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Colloc\2024\Chapitre_2_Interco\"/>
    </mc:Choice>
  </mc:AlternateContent>
  <bookViews>
    <workbookView xWindow="-15" yWindow="-15" windowWidth="14415" windowHeight="11730" tabRatio="654" activeTab="9"/>
  </bookViews>
  <sheets>
    <sheet name="2" sheetId="11" r:id="rId1"/>
    <sheet name="2.1" sheetId="7" r:id="rId2"/>
    <sheet name="2.2 nb CL" sheetId="12" r:id="rId3"/>
    <sheet name="2.3a Com" sheetId="13" r:id="rId4"/>
    <sheet name="2.3b Rep com" sheetId="5" r:id="rId5"/>
    <sheet name="2.4 Com +100" sheetId="4" r:id="rId6"/>
    <sheet name="2.5a EPCI" sheetId="6" r:id="rId7"/>
    <sheet name="2.5b-carte" sheetId="16" r:id="rId8"/>
    <sheet name="2.6 GFP taille" sheetId="3" r:id="rId9"/>
    <sheet name="2.7a met CU" sheetId="8" r:id="rId10"/>
    <sheet name="2.7b CA" sheetId="14" r:id="rId11"/>
    <sheet name="2.7c CC" sheetId="15" r:id="rId12"/>
    <sheet name="Pour Dépliant 1" sheetId="17" r:id="rId13"/>
    <sheet name="Pour Dépliant 3" sheetId="18" r:id="rId14"/>
  </sheets>
  <definedNames>
    <definedName name="_BQ4.1" hidden="1">#REF!</definedName>
    <definedName name="Z_51CD6DE5_1D44_4721_AF4C_CA80E4238FCE_.wvu.PrintArea" localSheetId="0" hidden="1">'2'!$A$1:$M$38</definedName>
    <definedName name="Z_F27BA267_0B77_4C51_A533_C519D16A0102_.wvu.PrintArea" localSheetId="0" hidden="1">'2'!$A$1:$M$38</definedName>
    <definedName name="_xlnm.Print_Area" localSheetId="0">'2'!$B$1:$K$38</definedName>
    <definedName name="_xlnm.Print_Area" localSheetId="1">'2.1'!$A$1:$F$40</definedName>
    <definedName name="_xlnm.Print_Area" localSheetId="2">'2.2 nb CL'!$A$1:$F$30</definedName>
    <definedName name="_xlnm.Print_Area" localSheetId="3">'2.3a Com'!$A$1:$G$35</definedName>
    <definedName name="_xlnm.Print_Area" localSheetId="4">'2.3b Rep com'!$A$1:$G$64</definedName>
    <definedName name="_xlnm.Print_Area" localSheetId="5">'2.4 Com +100'!$A$1:$E$51</definedName>
    <definedName name="_xlnm.Print_Area" localSheetId="6">'2.5a EPCI'!$A$1:$G$49</definedName>
    <definedName name="_xlnm.Print_Area" localSheetId="7">'2.5b-carte'!$A$1:$I$56</definedName>
    <definedName name="_xlnm.Print_Area" localSheetId="8">'2.6 GFP taille'!$A$1:$I$47</definedName>
    <definedName name="_xlnm.Print_Area" localSheetId="9">'2.7a met CU'!$A$1:$E$46</definedName>
    <definedName name="_xlnm.Print_Area" localSheetId="10">'2.7b CA'!$A$1:$D$102</definedName>
    <definedName name="_xlnm.Print_Area" localSheetId="11">'2.7c CC'!$A$1:$E$46</definedName>
    <definedName name="_xlnm.Print_Area" localSheetId="12">'Pour Dépliant 1'!$B$3:$E$25</definedName>
  </definedNames>
  <calcPr calcId="162913"/>
</workbook>
</file>

<file path=xl/calcChain.xml><?xml version="1.0" encoding="utf-8"?>
<calcChain xmlns="http://schemas.openxmlformats.org/spreadsheetml/2006/main">
  <c r="F39" i="7" l="1"/>
  <c r="F36" i="7" l="1"/>
  <c r="G41" i="6" l="1"/>
  <c r="E9" i="18" l="1"/>
  <c r="K24" i="6" l="1"/>
  <c r="K25" i="6"/>
  <c r="K26" i="6"/>
  <c r="K27" i="6"/>
  <c r="K28" i="6"/>
  <c r="D20" i="18" l="1"/>
  <c r="D19" i="18"/>
  <c r="D18" i="18"/>
  <c r="D17" i="18"/>
  <c r="D16" i="18"/>
  <c r="D15" i="18"/>
  <c r="D14" i="18"/>
  <c r="C19" i="18"/>
  <c r="C18" i="18"/>
  <c r="C17" i="18"/>
  <c r="C16" i="18"/>
  <c r="C15" i="18"/>
  <c r="C14" i="18"/>
  <c r="D9" i="18"/>
  <c r="D8" i="18"/>
  <c r="D7" i="18"/>
  <c r="D6" i="18"/>
  <c r="D5" i="18"/>
  <c r="D4" i="18"/>
  <c r="D3" i="18"/>
  <c r="C8" i="18"/>
  <c r="C7" i="18"/>
  <c r="C6" i="18"/>
  <c r="C5" i="18"/>
  <c r="C4" i="18"/>
  <c r="C3" i="18"/>
  <c r="G46" i="6" l="1"/>
  <c r="G42" i="6"/>
  <c r="G44" i="6"/>
  <c r="G45" i="6"/>
  <c r="G40" i="6"/>
  <c r="F13" i="3" l="1"/>
  <c r="G32" i="6"/>
  <c r="G31" i="6"/>
  <c r="G30" i="6"/>
  <c r="G29" i="6"/>
  <c r="G28" i="6"/>
  <c r="G27" i="6"/>
  <c r="G26" i="6"/>
  <c r="G25" i="6"/>
  <c r="G24" i="6"/>
  <c r="G16" i="6"/>
  <c r="G15" i="6"/>
  <c r="G11" i="6"/>
  <c r="G9" i="6"/>
  <c r="G8" i="6"/>
  <c r="G7" i="6"/>
  <c r="G12" i="6" l="1"/>
  <c r="G5" i="6"/>
  <c r="G43" i="6" l="1"/>
  <c r="E6" i="18"/>
  <c r="E5" i="18"/>
  <c r="E4" i="18"/>
  <c r="E3" i="18"/>
  <c r="E7" i="18" l="1"/>
  <c r="E8" i="18" s="1"/>
  <c r="C9" i="18"/>
  <c r="G13" i="6" l="1"/>
  <c r="G10" i="6" l="1"/>
  <c r="G6" i="6"/>
  <c r="E46" i="8"/>
  <c r="D46" i="8"/>
  <c r="E26" i="8"/>
  <c r="D26" i="8"/>
  <c r="C20" i="18" l="1"/>
  <c r="G31" i="13"/>
  <c r="F31" i="13"/>
  <c r="G30" i="13"/>
  <c r="F30" i="13"/>
  <c r="G11" i="13"/>
  <c r="F11" i="13"/>
  <c r="G10" i="13"/>
  <c r="F10" i="13"/>
  <c r="G9" i="13"/>
  <c r="F9" i="13"/>
  <c r="G7" i="13"/>
  <c r="F7" i="13"/>
  <c r="G6" i="13"/>
  <c r="F6" i="13"/>
  <c r="F29" i="13"/>
  <c r="F28" i="13"/>
  <c r="F27" i="13"/>
  <c r="F26" i="13"/>
  <c r="F25" i="13"/>
  <c r="F24" i="13"/>
  <c r="F23" i="13"/>
  <c r="F22" i="13"/>
  <c r="F21" i="13"/>
  <c r="F20" i="13"/>
  <c r="F19" i="13"/>
  <c r="F18" i="13"/>
  <c r="F17" i="13"/>
  <c r="F16" i="13"/>
  <c r="F15" i="13"/>
  <c r="F14" i="13"/>
  <c r="F13" i="13"/>
  <c r="F12" i="13"/>
  <c r="F8" i="13"/>
  <c r="F32" i="13" l="1"/>
  <c r="E32" i="13"/>
  <c r="D32" i="13"/>
  <c r="C32" i="13"/>
  <c r="B32" i="13"/>
  <c r="G29" i="13"/>
  <c r="G28" i="13"/>
  <c r="G27" i="13"/>
  <c r="G26" i="13"/>
  <c r="G25" i="13"/>
  <c r="G24" i="13"/>
  <c r="G23" i="13"/>
  <c r="G22" i="13"/>
  <c r="G21" i="13"/>
  <c r="G20" i="13"/>
  <c r="G19" i="13"/>
  <c r="G18" i="13"/>
  <c r="G17" i="13"/>
  <c r="G16" i="13"/>
  <c r="G15" i="13"/>
  <c r="G14" i="13"/>
  <c r="G13" i="13"/>
  <c r="G12" i="13"/>
  <c r="G8" i="13"/>
  <c r="E13" i="3"/>
  <c r="G13" i="3"/>
  <c r="B13" i="3"/>
  <c r="C13" i="3"/>
  <c r="I13" i="3"/>
  <c r="B32" i="5" l="1"/>
  <c r="B24" i="5"/>
  <c r="C11" i="17" s="1"/>
  <c r="B16" i="5"/>
  <c r="B8" i="5"/>
  <c r="B23" i="5"/>
  <c r="B15" i="5"/>
  <c r="B22" i="5"/>
  <c r="B6" i="5"/>
  <c r="B21" i="5"/>
  <c r="B31" i="5"/>
  <c r="B7" i="5"/>
  <c r="B28" i="5"/>
  <c r="B20" i="5"/>
  <c r="B19" i="5"/>
  <c r="B26" i="5"/>
  <c r="B10" i="5"/>
  <c r="B9" i="5"/>
  <c r="B30" i="5"/>
  <c r="B14" i="5"/>
  <c r="B13" i="5"/>
  <c r="B12" i="5"/>
  <c r="B27" i="5"/>
  <c r="B11" i="5"/>
  <c r="B18" i="5"/>
  <c r="B25" i="5"/>
  <c r="B29" i="5"/>
  <c r="B17" i="5"/>
  <c r="G32" i="13"/>
  <c r="H13" i="3"/>
  <c r="C14" i="17" l="1"/>
  <c r="C13" i="17"/>
  <c r="C8" i="17"/>
  <c r="C9" i="17"/>
  <c r="C7" i="17"/>
  <c r="C12" i="17"/>
  <c r="C10" i="17"/>
  <c r="C6" i="17"/>
  <c r="C17" i="17" s="1"/>
  <c r="F6" i="5"/>
  <c r="K6" i="5" s="1"/>
  <c r="C32" i="5"/>
  <c r="C24" i="5"/>
  <c r="D11" i="17" s="1"/>
  <c r="C16" i="5"/>
  <c r="C20" i="5"/>
  <c r="C19" i="5"/>
  <c r="C18" i="5"/>
  <c r="C31" i="5"/>
  <c r="C23" i="5"/>
  <c r="C15" i="5"/>
  <c r="C7" i="5"/>
  <c r="C13" i="5"/>
  <c r="C27" i="5"/>
  <c r="C30" i="5"/>
  <c r="C22" i="5"/>
  <c r="C14" i="5"/>
  <c r="C6" i="5"/>
  <c r="C21" i="5"/>
  <c r="C12" i="5"/>
  <c r="C11" i="5"/>
  <c r="C26" i="5"/>
  <c r="C17" i="5"/>
  <c r="C29" i="5"/>
  <c r="C25" i="5"/>
  <c r="C28" i="5"/>
  <c r="C10" i="5"/>
  <c r="C9" i="5"/>
  <c r="C8" i="5"/>
  <c r="D12" i="17" l="1"/>
  <c r="C18" i="17"/>
  <c r="C19" i="17" s="1"/>
  <c r="C20" i="17" s="1"/>
  <c r="C21" i="17" s="1"/>
  <c r="C22" i="17" s="1"/>
  <c r="C23" i="17" s="1"/>
  <c r="C24" i="17" s="1"/>
  <c r="D13" i="17"/>
  <c r="F7" i="5"/>
  <c r="K7" i="5" s="1"/>
  <c r="D9" i="17"/>
  <c r="D8" i="17"/>
  <c r="D7" i="17"/>
  <c r="D10" i="17"/>
  <c r="D14" i="17"/>
  <c r="D6" i="17"/>
  <c r="D17" i="17" s="1"/>
  <c r="G6" i="5"/>
  <c r="L6" i="5" s="1"/>
  <c r="D18" i="17" l="1"/>
  <c r="D19" i="17" s="1"/>
  <c r="D20" i="17" s="1"/>
  <c r="D21" i="17" s="1"/>
  <c r="D22" i="17" s="1"/>
  <c r="D23" i="17" s="1"/>
  <c r="D24" i="17" s="1"/>
  <c r="F8" i="5"/>
  <c r="K8" i="5" s="1"/>
  <c r="G7" i="5"/>
  <c r="L7" i="5" s="1"/>
  <c r="F9" i="5" l="1"/>
  <c r="K9" i="5" s="1"/>
  <c r="G8" i="5"/>
  <c r="L8" i="5" s="1"/>
  <c r="F10" i="5" l="1"/>
  <c r="K10" i="5" s="1"/>
  <c r="G9" i="5"/>
  <c r="L9" i="5" s="1"/>
  <c r="F11" i="5" l="1"/>
  <c r="K11" i="5" s="1"/>
  <c r="G10" i="5"/>
  <c r="L10" i="5" s="1"/>
  <c r="F12" i="5" l="1"/>
  <c r="K12" i="5" s="1"/>
  <c r="G11" i="5"/>
  <c r="L11" i="5" s="1"/>
  <c r="F13" i="5" l="1"/>
  <c r="K13" i="5" s="1"/>
  <c r="G12" i="5"/>
  <c r="L12" i="5" s="1"/>
  <c r="F14" i="5" l="1"/>
  <c r="K14" i="5" s="1"/>
  <c r="G13" i="5"/>
  <c r="L13" i="5" s="1"/>
  <c r="F15" i="5" l="1"/>
  <c r="K15" i="5" s="1"/>
  <c r="G14" i="5"/>
  <c r="L14" i="5" s="1"/>
  <c r="F16" i="5" l="1"/>
  <c r="K16" i="5" s="1"/>
  <c r="G15" i="5"/>
  <c r="L15" i="5" s="1"/>
  <c r="F17" i="5" l="1"/>
  <c r="K17" i="5" s="1"/>
  <c r="G16" i="5"/>
  <c r="L16" i="5" s="1"/>
  <c r="F18" i="5" l="1"/>
  <c r="K18" i="5" s="1"/>
  <c r="G17" i="5"/>
  <c r="L17" i="5" s="1"/>
  <c r="F19" i="5" l="1"/>
  <c r="K19" i="5" s="1"/>
  <c r="G18" i="5"/>
  <c r="L18" i="5" s="1"/>
  <c r="F20" i="5" l="1"/>
  <c r="K20" i="5" s="1"/>
  <c r="G19" i="5"/>
  <c r="L19" i="5" s="1"/>
  <c r="F21" i="5" l="1"/>
  <c r="K21" i="5" s="1"/>
  <c r="G20" i="5"/>
  <c r="L20" i="5" s="1"/>
  <c r="F22" i="5" l="1"/>
  <c r="K22" i="5" s="1"/>
  <c r="G21" i="5"/>
  <c r="L21" i="5" s="1"/>
  <c r="F23" i="5" l="1"/>
  <c r="K23" i="5" s="1"/>
  <c r="G22" i="5"/>
  <c r="L22" i="5" s="1"/>
  <c r="F24" i="5" l="1"/>
  <c r="K24" i="5" s="1"/>
  <c r="G23" i="5"/>
  <c r="L23" i="5" s="1"/>
  <c r="F25" i="5" l="1"/>
  <c r="K25" i="5" s="1"/>
  <c r="G24" i="5"/>
  <c r="L24" i="5" s="1"/>
  <c r="F26" i="5" l="1"/>
  <c r="K26" i="5" s="1"/>
  <c r="G25" i="5"/>
  <c r="L25" i="5" s="1"/>
  <c r="F27" i="5" l="1"/>
  <c r="K27" i="5" s="1"/>
  <c r="G26" i="5"/>
  <c r="L26" i="5" s="1"/>
  <c r="F28" i="5" l="1"/>
  <c r="K28" i="5" s="1"/>
  <c r="G27" i="5"/>
  <c r="L27" i="5" s="1"/>
  <c r="F29" i="5" l="1"/>
  <c r="K29" i="5" s="1"/>
  <c r="G28" i="5"/>
  <c r="L28" i="5" s="1"/>
  <c r="F30" i="5" l="1"/>
  <c r="K30" i="5" s="1"/>
  <c r="G29" i="5"/>
  <c r="L29" i="5" s="1"/>
  <c r="F31" i="5" l="1"/>
  <c r="G30" i="5"/>
  <c r="L30" i="5" s="1"/>
  <c r="G31" i="5" l="1"/>
</calcChain>
</file>

<file path=xl/sharedStrings.xml><?xml version="1.0" encoding="utf-8"?>
<sst xmlns="http://schemas.openxmlformats.org/spreadsheetml/2006/main" count="867" uniqueCount="559">
  <si>
    <t>Martinique</t>
  </si>
  <si>
    <t>Guyane</t>
  </si>
  <si>
    <t>DOM</t>
  </si>
  <si>
    <t>01</t>
  </si>
  <si>
    <t>54</t>
  </si>
  <si>
    <t>56</t>
  </si>
  <si>
    <t>57</t>
  </si>
  <si>
    <t>06</t>
  </si>
  <si>
    <t>59</t>
  </si>
  <si>
    <t>08</t>
  </si>
  <si>
    <t>60</t>
  </si>
  <si>
    <t>61</t>
  </si>
  <si>
    <t>10</t>
  </si>
  <si>
    <t>62</t>
  </si>
  <si>
    <t>11</t>
  </si>
  <si>
    <t>63</t>
  </si>
  <si>
    <t>64</t>
  </si>
  <si>
    <t>13</t>
  </si>
  <si>
    <t>14</t>
  </si>
  <si>
    <t>66</t>
  </si>
  <si>
    <t>67</t>
  </si>
  <si>
    <t>16</t>
  </si>
  <si>
    <t>68</t>
  </si>
  <si>
    <t>17</t>
  </si>
  <si>
    <t>18</t>
  </si>
  <si>
    <t>19</t>
  </si>
  <si>
    <t>71</t>
  </si>
  <si>
    <t>72</t>
  </si>
  <si>
    <t>73</t>
  </si>
  <si>
    <t>21</t>
  </si>
  <si>
    <t>74</t>
  </si>
  <si>
    <t>22</t>
  </si>
  <si>
    <t>75</t>
  </si>
  <si>
    <t>76</t>
  </si>
  <si>
    <t>77</t>
  </si>
  <si>
    <t>25</t>
  </si>
  <si>
    <t>78</t>
  </si>
  <si>
    <t>26</t>
  </si>
  <si>
    <t>79</t>
  </si>
  <si>
    <t>80</t>
  </si>
  <si>
    <t>28</t>
  </si>
  <si>
    <t>29</t>
  </si>
  <si>
    <t>30</t>
  </si>
  <si>
    <t>83</t>
  </si>
  <si>
    <t>31</t>
  </si>
  <si>
    <t>84</t>
  </si>
  <si>
    <t>33</t>
  </si>
  <si>
    <t>86</t>
  </si>
  <si>
    <t>34</t>
  </si>
  <si>
    <t>87</t>
  </si>
  <si>
    <t>35</t>
  </si>
  <si>
    <t>37</t>
  </si>
  <si>
    <t>38</t>
  </si>
  <si>
    <t>91</t>
  </si>
  <si>
    <t>40</t>
  </si>
  <si>
    <t>41</t>
  </si>
  <si>
    <t>42</t>
  </si>
  <si>
    <t>95</t>
  </si>
  <si>
    <t>44</t>
  </si>
  <si>
    <t>972</t>
  </si>
  <si>
    <t>45</t>
  </si>
  <si>
    <t>973</t>
  </si>
  <si>
    <t>974</t>
  </si>
  <si>
    <t>49</t>
  </si>
  <si>
    <t>51</t>
  </si>
  <si>
    <t>CU</t>
  </si>
  <si>
    <t>CA</t>
  </si>
  <si>
    <t>CC</t>
  </si>
  <si>
    <t>EPCI à FP</t>
  </si>
  <si>
    <t>FPU</t>
  </si>
  <si>
    <t>FA</t>
  </si>
  <si>
    <t>dont FPU</t>
  </si>
  <si>
    <t>Total</t>
  </si>
  <si>
    <t>Rang</t>
  </si>
  <si>
    <t xml:space="preserve">Total </t>
  </si>
  <si>
    <t>Communes</t>
  </si>
  <si>
    <r>
      <t>Au 1</t>
    </r>
    <r>
      <rPr>
        <b/>
        <vertAlign val="superscript"/>
        <sz val="10"/>
        <rFont val="Arial"/>
        <family val="2"/>
      </rPr>
      <t>er</t>
    </r>
    <r>
      <rPr>
        <b/>
        <sz val="10"/>
        <rFont val="Arial"/>
        <family val="2"/>
      </rPr>
      <t xml:space="preserve"> janvier</t>
    </r>
  </si>
  <si>
    <t>Nombre d'EPCI à fiscalité propre</t>
  </si>
  <si>
    <t>Nombre de groupements</t>
  </si>
  <si>
    <t>N° du département</t>
  </si>
  <si>
    <t>Dénomination</t>
  </si>
  <si>
    <t>Nb total de communes</t>
  </si>
  <si>
    <t>Métropole Nice Côte d'Azur</t>
  </si>
  <si>
    <t>Régime fiscal</t>
  </si>
  <si>
    <t>CU d'Arras</t>
  </si>
  <si>
    <t>CU d'Alençon</t>
  </si>
  <si>
    <t>CC de l'Ouest Guyanais</t>
  </si>
  <si>
    <t>CC de la Plaine de l'Ain</t>
  </si>
  <si>
    <t>CC de la Haute Saintonge</t>
  </si>
  <si>
    <t>CC Maremne Adour Côte Sud</t>
  </si>
  <si>
    <t>CC d'Erdre et Gesvres</t>
  </si>
  <si>
    <t>CC du Pays Orne Moselle</t>
  </si>
  <si>
    <t>CA de Lens - Liévin</t>
  </si>
  <si>
    <t>CA de Nîmes Métropole</t>
  </si>
  <si>
    <t>CA de Cergy-Pontoise</t>
  </si>
  <si>
    <t>CA Amiens Métropole</t>
  </si>
  <si>
    <t>CA de Sophia Antipolis</t>
  </si>
  <si>
    <t>CA du Centre de la Martinique</t>
  </si>
  <si>
    <t>CA de la Porte du Hainaut</t>
  </si>
  <si>
    <t>CA de l'Espace Sud de la Martinique</t>
  </si>
  <si>
    <t>CA du Sud</t>
  </si>
  <si>
    <t>CA du Boulonnais</t>
  </si>
  <si>
    <t>CA du Centre Littoral</t>
  </si>
  <si>
    <t>CA Melun Val de Seine</t>
  </si>
  <si>
    <t>CA Carcassonne Agglo</t>
  </si>
  <si>
    <t>CA Alès Agglomération</t>
  </si>
  <si>
    <t>CU de Dunkerque</t>
  </si>
  <si>
    <t>CA du Bassin de Brive</t>
  </si>
  <si>
    <t>CA Chartres Métropole</t>
  </si>
  <si>
    <t>CA de Béziers-Méditerranée</t>
  </si>
  <si>
    <t>CC des Hauts de Flandre</t>
  </si>
  <si>
    <t>CC Pévèle-Carembault</t>
  </si>
  <si>
    <t>CA Maubeuge Val de Sambre</t>
  </si>
  <si>
    <t>CA Valenciennes Métropole</t>
  </si>
  <si>
    <t>CC du Pays de Valois</t>
  </si>
  <si>
    <t>CC de Lacq-Orthez</t>
  </si>
  <si>
    <t>CC du Golfe de Saint-Tropez</t>
  </si>
  <si>
    <t>CC Rives de Moselle</t>
  </si>
  <si>
    <t>CC Auray Quiberon Terre Atlantique</t>
  </si>
  <si>
    <t>CA du Niortais</t>
  </si>
  <si>
    <t>CA du Pays de Grasse</t>
  </si>
  <si>
    <t>CA Lorient Agglomération</t>
  </si>
  <si>
    <t>CA Roannais Agglomération</t>
  </si>
  <si>
    <t xml:space="preserve">Population municipale  </t>
  </si>
  <si>
    <t xml:space="preserve"> </t>
  </si>
  <si>
    <t>Population</t>
  </si>
  <si>
    <t xml:space="preserve">         DOM</t>
  </si>
  <si>
    <t xml:space="preserve">         ROM</t>
  </si>
  <si>
    <t>Collectivités d'outre-mer et Nouvelle-Calédonie</t>
  </si>
  <si>
    <t>Saint-Pierre-et-Miquelon</t>
  </si>
  <si>
    <t>Saint-Barthélémy</t>
  </si>
  <si>
    <t>Saint-Martin</t>
  </si>
  <si>
    <t>Source : Insee, Recensement de la population.</t>
  </si>
  <si>
    <t>50 à 99 habitants</t>
  </si>
  <si>
    <t>100 à 199 habitants</t>
  </si>
  <si>
    <t>200 à 299 habitants</t>
  </si>
  <si>
    <t>300 à 399 habitants</t>
  </si>
  <si>
    <t>400 à 499 habitants</t>
  </si>
  <si>
    <t>500 à 699 habitants</t>
  </si>
  <si>
    <t>700 à 999 habitants</t>
  </si>
  <si>
    <t>1 000 à 1 499 habitants</t>
  </si>
  <si>
    <t>1 500 à 1 999 habitants</t>
  </si>
  <si>
    <t>2 000 à 2 499 habitants</t>
  </si>
  <si>
    <t>2 500 à 2 999 habitants</t>
  </si>
  <si>
    <t>3 000 à 3 499 habitants</t>
  </si>
  <si>
    <t>3 500 à 3 999 habitants</t>
  </si>
  <si>
    <t>4 000 à 4 999 habitants</t>
  </si>
  <si>
    <t>5 000 à 5 999 habitants</t>
  </si>
  <si>
    <t>10 000 à 19 999 habitants</t>
  </si>
  <si>
    <t>20 000 à 29 999 habitants</t>
  </si>
  <si>
    <t>30 000 à 49 999 habitants</t>
  </si>
  <si>
    <t>50 000 à 79 999 habitants</t>
  </si>
  <si>
    <t>80 000 à 99 999 habitants</t>
  </si>
  <si>
    <t>100 000 à 199 999 habitants</t>
  </si>
  <si>
    <t>200 000 à 299 999 habitants</t>
  </si>
  <si>
    <t>Nombre de communes</t>
  </si>
  <si>
    <t>CC du Pays d'Ancenis</t>
  </si>
  <si>
    <t>Métropole de Lyon</t>
  </si>
  <si>
    <t>Le découpage administratif de la République</t>
  </si>
  <si>
    <t>Commune (n° du département)</t>
  </si>
  <si>
    <t>Bordeaux Métropole</t>
  </si>
  <si>
    <t>Toulouse Métropole</t>
  </si>
  <si>
    <t>Métropole Rouen Normandie</t>
  </si>
  <si>
    <t>Montpellier Méditerranée Métropole</t>
  </si>
  <si>
    <t>Rennes Métropole</t>
  </si>
  <si>
    <t>Brest Métropole</t>
  </si>
  <si>
    <t>Conseils régionaux</t>
  </si>
  <si>
    <t>Collectivités à statut particulier</t>
  </si>
  <si>
    <t>Département de Mayotte</t>
  </si>
  <si>
    <t>Métropoles</t>
  </si>
  <si>
    <t>Sources : DGCL, Banatic ; Insee, Recensements de la population.</t>
  </si>
  <si>
    <t>Source : DGCL, Banatic ; Insee, Recensement de la population.</t>
  </si>
  <si>
    <t>Source : DGCL, Banatic.</t>
  </si>
  <si>
    <t>Ensemble République française</t>
  </si>
  <si>
    <t>300 000 habitants et plus</t>
  </si>
  <si>
    <t>Métropole du Grand Paris</t>
  </si>
  <si>
    <t>Métropole d'Aix-Marseille-Provence</t>
  </si>
  <si>
    <t>CU Grand Paris Seine et Oise</t>
  </si>
  <si>
    <t>CU Angers Loire Métropole</t>
  </si>
  <si>
    <t>CA Roissy Pays de France</t>
  </si>
  <si>
    <t>CA Grand Paris Sud Seine Essonne Sénart</t>
  </si>
  <si>
    <t>CA Saint Germain Boucles de Seine</t>
  </si>
  <si>
    <t>CA Communauté Paris-Saclay</t>
  </si>
  <si>
    <t>CA Mulhouse Alsace Agglomération</t>
  </si>
  <si>
    <t>CA Val Parisis</t>
  </si>
  <si>
    <t>CA Paris - Vallée de la Marne</t>
  </si>
  <si>
    <t>CA Coeur d'Essonne Agglomération</t>
  </si>
  <si>
    <t>CA Plaine Vallée</t>
  </si>
  <si>
    <t>CA Val d'Yerres Val de Seine</t>
  </si>
  <si>
    <t>CA Mauges Communauté</t>
  </si>
  <si>
    <t>976</t>
  </si>
  <si>
    <t>CC Bièvre Isère</t>
  </si>
  <si>
    <t>CA Bourges Plus</t>
  </si>
  <si>
    <t>Eurométropole de Strasbourg</t>
  </si>
  <si>
    <t>Nantes Métropole</t>
  </si>
  <si>
    <t>(en nombre de collectivités)</t>
  </si>
  <si>
    <t>Communautés d'agglomération (CA)</t>
  </si>
  <si>
    <t>Communautés de communes (CC)</t>
  </si>
  <si>
    <t>Syndicats intercommunaux à vocation unique (SIVU)</t>
  </si>
  <si>
    <t>Syndicats intercommunaux à vocation multiple (SIVOM)</t>
  </si>
  <si>
    <t>Communauté urbaines (CU)</t>
  </si>
  <si>
    <t>(en nombre d'habitants)</t>
  </si>
  <si>
    <t>Moins de 50 habitants</t>
  </si>
  <si>
    <t>(b) Bien qu'elle soit une collectivité territoriale, la métropole de Lyon est ici prise en compte dans le nombre de communes et dans le nombre d’habitants couverts par un EPCI à fiscalité propre car elle en exerce les compétences.</t>
  </si>
  <si>
    <r>
      <t>Population totale</t>
    </r>
    <r>
      <rPr>
        <b/>
        <vertAlign val="superscript"/>
        <sz val="11"/>
        <rFont val="Arial"/>
        <family val="2"/>
      </rPr>
      <t>(a)</t>
    </r>
  </si>
  <si>
    <t>6 000 à 7 999 habitants</t>
  </si>
  <si>
    <t>8 000 à 9 999 habitants</t>
  </si>
  <si>
    <t>moins de 5000 habitants</t>
  </si>
  <si>
    <t>Métropole Européenne de Lille</t>
  </si>
  <si>
    <t>Métropole du Grand Nancy</t>
  </si>
  <si>
    <t>CU du Grand Reims</t>
  </si>
  <si>
    <t>CU Caen la Mer</t>
  </si>
  <si>
    <t>CU Perpignan Méditerranée Métropole</t>
  </si>
  <si>
    <t>CA du Pays Basque</t>
  </si>
  <si>
    <t>CA de Béthune-Bruay, Artois-Lys Romane</t>
  </si>
  <si>
    <t>CA de Saint Quentin en Yvelines</t>
  </si>
  <si>
    <t>CA Valence Romans Agglo</t>
  </si>
  <si>
    <t>CA du Grand Annecy</t>
  </si>
  <si>
    <t>CA du Cotentin</t>
  </si>
  <si>
    <t>CA Troyes Champagne Métropole</t>
  </si>
  <si>
    <t>CA Golfe du Morbihan - Vannes Agglomération</t>
  </si>
  <si>
    <t>CA Pau Béarn Pyrénées</t>
  </si>
  <si>
    <t>CA Cannes Pays de Lérins</t>
  </si>
  <si>
    <t>CA Saint-Brieuc Armor Agglomération</t>
  </si>
  <si>
    <t>CA du Grand Angoulême</t>
  </si>
  <si>
    <t>CA Pays de Montbéliard Agglomération</t>
  </si>
  <si>
    <t>CA Ardenne Métropole</t>
  </si>
  <si>
    <t>CA Tarbes-Lourdes-Pyrénées</t>
  </si>
  <si>
    <t>CA d'Epinal</t>
  </si>
  <si>
    <t>CA Colmar Agglomération</t>
  </si>
  <si>
    <t>CA du Pays de Saint-Omer</t>
  </si>
  <si>
    <t>CA Grand Belfort</t>
  </si>
  <si>
    <t>CA Evreux Portes de Normandie</t>
  </si>
  <si>
    <t>CA Quimper Bretagne Occidentale</t>
  </si>
  <si>
    <t>CA Lannion-Trégor Communauté</t>
  </si>
  <si>
    <t>CA Saumur Val de Loire</t>
  </si>
  <si>
    <t>50</t>
  </si>
  <si>
    <t>65</t>
  </si>
  <si>
    <t>88</t>
  </si>
  <si>
    <t>90</t>
  </si>
  <si>
    <t>24</t>
  </si>
  <si>
    <t>27</t>
  </si>
  <si>
    <t>85</t>
  </si>
  <si>
    <t>69</t>
  </si>
  <si>
    <t>CC de Forez-Est</t>
  </si>
  <si>
    <t>CC Intercom Bernay Terres de Normandie</t>
  </si>
  <si>
    <t>CC Loire Layon Aubance</t>
  </si>
  <si>
    <t>CC Sud Vendée Littoral</t>
  </si>
  <si>
    <t>CC Loches Sud Touraine</t>
  </si>
  <si>
    <t>CC Loudéac Communauté - Bretagne Centre</t>
  </si>
  <si>
    <t>CC Touraine Vallée de l'Indre</t>
  </si>
  <si>
    <t>CC Beaujolais Pierres Dorées</t>
  </si>
  <si>
    <t xml:space="preserve">Population municipale </t>
  </si>
  <si>
    <t>Nombre de communes isolées</t>
  </si>
  <si>
    <t>EPCI à fiscalité professionnelle unique :</t>
  </si>
  <si>
    <t>(en nombre)</t>
  </si>
  <si>
    <t>Moins de 100 habitants</t>
  </si>
  <si>
    <t>Moins de 200 habitants</t>
  </si>
  <si>
    <t>Moins de 300 habitants</t>
  </si>
  <si>
    <t>Moins de 400 habitants</t>
  </si>
  <si>
    <t>Moins de 500 habitants</t>
  </si>
  <si>
    <t>Moins de 700 habitants</t>
  </si>
  <si>
    <t>Moins de 1 000 habitants</t>
  </si>
  <si>
    <t>Moins de 1 500 habitants</t>
  </si>
  <si>
    <t>Moins de 2 000 habitants</t>
  </si>
  <si>
    <t>Moins de 2 500 habitants</t>
  </si>
  <si>
    <t>Moins de 3 000 habitants</t>
  </si>
  <si>
    <t>Moins de 3 500 habitants</t>
  </si>
  <si>
    <t>Moins de 4 000 habitants</t>
  </si>
  <si>
    <t>Moins de 5 000 habitants</t>
  </si>
  <si>
    <t>Moins de 6 000 habitants</t>
  </si>
  <si>
    <t>Moins de 8 000 habitants</t>
  </si>
  <si>
    <t>Moins de 10 000 habitants</t>
  </si>
  <si>
    <t>Moins de 20 000 habitants</t>
  </si>
  <si>
    <t>Moins de 30 000 habitants</t>
  </si>
  <si>
    <t>Moins de 50 000 habitants</t>
  </si>
  <si>
    <t>Moins de 80 000 habitants</t>
  </si>
  <si>
    <t>Moins de 100 000 habitants</t>
  </si>
  <si>
    <t>Moins de 200 000 habitants</t>
  </si>
  <si>
    <t>Moins de 300 000 habitants</t>
  </si>
  <si>
    <t>Toutes tailles confondues</t>
  </si>
  <si>
    <t>Population moyenne par nature juridique</t>
  </si>
  <si>
    <t xml:space="preserve">Population totale des EPCI à fiscalité propre </t>
  </si>
  <si>
    <r>
      <t>Population totale regroupée</t>
    </r>
    <r>
      <rPr>
        <b/>
        <vertAlign val="superscript"/>
        <sz val="10"/>
        <rFont val="Arial"/>
        <family val="2"/>
      </rPr>
      <t xml:space="preserve"> </t>
    </r>
  </si>
  <si>
    <t xml:space="preserve">Population totale des communes isolées </t>
  </si>
  <si>
    <t xml:space="preserve">Population regroupée des EPCI à FPU </t>
  </si>
  <si>
    <t xml:space="preserve">LES COLLECTIVITÉS </t>
  </si>
  <si>
    <t xml:space="preserve">LOCALES </t>
  </si>
  <si>
    <t>ET LEUR POPULATION</t>
  </si>
  <si>
    <t>CHAPITRE</t>
  </si>
  <si>
    <r>
      <t xml:space="preserve">2-1 </t>
    </r>
    <r>
      <rPr>
        <sz val="12"/>
        <rFont val="Arial"/>
        <family val="2"/>
      </rPr>
      <t xml:space="preserve">Le découpage administratif de la République et sa population </t>
    </r>
  </si>
  <si>
    <r>
      <t xml:space="preserve">2-6 </t>
    </r>
    <r>
      <rPr>
        <sz val="12"/>
        <rFont val="Arial"/>
        <family val="2"/>
      </rPr>
      <t>Les groupements de communes à fiscalité propre par taille</t>
    </r>
  </si>
  <si>
    <t>Source : Insee, Recensements de la population.</t>
  </si>
  <si>
    <t>Source : Insee, Code officiel géographique.</t>
  </si>
  <si>
    <t>2.1  Le découpage administratif de la République et sa population</t>
  </si>
  <si>
    <t>dont : France métropolitaine</t>
  </si>
  <si>
    <t>France métropolitaine</t>
  </si>
  <si>
    <t>France métropolitaine + DOM</t>
  </si>
  <si>
    <t>Population municipale</t>
  </si>
  <si>
    <t xml:space="preserve">2.4  Les communes de plus de 100 000 habitants </t>
  </si>
  <si>
    <r>
      <rPr>
        <i/>
        <sz val="9"/>
        <rFont val="Arial"/>
        <family val="2"/>
      </rPr>
      <t>(a) Population totale, en vigueur au 1</t>
    </r>
    <r>
      <rPr>
        <i/>
        <vertAlign val="superscript"/>
        <sz val="9"/>
        <rFont val="Arial"/>
        <family val="2"/>
      </rPr>
      <t>er</t>
    </r>
    <r>
      <rPr>
        <i/>
        <sz val="9"/>
        <rFont val="Arial"/>
        <family val="2"/>
      </rPr>
      <t xml:space="preserve"> janvier de chaque année, des communes composant les groupements.  </t>
    </r>
  </si>
  <si>
    <t>Ensemble</t>
  </si>
  <si>
    <t>&lt; 50 h.</t>
  </si>
  <si>
    <t>&lt; 100 h.</t>
  </si>
  <si>
    <t>&lt; 200 h.</t>
  </si>
  <si>
    <t>&lt; 300 h.</t>
  </si>
  <si>
    <t>&lt; 400 h.</t>
  </si>
  <si>
    <t>&lt; 500 h.</t>
  </si>
  <si>
    <t>&lt; 700 h.</t>
  </si>
  <si>
    <t>&lt; 1 000 h.</t>
  </si>
  <si>
    <t>&lt; 1 500 h.</t>
  </si>
  <si>
    <t>&lt; 2 000 h.</t>
  </si>
  <si>
    <t>&lt; 2 500 h.</t>
  </si>
  <si>
    <t>&lt; 3 000 h.</t>
  </si>
  <si>
    <t>&lt; 3 500 h.</t>
  </si>
  <si>
    <t>&lt; 4 000 h.</t>
  </si>
  <si>
    <t>&lt; 5 000 h.</t>
  </si>
  <si>
    <t>&lt; 6 000 h.</t>
  </si>
  <si>
    <t>&lt; 8 000 h.</t>
  </si>
  <si>
    <t>&lt; 10 000 h.</t>
  </si>
  <si>
    <t>&lt; 20 000 h.</t>
  </si>
  <si>
    <t>&lt; 30 000 h.</t>
  </si>
  <si>
    <t>&lt; 50 000 h.</t>
  </si>
  <si>
    <t>&lt; 80 000 h.</t>
  </si>
  <si>
    <t>&lt; 100 000 h.</t>
  </si>
  <si>
    <t>&lt; 200 000 h.</t>
  </si>
  <si>
    <t>&lt; 300 000 h.</t>
  </si>
  <si>
    <t>En %</t>
  </si>
  <si>
    <t>En % cumulés</t>
  </si>
  <si>
    <t>2.3a  Les communes par taille</t>
  </si>
  <si>
    <t>2.3b  Les communes par taille</t>
  </si>
  <si>
    <t>Communautés urbaines (CU)</t>
  </si>
  <si>
    <t>(en nombre moyen d'habitants)</t>
  </si>
  <si>
    <t>Nombre de groupements de communes à fiscalité propre</t>
  </si>
  <si>
    <t>(a) Y compris les communes de la métropole de Lyon à partir de 2015.</t>
  </si>
  <si>
    <t>(a) Y compris syndicats en arrêt de compétence.</t>
  </si>
  <si>
    <t>Syndicats mixtes</t>
  </si>
  <si>
    <t>Pôles métropolitains</t>
  </si>
  <si>
    <t>Pôles d'équilibre territorial et rural (PETR)</t>
  </si>
  <si>
    <t>Etablissements publics territoriaux (EPT)</t>
  </si>
  <si>
    <t>de 5 000 à 15 000 habitants</t>
  </si>
  <si>
    <t>de 50 000 à 100 000 habitants</t>
  </si>
  <si>
    <t>de 100 000 à 300 000 habitants</t>
  </si>
  <si>
    <t>FPU : fiscalité professionnelle unique ; FA : fiscalité additionnelle.</t>
  </si>
  <si>
    <t xml:space="preserve">2.7a  Les principaux groupements de communes à fiscalité propre </t>
  </si>
  <si>
    <t>2.6  Les groupements de communes à fiscalité propre par taille</t>
  </si>
  <si>
    <t xml:space="preserve">2.7b  Les principaux groupements de communes à fiscalité propre </t>
  </si>
  <si>
    <t xml:space="preserve">2.7c  Les principaux groupements de communes à fiscalité propre </t>
  </si>
  <si>
    <r>
      <t xml:space="preserve">2-3a </t>
    </r>
    <r>
      <rPr>
        <sz val="12"/>
        <rFont val="Arial"/>
        <family val="2"/>
      </rPr>
      <t>Les communes par taille : nombre et population</t>
    </r>
  </si>
  <si>
    <r>
      <t xml:space="preserve">2-3b </t>
    </r>
    <r>
      <rPr>
        <sz val="12"/>
        <rFont val="Arial"/>
        <family val="2"/>
      </rPr>
      <t>Les communes par taille : répartitions en %</t>
    </r>
  </si>
  <si>
    <r>
      <t>2-2</t>
    </r>
    <r>
      <rPr>
        <sz val="12"/>
        <rFont val="Arial"/>
        <family val="2"/>
      </rPr>
      <t xml:space="preserve"> Le nombre de collectivités territoriales </t>
    </r>
  </si>
  <si>
    <r>
      <t xml:space="preserve">         COM et Nouvelle-Calédonie </t>
    </r>
    <r>
      <rPr>
        <vertAlign val="superscript"/>
        <sz val="10"/>
        <rFont val="Arial"/>
        <family val="2"/>
      </rPr>
      <t>(a)</t>
    </r>
  </si>
  <si>
    <t>Outre-mer</t>
  </si>
  <si>
    <r>
      <t>Population</t>
    </r>
    <r>
      <rPr>
        <b/>
        <vertAlign val="superscript"/>
        <sz val="11"/>
        <rFont val="Arial"/>
        <family val="2"/>
      </rPr>
      <t>(a)</t>
    </r>
    <r>
      <rPr>
        <b/>
        <sz val="11"/>
        <rFont val="Arial"/>
        <family val="2"/>
      </rPr>
      <t xml:space="preserve"> regroupée dans des groupements à fiscalité propre</t>
    </r>
  </si>
  <si>
    <r>
      <t>Nombre de syndicats</t>
    </r>
    <r>
      <rPr>
        <b/>
        <vertAlign val="superscript"/>
        <sz val="11"/>
        <rFont val="Arial"/>
        <family val="2"/>
      </rPr>
      <t>(a)</t>
    </r>
  </si>
  <si>
    <r>
      <t>Nombre de communes regroupées</t>
    </r>
    <r>
      <rPr>
        <i/>
        <vertAlign val="superscript"/>
        <sz val="10"/>
        <rFont val="Arial"/>
        <family val="2"/>
      </rPr>
      <t>(a)</t>
    </r>
  </si>
  <si>
    <r>
      <t>En nombre de groupements comportant</t>
    </r>
    <r>
      <rPr>
        <i/>
        <vertAlign val="superscript"/>
        <sz val="10"/>
        <rFont val="Arial"/>
        <family val="2"/>
      </rPr>
      <t>(a)</t>
    </r>
    <r>
      <rPr>
        <i/>
        <sz val="10"/>
        <rFont val="Arial"/>
        <family val="2"/>
      </rPr>
      <t>:</t>
    </r>
  </si>
  <si>
    <r>
      <t>Population totale</t>
    </r>
    <r>
      <rPr>
        <b/>
        <vertAlign val="superscript"/>
        <sz val="10"/>
        <rFont val="Arial"/>
        <family val="2"/>
      </rPr>
      <t>(a)</t>
    </r>
  </si>
  <si>
    <t>France métropolitaine et d'outre-mer</t>
  </si>
  <si>
    <t>2.5a  Les groupements de collectivités territoriales</t>
  </si>
  <si>
    <t>Taille des communes</t>
  </si>
  <si>
    <t xml:space="preserve"> Les communes de plus de 100 000 habitants</t>
  </si>
  <si>
    <r>
      <t xml:space="preserve">2-4 </t>
    </r>
    <r>
      <rPr>
        <sz val="12"/>
        <rFont val="Arial"/>
        <family val="2"/>
      </rPr>
      <t>Les communes de plus de 100 000 habitants</t>
    </r>
  </si>
  <si>
    <t>Le département de Mayotte a été recensé en 2017.</t>
  </si>
  <si>
    <t>Paris (75)</t>
  </si>
  <si>
    <t>Marseille (13)</t>
  </si>
  <si>
    <t>Lyon (69)</t>
  </si>
  <si>
    <t>Toulouse (31)</t>
  </si>
  <si>
    <t>Nice (06)</t>
  </si>
  <si>
    <t>Nantes (44)</t>
  </si>
  <si>
    <t>Strasbourg (67)</t>
  </si>
  <si>
    <t>Montpellier (34)</t>
  </si>
  <si>
    <t>Bordeaux (33)</t>
  </si>
  <si>
    <t>Lille (59)</t>
  </si>
  <si>
    <t>Rennes (35)</t>
  </si>
  <si>
    <t>Reims (51)</t>
  </si>
  <si>
    <t>Le Havre (76)</t>
  </si>
  <si>
    <t>Saint-Étienne (42)</t>
  </si>
  <si>
    <t>Toulon (83)</t>
  </si>
  <si>
    <t>Grenoble (38)</t>
  </si>
  <si>
    <t>Dijon (21)</t>
  </si>
  <si>
    <t>Nîmes (30)</t>
  </si>
  <si>
    <t>Angers (49)</t>
  </si>
  <si>
    <t>Villeurbanne (69)</t>
  </si>
  <si>
    <t>Saint-Denis (974)</t>
  </si>
  <si>
    <t>Le Mans (72)</t>
  </si>
  <si>
    <t>Aix-en-Provence (13)</t>
  </si>
  <si>
    <t>Clermont-Ferrand (63)</t>
  </si>
  <si>
    <t>Brest (29)</t>
  </si>
  <si>
    <t>Tours (37)</t>
  </si>
  <si>
    <t>Limoges (87)</t>
  </si>
  <si>
    <t>Amiens (80)</t>
  </si>
  <si>
    <t>Annecy (74)</t>
  </si>
  <si>
    <t>Perpignan (66)</t>
  </si>
  <si>
    <t>Metz (57)</t>
  </si>
  <si>
    <t>Boulogne-Billancourt (92)</t>
  </si>
  <si>
    <t>Besançon (25)</t>
  </si>
  <si>
    <t>Orléans (45)</t>
  </si>
  <si>
    <t>Mulhouse (68)</t>
  </si>
  <si>
    <t>Saint-Denis (93)</t>
  </si>
  <si>
    <t>Rouen (76)</t>
  </si>
  <si>
    <t>Argenteuil (95)</t>
  </si>
  <si>
    <t>Caen (14)</t>
  </si>
  <si>
    <t>Montreuil (93)</t>
  </si>
  <si>
    <t>Saint-Paul (974)</t>
  </si>
  <si>
    <t>Nancy (54)</t>
  </si>
  <si>
    <t>de 15 000 à 30 000 habitants</t>
  </si>
  <si>
    <t>de 30 000 à 50 000 habitants</t>
  </si>
  <si>
    <t>Métropole Toulon-Provence-Méditerranée</t>
  </si>
  <si>
    <t>Saint-Etienne Métropole</t>
  </si>
  <si>
    <t>Tours Métropole Val de Loire</t>
  </si>
  <si>
    <t>Clermont Auvergne Métropole</t>
  </si>
  <si>
    <t>Orléans Métropole</t>
  </si>
  <si>
    <t>Dijon Métropole</t>
  </si>
  <si>
    <t>Metz Métropole</t>
  </si>
  <si>
    <t>CU du Grand Poitiers</t>
  </si>
  <si>
    <t>CA Agglo du Pays de Dreux</t>
  </si>
  <si>
    <t>CA Marne et Gondoire</t>
  </si>
  <si>
    <t>CA du Beauvaisis</t>
  </si>
  <si>
    <t>53</t>
  </si>
  <si>
    <t>CC Thelloise</t>
  </si>
  <si>
    <t>CC des Albères, de la Côte Vermeille et de l'Illibéris</t>
  </si>
  <si>
    <t>CC Orne Lorraine Confluences</t>
  </si>
  <si>
    <t>CC du Centre-Ouest</t>
  </si>
  <si>
    <t>CC Coeur d'Yvelines</t>
  </si>
  <si>
    <t>CA d'Hénin-Carvin</t>
  </si>
  <si>
    <r>
      <t>2-5a</t>
    </r>
    <r>
      <rPr>
        <sz val="12"/>
        <rFont val="Arial"/>
        <family val="2"/>
      </rPr>
      <t xml:space="preserve"> Les groupements de collectivités territoriales</t>
    </r>
  </si>
  <si>
    <r>
      <t xml:space="preserve">2-7a </t>
    </r>
    <r>
      <rPr>
        <sz val="12"/>
        <rFont val="Arial"/>
        <family val="2"/>
      </rPr>
      <t>Les principaux groupements de communes à fiscalité propre : métropoles et communautés urbaines</t>
    </r>
  </si>
  <si>
    <r>
      <t>2-7b</t>
    </r>
    <r>
      <rPr>
        <sz val="12"/>
        <rFont val="Arial"/>
        <family val="2"/>
      </rPr>
      <t xml:space="preserve"> Les principaux groupements de communes à fiscalité propre : communautés d'agglomération</t>
    </r>
  </si>
  <si>
    <r>
      <t>2-7c</t>
    </r>
    <r>
      <rPr>
        <sz val="12"/>
        <rFont val="Arial"/>
        <family val="2"/>
      </rPr>
      <t xml:space="preserve"> Les principaux groupements de communes à fiscalité propre : communautés de communes</t>
    </r>
  </si>
  <si>
    <t>Collectivité de Corse</t>
  </si>
  <si>
    <r>
      <t>Population totale (en millions d'habitants)</t>
    </r>
    <r>
      <rPr>
        <b/>
        <i/>
        <vertAlign val="superscript"/>
        <sz val="10"/>
        <rFont val="Arial"/>
        <family val="2"/>
      </rPr>
      <t>(a)</t>
    </r>
  </si>
  <si>
    <t>Grenoble-Alpes-Métropole</t>
  </si>
  <si>
    <t>CA Territoire de la Côte Ouest (TCO)</t>
  </si>
  <si>
    <t>CA Le Grand Narbonne</t>
  </si>
  <si>
    <t>CA de La Rochelle</t>
  </si>
  <si>
    <t>CA Le Grand Chalon</t>
  </si>
  <si>
    <t>CA Le Muretain Agglo</t>
  </si>
  <si>
    <t>CA Le Grand Périgueux</t>
  </si>
  <si>
    <t>CA de Blois ''Agglopolys''</t>
  </si>
  <si>
    <t>CC Le Grésivaudan</t>
  </si>
  <si>
    <t>CC Les Vals du Dauphiné</t>
  </si>
  <si>
    <t>CC Les Balcons du Dauphiné</t>
  </si>
  <si>
    <t>CU Le Mans Métropole</t>
  </si>
  <si>
    <t>CU Le Havre Seine Métropole</t>
  </si>
  <si>
    <t>CU Limoges Métropole</t>
  </si>
  <si>
    <t>CU Le Creusot Montceau-les-Mines</t>
  </si>
  <si>
    <t>CA Versailles Grand Parc (CAVGP)</t>
  </si>
  <si>
    <t>CA Intercommunale du Nord de la Réunion (CINOR)</t>
  </si>
  <si>
    <t>CA du Grand Avignon (COGA)</t>
  </si>
  <si>
    <t>CA du Grand Chambéry</t>
  </si>
  <si>
    <t>CA du Bassin de Bourg-en-Bresse</t>
  </si>
  <si>
    <t>CA de la Région Nazairienne et de l'Estuaire (CARENE)</t>
  </si>
  <si>
    <t>CA Intercommunale de la Réunion Est (CIREST)</t>
  </si>
  <si>
    <t>CA Sète Agglopôle Méditerranée</t>
  </si>
  <si>
    <t>CA Laval Agglomération</t>
  </si>
  <si>
    <t>CA Loire Forez Agglomération (LFA)</t>
  </si>
  <si>
    <t>CA Porte de l'Isère (CAPI)</t>
  </si>
  <si>
    <t>CA de la Provence Verte</t>
  </si>
  <si>
    <t>CC Coeur d'Ostrevent (CCCO)</t>
  </si>
  <si>
    <t>CC Entre Bièvre et Rhône</t>
  </si>
  <si>
    <t>CC du Val d'Essonne (CCVE)</t>
  </si>
  <si>
    <t>CC inter-Caux-Vexin</t>
  </si>
  <si>
    <t>CU Grand Besançon Métropole</t>
  </si>
  <si>
    <t>CA Douaisis Agglo</t>
  </si>
  <si>
    <t>CA Grand Calais Terres et Mers</t>
  </si>
  <si>
    <t>CA du Pays de Meaux</t>
  </si>
  <si>
    <t>CA Seine-Eure</t>
  </si>
  <si>
    <t>CA La Roche sur Yon - Agglomération</t>
  </si>
  <si>
    <t>CC Vals de Saintonge Communauté</t>
  </si>
  <si>
    <t>Pour chapitre 1 :</t>
  </si>
  <si>
    <t>Communes isolées</t>
  </si>
  <si>
    <t>(a) Y compris la métropole de Lyon.</t>
  </si>
  <si>
    <r>
      <t>Métropoles</t>
    </r>
    <r>
      <rPr>
        <vertAlign val="superscript"/>
        <sz val="10"/>
        <rFont val="Arial"/>
        <family val="2"/>
      </rPr>
      <t xml:space="preserve"> (a)</t>
    </r>
  </si>
  <si>
    <t>Nombre total de communes</t>
  </si>
  <si>
    <t>Répartition des communes selon leur taille</t>
  </si>
  <si>
    <t>Taille de la commune</t>
  </si>
  <si>
    <t>Part de la population</t>
  </si>
  <si>
    <t>Population moyenne</t>
  </si>
  <si>
    <t>Nombre de communes regroupées</t>
  </si>
  <si>
    <t>Communautés 
d'agglomération (CA)</t>
  </si>
  <si>
    <t>Communautés 
de communes (CC)</t>
  </si>
  <si>
    <t>Ensemble des groupements à fiscalité propre</t>
  </si>
  <si>
    <r>
      <t>Ensemble</t>
    </r>
    <r>
      <rPr>
        <b/>
        <vertAlign val="superscript"/>
        <sz val="9.5"/>
        <rFont val="Arial"/>
        <family val="2"/>
      </rPr>
      <t>(a)</t>
    </r>
  </si>
  <si>
    <t>(a) Bien qu'elle soit une collectivité territoriale, la métropole de Lyon est prise en compte dans ce total car elle exerce les compétences d'un EPCI à fiscalité propre.</t>
  </si>
  <si>
    <t xml:space="preserve">Nombre </t>
  </si>
  <si>
    <t>Population moyenne des syndicats par nature juridique</t>
  </si>
  <si>
    <t>Champ : France métropolitaine + DOM.</t>
  </si>
  <si>
    <t>De 0 à 200 habitants</t>
  </si>
  <si>
    <t>De 200 à 500 habitants</t>
  </si>
  <si>
    <t>De 500 à 2 000 habitants</t>
  </si>
  <si>
    <t>De 2 000 à 5 000 habitants</t>
  </si>
  <si>
    <t>De 5 000 à 10 000 habitants</t>
  </si>
  <si>
    <t>De 10 000 à 20 000 habitants</t>
  </si>
  <si>
    <t>De 20 000 à 50 000 habitants</t>
  </si>
  <si>
    <t>De 50 000 à 100 000 habitants</t>
  </si>
  <si>
    <t>100 000 habitants ou plus</t>
  </si>
  <si>
    <t>Présentation - Définitions</t>
  </si>
  <si>
    <t>Nouvelle-Calédonie (dernier recensement en août 2019)</t>
  </si>
  <si>
    <t>CA CIVIS (Communauté Intercommunale des Villes Solidaires)</t>
  </si>
  <si>
    <t>CA Dracénie Provence Verdon Agglomération</t>
  </si>
  <si>
    <t>CA Dinan Agglomération</t>
  </si>
  <si>
    <t>CC du Grand Pic Saint-Loup</t>
  </si>
  <si>
    <t>(a) Le passage en 2021 de 96 à 95 conseils départementaux est lié à la création de la Collectivité européenne d'Alsace, département de droit commun, par le décret n° 2019-142 du 27 février 2019 portant regroupement des départements du Bas-Rhin et du Haut-Rhin.</t>
  </si>
  <si>
    <r>
      <t>Collectivités d'outre-mer, TAAF et Nouvelle Calédonie</t>
    </r>
    <r>
      <rPr>
        <b/>
        <vertAlign val="superscript"/>
        <sz val="10"/>
        <rFont val="Arial"/>
        <family val="2"/>
      </rPr>
      <t xml:space="preserve"> (a)</t>
    </r>
  </si>
  <si>
    <r>
      <t>Nombre de communes regroupées</t>
    </r>
    <r>
      <rPr>
        <b/>
        <i/>
        <vertAlign val="superscript"/>
        <sz val="10"/>
        <rFont val="Arial"/>
        <family val="2"/>
      </rPr>
      <t/>
    </r>
  </si>
  <si>
    <r>
      <t>Nombre de communes regroupées</t>
    </r>
    <r>
      <rPr>
        <b/>
        <vertAlign val="superscript"/>
        <sz val="10"/>
        <rFont val="Arial"/>
        <family val="2"/>
      </rPr>
      <t>(a)</t>
    </r>
  </si>
  <si>
    <t>2.2  Le nombre de collectivités locales</t>
  </si>
  <si>
    <t>Collectivité territoriales</t>
  </si>
  <si>
    <t>Groupements de communes</t>
  </si>
  <si>
    <t>Source : Insee, Code officiel géographique ; DGCL, Banatic.</t>
  </si>
  <si>
    <t>(b) Y compris syndicats en arrêt de compétence.</t>
  </si>
  <si>
    <t>Groupements de communes à fiscalité propre</t>
  </si>
  <si>
    <r>
      <t>Syndicats</t>
    </r>
    <r>
      <rPr>
        <b/>
        <vertAlign val="superscript"/>
        <sz val="10"/>
        <rFont val="Arial"/>
        <family val="2"/>
      </rPr>
      <t xml:space="preserve"> (b)</t>
    </r>
  </si>
  <si>
    <t>Ensemble des collectivités locales</t>
  </si>
  <si>
    <r>
      <t>Conseils départementaux</t>
    </r>
    <r>
      <rPr>
        <b/>
        <vertAlign val="superscript"/>
        <sz val="10"/>
        <rFont val="Arial"/>
        <family val="2"/>
      </rPr>
      <t xml:space="preserve"> (a)</t>
    </r>
  </si>
  <si>
    <t>CA Estérel Côte d'Azur Agglomération</t>
  </si>
  <si>
    <t>47</t>
  </si>
  <si>
    <t>CA Agglomération d'Agen</t>
  </si>
  <si>
    <t>CA du Pays de Gex</t>
  </si>
  <si>
    <t>CC des Terres du Val de Loire</t>
  </si>
  <si>
    <t xml:space="preserve">(a) St-Pierre-et-Miquelon (2 communes) ; Saint Barthélémy ; Saint Martin ; Polynésie française (48 communes). Nouvelle-Calédonie (33 communes). Wallis et Futuna (Territoire, découpé en trois circonscriptions territoriales). Terres australes et antarctiques françaises (TAAF, sans population), découpées en cinq districts. Île de Clipperton (sans population), rattachée directement au gouvernement. </t>
  </si>
  <si>
    <t>Lecture : Les communes de moins de 3 000 habitants regroupent 89,4 % des communes ; elles regroupent 28,7 % de la population.</t>
  </si>
  <si>
    <r>
      <t>Les syndicats au 1</t>
    </r>
    <r>
      <rPr>
        <b/>
        <vertAlign val="superscript"/>
        <sz val="11"/>
        <rFont val="Arial"/>
        <family val="2"/>
      </rPr>
      <t>er</t>
    </r>
    <r>
      <rPr>
        <b/>
        <sz val="11"/>
        <rFont val="Arial"/>
        <family val="2"/>
      </rPr>
      <t xml:space="preserve"> janvier 2022</t>
    </r>
  </si>
  <si>
    <t>Sources : DGCL, Banatic ;  Insee, Recensement de la population, population totale en vigueur en 2022 (millésimée 2019).</t>
  </si>
  <si>
    <r>
      <t>L'intercommunalité à fiscalité propre au 1</t>
    </r>
    <r>
      <rPr>
        <b/>
        <vertAlign val="superscript"/>
        <sz val="11"/>
        <rFont val="Arial"/>
        <family val="2"/>
      </rPr>
      <t>er</t>
    </r>
    <r>
      <rPr>
        <b/>
        <sz val="11"/>
        <rFont val="Arial"/>
        <family val="2"/>
      </rPr>
      <t xml:space="preserve"> janvier 2022</t>
    </r>
  </si>
  <si>
    <t>Arrondissements (sudivisions des départements)</t>
  </si>
  <si>
    <t>Départements (à distinguer des Conseils départementaux)</t>
  </si>
  <si>
    <t>Régions (à distinguer des Conseils régionaux)</t>
  </si>
  <si>
    <r>
      <t xml:space="preserve">2-5b </t>
    </r>
    <r>
      <rPr>
        <sz val="12"/>
        <rFont val="Arial"/>
        <family val="2"/>
      </rPr>
      <t>Les groupements de collectivités territoriales : carte de l'intercommunalité 
à fiscalité propre au 1er janvier 2023</t>
    </r>
  </si>
  <si>
    <t>CC du Pays d'Iroise</t>
  </si>
  <si>
    <t>CC Sèvre et Loire</t>
  </si>
  <si>
    <t>CC Challans-Gois Communauté</t>
  </si>
  <si>
    <t>Polynésie française (recensements 2017 et  2022)</t>
  </si>
  <si>
    <t>Nombre de communes et population municipale au 1er janvier 2024, selon la taille des communes</t>
  </si>
  <si>
    <t>Source : Insee, Recensement de la population. Population municipale en vigueur en 2024 (millésimée 2021)</t>
  </si>
  <si>
    <t>Répartition (en % et en % cumulés) du nombre de communes et de la population municipale au 1er janvier 2024, selon la taille des communes</t>
  </si>
  <si>
    <t>Lecture : 2,6 % des communes ont moins de 50 habitants et 7,2 % des communes ont entre 50 et 99 habitants. Ces dernières regroupent 0,3 % de la population. Cumulées, les communes de moins de 100 habitants regroupent 0,3 % de la population et représentent 9,7 % des communes.</t>
  </si>
  <si>
    <r>
      <t xml:space="preserve">  2024</t>
    </r>
    <r>
      <rPr>
        <sz val="9"/>
        <rFont val="Arial"/>
        <family val="2"/>
      </rPr>
      <t xml:space="preserve"> 
(millésimée 2021)</t>
    </r>
  </si>
  <si>
    <t>Variation 2024-2023</t>
  </si>
  <si>
    <t>Évolution 2024 / 2023</t>
  </si>
  <si>
    <r>
      <t>Répartition des groupements de communes à fiscalité propre par taille démographique au 1</t>
    </r>
    <r>
      <rPr>
        <b/>
        <vertAlign val="superscript"/>
        <sz val="11"/>
        <rFont val="Arial"/>
        <family val="2"/>
      </rPr>
      <t>er</t>
    </r>
    <r>
      <rPr>
        <b/>
        <sz val="11"/>
        <rFont val="Arial"/>
        <family val="2"/>
      </rPr>
      <t xml:space="preserve"> janvier 2024</t>
    </r>
  </si>
  <si>
    <r>
      <t>34 931</t>
    </r>
    <r>
      <rPr>
        <b/>
        <i/>
        <vertAlign val="superscript"/>
        <sz val="11"/>
        <rFont val="Arial"/>
        <family val="2"/>
      </rPr>
      <t xml:space="preserve">(b) </t>
    </r>
  </si>
  <si>
    <r>
      <t>30 446</t>
    </r>
    <r>
      <rPr>
        <i/>
        <vertAlign val="superscript"/>
        <sz val="11"/>
        <rFont val="Arial"/>
        <family val="2"/>
      </rPr>
      <t xml:space="preserve">(b) </t>
    </r>
  </si>
  <si>
    <r>
      <t>68,9</t>
    </r>
    <r>
      <rPr>
        <b/>
        <i/>
        <vertAlign val="superscript"/>
        <sz val="11"/>
        <rFont val="Arial"/>
        <family val="2"/>
      </rPr>
      <t xml:space="preserve">(b) </t>
    </r>
  </si>
  <si>
    <r>
      <t>66,5</t>
    </r>
    <r>
      <rPr>
        <i/>
        <vertAlign val="superscript"/>
        <sz val="11"/>
        <rFont val="Arial"/>
        <family val="2"/>
      </rPr>
      <t xml:space="preserve">(b) </t>
    </r>
  </si>
  <si>
    <t>(a) Population totale en vigueur en 2024 (millésimée 2021).</t>
  </si>
  <si>
    <r>
      <t>Les 21 métropoles au 1</t>
    </r>
    <r>
      <rPr>
        <b/>
        <vertAlign val="superscript"/>
        <sz val="12"/>
        <rFont val="Arial"/>
        <family val="2"/>
      </rPr>
      <t>er</t>
    </r>
    <r>
      <rPr>
        <b/>
        <sz val="12"/>
        <rFont val="Arial"/>
        <family val="2"/>
      </rPr>
      <t xml:space="preserve"> janvier 2024</t>
    </r>
  </si>
  <si>
    <t>CA Cholet Agglomération</t>
  </si>
  <si>
    <t>CA Coeur de Flandre</t>
  </si>
  <si>
    <t>Les 94 communautés d'agglomération de plus de 100 000 habitants au 1er janvier 2024</t>
  </si>
  <si>
    <t>Les 41 communautés de communes de plus de 50 000 habitants au 1er janvier 2024</t>
  </si>
  <si>
    <t>67,7 millions d'habitants en France au 1er janvier 2024, répartis dans 34 935 communes, 
101 départements et 18 régions.</t>
  </si>
  <si>
    <t>Répartition (en % cumulés) du nombre de communes et de la population municipale au 1er janvier 2024, selon la taille des communes</t>
  </si>
  <si>
    <r>
      <t>Les 14 communautés urbaines au 1</t>
    </r>
    <r>
      <rPr>
        <b/>
        <vertAlign val="superscript"/>
        <sz val="12"/>
        <rFont val="Arial"/>
        <family val="2"/>
      </rPr>
      <t>er</t>
    </r>
    <r>
      <rPr>
        <b/>
        <sz val="12"/>
        <rFont val="Arial"/>
        <family val="2"/>
      </rPr>
      <t xml:space="preserve"> janvier 2024</t>
    </r>
  </si>
  <si>
    <t>Wallis-et-Futuna (dernier recensement en 2023)</t>
  </si>
  <si>
    <r>
      <t xml:space="preserve">  2018</t>
    </r>
    <r>
      <rPr>
        <sz val="9"/>
        <rFont val="Arial"/>
        <family val="2"/>
      </rPr>
      <t xml:space="preserve">
(millésimée 2015)</t>
    </r>
  </si>
  <si>
    <t>Taux d'évolution sur 6 ans</t>
  </si>
  <si>
    <t>2.5b  Les groupements de collectivités territoriales à fisccalité propre au 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</si>
</sst>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_-* #,##0.00\ _€_-;\-* #,##0.00\ _€_-;_-* &quot;-&quot;??\ _€_-;_-@_-"/>
    <numFmt numFmtId="165" formatCode="#,##0.0"/>
    <numFmt numFmtId="166" formatCode="000"/>
    <numFmt numFmtId="167" formatCode="###0"/>
    <numFmt numFmtId="168" formatCode="_-* #,##0.00\ &quot;F&quot;_-;\-* #,##0.00\ &quot;F&quot;_-;_-* &quot;-&quot;??\ &quot;F&quot;_-;_-@_-"/>
    <numFmt numFmtId="169" formatCode="#,##0&quot;  &quot;"/>
    <numFmt numFmtId="170" formatCode="0.0%"/>
    <numFmt numFmtId="171" formatCode="\+\ 0;\-\ 0"/>
    <numFmt numFmtId="172" formatCode="\+&quot; &quot;0.0&quot; &quot;%;\-&quot; &quot;0.0&quot; &quot;%"/>
    <numFmt numFmtId="173" formatCode="0.0"/>
    <numFmt numFmtId="174" formatCode="_-* #,##0\ _€_-;\-* #,##0\ _€_-;_-* &quot;-&quot;??\ _€_-;_-@_-"/>
  </numFmts>
  <fonts count="68" x14ac:knownFonts="1">
    <font>
      <sz val="11"/>
      <color theme="1"/>
      <name val="Calibri"/>
      <family val="2"/>
      <scheme val="minor"/>
    </font>
    <font>
      <sz val="12"/>
      <name val="MS Sans Serif"/>
      <family val="2"/>
    </font>
    <font>
      <b/>
      <sz val="14"/>
      <name val="Arial"/>
      <family val="2"/>
    </font>
    <font>
      <b/>
      <sz val="18"/>
      <name val="Arial"/>
      <family val="2"/>
    </font>
    <font>
      <b/>
      <sz val="11"/>
      <color indexed="12"/>
      <name val="Arial"/>
      <family val="2"/>
    </font>
    <font>
      <sz val="9.5"/>
      <name val="Arial"/>
      <family val="2"/>
    </font>
    <font>
      <sz val="10"/>
      <name val="Arial"/>
      <family val="2"/>
    </font>
    <font>
      <i/>
      <sz val="10"/>
      <name val="Arial"/>
      <family val="2"/>
    </font>
    <font>
      <b/>
      <sz val="9.5"/>
      <name val="Arial"/>
      <family val="2"/>
    </font>
    <font>
      <sz val="10"/>
      <color indexed="8"/>
      <name val="Arial"/>
      <family val="2"/>
    </font>
    <font>
      <b/>
      <sz val="10"/>
      <name val="Arial"/>
      <family val="2"/>
    </font>
    <font>
      <sz val="10"/>
      <name val="Arial"/>
      <family val="2"/>
    </font>
    <font>
      <b/>
      <sz val="11"/>
      <name val="Arial"/>
      <family val="2"/>
    </font>
    <font>
      <b/>
      <sz val="12"/>
      <name val="Arial"/>
      <family val="2"/>
    </font>
    <font>
      <b/>
      <vertAlign val="superscript"/>
      <sz val="12"/>
      <name val="Arial"/>
      <family val="2"/>
    </font>
    <font>
      <b/>
      <i/>
      <sz val="10"/>
      <name val="Arial"/>
      <family val="2"/>
    </font>
    <font>
      <i/>
      <sz val="7"/>
      <name val="Arial"/>
      <family val="2"/>
    </font>
    <font>
      <i/>
      <sz val="9.5"/>
      <name val="Arial"/>
      <family val="2"/>
    </font>
    <font>
      <sz val="8"/>
      <name val="Arial"/>
      <family val="2"/>
    </font>
    <font>
      <i/>
      <sz val="8"/>
      <name val="Arial"/>
      <family val="2"/>
    </font>
    <font>
      <sz val="10"/>
      <name val="Verdana"/>
      <family val="2"/>
    </font>
    <font>
      <sz val="12"/>
      <name val="Arial"/>
      <family val="2"/>
    </font>
    <font>
      <b/>
      <vertAlign val="superscript"/>
      <sz val="10"/>
      <name val="Arial"/>
      <family val="2"/>
    </font>
    <font>
      <i/>
      <sz val="7"/>
      <name val="Tahoma"/>
      <family val="2"/>
    </font>
    <font>
      <b/>
      <sz val="26"/>
      <name val="Arial"/>
      <family val="2"/>
    </font>
    <font>
      <sz val="26"/>
      <name val="Arial"/>
      <family val="2"/>
    </font>
    <font>
      <sz val="9"/>
      <name val="Arial"/>
      <family val="2"/>
    </font>
    <font>
      <vertAlign val="superscript"/>
      <sz val="9"/>
      <name val="Arial"/>
      <family val="2"/>
    </font>
    <font>
      <i/>
      <sz val="9"/>
      <name val="Arial"/>
      <family val="2"/>
    </font>
    <font>
      <i/>
      <vertAlign val="superscript"/>
      <sz val="10"/>
      <name val="Arial"/>
      <family val="2"/>
    </font>
    <font>
      <b/>
      <i/>
      <sz val="9.5"/>
      <name val="Arial"/>
      <family val="2"/>
    </font>
    <font>
      <i/>
      <vertAlign val="superscript"/>
      <sz val="9"/>
      <name val="Arial"/>
      <family val="2"/>
    </font>
    <font>
      <b/>
      <vertAlign val="superscript"/>
      <sz val="11"/>
      <name val="Arial"/>
      <family val="2"/>
    </font>
    <font>
      <sz val="11"/>
      <color theme="1"/>
      <name val="Calibri"/>
      <family val="2"/>
      <scheme val="minor"/>
    </font>
    <font>
      <sz val="11"/>
      <color rgb="FFFF0000"/>
      <name val="Calibri"/>
      <family val="2"/>
      <scheme val="minor"/>
    </font>
    <font>
      <b/>
      <sz val="11"/>
      <color theme="1"/>
      <name val="Calibri"/>
      <family val="2"/>
      <scheme val="minor"/>
    </font>
    <font>
      <sz val="9.5"/>
      <color rgb="FFFF0000"/>
      <name val="Arial"/>
      <family val="2"/>
    </font>
    <font>
      <i/>
      <sz val="11"/>
      <color theme="1"/>
      <name val="Calibri"/>
      <family val="2"/>
      <scheme val="minor"/>
    </font>
    <font>
      <sz val="9"/>
      <color theme="1"/>
      <name val="Calibri"/>
      <family val="2"/>
      <scheme val="minor"/>
    </font>
    <font>
      <b/>
      <sz val="10"/>
      <color rgb="FFFF0000"/>
      <name val="Arial"/>
      <family val="2"/>
    </font>
    <font>
      <sz val="10"/>
      <color rgb="FFFF0000"/>
      <name val="Arial"/>
      <family val="2"/>
    </font>
    <font>
      <sz val="9"/>
      <color rgb="FFFF0000"/>
      <name val="Arial"/>
      <family val="2"/>
    </font>
    <font>
      <i/>
      <sz val="9"/>
      <color rgb="FFFF0000"/>
      <name val="Arial"/>
      <family val="2"/>
    </font>
    <font>
      <i/>
      <sz val="9"/>
      <color theme="1"/>
      <name val="Arial"/>
      <family val="2"/>
    </font>
    <font>
      <b/>
      <sz val="12"/>
      <color rgb="FFFF0000"/>
      <name val="Arial"/>
      <family val="2"/>
    </font>
    <font>
      <sz val="12"/>
      <color rgb="FFFF0000"/>
      <name val="Arial"/>
      <family val="2"/>
    </font>
    <font>
      <b/>
      <sz val="24"/>
      <name val="Arial"/>
      <family val="2"/>
    </font>
    <font>
      <b/>
      <sz val="28"/>
      <name val="Arial"/>
      <family val="2"/>
    </font>
    <font>
      <b/>
      <i/>
      <sz val="9"/>
      <name val="Arial"/>
      <family val="2"/>
    </font>
    <font>
      <i/>
      <sz val="9"/>
      <color theme="1"/>
      <name val="Calibri"/>
      <family val="2"/>
      <scheme val="minor"/>
    </font>
    <font>
      <b/>
      <sz val="10"/>
      <color indexed="8"/>
      <name val="Arial"/>
      <family val="2"/>
    </font>
    <font>
      <vertAlign val="superscript"/>
      <sz val="10"/>
      <name val="Arial"/>
      <family val="2"/>
    </font>
    <font>
      <b/>
      <sz val="10"/>
      <color theme="1"/>
      <name val="Calibri"/>
      <family val="2"/>
      <scheme val="minor"/>
    </font>
    <font>
      <sz val="10"/>
      <color theme="1"/>
      <name val="Calibri"/>
      <family val="2"/>
      <scheme val="minor"/>
    </font>
    <font>
      <b/>
      <i/>
      <vertAlign val="superscript"/>
      <sz val="10"/>
      <name val="Arial"/>
      <family val="2"/>
    </font>
    <font>
      <b/>
      <i/>
      <vertAlign val="superscript"/>
      <sz val="11"/>
      <name val="Arial"/>
      <family val="2"/>
    </font>
    <font>
      <i/>
      <vertAlign val="superscript"/>
      <sz val="11"/>
      <name val="Arial"/>
      <family val="2"/>
    </font>
    <font>
      <i/>
      <sz val="10"/>
      <color theme="1"/>
      <name val="Calibri"/>
      <family val="2"/>
      <scheme val="minor"/>
    </font>
    <font>
      <b/>
      <sz val="9.5"/>
      <color theme="4" tint="-0.249977111117893"/>
      <name val="Arial"/>
      <family val="2"/>
    </font>
    <font>
      <sz val="11"/>
      <name val="Arial"/>
      <family val="2"/>
    </font>
    <font>
      <i/>
      <sz val="8"/>
      <color theme="4" tint="-0.249977111117893"/>
      <name val="Arial"/>
      <family val="2"/>
    </font>
    <font>
      <b/>
      <i/>
      <sz val="9.5"/>
      <color theme="4" tint="-0.249977111117893"/>
      <name val="Arial"/>
      <family val="2"/>
    </font>
    <font>
      <b/>
      <vertAlign val="superscript"/>
      <sz val="9.5"/>
      <name val="Arial"/>
      <family val="2"/>
    </font>
    <font>
      <i/>
      <sz val="10"/>
      <color theme="4" tint="-0.249977111117893"/>
      <name val="Arial"/>
      <family val="2"/>
    </font>
    <font>
      <sz val="9.5"/>
      <color theme="4" tint="-0.249977111117893"/>
      <name val="Arial"/>
      <family val="2"/>
    </font>
    <font>
      <b/>
      <sz val="14"/>
      <color theme="4" tint="-0.249977111117893"/>
      <name val="Arial"/>
      <family val="2"/>
    </font>
    <font>
      <b/>
      <sz val="11"/>
      <color theme="4" tint="-0.249977111117893"/>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theme="3" tint="0.39994506668294322"/>
      </top>
      <bottom style="thin">
        <color theme="3" tint="0.39994506668294322"/>
      </bottom>
      <diagonal/>
    </border>
    <border>
      <left/>
      <right/>
      <top/>
      <bottom style="thin">
        <color theme="4"/>
      </bottom>
      <diagonal/>
    </border>
    <border>
      <left/>
      <right/>
      <top/>
      <bottom style="thin">
        <color theme="3" tint="0.39994506668294322"/>
      </bottom>
      <diagonal/>
    </border>
  </borders>
  <cellStyleXfs count="12">
    <xf numFmtId="0" fontId="0" fillId="0" borderId="0"/>
    <xf numFmtId="44" fontId="33" fillId="0" borderId="0" applyFont="0" applyFill="0" applyBorder="0" applyAlignment="0" applyProtection="0"/>
    <xf numFmtId="0" fontId="6" fillId="0" borderId="0"/>
    <xf numFmtId="0" fontId="9" fillId="0" borderId="0"/>
    <xf numFmtId="0" fontId="9" fillId="0" borderId="0"/>
    <xf numFmtId="0" fontId="1" fillId="0" borderId="0"/>
    <xf numFmtId="0" fontId="1" fillId="0" borderId="0"/>
    <xf numFmtId="0" fontId="1" fillId="0" borderId="0"/>
    <xf numFmtId="0" fontId="11" fillId="0" borderId="0"/>
    <xf numFmtId="9" fontId="33" fillId="0" borderId="0" applyFont="0" applyFill="0" applyBorder="0" applyAlignment="0" applyProtection="0"/>
    <xf numFmtId="0" fontId="6" fillId="0" borderId="0"/>
    <xf numFmtId="164" fontId="33" fillId="0" borderId="0" applyFont="0" applyFill="0" applyBorder="0" applyAlignment="0" applyProtection="0"/>
  </cellStyleXfs>
  <cellXfs count="565">
    <xf numFmtId="0" fontId="0" fillId="0" borderId="0" xfId="0"/>
    <xf numFmtId="0" fontId="5" fillId="0" borderId="0" xfId="6" applyFont="1" applyFill="1" applyAlignment="1">
      <alignment vertical="center"/>
    </xf>
    <xf numFmtId="3" fontId="5" fillId="0" borderId="0" xfId="6" applyNumberFormat="1" applyFont="1" applyFill="1" applyAlignment="1">
      <alignment vertical="center"/>
    </xf>
    <xf numFmtId="3" fontId="6" fillId="0" borderId="0" xfId="6" applyNumberFormat="1" applyFont="1" applyFill="1" applyAlignment="1">
      <alignment horizontal="right" vertical="center"/>
    </xf>
    <xf numFmtId="0" fontId="5" fillId="0" borderId="0" xfId="6" applyFont="1" applyFill="1" applyAlignment="1">
      <alignment horizontal="center" vertical="center"/>
    </xf>
    <xf numFmtId="3" fontId="5" fillId="0" borderId="0" xfId="6" applyNumberFormat="1" applyFont="1" applyFill="1" applyAlignment="1">
      <alignment horizontal="center" vertical="center"/>
    </xf>
    <xf numFmtId="0" fontId="33" fillId="0" borderId="0" xfId="2" applyFont="1" applyAlignment="1">
      <alignment vertical="center"/>
    </xf>
    <xf numFmtId="3" fontId="6" fillId="0" borderId="0" xfId="2" applyNumberFormat="1" applyFont="1" applyAlignment="1">
      <alignment vertical="center"/>
    </xf>
    <xf numFmtId="0" fontId="33" fillId="0" borderId="0" xfId="2" applyFont="1" applyFill="1" applyAlignment="1">
      <alignment vertical="center"/>
    </xf>
    <xf numFmtId="0" fontId="5" fillId="0" borderId="0" xfId="7" applyFont="1" applyAlignment="1">
      <alignment vertical="center"/>
    </xf>
    <xf numFmtId="3" fontId="5" fillId="0" borderId="0" xfId="7" applyNumberFormat="1" applyFont="1" applyAlignment="1">
      <alignment vertical="center"/>
    </xf>
    <xf numFmtId="0" fontId="5" fillId="0" borderId="0" xfId="7" applyFont="1" applyAlignment="1">
      <alignment horizontal="center" vertical="center"/>
    </xf>
    <xf numFmtId="3" fontId="5" fillId="0" borderId="0" xfId="7" applyNumberFormat="1" applyFont="1" applyAlignment="1">
      <alignment horizontal="left" vertical="center"/>
    </xf>
    <xf numFmtId="3" fontId="6" fillId="0" borderId="0" xfId="7" applyNumberFormat="1" applyFont="1" applyAlignment="1">
      <alignment horizontal="right" vertical="center"/>
    </xf>
    <xf numFmtId="0" fontId="5" fillId="0" borderId="0" xfId="5" applyFont="1" applyFill="1" applyAlignment="1">
      <alignment vertical="center"/>
    </xf>
    <xf numFmtId="0" fontId="6" fillId="0" borderId="0" xfId="2" applyFont="1"/>
    <xf numFmtId="3" fontId="33" fillId="0" borderId="0" xfId="2" applyNumberFormat="1" applyFont="1" applyFill="1" applyAlignment="1">
      <alignment vertical="center"/>
    </xf>
    <xf numFmtId="0" fontId="6" fillId="0" borderId="0" xfId="2" applyFont="1" applyAlignment="1">
      <alignment horizontal="center" vertical="center"/>
    </xf>
    <xf numFmtId="0" fontId="6" fillId="0" borderId="0" xfId="2" applyFont="1" applyAlignment="1">
      <alignment vertical="center"/>
    </xf>
    <xf numFmtId="0" fontId="13" fillId="0" borderId="0" xfId="2" applyFont="1" applyBorder="1" applyAlignment="1">
      <alignment vertical="center"/>
    </xf>
    <xf numFmtId="49" fontId="10" fillId="0" borderId="2" xfId="2" applyNumberFormat="1" applyFont="1" applyBorder="1" applyAlignment="1">
      <alignment horizontal="center" vertical="center" wrapText="1"/>
    </xf>
    <xf numFmtId="0" fontId="16" fillId="0" borderId="0" xfId="2" applyFont="1" applyAlignment="1">
      <alignment horizontal="right" vertical="center"/>
    </xf>
    <xf numFmtId="0" fontId="7" fillId="0" borderId="0" xfId="2" applyFont="1" applyAlignment="1">
      <alignment vertical="center" wrapText="1"/>
    </xf>
    <xf numFmtId="0" fontId="24" fillId="0" borderId="0" xfId="2" applyFont="1"/>
    <xf numFmtId="0" fontId="25" fillId="0" borderId="0" xfId="2" applyFont="1"/>
    <xf numFmtId="0" fontId="21" fillId="0" borderId="0" xfId="2" applyFont="1"/>
    <xf numFmtId="0" fontId="13" fillId="0" borderId="0" xfId="2" applyFont="1" applyAlignment="1">
      <alignment horizontal="center"/>
    </xf>
    <xf numFmtId="0" fontId="13" fillId="0" borderId="0" xfId="2" applyFont="1"/>
    <xf numFmtId="0" fontId="6" fillId="0" borderId="0" xfId="6" applyFont="1" applyBorder="1" applyAlignment="1">
      <alignment horizontal="center" vertical="center"/>
    </xf>
    <xf numFmtId="3" fontId="10" fillId="0" borderId="1" xfId="6" applyNumberFormat="1" applyFont="1" applyBorder="1" applyAlignment="1">
      <alignment horizontal="center" vertical="center" wrapText="1"/>
    </xf>
    <xf numFmtId="0" fontId="7" fillId="0" borderId="0" xfId="2" applyFont="1" applyAlignment="1">
      <alignment horizontal="center" vertical="center"/>
    </xf>
    <xf numFmtId="0" fontId="0" fillId="0" borderId="0" xfId="0" applyAlignment="1">
      <alignment horizontal="center"/>
    </xf>
    <xf numFmtId="0" fontId="13" fillId="0" borderId="0" xfId="2" applyFont="1" applyBorder="1" applyAlignment="1">
      <alignment horizontal="left" vertical="center"/>
    </xf>
    <xf numFmtId="0" fontId="27" fillId="0" borderId="0" xfId="6" applyFont="1" applyFill="1" applyAlignment="1">
      <alignment horizontal="left" vertical="center"/>
    </xf>
    <xf numFmtId="0" fontId="26" fillId="0" borderId="0" xfId="2" applyFont="1" applyAlignment="1">
      <alignment vertical="center"/>
    </xf>
    <xf numFmtId="0" fontId="28" fillId="0" borderId="0" xfId="2" applyFont="1" applyAlignment="1">
      <alignment horizontal="right" vertical="center"/>
    </xf>
    <xf numFmtId="3" fontId="9" fillId="0" borderId="0" xfId="0" applyNumberFormat="1" applyFont="1" applyBorder="1" applyAlignment="1" applyProtection="1">
      <alignment horizontal="right" vertical="center" wrapText="1"/>
    </xf>
    <xf numFmtId="3" fontId="9" fillId="0" borderId="0" xfId="0" applyNumberFormat="1" applyFont="1" applyBorder="1" applyAlignment="1">
      <alignment horizontal="right" vertical="center" wrapText="1"/>
    </xf>
    <xf numFmtId="49" fontId="20" fillId="0" borderId="0" xfId="0" applyNumberFormat="1" applyFont="1"/>
    <xf numFmtId="0" fontId="34" fillId="0" borderId="0" xfId="2" applyFont="1" applyAlignment="1">
      <alignment vertical="center"/>
    </xf>
    <xf numFmtId="0" fontId="17" fillId="0" borderId="0" xfId="6" applyFont="1" applyFill="1" applyAlignment="1">
      <alignment vertical="center"/>
    </xf>
    <xf numFmtId="0" fontId="17" fillId="0" borderId="0" xfId="7" applyFont="1" applyAlignment="1">
      <alignment vertical="center"/>
    </xf>
    <xf numFmtId="0" fontId="37" fillId="0" borderId="0" xfId="0" applyFont="1"/>
    <xf numFmtId="0" fontId="29" fillId="0" borderId="0" xfId="6" applyFont="1" applyFill="1" applyAlignment="1">
      <alignment horizontal="left" vertical="center"/>
    </xf>
    <xf numFmtId="0" fontId="7" fillId="0" borderId="0" xfId="2" applyFont="1" applyAlignment="1">
      <alignment vertical="center"/>
    </xf>
    <xf numFmtId="0" fontId="34" fillId="0" borderId="0" xfId="2" applyFont="1" applyFill="1" applyAlignment="1">
      <alignment vertical="center"/>
    </xf>
    <xf numFmtId="0" fontId="41" fillId="0" borderId="0" xfId="2" applyFont="1" applyAlignment="1">
      <alignment vertical="center"/>
    </xf>
    <xf numFmtId="0" fontId="42" fillId="0" borderId="0" xfId="2" applyFont="1" applyAlignment="1">
      <alignment horizontal="right" vertical="center"/>
    </xf>
    <xf numFmtId="0" fontId="13" fillId="0" borderId="0" xfId="2" applyFont="1" applyBorder="1" applyAlignment="1">
      <alignment vertical="center" wrapText="1"/>
    </xf>
    <xf numFmtId="0" fontId="6" fillId="0" borderId="3" xfId="4" applyFont="1" applyFill="1" applyBorder="1" applyAlignment="1">
      <alignment horizontal="center" wrapText="1"/>
    </xf>
    <xf numFmtId="0" fontId="6" fillId="0" borderId="0" xfId="4" applyFont="1" applyFill="1" applyBorder="1" applyAlignment="1">
      <alignment horizontal="center" wrapText="1"/>
    </xf>
    <xf numFmtId="3" fontId="28" fillId="0" borderId="0" xfId="8" applyNumberFormat="1" applyFont="1" applyAlignment="1">
      <alignment horizontal="left"/>
    </xf>
    <xf numFmtId="0" fontId="31" fillId="0" borderId="0" xfId="6" applyFont="1" applyFill="1" applyAlignment="1">
      <alignment horizontal="left" vertical="center"/>
    </xf>
    <xf numFmtId="3" fontId="10" fillId="0" borderId="2" xfId="2" applyNumberFormat="1" applyFont="1" applyFill="1" applyBorder="1" applyAlignment="1">
      <alignment horizontal="center" vertical="center" wrapText="1"/>
    </xf>
    <xf numFmtId="3" fontId="10" fillId="0" borderId="3" xfId="2" applyNumberFormat="1" applyFont="1" applyFill="1" applyBorder="1" applyAlignment="1">
      <alignment horizontal="center" vertical="center" wrapText="1"/>
    </xf>
    <xf numFmtId="3" fontId="10" fillId="0" borderId="3" xfId="2" applyNumberFormat="1" applyFont="1" applyBorder="1" applyAlignment="1">
      <alignment horizontal="center" vertical="center" wrapText="1"/>
    </xf>
    <xf numFmtId="3" fontId="6" fillId="0" borderId="0" xfId="2" applyNumberFormat="1" applyFont="1" applyFill="1" applyBorder="1" applyAlignment="1">
      <alignment horizontal="center"/>
    </xf>
    <xf numFmtId="0" fontId="6" fillId="0" borderId="3" xfId="4" applyFont="1" applyFill="1" applyBorder="1" applyAlignment="1">
      <alignment wrapText="1"/>
    </xf>
    <xf numFmtId="3" fontId="6" fillId="0" borderId="3" xfId="2" applyNumberFormat="1" applyFont="1" applyBorder="1" applyAlignment="1">
      <alignment horizontal="right" vertical="center" wrapText="1" indent="1"/>
    </xf>
    <xf numFmtId="3" fontId="6" fillId="0" borderId="0" xfId="2" applyNumberFormat="1" applyFont="1" applyBorder="1" applyAlignment="1">
      <alignment horizontal="right" vertical="center" wrapText="1" indent="1"/>
    </xf>
    <xf numFmtId="3" fontId="6" fillId="0" borderId="1" xfId="2" applyNumberFormat="1" applyFont="1" applyBorder="1" applyAlignment="1">
      <alignment horizontal="right" vertical="center" wrapText="1" indent="1"/>
    </xf>
    <xf numFmtId="0" fontId="6" fillId="0" borderId="0" xfId="4" applyFont="1" applyFill="1" applyBorder="1" applyAlignment="1">
      <alignment wrapText="1"/>
    </xf>
    <xf numFmtId="0" fontId="10" fillId="0" borderId="3" xfId="2" applyFont="1" applyFill="1" applyBorder="1" applyAlignment="1">
      <alignment horizontal="left" vertical="center" wrapText="1"/>
    </xf>
    <xf numFmtId="0" fontId="10" fillId="0" borderId="3" xfId="2" applyFont="1" applyFill="1" applyBorder="1" applyAlignment="1">
      <alignment horizontal="center" vertical="center" wrapText="1"/>
    </xf>
    <xf numFmtId="3" fontId="6" fillId="0" borderId="3" xfId="2" applyNumberFormat="1" applyFont="1" applyFill="1" applyBorder="1" applyAlignment="1">
      <alignment horizontal="right" vertical="center" wrapText="1" indent="1"/>
    </xf>
    <xf numFmtId="3" fontId="6" fillId="0" borderId="0" xfId="2" applyNumberFormat="1" applyFont="1" applyFill="1" applyBorder="1" applyAlignment="1">
      <alignment horizontal="right" vertical="center" wrapText="1" indent="1"/>
    </xf>
    <xf numFmtId="0" fontId="10" fillId="0" borderId="3" xfId="2" applyFont="1" applyBorder="1" applyAlignment="1">
      <alignment horizontal="center" vertical="center" wrapText="1"/>
    </xf>
    <xf numFmtId="0" fontId="6" fillId="0" borderId="0" xfId="0" applyFont="1" applyBorder="1" applyAlignment="1">
      <alignment horizontal="center"/>
    </xf>
    <xf numFmtId="0" fontId="6" fillId="0" borderId="3" xfId="0" applyFont="1" applyBorder="1"/>
    <xf numFmtId="0" fontId="6" fillId="0" borderId="3" xfId="3" applyFont="1" applyFill="1" applyBorder="1" applyAlignment="1">
      <alignment horizontal="center" wrapText="1"/>
    </xf>
    <xf numFmtId="3" fontId="6" fillId="0" borderId="3" xfId="4" applyNumberFormat="1" applyFont="1" applyFill="1" applyBorder="1" applyAlignment="1">
      <alignment horizontal="right" wrapText="1" indent="2"/>
    </xf>
    <xf numFmtId="3" fontId="6" fillId="0" borderId="3" xfId="4" applyNumberFormat="1" applyFont="1" applyFill="1" applyBorder="1" applyAlignment="1">
      <alignment horizontal="right" wrapText="1" indent="1"/>
    </xf>
    <xf numFmtId="0" fontId="6" fillId="0" borderId="0" xfId="0" applyFont="1" applyBorder="1"/>
    <xf numFmtId="0" fontId="6" fillId="0" borderId="0" xfId="3" applyFont="1" applyFill="1" applyBorder="1" applyAlignment="1">
      <alignment horizontal="center" wrapText="1"/>
    </xf>
    <xf numFmtId="3" fontId="6" fillId="0" borderId="0" xfId="4" applyNumberFormat="1" applyFont="1" applyFill="1" applyBorder="1" applyAlignment="1">
      <alignment horizontal="right" wrapText="1" indent="2"/>
    </xf>
    <xf numFmtId="3" fontId="6" fillId="0" borderId="0" xfId="4" applyNumberFormat="1" applyFont="1" applyFill="1" applyBorder="1" applyAlignment="1">
      <alignment horizontal="right" wrapText="1" indent="1"/>
    </xf>
    <xf numFmtId="0" fontId="5" fillId="2" borderId="0" xfId="5" applyFont="1" applyFill="1" applyAlignment="1">
      <alignment horizontal="center" vertical="center"/>
    </xf>
    <xf numFmtId="0" fontId="12" fillId="2" borderId="0" xfId="5" applyFont="1" applyFill="1" applyBorder="1" applyAlignment="1">
      <alignment vertical="center"/>
    </xf>
    <xf numFmtId="0" fontId="5" fillId="2" borderId="0" xfId="5" applyFont="1" applyFill="1" applyAlignment="1">
      <alignment vertical="center"/>
    </xf>
    <xf numFmtId="3" fontId="5" fillId="2" borderId="0" xfId="5" applyNumberFormat="1" applyFont="1" applyFill="1" applyAlignment="1">
      <alignment horizontal="right" vertical="center" indent="1"/>
    </xf>
    <xf numFmtId="0" fontId="0" fillId="2" borderId="0" xfId="0" applyFill="1"/>
    <xf numFmtId="0" fontId="5" fillId="2" borderId="0" xfId="6" applyFont="1" applyFill="1" applyAlignment="1">
      <alignment vertical="center"/>
    </xf>
    <xf numFmtId="0" fontId="12" fillId="2" borderId="0" xfId="6" applyFont="1" applyFill="1" applyAlignment="1">
      <alignment vertical="center"/>
    </xf>
    <xf numFmtId="0" fontId="10" fillId="2" borderId="0" xfId="6" applyFont="1" applyFill="1" applyAlignment="1">
      <alignment vertical="center"/>
    </xf>
    <xf numFmtId="3" fontId="5" fillId="2" borderId="0" xfId="7" applyNumberFormat="1" applyFont="1" applyFill="1" applyAlignment="1">
      <alignment vertical="center"/>
    </xf>
    <xf numFmtId="0" fontId="5" fillId="2" borderId="0" xfId="7" applyFont="1" applyFill="1" applyAlignment="1">
      <alignment vertical="center"/>
    </xf>
    <xf numFmtId="3" fontId="6" fillId="2" borderId="0" xfId="7" applyNumberFormat="1" applyFont="1" applyFill="1" applyAlignment="1">
      <alignment horizontal="right" vertical="center"/>
    </xf>
    <xf numFmtId="0" fontId="5" fillId="2" borderId="0" xfId="7" applyFont="1" applyFill="1" applyAlignment="1">
      <alignment horizontal="center" vertical="center"/>
    </xf>
    <xf numFmtId="166" fontId="6" fillId="2" borderId="3" xfId="7" applyNumberFormat="1" applyFont="1" applyFill="1" applyBorder="1" applyAlignment="1">
      <alignment horizontal="left" vertical="center"/>
    </xf>
    <xf numFmtId="3" fontId="6" fillId="2" borderId="0" xfId="2" applyNumberFormat="1" applyFont="1" applyFill="1" applyBorder="1" applyAlignment="1">
      <alignment horizontal="right" indent="1"/>
    </xf>
    <xf numFmtId="166" fontId="6" fillId="2" borderId="0" xfId="7" applyNumberFormat="1" applyFont="1" applyFill="1" applyBorder="1" applyAlignment="1">
      <alignment horizontal="left" vertical="center"/>
    </xf>
    <xf numFmtId="3" fontId="30" fillId="2" borderId="0" xfId="7" applyNumberFormat="1" applyFont="1" applyFill="1" applyBorder="1" applyAlignment="1">
      <alignment vertical="center"/>
    </xf>
    <xf numFmtId="0" fontId="17" fillId="2" borderId="0" xfId="7" applyFont="1" applyFill="1" applyAlignment="1">
      <alignment vertical="center"/>
    </xf>
    <xf numFmtId="3" fontId="7" fillId="2" borderId="0" xfId="7" applyNumberFormat="1" applyFont="1" applyFill="1" applyAlignment="1">
      <alignment vertical="center"/>
    </xf>
    <xf numFmtId="0" fontId="17" fillId="2" borderId="0" xfId="6" applyFont="1" applyFill="1" applyBorder="1" applyAlignment="1">
      <alignment vertical="center"/>
    </xf>
    <xf numFmtId="0" fontId="17" fillId="2" borderId="0" xfId="7" applyFont="1" applyFill="1" applyBorder="1" applyAlignment="1">
      <alignment vertical="center"/>
    </xf>
    <xf numFmtId="3" fontId="6" fillId="3" borderId="0" xfId="2" applyNumberFormat="1" applyFont="1" applyFill="1" applyBorder="1" applyAlignment="1">
      <alignment horizontal="right" indent="1"/>
    </xf>
    <xf numFmtId="166" fontId="6" fillId="3" borderId="0" xfId="7" applyNumberFormat="1" applyFont="1" applyFill="1" applyBorder="1" applyAlignment="1">
      <alignment horizontal="left" vertical="center"/>
    </xf>
    <xf numFmtId="166" fontId="10" fillId="2" borderId="2" xfId="7" applyNumberFormat="1" applyFont="1" applyFill="1" applyBorder="1" applyAlignment="1">
      <alignment horizontal="left" vertical="center"/>
    </xf>
    <xf numFmtId="3" fontId="10" fillId="2" borderId="1" xfId="2" applyNumberFormat="1" applyFont="1" applyFill="1" applyBorder="1" applyAlignment="1">
      <alignment horizontal="center" vertical="center" wrapText="1"/>
    </xf>
    <xf numFmtId="0" fontId="13" fillId="2" borderId="0" xfId="2" applyFont="1" applyFill="1" applyAlignment="1">
      <alignment vertical="center"/>
    </xf>
    <xf numFmtId="0" fontId="33" fillId="2" borderId="0" xfId="2" applyFont="1" applyFill="1" applyAlignment="1">
      <alignment vertical="center"/>
    </xf>
    <xf numFmtId="169" fontId="6" fillId="2" borderId="3" xfId="2" applyNumberFormat="1" applyFont="1" applyFill="1" applyBorder="1" applyAlignment="1">
      <alignment vertical="center"/>
    </xf>
    <xf numFmtId="169" fontId="6" fillId="2" borderId="0" xfId="2" applyNumberFormat="1" applyFont="1" applyFill="1" applyBorder="1" applyAlignment="1">
      <alignment vertical="center"/>
    </xf>
    <xf numFmtId="0" fontId="15" fillId="2" borderId="0" xfId="2" applyFont="1" applyFill="1" applyBorder="1" applyAlignment="1">
      <alignment horizontal="left" vertical="center" wrapText="1"/>
    </xf>
    <xf numFmtId="0" fontId="34" fillId="2" borderId="0" xfId="2" applyFont="1" applyFill="1" applyAlignment="1">
      <alignment vertical="center"/>
    </xf>
    <xf numFmtId="0" fontId="37" fillId="2" borderId="0" xfId="0" applyFont="1" applyFill="1"/>
    <xf numFmtId="0" fontId="6" fillId="0" borderId="3" xfId="4" applyFont="1" applyFill="1" applyBorder="1" applyAlignment="1">
      <alignment wrapText="1"/>
    </xf>
    <xf numFmtId="0" fontId="6" fillId="0" borderId="1" xfId="4" applyFont="1" applyFill="1" applyBorder="1" applyAlignment="1">
      <alignment horizontal="left" wrapText="1"/>
    </xf>
    <xf numFmtId="0" fontId="44" fillId="0" borderId="0" xfId="2" applyFont="1"/>
    <xf numFmtId="0" fontId="40" fillId="0" borderId="0" xfId="2" applyFont="1"/>
    <xf numFmtId="0" fontId="44" fillId="0" borderId="0" xfId="2" applyFont="1" applyAlignment="1">
      <alignment horizontal="center"/>
    </xf>
    <xf numFmtId="0" fontId="45" fillId="0" borderId="0" xfId="2" applyFont="1"/>
    <xf numFmtId="0" fontId="10" fillId="2" borderId="3" xfId="6" applyFont="1" applyFill="1" applyBorder="1" applyAlignment="1">
      <alignment vertical="center"/>
    </xf>
    <xf numFmtId="3" fontId="8" fillId="2" borderId="6" xfId="7" applyNumberFormat="1" applyFont="1" applyFill="1" applyBorder="1" applyAlignment="1">
      <alignment horizontal="center" vertical="center"/>
    </xf>
    <xf numFmtId="0" fontId="7" fillId="2" borderId="2" xfId="7" applyFont="1" applyFill="1" applyBorder="1" applyAlignment="1">
      <alignment horizontal="left" vertical="center"/>
    </xf>
    <xf numFmtId="170" fontId="5" fillId="2" borderId="3" xfId="9" applyNumberFormat="1" applyFont="1" applyFill="1" applyBorder="1" applyAlignment="1">
      <alignment horizontal="right" vertical="center" indent="1"/>
    </xf>
    <xf numFmtId="170" fontId="5" fillId="3" borderId="0" xfId="9" applyNumberFormat="1" applyFont="1" applyFill="1" applyBorder="1" applyAlignment="1">
      <alignment horizontal="right" vertical="center" indent="1"/>
    </xf>
    <xf numFmtId="170" fontId="5" fillId="2" borderId="0" xfId="9" applyNumberFormat="1" applyFont="1" applyFill="1" applyBorder="1" applyAlignment="1">
      <alignment horizontal="right" vertical="center" indent="1"/>
    </xf>
    <xf numFmtId="170" fontId="8" fillId="2" borderId="2" xfId="9" applyNumberFormat="1" applyFont="1" applyFill="1" applyBorder="1" applyAlignment="1">
      <alignment horizontal="right" vertical="center" indent="1"/>
    </xf>
    <xf numFmtId="170" fontId="8" fillId="2" borderId="5" xfId="9" applyNumberFormat="1" applyFont="1" applyFill="1" applyBorder="1" applyAlignment="1">
      <alignment horizontal="right" vertical="center" indent="1"/>
    </xf>
    <xf numFmtId="3" fontId="9" fillId="2" borderId="0" xfId="0" applyNumberFormat="1" applyFont="1" applyFill="1" applyBorder="1" applyAlignment="1">
      <alignment horizontal="right" vertical="center" wrapText="1"/>
    </xf>
    <xf numFmtId="3" fontId="9" fillId="3" borderId="1" xfId="0" applyNumberFormat="1" applyFont="1" applyFill="1" applyBorder="1" applyAlignment="1">
      <alignment horizontal="right" vertical="center" wrapText="1"/>
    </xf>
    <xf numFmtId="3" fontId="9" fillId="3" borderId="0" xfId="2" applyNumberFormat="1" applyFont="1" applyFill="1" applyBorder="1" applyAlignment="1">
      <alignment horizontal="right" vertical="center" wrapText="1"/>
    </xf>
    <xf numFmtId="3" fontId="9" fillId="2" borderId="0" xfId="2" applyNumberFormat="1" applyFont="1" applyFill="1" applyBorder="1" applyAlignment="1">
      <alignment horizontal="right" vertical="center" wrapText="1"/>
    </xf>
    <xf numFmtId="166" fontId="18" fillId="0" borderId="0" xfId="7" applyNumberFormat="1" applyFont="1" applyAlignment="1">
      <alignment vertical="center"/>
    </xf>
    <xf numFmtId="0" fontId="18" fillId="0" borderId="0" xfId="7" applyFont="1" applyAlignment="1">
      <alignment vertical="center"/>
    </xf>
    <xf numFmtId="170" fontId="33" fillId="0" borderId="0" xfId="9" applyNumberFormat="1" applyFont="1" applyFill="1" applyAlignment="1">
      <alignment vertical="center"/>
    </xf>
    <xf numFmtId="166" fontId="6" fillId="3" borderId="9" xfId="7" applyNumberFormat="1" applyFont="1" applyFill="1" applyBorder="1" applyAlignment="1">
      <alignment horizontal="left" vertical="center"/>
    </xf>
    <xf numFmtId="170" fontId="5" fillId="3" borderId="1" xfId="9" applyNumberFormat="1" applyFont="1" applyFill="1" applyBorder="1" applyAlignment="1">
      <alignment horizontal="right" vertical="center" indent="1"/>
    </xf>
    <xf numFmtId="3" fontId="8" fillId="2" borderId="3" xfId="7" applyNumberFormat="1" applyFont="1" applyFill="1" applyBorder="1" applyAlignment="1">
      <alignment horizontal="center" vertical="center"/>
    </xf>
    <xf numFmtId="0" fontId="35" fillId="2" borderId="3" xfId="0" applyFont="1" applyFill="1" applyBorder="1" applyAlignment="1">
      <alignment vertical="center"/>
    </xf>
    <xf numFmtId="0" fontId="6" fillId="0" borderId="0" xfId="2" applyFont="1" applyAlignment="1"/>
    <xf numFmtId="0" fontId="25" fillId="0" borderId="0" xfId="2" applyFont="1" applyAlignment="1"/>
    <xf numFmtId="0" fontId="46" fillId="0" borderId="0" xfId="2" applyFont="1" applyAlignment="1"/>
    <xf numFmtId="0" fontId="13" fillId="0" borderId="0" xfId="0" applyFont="1" applyAlignment="1">
      <alignment horizontal="center"/>
    </xf>
    <xf numFmtId="0" fontId="47" fillId="0" borderId="0" xfId="0" applyFont="1" applyAlignment="1">
      <alignment horizontal="center"/>
    </xf>
    <xf numFmtId="0" fontId="9" fillId="2" borderId="1" xfId="2" applyFont="1" applyFill="1" applyBorder="1" applyAlignment="1">
      <alignment horizontal="left" vertical="center" wrapText="1"/>
    </xf>
    <xf numFmtId="3" fontId="9" fillId="2" borderId="1" xfId="0" applyNumberFormat="1" applyFont="1" applyFill="1" applyBorder="1" applyAlignment="1">
      <alignment horizontal="right" vertical="center" wrapText="1"/>
    </xf>
    <xf numFmtId="165" fontId="10" fillId="2" borderId="2" xfId="6" applyNumberFormat="1" applyFont="1" applyFill="1" applyBorder="1" applyAlignment="1">
      <alignment vertical="center"/>
    </xf>
    <xf numFmtId="3" fontId="9" fillId="3" borderId="0" xfId="0" applyNumberFormat="1" applyFont="1" applyFill="1" applyBorder="1" applyAlignment="1">
      <alignment horizontal="right" vertical="center" wrapText="1"/>
    </xf>
    <xf numFmtId="0" fontId="12" fillId="2" borderId="0" xfId="6" applyFont="1" applyFill="1" applyAlignment="1"/>
    <xf numFmtId="3" fontId="6" fillId="2" borderId="10" xfId="2" applyNumberFormat="1" applyFont="1" applyFill="1" applyBorder="1" applyAlignment="1">
      <alignment horizontal="right" indent="1"/>
    </xf>
    <xf numFmtId="3" fontId="6" fillId="3" borderId="11" xfId="2" applyNumberFormat="1" applyFont="1" applyFill="1" applyBorder="1" applyAlignment="1">
      <alignment horizontal="right" indent="1"/>
    </xf>
    <xf numFmtId="3" fontId="6" fillId="2" borderId="11" xfId="2" applyNumberFormat="1" applyFont="1" applyFill="1" applyBorder="1" applyAlignment="1">
      <alignment horizontal="right" indent="1"/>
    </xf>
    <xf numFmtId="3" fontId="10" fillId="2" borderId="4" xfId="2" applyNumberFormat="1" applyFont="1" applyFill="1" applyBorder="1" applyAlignment="1">
      <alignment horizontal="right" indent="1"/>
    </xf>
    <xf numFmtId="3" fontId="10" fillId="3" borderId="3" xfId="2" applyNumberFormat="1" applyFont="1" applyFill="1" applyBorder="1" applyAlignment="1">
      <alignment horizontal="right" indent="1"/>
    </xf>
    <xf numFmtId="3" fontId="10" fillId="3" borderId="1" xfId="2" applyNumberFormat="1" applyFont="1" applyFill="1" applyBorder="1" applyAlignment="1">
      <alignment horizontal="right" vertical="center" indent="1"/>
    </xf>
    <xf numFmtId="3" fontId="7" fillId="3" borderId="0" xfId="2" applyNumberFormat="1" applyFont="1" applyFill="1" applyBorder="1" applyAlignment="1">
      <alignment horizontal="right" vertical="center" indent="1"/>
    </xf>
    <xf numFmtId="3" fontId="7" fillId="3" borderId="1" xfId="2" applyNumberFormat="1" applyFont="1" applyFill="1" applyBorder="1" applyAlignment="1">
      <alignment horizontal="right" vertical="center" indent="1"/>
    </xf>
    <xf numFmtId="3" fontId="6" fillId="3" borderId="2" xfId="2" applyNumberFormat="1" applyFont="1" applyFill="1" applyBorder="1" applyAlignment="1">
      <alignment horizontal="right" indent="1"/>
    </xf>
    <xf numFmtId="3" fontId="7" fillId="3" borderId="2" xfId="2" applyNumberFormat="1" applyFont="1" applyFill="1" applyBorder="1" applyAlignment="1">
      <alignment horizontal="right" vertical="center" indent="1"/>
    </xf>
    <xf numFmtId="3" fontId="10" fillId="3" borderId="2" xfId="2" applyNumberFormat="1" applyFont="1" applyFill="1" applyBorder="1" applyAlignment="1">
      <alignment horizontal="right" indent="1"/>
    </xf>
    <xf numFmtId="3" fontId="10" fillId="0" borderId="2" xfId="2" applyNumberFormat="1" applyFont="1" applyBorder="1" applyAlignment="1">
      <alignment horizontal="center" vertical="center" wrapText="1"/>
    </xf>
    <xf numFmtId="170" fontId="34" fillId="0" borderId="0" xfId="9" applyNumberFormat="1" applyFont="1" applyFill="1" applyAlignment="1">
      <alignment vertical="center"/>
    </xf>
    <xf numFmtId="3" fontId="6" fillId="3" borderId="9" xfId="2" applyNumberFormat="1" applyFont="1" applyFill="1" applyBorder="1" applyAlignment="1">
      <alignment horizontal="right" indent="1"/>
    </xf>
    <xf numFmtId="166" fontId="6" fillId="2" borderId="10" xfId="7" applyNumberFormat="1" applyFont="1" applyFill="1" applyBorder="1" applyAlignment="1">
      <alignment horizontal="left" vertical="center"/>
    </xf>
    <xf numFmtId="166" fontId="6" fillId="3" borderId="11" xfId="7" applyNumberFormat="1" applyFont="1" applyFill="1" applyBorder="1" applyAlignment="1">
      <alignment horizontal="left" vertical="center"/>
    </xf>
    <xf numFmtId="166" fontId="6" fillId="2" borderId="11" xfId="7" applyNumberFormat="1" applyFont="1" applyFill="1" applyBorder="1" applyAlignment="1">
      <alignment horizontal="left" vertical="center"/>
    </xf>
    <xf numFmtId="170" fontId="5" fillId="0" borderId="0" xfId="9" applyNumberFormat="1" applyFont="1" applyAlignment="1">
      <alignment vertical="center"/>
    </xf>
    <xf numFmtId="170" fontId="6" fillId="2" borderId="10" xfId="9" applyNumberFormat="1" applyFont="1" applyFill="1" applyBorder="1" applyAlignment="1">
      <alignment horizontal="right" indent="1"/>
    </xf>
    <xf numFmtId="170" fontId="6" fillId="3" borderId="11" xfId="9" applyNumberFormat="1" applyFont="1" applyFill="1" applyBorder="1" applyAlignment="1">
      <alignment horizontal="right" indent="1"/>
    </xf>
    <xf numFmtId="170" fontId="6" fillId="2" borderId="11" xfId="9" applyNumberFormat="1" applyFont="1" applyFill="1" applyBorder="1" applyAlignment="1">
      <alignment horizontal="right" indent="1"/>
    </xf>
    <xf numFmtId="170" fontId="6" fillId="3" borderId="9" xfId="9" applyNumberFormat="1" applyFont="1" applyFill="1" applyBorder="1" applyAlignment="1">
      <alignment horizontal="right" indent="1"/>
    </xf>
    <xf numFmtId="3" fontId="10" fillId="2" borderId="4" xfId="2" applyNumberFormat="1" applyFont="1" applyFill="1" applyBorder="1" applyAlignment="1">
      <alignment horizontal="center" vertical="center" wrapText="1"/>
    </xf>
    <xf numFmtId="170" fontId="10" fillId="2" borderId="4" xfId="9" applyNumberFormat="1" applyFont="1" applyFill="1" applyBorder="1" applyAlignment="1">
      <alignment horizontal="right" indent="1"/>
    </xf>
    <xf numFmtId="3" fontId="28" fillId="2" borderId="0" xfId="8" applyNumberFormat="1" applyFont="1" applyFill="1" applyAlignment="1">
      <alignment horizontal="left"/>
    </xf>
    <xf numFmtId="0" fontId="28" fillId="2" borderId="0" xfId="6" applyFont="1" applyFill="1" applyBorder="1" applyAlignment="1">
      <alignment vertical="center"/>
    </xf>
    <xf numFmtId="3" fontId="48" fillId="2" borderId="0" xfId="7" applyNumberFormat="1" applyFont="1" applyFill="1" applyBorder="1" applyAlignment="1">
      <alignment vertical="center"/>
    </xf>
    <xf numFmtId="0" fontId="28" fillId="2" borderId="0" xfId="7" applyFont="1" applyFill="1" applyAlignment="1">
      <alignment vertical="center"/>
    </xf>
    <xf numFmtId="3" fontId="26" fillId="2" borderId="0" xfId="8" applyNumberFormat="1" applyFont="1" applyFill="1" applyAlignment="1">
      <alignment horizontal="left"/>
    </xf>
    <xf numFmtId="0" fontId="28" fillId="0" borderId="0" xfId="5" applyFont="1" applyFill="1" applyAlignment="1">
      <alignment vertical="center"/>
    </xf>
    <xf numFmtId="3" fontId="10" fillId="2" borderId="10" xfId="2" applyNumberFormat="1" applyFont="1" applyFill="1" applyBorder="1" applyAlignment="1">
      <alignment horizontal="center" wrapText="1"/>
    </xf>
    <xf numFmtId="0" fontId="8" fillId="2" borderId="1" xfId="7" applyFont="1" applyFill="1" applyBorder="1" applyAlignment="1">
      <alignment horizontal="center" vertical="center"/>
    </xf>
    <xf numFmtId="0" fontId="2" fillId="3" borderId="0" xfId="7" applyFont="1" applyFill="1" applyAlignment="1">
      <alignment vertical="center"/>
    </xf>
    <xf numFmtId="3" fontId="5" fillId="3" borderId="0" xfId="7" applyNumberFormat="1" applyFont="1" applyFill="1" applyAlignment="1">
      <alignment horizontal="center" vertical="center"/>
    </xf>
    <xf numFmtId="3" fontId="5" fillId="3" borderId="0" xfId="7" applyNumberFormat="1" applyFont="1" applyFill="1" applyAlignment="1">
      <alignment vertical="center"/>
    </xf>
    <xf numFmtId="0" fontId="5" fillId="3" borderId="0" xfId="7" applyFont="1" applyFill="1" applyAlignment="1">
      <alignment vertical="center"/>
    </xf>
    <xf numFmtId="0" fontId="2" fillId="3" borderId="0" xfId="5" applyFont="1" applyFill="1" applyAlignment="1">
      <alignment vertical="center"/>
    </xf>
    <xf numFmtId="0" fontId="0" fillId="3" borderId="0" xfId="0" applyFill="1"/>
    <xf numFmtId="0" fontId="2" fillId="3" borderId="0" xfId="6" applyFont="1" applyFill="1" applyAlignment="1">
      <alignment vertical="center"/>
    </xf>
    <xf numFmtId="0" fontId="5" fillId="3" borderId="0" xfId="6" applyFont="1" applyFill="1" applyAlignment="1">
      <alignment horizontal="center" vertical="center"/>
    </xf>
    <xf numFmtId="0" fontId="5" fillId="3" borderId="0" xfId="6" applyFont="1" applyFill="1" applyAlignment="1">
      <alignment vertical="center"/>
    </xf>
    <xf numFmtId="0" fontId="6" fillId="3" borderId="0" xfId="6" applyFont="1" applyFill="1" applyBorder="1" applyAlignment="1">
      <alignment horizontal="center" vertical="center"/>
    </xf>
    <xf numFmtId="0" fontId="6" fillId="3" borderId="1" xfId="6" applyFont="1" applyFill="1" applyBorder="1" applyAlignment="1">
      <alignment horizontal="center" vertical="center"/>
    </xf>
    <xf numFmtId="0" fontId="36" fillId="3" borderId="0" xfId="6" applyFont="1" applyFill="1" applyAlignment="1">
      <alignment vertical="center"/>
    </xf>
    <xf numFmtId="3" fontId="7" fillId="2" borderId="0" xfId="2" applyNumberFormat="1" applyFont="1" applyFill="1" applyBorder="1" applyAlignment="1">
      <alignment horizontal="right" indent="1"/>
    </xf>
    <xf numFmtId="3" fontId="7" fillId="2" borderId="1" xfId="2" applyNumberFormat="1" applyFont="1" applyFill="1" applyBorder="1" applyAlignment="1">
      <alignment horizontal="center" vertical="center" wrapText="1"/>
    </xf>
    <xf numFmtId="0" fontId="6" fillId="2" borderId="0" xfId="5" applyFont="1" applyFill="1" applyBorder="1" applyAlignment="1">
      <alignment vertical="center"/>
    </xf>
    <xf numFmtId="3" fontId="6" fillId="2" borderId="0" xfId="5" applyNumberFormat="1" applyFont="1" applyFill="1" applyBorder="1" applyAlignment="1">
      <alignment horizontal="right" vertical="center" indent="1"/>
    </xf>
    <xf numFmtId="0" fontId="6" fillId="2" borderId="1" xfId="5" applyFont="1" applyFill="1" applyBorder="1" applyAlignment="1">
      <alignment vertical="center"/>
    </xf>
    <xf numFmtId="3" fontId="6" fillId="2" borderId="1" xfId="5" applyNumberFormat="1" applyFont="1" applyFill="1" applyBorder="1" applyAlignment="1">
      <alignment horizontal="right" vertical="center" indent="1"/>
    </xf>
    <xf numFmtId="0" fontId="49" fillId="2" borderId="0" xfId="0" applyFont="1" applyFill="1"/>
    <xf numFmtId="0" fontId="38" fillId="2" borderId="0" xfId="2" applyFont="1" applyFill="1" applyAlignment="1">
      <alignment vertical="center"/>
    </xf>
    <xf numFmtId="3" fontId="28" fillId="2" borderId="0" xfId="2" applyNumberFormat="1" applyFont="1" applyFill="1" applyBorder="1" applyAlignment="1">
      <alignment horizontal="right" vertical="top"/>
    </xf>
    <xf numFmtId="0" fontId="28" fillId="2" borderId="0" xfId="6" applyFont="1" applyFill="1" applyAlignment="1">
      <alignment vertical="center"/>
    </xf>
    <xf numFmtId="0" fontId="31" fillId="2" borderId="0" xfId="6" applyFont="1" applyFill="1" applyAlignment="1">
      <alignment vertical="center"/>
    </xf>
    <xf numFmtId="3" fontId="6" fillId="3" borderId="0" xfId="5" applyNumberFormat="1" applyFont="1" applyFill="1" applyBorder="1" applyAlignment="1">
      <alignment horizontal="right" vertical="center" indent="1"/>
    </xf>
    <xf numFmtId="3" fontId="6" fillId="3" borderId="1" xfId="5" applyNumberFormat="1" applyFont="1" applyFill="1" applyBorder="1" applyAlignment="1">
      <alignment horizontal="right" vertical="center" indent="1"/>
    </xf>
    <xf numFmtId="0" fontId="28" fillId="2" borderId="0" xfId="5" applyFont="1" applyFill="1" applyBorder="1" applyAlignment="1">
      <alignment vertical="center"/>
    </xf>
    <xf numFmtId="0" fontId="28" fillId="2" borderId="1" xfId="2" applyFont="1" applyFill="1" applyBorder="1"/>
    <xf numFmtId="3" fontId="10" fillId="0" borderId="2" xfId="2" applyNumberFormat="1" applyFont="1" applyFill="1" applyBorder="1" applyAlignment="1">
      <alignment horizontal="right" vertical="center"/>
    </xf>
    <xf numFmtId="0" fontId="2" fillId="3" borderId="0" xfId="6" applyFont="1" applyFill="1" applyAlignment="1">
      <alignment horizontal="left" vertical="center"/>
    </xf>
    <xf numFmtId="0" fontId="6" fillId="3" borderId="0" xfId="0" applyFont="1" applyFill="1" applyBorder="1" applyAlignment="1">
      <alignment horizontal="center"/>
    </xf>
    <xf numFmtId="0" fontId="6" fillId="3" borderId="0" xfId="0" applyFont="1" applyFill="1" applyBorder="1"/>
    <xf numFmtId="0" fontId="6" fillId="3" borderId="0" xfId="3" applyFont="1" applyFill="1" applyBorder="1" applyAlignment="1">
      <alignment horizontal="center" wrapText="1"/>
    </xf>
    <xf numFmtId="3" fontId="6" fillId="3" borderId="0" xfId="4" applyNumberFormat="1" applyFont="1" applyFill="1" applyBorder="1" applyAlignment="1">
      <alignment horizontal="right" wrapText="1" indent="2"/>
    </xf>
    <xf numFmtId="3" fontId="6" fillId="3" borderId="0" xfId="4" applyNumberFormat="1" applyFont="1" applyFill="1" applyBorder="1" applyAlignment="1">
      <alignment horizontal="right" wrapText="1" indent="1"/>
    </xf>
    <xf numFmtId="0" fontId="10" fillId="0" borderId="2" xfId="2" applyFont="1" applyBorder="1" applyAlignment="1">
      <alignment horizontal="left" vertical="center" wrapText="1"/>
    </xf>
    <xf numFmtId="0" fontId="5" fillId="3" borderId="0" xfId="5" applyFont="1" applyFill="1" applyAlignment="1">
      <alignment vertical="center"/>
    </xf>
    <xf numFmtId="0" fontId="12" fillId="2" borderId="0" xfId="5" applyFont="1" applyFill="1" applyBorder="1" applyAlignment="1"/>
    <xf numFmtId="0" fontId="10" fillId="3" borderId="2" xfId="5" applyFont="1" applyFill="1" applyBorder="1" applyAlignment="1">
      <alignment horizontal="right" vertical="center" indent="1"/>
    </xf>
    <xf numFmtId="0" fontId="10" fillId="2" borderId="2" xfId="5" applyFont="1" applyFill="1" applyBorder="1" applyAlignment="1">
      <alignment horizontal="right" vertical="center" indent="1"/>
    </xf>
    <xf numFmtId="3" fontId="10" fillId="3" borderId="3" xfId="6" applyNumberFormat="1" applyFont="1" applyFill="1" applyBorder="1" applyAlignment="1">
      <alignment horizontal="right" vertical="center" wrapText="1"/>
    </xf>
    <xf numFmtId="3" fontId="10" fillId="2" borderId="3" xfId="6" applyNumberFormat="1" applyFont="1" applyFill="1" applyBorder="1" applyAlignment="1">
      <alignment horizontal="right" vertical="center" wrapText="1"/>
    </xf>
    <xf numFmtId="0" fontId="6" fillId="2" borderId="0" xfId="5" applyFont="1" applyFill="1" applyAlignment="1">
      <alignment vertical="center"/>
    </xf>
    <xf numFmtId="3" fontId="10" fillId="3" borderId="0" xfId="6" applyNumberFormat="1" applyFont="1" applyFill="1" applyAlignment="1">
      <alignment horizontal="right" vertical="center" indent="2"/>
    </xf>
    <xf numFmtId="3" fontId="10" fillId="2" borderId="0" xfId="6" applyNumberFormat="1" applyFont="1" applyFill="1" applyAlignment="1">
      <alignment horizontal="right" vertical="center" indent="2"/>
    </xf>
    <xf numFmtId="165" fontId="6" fillId="2" borderId="0" xfId="6" applyNumberFormat="1" applyFont="1" applyFill="1" applyBorder="1" applyAlignment="1">
      <alignment horizontal="left" vertical="center"/>
    </xf>
    <xf numFmtId="3" fontId="6" fillId="3" borderId="0" xfId="6" applyNumberFormat="1" applyFont="1" applyFill="1" applyAlignment="1">
      <alignment horizontal="right" vertical="center"/>
    </xf>
    <xf numFmtId="3" fontId="6" fillId="2" borderId="0" xfId="6" applyNumberFormat="1" applyFont="1" applyFill="1" applyAlignment="1">
      <alignment horizontal="right" vertical="center"/>
    </xf>
    <xf numFmtId="3" fontId="9" fillId="2" borderId="0" xfId="2" applyNumberFormat="1" applyFont="1" applyFill="1" applyBorder="1" applyAlignment="1">
      <alignment horizontal="left" vertical="center" wrapText="1"/>
    </xf>
    <xf numFmtId="3" fontId="50" fillId="3" borderId="2" xfId="2" applyNumberFormat="1" applyFont="1" applyFill="1" applyBorder="1" applyAlignment="1" applyProtection="1">
      <alignment horizontal="right" vertical="top"/>
      <protection locked="0"/>
    </xf>
    <xf numFmtId="3" fontId="50" fillId="2" borderId="2" xfId="2" applyNumberFormat="1" applyFont="1" applyFill="1" applyBorder="1" applyAlignment="1" applyProtection="1">
      <alignment horizontal="right" vertical="top"/>
      <protection locked="0"/>
    </xf>
    <xf numFmtId="0" fontId="7" fillId="2" borderId="2" xfId="5" applyFont="1" applyFill="1" applyBorder="1" applyAlignment="1">
      <alignment vertical="center"/>
    </xf>
    <xf numFmtId="0" fontId="10" fillId="2" borderId="0" xfId="5" applyFont="1" applyFill="1" applyBorder="1" applyAlignment="1">
      <alignment vertical="center"/>
    </xf>
    <xf numFmtId="3" fontId="10" fillId="3" borderId="0" xfId="5" applyNumberFormat="1" applyFont="1" applyFill="1" applyBorder="1" applyAlignment="1">
      <alignment horizontal="right" vertical="center" indent="1"/>
    </xf>
    <xf numFmtId="3" fontId="10" fillId="2" borderId="0" xfId="5" applyNumberFormat="1" applyFont="1" applyFill="1" applyBorder="1" applyAlignment="1">
      <alignment horizontal="right" vertical="center" indent="1"/>
    </xf>
    <xf numFmtId="3" fontId="6" fillId="3" borderId="0" xfId="5" applyNumberFormat="1" applyFont="1" applyFill="1" applyAlignment="1">
      <alignment horizontal="right" vertical="center" indent="1"/>
    </xf>
    <xf numFmtId="3" fontId="6" fillId="2" borderId="0" xfId="5" applyNumberFormat="1" applyFont="1" applyFill="1" applyAlignment="1">
      <alignment horizontal="right" vertical="center" indent="1"/>
    </xf>
    <xf numFmtId="0" fontId="6" fillId="3" borderId="0" xfId="5" applyFont="1" applyFill="1" applyAlignment="1">
      <alignment horizontal="right" vertical="center" indent="1"/>
    </xf>
    <xf numFmtId="0" fontId="6" fillId="2" borderId="0" xfId="5" applyFont="1" applyFill="1" applyAlignment="1">
      <alignment horizontal="right" vertical="center" indent="1"/>
    </xf>
    <xf numFmtId="0" fontId="10" fillId="2" borderId="0" xfId="5" applyFont="1" applyFill="1" applyAlignment="1">
      <alignment vertical="center"/>
    </xf>
    <xf numFmtId="3" fontId="10" fillId="3" borderId="0" xfId="5" applyNumberFormat="1" applyFont="1" applyFill="1" applyAlignment="1">
      <alignment horizontal="right" vertical="center" indent="1"/>
    </xf>
    <xf numFmtId="3" fontId="10" fillId="2" borderId="0" xfId="5" applyNumberFormat="1" applyFont="1" applyFill="1" applyAlignment="1">
      <alignment horizontal="right" vertical="center" indent="1"/>
    </xf>
    <xf numFmtId="0" fontId="10" fillId="2" borderId="3" xfId="7" applyFont="1" applyFill="1" applyBorder="1" applyAlignment="1">
      <alignment horizontal="center" vertical="center"/>
    </xf>
    <xf numFmtId="3" fontId="10" fillId="2" borderId="6" xfId="7" applyNumberFormat="1" applyFont="1" applyFill="1" applyBorder="1" applyAlignment="1">
      <alignment horizontal="center" vertical="center" wrapText="1"/>
    </xf>
    <xf numFmtId="3" fontId="10" fillId="2" borderId="2" xfId="7" applyNumberFormat="1" applyFont="1" applyFill="1" applyBorder="1" applyAlignment="1">
      <alignment horizontal="center" vertical="center" wrapText="1"/>
    </xf>
    <xf numFmtId="3" fontId="6" fillId="2" borderId="6" xfId="7" applyNumberFormat="1" applyFont="1" applyFill="1" applyBorder="1" applyAlignment="1">
      <alignment horizontal="right" vertical="center" indent="1"/>
    </xf>
    <xf numFmtId="3" fontId="6" fillId="2" borderId="3" xfId="7" applyNumberFormat="1" applyFont="1" applyFill="1" applyBorder="1" applyAlignment="1">
      <alignment horizontal="right" vertical="center" indent="1"/>
    </xf>
    <xf numFmtId="3" fontId="6" fillId="3" borderId="7" xfId="7" applyNumberFormat="1" applyFont="1" applyFill="1" applyBorder="1" applyAlignment="1">
      <alignment horizontal="right" vertical="center" indent="1"/>
    </xf>
    <xf numFmtId="3" fontId="6" fillId="3" borderId="0" xfId="7" applyNumberFormat="1" applyFont="1" applyFill="1" applyBorder="1" applyAlignment="1">
      <alignment horizontal="right" vertical="center" indent="1"/>
    </xf>
    <xf numFmtId="3" fontId="6" fillId="2" borderId="7" xfId="7" applyNumberFormat="1" applyFont="1" applyFill="1" applyBorder="1" applyAlignment="1">
      <alignment horizontal="right" vertical="center" indent="1"/>
    </xf>
    <xf numFmtId="3" fontId="6" fillId="2" borderId="0" xfId="7" applyNumberFormat="1" applyFont="1" applyFill="1" applyBorder="1" applyAlignment="1">
      <alignment horizontal="right" vertical="center" indent="1"/>
    </xf>
    <xf numFmtId="3" fontId="6" fillId="3" borderId="1" xfId="7" applyNumberFormat="1" applyFont="1" applyFill="1" applyBorder="1" applyAlignment="1">
      <alignment horizontal="right" vertical="center" indent="1"/>
    </xf>
    <xf numFmtId="3" fontId="10" fillId="2" borderId="5" xfId="7" applyNumberFormat="1" applyFont="1" applyFill="1" applyBorder="1" applyAlignment="1">
      <alignment horizontal="right" vertical="center" indent="1"/>
    </xf>
    <xf numFmtId="3" fontId="10" fillId="2" borderId="4" xfId="7" applyNumberFormat="1" applyFont="1" applyFill="1" applyBorder="1" applyAlignment="1">
      <alignment horizontal="right" vertical="center" indent="1"/>
    </xf>
    <xf numFmtId="3" fontId="10" fillId="2" borderId="2" xfId="7" applyNumberFormat="1" applyFont="1" applyFill="1" applyBorder="1" applyAlignment="1">
      <alignment horizontal="right" vertical="center" indent="1"/>
    </xf>
    <xf numFmtId="0" fontId="12" fillId="0" borderId="0" xfId="6" applyFont="1" applyFill="1" applyAlignment="1">
      <alignment vertical="center"/>
    </xf>
    <xf numFmtId="0" fontId="12" fillId="0" borderId="0" xfId="2" applyFont="1" applyBorder="1" applyAlignment="1">
      <alignment horizontal="left" vertical="center"/>
    </xf>
    <xf numFmtId="0" fontId="28" fillId="2" borderId="1" xfId="5" applyFont="1" applyFill="1" applyBorder="1" applyAlignment="1">
      <alignment vertical="center"/>
    </xf>
    <xf numFmtId="49" fontId="10" fillId="0" borderId="3" xfId="2" applyNumberFormat="1"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right" indent="2"/>
    </xf>
    <xf numFmtId="0" fontId="6" fillId="3" borderId="0" xfId="0" applyFont="1" applyFill="1" applyBorder="1" applyAlignment="1">
      <alignment horizontal="center" vertical="center"/>
    </xf>
    <xf numFmtId="0" fontId="6" fillId="3" borderId="0" xfId="0" applyFont="1" applyFill="1" applyBorder="1" applyAlignment="1">
      <alignment horizontal="right" indent="2"/>
    </xf>
    <xf numFmtId="0" fontId="6" fillId="0" borderId="0" xfId="0" applyFont="1" applyBorder="1" applyAlignment="1">
      <alignment horizontal="center" vertical="center"/>
    </xf>
    <xf numFmtId="0" fontId="6" fillId="0" borderId="0" xfId="0" applyFont="1" applyBorder="1" applyAlignment="1">
      <alignment horizontal="right" indent="2"/>
    </xf>
    <xf numFmtId="0" fontId="28" fillId="0" borderId="0" xfId="6" applyFont="1" applyFill="1" applyAlignment="1">
      <alignment horizontal="left" vertical="center"/>
    </xf>
    <xf numFmtId="0" fontId="12" fillId="2" borderId="0" xfId="2" applyFont="1" applyFill="1" applyBorder="1" applyAlignment="1">
      <alignment horizontal="left" vertical="center"/>
    </xf>
    <xf numFmtId="0" fontId="10" fillId="2" borderId="3" xfId="7" applyFont="1" applyFill="1" applyBorder="1" applyAlignment="1">
      <alignment horizontal="left"/>
    </xf>
    <xf numFmtId="3" fontId="15" fillId="2" borderId="9" xfId="2" applyNumberFormat="1" applyFont="1" applyFill="1" applyBorder="1" applyAlignment="1">
      <alignment horizontal="center" wrapText="1"/>
    </xf>
    <xf numFmtId="3" fontId="30" fillId="2" borderId="1" xfId="7" applyNumberFormat="1" applyFont="1" applyFill="1" applyBorder="1" applyAlignment="1">
      <alignment horizontal="center" vertical="center"/>
    </xf>
    <xf numFmtId="0" fontId="10" fillId="0" borderId="2" xfId="2" applyFont="1" applyBorder="1" applyAlignment="1">
      <alignment horizontal="left" vertical="center" wrapText="1"/>
    </xf>
    <xf numFmtId="3" fontId="19" fillId="2" borderId="0" xfId="8" applyNumberFormat="1" applyFont="1" applyFill="1" applyAlignment="1">
      <alignment horizontal="left"/>
    </xf>
    <xf numFmtId="170" fontId="0" fillId="0" borderId="0" xfId="9" applyNumberFormat="1" applyFont="1"/>
    <xf numFmtId="0" fontId="0" fillId="0" borderId="0" xfId="2" applyFont="1" applyFill="1" applyAlignment="1">
      <alignment vertical="center"/>
    </xf>
    <xf numFmtId="170" fontId="8" fillId="2" borderId="4" xfId="9" applyNumberFormat="1" applyFont="1" applyFill="1" applyBorder="1" applyAlignment="1">
      <alignment horizontal="right" vertical="center" indent="1"/>
    </xf>
    <xf numFmtId="3" fontId="7" fillId="2" borderId="0" xfId="2" applyNumberFormat="1" applyFont="1" applyFill="1" applyBorder="1" applyAlignment="1">
      <alignment horizontal="right"/>
    </xf>
    <xf numFmtId="3" fontId="6" fillId="0" borderId="0" xfId="2" quotePrefix="1" applyNumberFormat="1" applyFont="1" applyFill="1" applyBorder="1" applyAlignment="1">
      <alignment horizontal="center"/>
    </xf>
    <xf numFmtId="0" fontId="6" fillId="0" borderId="0" xfId="4" quotePrefix="1" applyFont="1" applyFill="1" applyBorder="1" applyAlignment="1">
      <alignment horizontal="center" wrapText="1"/>
    </xf>
    <xf numFmtId="9" fontId="5" fillId="0" borderId="0" xfId="9" applyFont="1" applyAlignment="1">
      <alignment vertical="center"/>
    </xf>
    <xf numFmtId="10" fontId="5" fillId="0" borderId="0" xfId="9" applyNumberFormat="1" applyFont="1" applyAlignment="1">
      <alignment vertical="center"/>
    </xf>
    <xf numFmtId="169" fontId="6" fillId="3" borderId="0" xfId="2" applyNumberFormat="1" applyFont="1" applyFill="1" applyBorder="1" applyAlignment="1">
      <alignment vertical="center"/>
    </xf>
    <xf numFmtId="3" fontId="10" fillId="3" borderId="2" xfId="2" applyNumberFormat="1" applyFont="1" applyFill="1" applyBorder="1" applyAlignment="1">
      <alignment horizontal="left" vertical="center"/>
    </xf>
    <xf numFmtId="0" fontId="15" fillId="3" borderId="2" xfId="2" applyFont="1" applyFill="1" applyBorder="1" applyAlignment="1">
      <alignment horizontal="left" vertical="center" wrapText="1"/>
    </xf>
    <xf numFmtId="165" fontId="7" fillId="3" borderId="2" xfId="2" applyNumberFormat="1" applyFont="1" applyFill="1" applyBorder="1" applyAlignment="1">
      <alignment horizontal="right" vertical="center" indent="1"/>
    </xf>
    <xf numFmtId="165" fontId="7" fillId="3" borderId="2" xfId="2" applyNumberFormat="1" applyFont="1" applyFill="1" applyBorder="1" applyAlignment="1">
      <alignment horizontal="right" vertical="center"/>
    </xf>
    <xf numFmtId="3" fontId="6" fillId="2" borderId="15" xfId="2" quotePrefix="1" applyNumberFormat="1" applyFont="1" applyFill="1" applyBorder="1" applyAlignment="1">
      <alignment horizontal="right" indent="1"/>
    </xf>
    <xf numFmtId="3" fontId="6" fillId="3" borderId="15" xfId="2" applyNumberFormat="1" applyFont="1" applyFill="1" applyBorder="1" applyAlignment="1">
      <alignment horizontal="right" indent="1"/>
    </xf>
    <xf numFmtId="3" fontId="6" fillId="2" borderId="15" xfId="2" applyNumberFormat="1" applyFont="1" applyFill="1" applyBorder="1" applyAlignment="1">
      <alignment horizontal="right" indent="1"/>
    </xf>
    <xf numFmtId="3" fontId="10" fillId="3" borderId="12" xfId="2" applyNumberFormat="1" applyFont="1" applyFill="1" applyBorder="1" applyAlignment="1">
      <alignment horizontal="right" indent="1"/>
    </xf>
    <xf numFmtId="3" fontId="7" fillId="2" borderId="15" xfId="2" applyNumberFormat="1" applyFont="1" applyFill="1" applyBorder="1" applyAlignment="1">
      <alignment horizontal="right" indent="1"/>
    </xf>
    <xf numFmtId="165" fontId="7" fillId="3" borderId="12" xfId="2" applyNumberFormat="1" applyFont="1" applyFill="1" applyBorder="1" applyAlignment="1">
      <alignment horizontal="right" vertical="center" indent="1"/>
    </xf>
    <xf numFmtId="3" fontId="10" fillId="2" borderId="9" xfId="2" applyNumberFormat="1" applyFont="1" applyFill="1" applyBorder="1" applyAlignment="1">
      <alignment horizontal="center" vertical="center" wrapText="1"/>
    </xf>
    <xf numFmtId="3" fontId="15" fillId="2" borderId="11" xfId="2" applyNumberFormat="1" applyFont="1" applyFill="1" applyBorder="1" applyAlignment="1">
      <alignment horizontal="right"/>
    </xf>
    <xf numFmtId="165" fontId="15" fillId="3" borderId="4" xfId="2" applyNumberFormat="1" applyFont="1" applyFill="1" applyBorder="1" applyAlignment="1">
      <alignment horizontal="right" vertical="center"/>
    </xf>
    <xf numFmtId="3" fontId="6" fillId="3" borderId="0" xfId="2" applyNumberFormat="1" applyFont="1" applyFill="1" applyBorder="1" applyAlignment="1">
      <alignment horizontal="center"/>
    </xf>
    <xf numFmtId="0" fontId="6" fillId="3" borderId="0" xfId="4" applyFont="1" applyFill="1" applyBorder="1" applyAlignment="1">
      <alignment wrapText="1"/>
    </xf>
    <xf numFmtId="0" fontId="6" fillId="3" borderId="0" xfId="4" applyFont="1" applyFill="1" applyBorder="1" applyAlignment="1">
      <alignment horizontal="center" wrapText="1"/>
    </xf>
    <xf numFmtId="3" fontId="6" fillId="3" borderId="0" xfId="2" applyNumberFormat="1" applyFont="1" applyFill="1" applyBorder="1" applyAlignment="1">
      <alignment horizontal="right" vertical="center" wrapText="1" indent="1"/>
    </xf>
    <xf numFmtId="3" fontId="6" fillId="3" borderId="0" xfId="2" quotePrefix="1" applyNumberFormat="1" applyFont="1" applyFill="1" applyBorder="1" applyAlignment="1">
      <alignment horizontal="center"/>
    </xf>
    <xf numFmtId="3" fontId="6" fillId="3" borderId="2" xfId="2" applyNumberFormat="1" applyFont="1" applyFill="1" applyBorder="1" applyAlignment="1">
      <alignment horizontal="center"/>
    </xf>
    <xf numFmtId="3" fontId="10" fillId="3" borderId="2" xfId="2" applyNumberFormat="1" applyFont="1" applyFill="1" applyBorder="1" applyAlignment="1">
      <alignment horizontal="center" vertical="center" wrapText="1"/>
    </xf>
    <xf numFmtId="0" fontId="6" fillId="3" borderId="0" xfId="4" quotePrefix="1" applyFont="1" applyFill="1" applyBorder="1" applyAlignment="1">
      <alignment horizontal="center" wrapText="1"/>
    </xf>
    <xf numFmtId="3" fontId="10" fillId="3" borderId="2" xfId="2" applyNumberFormat="1" applyFont="1" applyFill="1" applyBorder="1" applyAlignment="1">
      <alignment horizontal="right" vertical="center" wrapText="1" indent="1"/>
    </xf>
    <xf numFmtId="0" fontId="10" fillId="3" borderId="2" xfId="2" applyFont="1" applyFill="1" applyBorder="1" applyAlignment="1">
      <alignment vertical="center"/>
    </xf>
    <xf numFmtId="3" fontId="10" fillId="2" borderId="2" xfId="2" applyNumberFormat="1" applyFont="1" applyFill="1" applyBorder="1" applyAlignment="1">
      <alignment horizontal="right" vertical="center"/>
    </xf>
    <xf numFmtId="3" fontId="12" fillId="2" borderId="0" xfId="2" applyNumberFormat="1" applyFont="1" applyFill="1" applyBorder="1" applyAlignment="1">
      <alignment vertical="center"/>
    </xf>
    <xf numFmtId="3" fontId="6" fillId="2" borderId="0" xfId="2" applyNumberFormat="1" applyFont="1" applyFill="1" applyBorder="1" applyAlignment="1"/>
    <xf numFmtId="3" fontId="10" fillId="2" borderId="3" xfId="2" applyNumberFormat="1" applyFont="1" applyFill="1" applyBorder="1" applyAlignment="1">
      <alignment vertical="center" wrapText="1"/>
    </xf>
    <xf numFmtId="3" fontId="10" fillId="2" borderId="3" xfId="2" applyNumberFormat="1" applyFont="1" applyFill="1" applyBorder="1" applyAlignment="1">
      <alignment horizontal="right" indent="1"/>
    </xf>
    <xf numFmtId="3" fontId="6" fillId="2" borderId="2" xfId="2" applyNumberFormat="1" applyFont="1" applyFill="1" applyBorder="1" applyAlignment="1"/>
    <xf numFmtId="3" fontId="6" fillId="2" borderId="2" xfId="2" applyNumberFormat="1" applyFont="1" applyFill="1" applyBorder="1" applyAlignment="1">
      <alignment horizontal="right" indent="1"/>
    </xf>
    <xf numFmtId="3" fontId="10" fillId="2" borderId="1" xfId="2" applyNumberFormat="1" applyFont="1" applyFill="1" applyBorder="1" applyAlignment="1">
      <alignment vertical="center" wrapText="1"/>
    </xf>
    <xf numFmtId="3" fontId="10" fillId="2" borderId="1" xfId="2" applyNumberFormat="1" applyFont="1" applyFill="1" applyBorder="1" applyAlignment="1">
      <alignment horizontal="right" vertical="center" indent="1"/>
    </xf>
    <xf numFmtId="3" fontId="7" fillId="2" borderId="0" xfId="2" applyNumberFormat="1" applyFont="1" applyFill="1" applyBorder="1" applyAlignment="1"/>
    <xf numFmtId="0" fontId="53" fillId="2" borderId="0" xfId="2" applyFont="1" applyFill="1" applyAlignment="1">
      <alignment vertical="center"/>
    </xf>
    <xf numFmtId="3" fontId="7" fillId="2" borderId="0" xfId="2" applyNumberFormat="1" applyFont="1" applyFill="1" applyBorder="1" applyAlignment="1">
      <alignment horizontal="left" vertical="center" wrapText="1" indent="2"/>
    </xf>
    <xf numFmtId="3" fontId="7" fillId="2" borderId="0" xfId="2" applyNumberFormat="1" applyFont="1" applyFill="1" applyBorder="1" applyAlignment="1">
      <alignment horizontal="right" vertical="center" indent="1"/>
    </xf>
    <xf numFmtId="3" fontId="7" fillId="2" borderId="1" xfId="2" applyNumberFormat="1" applyFont="1" applyFill="1" applyBorder="1" applyAlignment="1">
      <alignment horizontal="left" vertical="center" wrapText="1" indent="2"/>
    </xf>
    <xf numFmtId="3" fontId="7" fillId="2" borderId="1" xfId="2" applyNumberFormat="1" applyFont="1" applyFill="1" applyBorder="1" applyAlignment="1">
      <alignment horizontal="right" vertical="center" indent="1"/>
    </xf>
    <xf numFmtId="3" fontId="28" fillId="2" borderId="0" xfId="2" applyNumberFormat="1" applyFont="1" applyFill="1" applyAlignment="1">
      <alignment vertical="center"/>
    </xf>
    <xf numFmtId="3" fontId="28" fillId="2" borderId="0" xfId="2" applyNumberFormat="1" applyFont="1" applyFill="1" applyBorder="1" applyAlignment="1">
      <alignment horizontal="left" vertical="center"/>
    </xf>
    <xf numFmtId="0" fontId="6" fillId="2" borderId="0" xfId="0" applyFont="1" applyFill="1"/>
    <xf numFmtId="3" fontId="10" fillId="2" borderId="2" xfId="2" applyNumberFormat="1" applyFont="1" applyFill="1" applyBorder="1" applyAlignment="1">
      <alignment horizontal="right" indent="1"/>
    </xf>
    <xf numFmtId="3" fontId="7" fillId="2" borderId="2" xfId="2" applyNumberFormat="1" applyFont="1" applyFill="1" applyBorder="1" applyAlignment="1"/>
    <xf numFmtId="3" fontId="7" fillId="2" borderId="2" xfId="2" applyNumberFormat="1" applyFont="1" applyFill="1" applyBorder="1" applyAlignment="1">
      <alignment horizontal="right" vertical="center" indent="1"/>
    </xf>
    <xf numFmtId="3" fontId="34" fillId="2" borderId="0" xfId="2" applyNumberFormat="1" applyFont="1" applyFill="1" applyAlignment="1">
      <alignment vertical="center"/>
    </xf>
    <xf numFmtId="3" fontId="33" fillId="2" borderId="0" xfId="2" applyNumberFormat="1" applyFont="1" applyFill="1" applyAlignment="1">
      <alignment vertical="center"/>
    </xf>
    <xf numFmtId="0" fontId="13" fillId="2" borderId="0" xfId="2" applyFont="1" applyFill="1" applyBorder="1" applyAlignment="1">
      <alignment horizontal="left" vertical="center" wrapText="1"/>
    </xf>
    <xf numFmtId="3" fontId="6" fillId="2" borderId="0" xfId="2" applyNumberFormat="1" applyFont="1" applyFill="1" applyBorder="1" applyAlignment="1">
      <alignment horizontal="left"/>
    </xf>
    <xf numFmtId="168" fontId="10" fillId="2" borderId="2" xfId="1" applyNumberFormat="1" applyFont="1" applyFill="1" applyBorder="1" applyAlignment="1">
      <alignment horizontal="left" vertical="center" wrapText="1"/>
    </xf>
    <xf numFmtId="3" fontId="39" fillId="2" borderId="0" xfId="2" applyNumberFormat="1" applyFont="1" applyFill="1" applyAlignment="1">
      <alignment horizontal="justify" vertical="center" wrapText="1"/>
    </xf>
    <xf numFmtId="170" fontId="33" fillId="2" borderId="0" xfId="9" applyNumberFormat="1" applyFont="1" applyFill="1" applyAlignment="1">
      <alignment vertical="center"/>
    </xf>
    <xf numFmtId="3" fontId="23" fillId="2" borderId="0" xfId="2" applyNumberFormat="1" applyFont="1" applyFill="1" applyBorder="1" applyAlignment="1">
      <alignment vertical="center" wrapText="1"/>
    </xf>
    <xf numFmtId="0" fontId="6" fillId="2" borderId="0" xfId="2" applyFont="1" applyFill="1" applyAlignment="1">
      <alignment horizontal="justify" vertical="center" wrapText="1"/>
    </xf>
    <xf numFmtId="0" fontId="40" fillId="2" borderId="0" xfId="2" applyFont="1" applyFill="1" applyAlignment="1">
      <alignment horizontal="justify" vertical="center" wrapText="1"/>
    </xf>
    <xf numFmtId="167" fontId="6" fillId="3" borderId="0" xfId="2" quotePrefix="1" applyNumberFormat="1" applyFont="1" applyFill="1" applyBorder="1" applyAlignment="1">
      <alignment horizontal="right" indent="1"/>
    </xf>
    <xf numFmtId="3" fontId="15" fillId="3" borderId="0" xfId="2" applyNumberFormat="1" applyFont="1" applyFill="1" applyBorder="1" applyAlignment="1">
      <alignment horizontal="right" indent="1"/>
    </xf>
    <xf numFmtId="167" fontId="6" fillId="3" borderId="2" xfId="2" applyNumberFormat="1" applyFont="1" applyFill="1" applyBorder="1" applyAlignment="1">
      <alignment horizontal="right" indent="1"/>
    </xf>
    <xf numFmtId="3" fontId="6" fillId="3" borderId="0" xfId="2" applyNumberFormat="1" applyFont="1" applyFill="1" applyAlignment="1">
      <alignment horizontal="right" vertical="center" indent="1"/>
    </xf>
    <xf numFmtId="167" fontId="10" fillId="3" borderId="2" xfId="2" applyNumberFormat="1" applyFont="1" applyFill="1" applyBorder="1" applyAlignment="1">
      <alignment horizontal="right" vertical="center" indent="1"/>
    </xf>
    <xf numFmtId="167" fontId="10" fillId="2" borderId="2" xfId="2" applyNumberFormat="1" applyFont="1" applyFill="1" applyBorder="1" applyAlignment="1">
      <alignment horizontal="right" vertical="center" indent="1"/>
    </xf>
    <xf numFmtId="172" fontId="7" fillId="2" borderId="2" xfId="9" applyNumberFormat="1" applyFont="1" applyFill="1" applyBorder="1" applyAlignment="1">
      <alignment horizontal="right" vertical="center" indent="1"/>
    </xf>
    <xf numFmtId="3" fontId="10" fillId="2" borderId="2" xfId="10" applyNumberFormat="1" applyFont="1" applyFill="1" applyBorder="1" applyAlignment="1">
      <alignment horizontal="right"/>
    </xf>
    <xf numFmtId="3" fontId="6" fillId="2" borderId="0" xfId="10" applyNumberFormat="1" applyFont="1" applyFill="1" applyBorder="1" applyAlignment="1"/>
    <xf numFmtId="0" fontId="19" fillId="2" borderId="0" xfId="7" applyFont="1" applyFill="1" applyBorder="1" applyAlignment="1">
      <alignment vertical="center"/>
    </xf>
    <xf numFmtId="0" fontId="5" fillId="2" borderId="0" xfId="7" applyFont="1" applyFill="1" applyBorder="1" applyAlignment="1">
      <alignment vertical="center"/>
    </xf>
    <xf numFmtId="3" fontId="6" fillId="2" borderId="1" xfId="10" applyNumberFormat="1" applyFont="1" applyFill="1" applyBorder="1" applyAlignment="1">
      <alignment vertical="center"/>
    </xf>
    <xf numFmtId="2" fontId="33" fillId="0" borderId="0" xfId="2" applyNumberFormat="1" applyFont="1" applyFill="1" applyAlignment="1">
      <alignment vertical="center"/>
    </xf>
    <xf numFmtId="173" fontId="33" fillId="0" borderId="0" xfId="2" applyNumberFormat="1" applyFont="1" applyFill="1" applyAlignment="1">
      <alignment vertical="center"/>
    </xf>
    <xf numFmtId="171" fontId="7" fillId="2" borderId="0" xfId="2" applyNumberFormat="1" applyFont="1" applyFill="1" applyBorder="1" applyAlignment="1">
      <alignment horizontal="right" vertical="center" indent="2"/>
    </xf>
    <xf numFmtId="171" fontId="7" fillId="2" borderId="1" xfId="2" applyNumberFormat="1" applyFont="1" applyFill="1" applyBorder="1" applyAlignment="1">
      <alignment horizontal="right" vertical="center" indent="2"/>
    </xf>
    <xf numFmtId="3" fontId="10" fillId="2" borderId="0" xfId="2" applyNumberFormat="1" applyFont="1" applyFill="1" applyBorder="1" applyAlignment="1">
      <alignment vertical="center" wrapText="1"/>
    </xf>
    <xf numFmtId="3" fontId="10" fillId="3" borderId="0" xfId="2" applyNumberFormat="1" applyFont="1" applyFill="1" applyBorder="1" applyAlignment="1">
      <alignment horizontal="right" vertical="center" indent="1"/>
    </xf>
    <xf numFmtId="3" fontId="10" fillId="2" borderId="0" xfId="2" applyNumberFormat="1" applyFont="1" applyFill="1" applyBorder="1" applyAlignment="1">
      <alignment horizontal="right" vertical="center" indent="1"/>
    </xf>
    <xf numFmtId="3" fontId="10" fillId="0" borderId="1" xfId="2" applyNumberFormat="1" applyFont="1" applyBorder="1" applyAlignment="1">
      <alignment vertical="center" wrapText="1"/>
    </xf>
    <xf numFmtId="3" fontId="10" fillId="0" borderId="1" xfId="2" applyNumberFormat="1" applyFont="1" applyFill="1" applyBorder="1" applyAlignment="1">
      <alignment horizontal="right" vertical="center" indent="1"/>
    </xf>
    <xf numFmtId="3" fontId="10" fillId="3" borderId="3" xfId="2" applyNumberFormat="1" applyFont="1" applyFill="1" applyBorder="1" applyAlignment="1">
      <alignment horizontal="right" vertical="center" indent="1"/>
    </xf>
    <xf numFmtId="3" fontId="10" fillId="2" borderId="3" xfId="2" applyNumberFormat="1" applyFont="1" applyFill="1" applyBorder="1" applyAlignment="1">
      <alignment horizontal="right" vertical="center" indent="1"/>
    </xf>
    <xf numFmtId="167" fontId="15" fillId="2" borderId="2" xfId="2" applyNumberFormat="1" applyFont="1" applyFill="1" applyBorder="1" applyAlignment="1">
      <alignment horizontal="right" vertical="center" wrapText="1" indent="1"/>
    </xf>
    <xf numFmtId="171" fontId="7" fillId="2" borderId="0" xfId="2" applyNumberFormat="1" applyFont="1" applyFill="1" applyBorder="1" applyAlignment="1">
      <alignment horizontal="right" indent="2"/>
    </xf>
    <xf numFmtId="171" fontId="15" fillId="2" borderId="2" xfId="2" applyNumberFormat="1" applyFont="1" applyFill="1" applyBorder="1" applyAlignment="1">
      <alignment horizontal="right" indent="2"/>
    </xf>
    <xf numFmtId="167" fontId="15" fillId="2" borderId="2" xfId="2" applyNumberFormat="1" applyFont="1" applyFill="1" applyBorder="1" applyAlignment="1">
      <alignment horizontal="right" wrapText="1" indent="1"/>
    </xf>
    <xf numFmtId="172" fontId="7" fillId="2" borderId="0" xfId="9" applyNumberFormat="1" applyFont="1" applyFill="1" applyBorder="1" applyAlignment="1">
      <alignment horizontal="right" indent="1"/>
    </xf>
    <xf numFmtId="172" fontId="15" fillId="2" borderId="3" xfId="9" applyNumberFormat="1" applyFont="1" applyFill="1" applyBorder="1" applyAlignment="1">
      <alignment horizontal="right" indent="1"/>
    </xf>
    <xf numFmtId="172" fontId="7" fillId="2" borderId="2" xfId="9" applyNumberFormat="1" applyFont="1" applyFill="1" applyBorder="1" applyAlignment="1">
      <alignment horizontal="right" indent="1"/>
    </xf>
    <xf numFmtId="172" fontId="15" fillId="2" borderId="1" xfId="9" applyNumberFormat="1" applyFont="1" applyFill="1" applyBorder="1" applyAlignment="1">
      <alignment horizontal="right" vertical="center" indent="1"/>
    </xf>
    <xf numFmtId="171" fontId="15" fillId="2" borderId="3" xfId="2" applyNumberFormat="1" applyFont="1" applyFill="1" applyBorder="1" applyAlignment="1">
      <alignment horizontal="right" indent="2"/>
    </xf>
    <xf numFmtId="171" fontId="7" fillId="2" borderId="2" xfId="2" applyNumberFormat="1" applyFont="1" applyFill="1" applyBorder="1" applyAlignment="1">
      <alignment horizontal="right" indent="2"/>
    </xf>
    <xf numFmtId="171" fontId="15" fillId="2" borderId="3" xfId="2" applyNumberFormat="1" applyFont="1" applyFill="1" applyBorder="1" applyAlignment="1">
      <alignment horizontal="right" vertical="center" indent="2"/>
    </xf>
    <xf numFmtId="171" fontId="57" fillId="2" borderId="0" xfId="2" applyNumberFormat="1" applyFont="1" applyFill="1" applyAlignment="1">
      <alignment horizontal="right" vertical="center" indent="2"/>
    </xf>
    <xf numFmtId="0" fontId="5" fillId="0" borderId="0" xfId="7" applyFont="1" applyFill="1" applyBorder="1" applyAlignment="1">
      <alignment vertical="center"/>
    </xf>
    <xf numFmtId="3" fontId="5" fillId="0" borderId="0" xfId="7" applyNumberFormat="1" applyFont="1" applyFill="1" applyBorder="1" applyAlignment="1">
      <alignment vertical="center"/>
    </xf>
    <xf numFmtId="0" fontId="13" fillId="2" borderId="0" xfId="7" applyFont="1" applyFill="1" applyAlignment="1">
      <alignment vertical="center"/>
    </xf>
    <xf numFmtId="0" fontId="5" fillId="0" borderId="0" xfId="9" applyNumberFormat="1" applyFont="1" applyAlignment="1">
      <alignment vertical="center"/>
    </xf>
    <xf numFmtId="0" fontId="58" fillId="2" borderId="16" xfId="7" applyFont="1" applyFill="1" applyBorder="1" applyAlignment="1">
      <alignment horizontal="left" vertical="center" wrapText="1"/>
    </xf>
    <xf numFmtId="0" fontId="58" fillId="2" borderId="16" xfId="7" applyFont="1" applyFill="1" applyBorder="1" applyAlignment="1">
      <alignment horizontal="center" vertical="center" wrapText="1"/>
    </xf>
    <xf numFmtId="0" fontId="5" fillId="2" borderId="17" xfId="7" applyFont="1" applyFill="1" applyBorder="1" applyAlignment="1">
      <alignment vertical="center"/>
    </xf>
    <xf numFmtId="170" fontId="5" fillId="2" borderId="17" xfId="9" applyNumberFormat="1" applyFont="1" applyFill="1" applyBorder="1" applyAlignment="1">
      <alignment horizontal="right" vertical="center" indent="1"/>
    </xf>
    <xf numFmtId="9" fontId="5" fillId="2" borderId="0" xfId="9" applyFont="1" applyFill="1" applyBorder="1" applyAlignment="1">
      <alignment horizontal="right" vertical="center" indent="1"/>
    </xf>
    <xf numFmtId="0" fontId="5" fillId="2" borderId="18" xfId="7" applyFont="1" applyFill="1" applyBorder="1" applyAlignment="1">
      <alignment vertical="center"/>
    </xf>
    <xf numFmtId="170" fontId="5" fillId="2" borderId="18" xfId="9" applyNumberFormat="1" applyFont="1" applyFill="1" applyBorder="1" applyAlignment="1">
      <alignment horizontal="right" vertical="center" indent="1"/>
    </xf>
    <xf numFmtId="0" fontId="6" fillId="0" borderId="0" xfId="2" applyFont="1" applyFill="1" applyAlignment="1">
      <alignment vertical="center"/>
    </xf>
    <xf numFmtId="0" fontId="59" fillId="0" borderId="0" xfId="0" applyFont="1"/>
    <xf numFmtId="0" fontId="10" fillId="0" borderId="0" xfId="2" applyFont="1" applyFill="1" applyAlignment="1">
      <alignment vertical="center"/>
    </xf>
    <xf numFmtId="0" fontId="5" fillId="0" borderId="0" xfId="7" applyFont="1" applyFill="1" applyAlignment="1">
      <alignment vertical="center"/>
    </xf>
    <xf numFmtId="0" fontId="58" fillId="0" borderId="2" xfId="7" applyFont="1" applyFill="1" applyBorder="1" applyAlignment="1">
      <alignment horizontal="center" vertical="center" wrapText="1"/>
    </xf>
    <xf numFmtId="0" fontId="61" fillId="0" borderId="2" xfId="7" applyFont="1" applyFill="1" applyBorder="1" applyAlignment="1">
      <alignment horizontal="center" vertical="center" wrapText="1"/>
    </xf>
    <xf numFmtId="0" fontId="5" fillId="0" borderId="0" xfId="7" applyFont="1" applyFill="1" applyBorder="1" applyAlignment="1">
      <alignment horizontal="left" vertical="center" wrapText="1"/>
    </xf>
    <xf numFmtId="3" fontId="5" fillId="0" borderId="0" xfId="7" applyNumberFormat="1" applyFont="1" applyFill="1" applyBorder="1" applyAlignment="1">
      <alignment horizontal="right" vertical="center"/>
    </xf>
    <xf numFmtId="3" fontId="5" fillId="0" borderId="0" xfId="9" applyNumberFormat="1" applyFont="1" applyFill="1" applyBorder="1" applyAlignment="1">
      <alignment horizontal="right" vertical="center"/>
    </xf>
    <xf numFmtId="3" fontId="17" fillId="0" borderId="0" xfId="9" applyNumberFormat="1" applyFont="1" applyFill="1" applyBorder="1" applyAlignment="1">
      <alignment horizontal="right" vertical="center"/>
    </xf>
    <xf numFmtId="0" fontId="36" fillId="0" borderId="0" xfId="7" applyFont="1" applyFill="1" applyBorder="1" applyAlignment="1">
      <alignment vertical="center"/>
    </xf>
    <xf numFmtId="0" fontId="8" fillId="0" borderId="0" xfId="7" applyFont="1" applyFill="1" applyBorder="1" applyAlignment="1">
      <alignment horizontal="left" vertical="center" wrapText="1"/>
    </xf>
    <xf numFmtId="3" fontId="8" fillId="0" borderId="0" xfId="9" applyNumberFormat="1" applyFont="1" applyFill="1" applyBorder="1" applyAlignment="1">
      <alignment horizontal="right" vertical="center"/>
    </xf>
    <xf numFmtId="3" fontId="30" fillId="0" borderId="0" xfId="9" applyNumberFormat="1" applyFont="1" applyFill="1" applyBorder="1" applyAlignment="1">
      <alignment horizontal="right" vertical="center"/>
    </xf>
    <xf numFmtId="174" fontId="5" fillId="0" borderId="0" xfId="11" applyNumberFormat="1" applyFont="1" applyFill="1" applyBorder="1" applyAlignment="1">
      <alignment vertical="center"/>
    </xf>
    <xf numFmtId="0" fontId="5" fillId="0" borderId="1" xfId="7" applyFont="1" applyFill="1" applyBorder="1" applyAlignment="1">
      <alignment horizontal="left" vertical="center" wrapText="1"/>
    </xf>
    <xf numFmtId="3" fontId="5" fillId="0" borderId="1" xfId="7" applyNumberFormat="1" applyFont="1" applyFill="1" applyBorder="1" applyAlignment="1">
      <alignment horizontal="right" vertical="center"/>
    </xf>
    <xf numFmtId="3" fontId="5" fillId="0" borderId="1" xfId="9" applyNumberFormat="1" applyFont="1" applyFill="1" applyBorder="1" applyAlignment="1">
      <alignment horizontal="right" vertical="center"/>
    </xf>
    <xf numFmtId="3" fontId="17" fillId="0" borderId="1" xfId="9" applyNumberFormat="1" applyFont="1" applyFill="1" applyBorder="1" applyAlignment="1">
      <alignment horizontal="right" vertical="center"/>
    </xf>
    <xf numFmtId="0" fontId="8" fillId="0" borderId="1" xfId="7" applyFont="1" applyFill="1" applyBorder="1" applyAlignment="1">
      <alignment horizontal="left" vertical="center" wrapText="1"/>
    </xf>
    <xf numFmtId="3" fontId="8" fillId="0" borderId="1" xfId="7" applyNumberFormat="1" applyFont="1" applyFill="1" applyBorder="1" applyAlignment="1">
      <alignment horizontal="right" vertical="center"/>
    </xf>
    <xf numFmtId="3" fontId="8" fillId="0" borderId="1" xfId="9" applyNumberFormat="1" applyFont="1" applyFill="1" applyBorder="1" applyAlignment="1">
      <alignment horizontal="right" vertical="center"/>
    </xf>
    <xf numFmtId="3" fontId="30" fillId="0" borderId="1" xfId="9" applyNumberFormat="1" applyFont="1" applyFill="1" applyBorder="1" applyAlignment="1">
      <alignment horizontal="right" vertical="center"/>
    </xf>
    <xf numFmtId="1" fontId="5" fillId="0" borderId="0" xfId="7" applyNumberFormat="1" applyFont="1" applyFill="1" applyBorder="1" applyAlignment="1">
      <alignment vertical="center"/>
    </xf>
    <xf numFmtId="0" fontId="60" fillId="0" borderId="0" xfId="10" applyFont="1" applyFill="1" applyBorder="1" applyAlignment="1">
      <alignment horizontal="left" vertical="center"/>
    </xf>
    <xf numFmtId="3" fontId="8" fillId="0" borderId="0" xfId="7" applyNumberFormat="1" applyFont="1" applyFill="1" applyBorder="1" applyAlignment="1">
      <alignment horizontal="right" vertical="center"/>
    </xf>
    <xf numFmtId="0" fontId="63" fillId="0" borderId="0" xfId="10" applyFont="1" applyFill="1" applyBorder="1" applyAlignment="1">
      <alignment horizontal="left" vertical="center" wrapText="1"/>
    </xf>
    <xf numFmtId="3" fontId="6" fillId="0" borderId="0" xfId="10" applyNumberFormat="1" applyFont="1" applyBorder="1" applyAlignment="1">
      <alignment horizontal="left" wrapText="1"/>
    </xf>
    <xf numFmtId="3" fontId="6" fillId="0" borderId="0" xfId="10" applyNumberFormat="1" applyFont="1" applyFill="1" applyBorder="1" applyAlignment="1">
      <alignment horizontal="right" vertical="center"/>
    </xf>
    <xf numFmtId="3" fontId="6" fillId="0" borderId="0" xfId="10" applyNumberFormat="1" applyFont="1" applyBorder="1" applyAlignment="1">
      <alignment wrapText="1"/>
    </xf>
    <xf numFmtId="0" fontId="64" fillId="0" borderId="0" xfId="7" applyFont="1" applyFill="1" applyBorder="1" applyAlignment="1">
      <alignment vertical="center"/>
    </xf>
    <xf numFmtId="3" fontId="63" fillId="0" borderId="0" xfId="10" applyNumberFormat="1" applyFont="1" applyFill="1" applyBorder="1" applyAlignment="1">
      <alignment horizontal="left" vertical="center" wrapText="1"/>
    </xf>
    <xf numFmtId="3" fontId="60" fillId="0" borderId="0" xfId="10" applyNumberFormat="1" applyFont="1" applyFill="1" applyBorder="1" applyAlignment="1">
      <alignment horizontal="left" vertical="center"/>
    </xf>
    <xf numFmtId="173" fontId="18" fillId="0" borderId="0" xfId="10" applyNumberFormat="1" applyFont="1" applyFill="1" applyBorder="1" applyAlignment="1">
      <alignment vertical="center"/>
    </xf>
    <xf numFmtId="0" fontId="18" fillId="0" borderId="0" xfId="10" applyFont="1" applyFill="1" applyBorder="1" applyAlignment="1">
      <alignment vertical="center"/>
    </xf>
    <xf numFmtId="0" fontId="60" fillId="0" borderId="0" xfId="10" applyFont="1" applyFill="1" applyBorder="1" applyAlignment="1">
      <alignment horizontal="left" vertical="center" wrapText="1"/>
    </xf>
    <xf numFmtId="0" fontId="10" fillId="0" borderId="0" xfId="2" applyFont="1" applyFill="1" applyBorder="1" applyAlignment="1">
      <alignment vertical="center"/>
    </xf>
    <xf numFmtId="0" fontId="0" fillId="0" borderId="0" xfId="2" applyFont="1" applyFill="1" applyBorder="1" applyAlignment="1">
      <alignment vertical="center"/>
    </xf>
    <xf numFmtId="0" fontId="6" fillId="0" borderId="0" xfId="2" applyFont="1" applyFill="1" applyBorder="1" applyAlignment="1">
      <alignment vertical="center"/>
    </xf>
    <xf numFmtId="0" fontId="6" fillId="2" borderId="2" xfId="5" applyFont="1" applyFill="1" applyBorder="1" applyAlignment="1">
      <alignment vertical="center"/>
    </xf>
    <xf numFmtId="3" fontId="6" fillId="3" borderId="2" xfId="5" applyNumberFormat="1" applyFont="1" applyFill="1" applyBorder="1" applyAlignment="1">
      <alignment horizontal="right" vertical="center" indent="1"/>
    </xf>
    <xf numFmtId="3" fontId="6" fillId="2" borderId="2" xfId="5" applyNumberFormat="1" applyFont="1" applyFill="1" applyBorder="1" applyAlignment="1">
      <alignment horizontal="right" vertical="center" indent="1"/>
    </xf>
    <xf numFmtId="3" fontId="6" fillId="3" borderId="3" xfId="5" applyNumberFormat="1" applyFont="1" applyFill="1" applyBorder="1" applyAlignment="1">
      <alignment horizontal="right" vertical="center" indent="1"/>
    </xf>
    <xf numFmtId="3" fontId="6" fillId="2" borderId="3" xfId="5" applyNumberFormat="1" applyFont="1" applyFill="1" applyBorder="1" applyAlignment="1">
      <alignment horizontal="right" vertical="center" indent="1"/>
    </xf>
    <xf numFmtId="0" fontId="8" fillId="0" borderId="2" xfId="7" applyFont="1" applyFill="1" applyBorder="1" applyAlignment="1">
      <alignment horizontal="left" vertical="center" wrapText="1"/>
    </xf>
    <xf numFmtId="3" fontId="10" fillId="0" borderId="2" xfId="10" applyNumberFormat="1" applyFont="1" applyFill="1" applyBorder="1" applyAlignment="1"/>
    <xf numFmtId="171" fontId="15" fillId="2" borderId="0" xfId="2" applyNumberFormat="1" applyFont="1" applyFill="1" applyBorder="1" applyAlignment="1">
      <alignment horizontal="right" indent="2"/>
    </xf>
    <xf numFmtId="171" fontId="15" fillId="2" borderId="1" xfId="2" applyNumberFormat="1" applyFont="1" applyFill="1" applyBorder="1" applyAlignment="1">
      <alignment horizontal="right" vertical="center" indent="2"/>
    </xf>
    <xf numFmtId="16" fontId="65" fillId="2" borderId="0" xfId="7" applyNumberFormat="1" applyFont="1" applyFill="1" applyBorder="1" applyAlignment="1">
      <alignment vertical="center" wrapText="1"/>
    </xf>
    <xf numFmtId="0" fontId="5" fillId="0" borderId="0" xfId="7" applyFont="1" applyBorder="1" applyAlignment="1">
      <alignment vertical="center"/>
    </xf>
    <xf numFmtId="0" fontId="13" fillId="0" borderId="0" xfId="0" applyFont="1" applyFill="1"/>
    <xf numFmtId="0" fontId="18" fillId="2" borderId="0" xfId="7" applyFont="1" applyFill="1" applyAlignment="1">
      <alignment vertical="center"/>
    </xf>
    <xf numFmtId="0" fontId="4" fillId="2" borderId="0" xfId="6" applyFont="1" applyFill="1" applyAlignment="1">
      <alignment vertical="center"/>
    </xf>
    <xf numFmtId="0" fontId="5" fillId="2" borderId="0" xfId="6" applyFont="1" applyFill="1" applyAlignment="1">
      <alignment horizontal="center" vertical="center"/>
    </xf>
    <xf numFmtId="3" fontId="3" fillId="2" borderId="0" xfId="6" applyNumberFormat="1" applyFont="1" applyFill="1" applyAlignment="1">
      <alignment vertical="center"/>
    </xf>
    <xf numFmtId="0" fontId="7" fillId="2" borderId="0" xfId="6" applyFont="1" applyFill="1" applyAlignment="1">
      <alignment vertical="center"/>
    </xf>
    <xf numFmtId="0" fontId="15" fillId="2" borderId="0" xfId="6" applyFont="1" applyFill="1" applyBorder="1" applyAlignment="1">
      <alignment horizontal="left" vertical="center"/>
    </xf>
    <xf numFmtId="0" fontId="5" fillId="2" borderId="0" xfId="6" applyFont="1" applyFill="1" applyBorder="1" applyAlignment="1">
      <alignment vertical="center"/>
    </xf>
    <xf numFmtId="0" fontId="33" fillId="2" borderId="0" xfId="2" applyNumberFormat="1" applyFont="1" applyFill="1" applyBorder="1"/>
    <xf numFmtId="3" fontId="17" fillId="2" borderId="0" xfId="6" applyNumberFormat="1" applyFont="1" applyFill="1" applyAlignment="1">
      <alignment horizontal="center" vertical="center"/>
    </xf>
    <xf numFmtId="0" fontId="17" fillId="2" borderId="0" xfId="6" applyFont="1" applyFill="1" applyAlignment="1">
      <alignment vertical="center"/>
    </xf>
    <xf numFmtId="0" fontId="17" fillId="2" borderId="0" xfId="6" applyFont="1" applyFill="1" applyAlignment="1">
      <alignment horizontal="center" vertical="center"/>
    </xf>
    <xf numFmtId="3" fontId="7" fillId="2" borderId="0" xfId="7" applyNumberFormat="1" applyFont="1" applyFill="1" applyAlignment="1">
      <alignment horizontal="left" vertical="center"/>
    </xf>
    <xf numFmtId="3" fontId="5" fillId="2" borderId="0" xfId="6" applyNumberFormat="1" applyFont="1" applyFill="1" applyAlignment="1">
      <alignment horizontal="center" vertical="center"/>
    </xf>
    <xf numFmtId="3" fontId="10" fillId="2" borderId="11" xfId="2" applyNumberFormat="1" applyFont="1" applyFill="1" applyBorder="1" applyAlignment="1">
      <alignment horizontal="right" indent="2"/>
    </xf>
    <xf numFmtId="3" fontId="7" fillId="2" borderId="0" xfId="2" applyNumberFormat="1" applyFont="1" applyFill="1" applyBorder="1" applyAlignment="1">
      <alignment horizontal="right" indent="2"/>
    </xf>
    <xf numFmtId="3" fontId="10" fillId="3" borderId="11" xfId="2" applyNumberFormat="1" applyFont="1" applyFill="1" applyBorder="1" applyAlignment="1">
      <alignment horizontal="right" indent="2"/>
    </xf>
    <xf numFmtId="3" fontId="7" fillId="3" borderId="0" xfId="2" applyNumberFormat="1" applyFont="1" applyFill="1" applyBorder="1" applyAlignment="1">
      <alignment horizontal="right" indent="2"/>
    </xf>
    <xf numFmtId="3" fontId="10" fillId="3" borderId="4" xfId="2" applyNumberFormat="1" applyFont="1" applyFill="1" applyBorder="1" applyAlignment="1">
      <alignment horizontal="right" indent="2"/>
    </xf>
    <xf numFmtId="3" fontId="7" fillId="3" borderId="2" xfId="2" applyNumberFormat="1" applyFont="1" applyFill="1" applyBorder="1" applyAlignment="1">
      <alignment horizontal="right" indent="2"/>
    </xf>
    <xf numFmtId="0" fontId="6" fillId="0" borderId="3" xfId="4" applyFont="1" applyFill="1" applyBorder="1" applyAlignment="1">
      <alignment horizontal="right" wrapText="1" indent="3"/>
    </xf>
    <xf numFmtId="0" fontId="6" fillId="3" borderId="0" xfId="4" applyFont="1" applyFill="1" applyBorder="1" applyAlignment="1">
      <alignment horizontal="right" wrapText="1" indent="3"/>
    </xf>
    <xf numFmtId="0" fontId="6" fillId="0" borderId="0" xfId="4" applyFont="1" applyFill="1" applyBorder="1" applyAlignment="1">
      <alignment horizontal="right" wrapText="1" indent="3"/>
    </xf>
    <xf numFmtId="0" fontId="6" fillId="0" borderId="1" xfId="4" applyFont="1" applyFill="1" applyBorder="1" applyAlignment="1">
      <alignment horizontal="right" wrapText="1" indent="3"/>
    </xf>
    <xf numFmtId="3" fontId="10" fillId="3" borderId="2" xfId="2" applyNumberFormat="1" applyFont="1" applyFill="1" applyBorder="1" applyAlignment="1">
      <alignment horizontal="right" vertical="center" wrapText="1" indent="3"/>
    </xf>
    <xf numFmtId="3" fontId="6" fillId="0" borderId="3" xfId="2" applyNumberFormat="1" applyFont="1" applyFill="1" applyBorder="1" applyAlignment="1">
      <alignment horizontal="right" vertical="center" wrapText="1" indent="3"/>
    </xf>
    <xf numFmtId="3" fontId="6" fillId="3" borderId="0" xfId="2" applyNumberFormat="1" applyFont="1" applyFill="1" applyBorder="1" applyAlignment="1">
      <alignment horizontal="right" vertical="center" wrapText="1" indent="3"/>
    </xf>
    <xf numFmtId="3" fontId="6" fillId="0" borderId="0" xfId="2" applyNumberFormat="1" applyFont="1" applyFill="1" applyBorder="1" applyAlignment="1">
      <alignment horizontal="right" vertical="center" wrapText="1" indent="3"/>
    </xf>
    <xf numFmtId="3" fontId="6" fillId="0" borderId="3" xfId="0" applyNumberFormat="1" applyFont="1" applyBorder="1" applyAlignment="1">
      <alignment horizontal="right" indent="1"/>
    </xf>
    <xf numFmtId="3" fontId="6" fillId="3" borderId="0" xfId="0" applyNumberFormat="1" applyFont="1" applyFill="1" applyBorder="1" applyAlignment="1">
      <alignment horizontal="right" indent="1"/>
    </xf>
    <xf numFmtId="3" fontId="6" fillId="0" borderId="0" xfId="0" applyNumberFormat="1" applyFont="1" applyBorder="1" applyAlignment="1">
      <alignment horizontal="right" indent="1"/>
    </xf>
    <xf numFmtId="0" fontId="67" fillId="0" borderId="0" xfId="2" applyNumberFormat="1" applyFont="1" applyBorder="1"/>
    <xf numFmtId="3" fontId="67" fillId="0" borderId="0" xfId="2" applyNumberFormat="1" applyFont="1" applyBorder="1" applyAlignment="1">
      <alignment horizontal="right" vertical="center" indent="1"/>
    </xf>
    <xf numFmtId="172" fontId="67" fillId="0" borderId="0" xfId="2" applyNumberFormat="1" applyFont="1" applyBorder="1" applyAlignment="1">
      <alignment horizontal="right" vertical="center" indent="1"/>
    </xf>
    <xf numFmtId="0" fontId="67" fillId="3" borderId="0" xfId="2" applyNumberFormat="1" applyFont="1" applyFill="1" applyBorder="1"/>
    <xf numFmtId="3" fontId="67" fillId="3" borderId="0" xfId="2" applyNumberFormat="1" applyFont="1" applyFill="1" applyBorder="1" applyAlignment="1">
      <alignment horizontal="right" vertical="center" indent="1"/>
    </xf>
    <xf numFmtId="172" fontId="67" fillId="3" borderId="0" xfId="2" applyNumberFormat="1" applyFont="1" applyFill="1" applyBorder="1" applyAlignment="1">
      <alignment horizontal="right" vertical="center" indent="1"/>
    </xf>
    <xf numFmtId="0" fontId="67" fillId="3" borderId="1" xfId="2" applyNumberFormat="1" applyFont="1" applyFill="1" applyBorder="1"/>
    <xf numFmtId="3" fontId="67" fillId="3" borderId="1" xfId="2" applyNumberFormat="1" applyFont="1" applyFill="1" applyBorder="1" applyAlignment="1">
      <alignment horizontal="right" vertical="center" indent="1"/>
    </xf>
    <xf numFmtId="172" fontId="67" fillId="3" borderId="1" xfId="2" applyNumberFormat="1" applyFont="1" applyFill="1" applyBorder="1" applyAlignment="1">
      <alignment horizontal="right" vertical="center" indent="1"/>
    </xf>
    <xf numFmtId="3" fontId="10" fillId="3" borderId="0" xfId="5" applyNumberFormat="1" applyFont="1" applyFill="1" applyBorder="1" applyAlignment="1">
      <alignment horizontal="right" vertical="center" indent="2"/>
    </xf>
    <xf numFmtId="3" fontId="6" fillId="3" borderId="0" xfId="5" applyNumberFormat="1" applyFont="1" applyFill="1" applyAlignment="1">
      <alignment horizontal="right" vertical="center" indent="2"/>
    </xf>
    <xf numFmtId="0" fontId="6" fillId="3" borderId="0" xfId="5" applyFont="1" applyFill="1" applyAlignment="1">
      <alignment horizontal="right" vertical="center" indent="2"/>
    </xf>
    <xf numFmtId="3" fontId="10" fillId="3" borderId="0" xfId="5" applyNumberFormat="1" applyFont="1" applyFill="1" applyAlignment="1">
      <alignment horizontal="right" vertical="center" indent="2"/>
    </xf>
    <xf numFmtId="0" fontId="10" fillId="3" borderId="0" xfId="5" applyFont="1" applyFill="1" applyAlignment="1">
      <alignment horizontal="right" vertical="center" indent="2"/>
    </xf>
    <xf numFmtId="0" fontId="6" fillId="3" borderId="1" xfId="5" applyFont="1" applyFill="1" applyBorder="1" applyAlignment="1">
      <alignment horizontal="right" vertical="center" indent="2"/>
    </xf>
    <xf numFmtId="3" fontId="10" fillId="2" borderId="0" xfId="5" applyNumberFormat="1" applyFont="1" applyFill="1" applyBorder="1" applyAlignment="1">
      <alignment horizontal="right" vertical="center" indent="2"/>
    </xf>
    <xf numFmtId="3" fontId="6" fillId="2" borderId="0" xfId="5" applyNumberFormat="1" applyFont="1" applyFill="1" applyAlignment="1">
      <alignment horizontal="right" vertical="center" indent="2"/>
    </xf>
    <xf numFmtId="0" fontId="6" fillId="2" borderId="0" xfId="5" applyFont="1" applyFill="1" applyAlignment="1">
      <alignment horizontal="right" vertical="center" indent="2"/>
    </xf>
    <xf numFmtId="3" fontId="10" fillId="2" borderId="0" xfId="5" applyNumberFormat="1" applyFont="1" applyFill="1" applyAlignment="1">
      <alignment horizontal="right" vertical="center" indent="2"/>
    </xf>
    <xf numFmtId="0" fontId="10" fillId="2" borderId="0" xfId="5" applyFont="1" applyFill="1" applyAlignment="1">
      <alignment horizontal="right" vertical="center" indent="2"/>
    </xf>
    <xf numFmtId="0" fontId="6" fillId="2" borderId="1" xfId="5" applyFont="1" applyFill="1" applyBorder="1" applyAlignment="1">
      <alignment horizontal="right" vertical="center" indent="2"/>
    </xf>
    <xf numFmtId="3" fontId="10" fillId="3" borderId="1" xfId="5" applyNumberFormat="1" applyFont="1" applyFill="1" applyBorder="1" applyAlignment="1">
      <alignment horizontal="right" vertical="center" indent="2"/>
    </xf>
    <xf numFmtId="3" fontId="10" fillId="2" borderId="1" xfId="5" applyNumberFormat="1" applyFont="1" applyFill="1" applyBorder="1" applyAlignment="1">
      <alignment horizontal="right" vertical="center" indent="2"/>
    </xf>
    <xf numFmtId="3" fontId="10" fillId="3" borderId="2" xfId="5" applyNumberFormat="1" applyFont="1" applyFill="1" applyBorder="1" applyAlignment="1">
      <alignment horizontal="right" vertical="center" indent="2"/>
    </xf>
    <xf numFmtId="3" fontId="10" fillId="2" borderId="2" xfId="5" applyNumberFormat="1" applyFont="1" applyFill="1" applyBorder="1" applyAlignment="1">
      <alignment horizontal="right" vertical="center" indent="2"/>
    </xf>
    <xf numFmtId="0" fontId="12" fillId="2" borderId="2" xfId="5" applyFont="1" applyFill="1" applyBorder="1" applyAlignment="1">
      <alignment vertical="center" wrapText="1"/>
    </xf>
    <xf numFmtId="0" fontId="12" fillId="2" borderId="2" xfId="5" applyFont="1" applyFill="1" applyBorder="1" applyAlignment="1">
      <alignment horizontal="left" vertical="center" indent="1"/>
    </xf>
    <xf numFmtId="0" fontId="10" fillId="2" borderId="0" xfId="5" applyFont="1" applyFill="1" applyBorder="1" applyAlignment="1">
      <alignment horizontal="left" vertical="center" indent="2"/>
    </xf>
    <xf numFmtId="0" fontId="6" fillId="2" borderId="0" xfId="5" applyFont="1" applyFill="1" applyAlignment="1">
      <alignment horizontal="left" vertical="center" indent="2"/>
    </xf>
    <xf numFmtId="0" fontId="6" fillId="2" borderId="0" xfId="5" applyFont="1" applyFill="1" applyAlignment="1">
      <alignment horizontal="left" vertical="center" indent="6"/>
    </xf>
    <xf numFmtId="0" fontId="10" fillId="2" borderId="0" xfId="5" applyFont="1" applyFill="1" applyAlignment="1">
      <alignment horizontal="left" vertical="center" indent="2"/>
    </xf>
    <xf numFmtId="0" fontId="6" fillId="2" borderId="0" xfId="5" applyFont="1" applyFill="1" applyBorder="1" applyAlignment="1">
      <alignment horizontal="left" vertical="center" wrapText="1" indent="2"/>
    </xf>
    <xf numFmtId="0" fontId="6" fillId="2" borderId="1" xfId="5" applyFont="1" applyFill="1" applyBorder="1" applyAlignment="1">
      <alignment horizontal="left" vertical="center" wrapText="1" indent="2"/>
    </xf>
    <xf numFmtId="0" fontId="10" fillId="2" borderId="1" xfId="5" applyFont="1" applyFill="1" applyBorder="1" applyAlignment="1">
      <alignment horizontal="left" vertical="center" indent="2"/>
    </xf>
    <xf numFmtId="0" fontId="12" fillId="3" borderId="2" xfId="5" applyFont="1" applyFill="1" applyBorder="1" applyAlignment="1">
      <alignment horizontal="center" vertical="center"/>
    </xf>
    <xf numFmtId="0" fontId="12" fillId="2" borderId="2" xfId="5" applyFont="1" applyFill="1" applyBorder="1" applyAlignment="1">
      <alignment horizontal="center" vertical="center"/>
    </xf>
    <xf numFmtId="0" fontId="28" fillId="2" borderId="0" xfId="5" applyFont="1" applyFill="1" applyAlignment="1">
      <alignment vertical="center" wrapText="1"/>
    </xf>
    <xf numFmtId="0" fontId="7" fillId="0" borderId="3" xfId="6" applyFont="1" applyFill="1" applyBorder="1" applyAlignment="1">
      <alignment horizontal="left" vertical="center"/>
    </xf>
    <xf numFmtId="0" fontId="43" fillId="0" borderId="0" xfId="0" applyFont="1" applyAlignment="1"/>
    <xf numFmtId="0" fontId="67" fillId="0" borderId="0" xfId="2" applyNumberFormat="1" applyFont="1" applyFill="1" applyBorder="1"/>
    <xf numFmtId="171" fontId="7" fillId="2" borderId="3" xfId="2" applyNumberFormat="1" applyFont="1" applyFill="1" applyBorder="1" applyAlignment="1">
      <alignment horizontal="right" indent="2"/>
    </xf>
    <xf numFmtId="167" fontId="10" fillId="2" borderId="5" xfId="2" applyNumberFormat="1" applyFont="1" applyFill="1" applyBorder="1" applyAlignment="1">
      <alignment horizontal="right" vertical="center" indent="1"/>
    </xf>
    <xf numFmtId="3" fontId="6" fillId="2" borderId="7" xfId="2" applyNumberFormat="1" applyFont="1" applyFill="1" applyBorder="1" applyAlignment="1">
      <alignment horizontal="right" indent="1"/>
    </xf>
    <xf numFmtId="3" fontId="10" fillId="2" borderId="6" xfId="2" applyNumberFormat="1" applyFont="1" applyFill="1" applyBorder="1" applyAlignment="1">
      <alignment horizontal="right" indent="1"/>
    </xf>
    <xf numFmtId="3" fontId="6" fillId="2" borderId="5" xfId="2" applyNumberFormat="1" applyFont="1" applyFill="1" applyBorder="1" applyAlignment="1">
      <alignment horizontal="right" indent="1"/>
    </xf>
    <xf numFmtId="3" fontId="10" fillId="2" borderId="6" xfId="2" applyNumberFormat="1" applyFont="1" applyFill="1" applyBorder="1" applyAlignment="1">
      <alignment horizontal="right" vertical="center" indent="1"/>
    </xf>
    <xf numFmtId="3" fontId="10" fillId="2" borderId="7" xfId="2" applyNumberFormat="1" applyFont="1" applyFill="1" applyBorder="1" applyAlignment="1">
      <alignment horizontal="right" vertical="center" indent="1"/>
    </xf>
    <xf numFmtId="3" fontId="10" fillId="0" borderId="8" xfId="2" applyNumberFormat="1" applyFont="1" applyFill="1" applyBorder="1" applyAlignment="1">
      <alignment horizontal="right" vertical="center" indent="1"/>
    </xf>
    <xf numFmtId="0" fontId="53" fillId="2" borderId="7" xfId="2" applyFont="1" applyFill="1" applyBorder="1" applyAlignment="1">
      <alignment vertical="center"/>
    </xf>
    <xf numFmtId="3" fontId="7" fillId="2" borderId="7" xfId="2" applyNumberFormat="1" applyFont="1" applyFill="1" applyBorder="1" applyAlignment="1">
      <alignment horizontal="right" vertical="center" indent="1"/>
    </xf>
    <xf numFmtId="3" fontId="7" fillId="2" borderId="8" xfId="2" applyNumberFormat="1" applyFont="1" applyFill="1" applyBorder="1" applyAlignment="1">
      <alignment horizontal="right" vertical="center" indent="1"/>
    </xf>
    <xf numFmtId="3" fontId="10" fillId="2" borderId="8" xfId="2" applyNumberFormat="1" applyFont="1" applyFill="1" applyBorder="1" applyAlignment="1">
      <alignment horizontal="right" vertical="center" indent="1"/>
    </xf>
    <xf numFmtId="3" fontId="7" fillId="2" borderId="5" xfId="2" applyNumberFormat="1" applyFont="1" applyFill="1" applyBorder="1" applyAlignment="1">
      <alignment horizontal="right" vertical="center" indent="1"/>
    </xf>
    <xf numFmtId="170" fontId="6" fillId="2" borderId="6" xfId="9" applyNumberFormat="1" applyFont="1" applyFill="1" applyBorder="1" applyAlignment="1">
      <alignment horizontal="right" indent="1"/>
    </xf>
    <xf numFmtId="170" fontId="6" fillId="3" borderId="7" xfId="9" applyNumberFormat="1" applyFont="1" applyFill="1" applyBorder="1" applyAlignment="1">
      <alignment horizontal="right" indent="1"/>
    </xf>
    <xf numFmtId="170" fontId="6" fillId="2" borderId="7" xfId="9" applyNumberFormat="1" applyFont="1" applyFill="1" applyBorder="1" applyAlignment="1">
      <alignment horizontal="right" indent="1"/>
    </xf>
    <xf numFmtId="170" fontId="6" fillId="3" borderId="8" xfId="9" applyNumberFormat="1" applyFont="1" applyFill="1" applyBorder="1" applyAlignment="1">
      <alignment horizontal="right" indent="1"/>
    </xf>
    <xf numFmtId="3" fontId="28" fillId="0" borderId="3" xfId="8" applyNumberFormat="1" applyFont="1" applyFill="1" applyBorder="1" applyAlignment="1">
      <alignment horizontal="left"/>
    </xf>
    <xf numFmtId="3" fontId="10" fillId="0" borderId="3" xfId="5" applyNumberFormat="1" applyFont="1" applyFill="1" applyBorder="1" applyAlignment="1">
      <alignment horizontal="right" vertical="center" indent="2"/>
    </xf>
    <xf numFmtId="0" fontId="28" fillId="0" borderId="0" xfId="6" applyFont="1" applyFill="1" applyBorder="1" applyAlignment="1">
      <alignment vertical="center"/>
    </xf>
    <xf numFmtId="0" fontId="0" fillId="0" borderId="0" xfId="0" applyFill="1" applyBorder="1"/>
    <xf numFmtId="0" fontId="10" fillId="2" borderId="0" xfId="5" applyFont="1" applyFill="1" applyBorder="1" applyAlignment="1">
      <alignment horizontal="right" vertical="center" indent="1"/>
    </xf>
    <xf numFmtId="0" fontId="10" fillId="3" borderId="0" xfId="5" applyFont="1" applyFill="1" applyBorder="1" applyAlignment="1">
      <alignment horizontal="right" vertical="center" indent="1"/>
    </xf>
    <xf numFmtId="170" fontId="8" fillId="2" borderId="0" xfId="9" applyNumberFormat="1" applyFont="1" applyFill="1" applyBorder="1" applyAlignment="1">
      <alignment horizontal="right" vertical="center" indent="1"/>
    </xf>
    <xf numFmtId="170" fontId="10" fillId="2" borderId="0" xfId="9" applyNumberFormat="1" applyFont="1" applyFill="1" applyBorder="1" applyAlignment="1">
      <alignment horizontal="right" indent="1"/>
    </xf>
    <xf numFmtId="0" fontId="7" fillId="0" borderId="0" xfId="2" applyFont="1" applyBorder="1" applyAlignment="1">
      <alignment horizontal="left" vertical="center"/>
    </xf>
    <xf numFmtId="0" fontId="0" fillId="0" borderId="0" xfId="0" applyAlignment="1"/>
    <xf numFmtId="0" fontId="37" fillId="0" borderId="0" xfId="0" applyFont="1" applyAlignment="1"/>
    <xf numFmtId="0" fontId="28" fillId="0" borderId="0" xfId="6" applyFont="1" applyFill="1" applyBorder="1" applyAlignment="1">
      <alignment horizontal="left" vertical="center"/>
    </xf>
    <xf numFmtId="3" fontId="67" fillId="0" borderId="0" xfId="2" applyNumberFormat="1" applyFont="1" applyFill="1" applyBorder="1" applyAlignment="1">
      <alignment horizontal="right" vertical="center" indent="1"/>
    </xf>
    <xf numFmtId="165" fontId="7" fillId="0" borderId="0" xfId="2" applyNumberFormat="1" applyFont="1" applyFill="1" applyBorder="1" applyAlignment="1">
      <alignment horizontal="right" vertical="center" indent="1"/>
    </xf>
    <xf numFmtId="165" fontId="15" fillId="0" borderId="0" xfId="2" applyNumberFormat="1" applyFont="1" applyFill="1" applyBorder="1" applyAlignment="1">
      <alignment horizontal="right" vertical="center"/>
    </xf>
    <xf numFmtId="165" fontId="7" fillId="0" borderId="0" xfId="2" applyNumberFormat="1" applyFont="1" applyFill="1" applyBorder="1" applyAlignment="1">
      <alignment horizontal="right" vertical="center"/>
    </xf>
    <xf numFmtId="3" fontId="6" fillId="2" borderId="0" xfId="2" applyNumberFormat="1" applyFont="1" applyFill="1" applyBorder="1" applyAlignment="1">
      <alignment horizontal="right" vertical="center" indent="1"/>
    </xf>
    <xf numFmtId="3" fontId="0" fillId="0" borderId="0" xfId="0" applyNumberFormat="1"/>
    <xf numFmtId="173" fontId="0" fillId="0" borderId="0" xfId="0" applyNumberFormat="1"/>
    <xf numFmtId="0" fontId="13" fillId="0" borderId="0" xfId="2" applyFont="1" applyAlignment="1">
      <alignment wrapText="1"/>
    </xf>
    <xf numFmtId="0" fontId="28" fillId="2" borderId="3" xfId="5" applyFont="1" applyFill="1" applyBorder="1" applyAlignment="1">
      <alignment vertical="center" wrapText="1"/>
    </xf>
    <xf numFmtId="0" fontId="17" fillId="0" borderId="0" xfId="5" applyFont="1" applyFill="1" applyBorder="1" applyAlignment="1">
      <alignment horizontal="left" vertical="center" wrapText="1"/>
    </xf>
    <xf numFmtId="0" fontId="12" fillId="2" borderId="1" xfId="6" applyFont="1" applyFill="1" applyBorder="1" applyAlignment="1">
      <alignment horizontal="left" vertical="center" wrapText="1"/>
    </xf>
    <xf numFmtId="3" fontId="10" fillId="2" borderId="10" xfId="7" applyNumberFormat="1" applyFont="1" applyFill="1" applyBorder="1" applyAlignment="1">
      <alignment horizontal="center" vertical="center"/>
    </xf>
    <xf numFmtId="0" fontId="52" fillId="2" borderId="6" xfId="0" applyFont="1" applyFill="1" applyBorder="1" applyAlignment="1">
      <alignment vertical="center"/>
    </xf>
    <xf numFmtId="3" fontId="10" fillId="2" borderId="4" xfId="7" applyNumberFormat="1" applyFont="1" applyFill="1" applyBorder="1" applyAlignment="1">
      <alignment horizontal="center" vertical="center" wrapText="1"/>
    </xf>
    <xf numFmtId="0" fontId="52" fillId="2" borderId="2" xfId="0" applyFont="1" applyFill="1" applyBorder="1" applyAlignment="1">
      <alignment vertical="center" wrapText="1"/>
    </xf>
    <xf numFmtId="166" fontId="19" fillId="2" borderId="0" xfId="7" applyNumberFormat="1" applyFont="1" applyFill="1" applyAlignment="1">
      <alignment horizontal="left" vertical="center" wrapText="1"/>
    </xf>
    <xf numFmtId="0" fontId="12" fillId="2" borderId="0" xfId="6" applyFont="1" applyFill="1" applyBorder="1" applyAlignment="1">
      <alignment horizontal="left" vertical="center" wrapText="1"/>
    </xf>
    <xf numFmtId="3" fontId="17" fillId="0" borderId="9" xfId="7" applyNumberFormat="1" applyFont="1" applyBorder="1" applyAlignment="1">
      <alignment horizontal="center" vertical="center"/>
    </xf>
    <xf numFmtId="3" fontId="17" fillId="0" borderId="8" xfId="7" applyNumberFormat="1" applyFont="1" applyBorder="1" applyAlignment="1">
      <alignment horizontal="center" vertical="center"/>
    </xf>
    <xf numFmtId="0" fontId="17" fillId="0" borderId="9" xfId="7" applyFont="1" applyBorder="1" applyAlignment="1">
      <alignment horizontal="center" vertical="center"/>
    </xf>
    <xf numFmtId="0" fontId="17" fillId="0" borderId="1" xfId="7" applyFont="1" applyBorder="1" applyAlignment="1">
      <alignment horizontal="center" vertical="center"/>
    </xf>
    <xf numFmtId="166" fontId="28" fillId="2" borderId="0" xfId="7" applyNumberFormat="1" applyFont="1" applyFill="1" applyAlignment="1">
      <alignment horizontal="left" vertical="center" wrapText="1"/>
    </xf>
    <xf numFmtId="0" fontId="10" fillId="0" borderId="3" xfId="6" applyFont="1" applyFill="1" applyBorder="1" applyAlignment="1">
      <alignment horizontal="center" vertical="center" wrapText="1"/>
    </xf>
    <xf numFmtId="0" fontId="53" fillId="0" borderId="1" xfId="0" applyFont="1" applyBorder="1" applyAlignment="1">
      <alignment horizontal="center" vertical="center" wrapText="1"/>
    </xf>
    <xf numFmtId="0" fontId="10" fillId="0" borderId="3" xfId="6" applyFont="1" applyBorder="1" applyAlignment="1">
      <alignment horizontal="center" vertical="center"/>
    </xf>
    <xf numFmtId="0" fontId="53" fillId="0" borderId="1" xfId="0" applyFont="1" applyBorder="1" applyAlignment="1">
      <alignment horizontal="center" vertical="center"/>
    </xf>
    <xf numFmtId="0" fontId="10" fillId="0" borderId="2" xfId="6" applyFont="1" applyBorder="1" applyAlignment="1">
      <alignment horizontal="center" vertical="center"/>
    </xf>
    <xf numFmtId="0" fontId="28" fillId="2" borderId="0" xfId="6" applyFont="1" applyFill="1" applyAlignment="1">
      <alignment horizontal="left" vertical="center" wrapText="1"/>
    </xf>
    <xf numFmtId="0" fontId="31" fillId="2" borderId="0" xfId="6" applyFont="1" applyFill="1" applyAlignment="1">
      <alignment horizontal="left" vertical="center" wrapText="1"/>
    </xf>
    <xf numFmtId="0" fontId="7" fillId="2" borderId="3" xfId="2" applyFont="1" applyFill="1" applyBorder="1" applyAlignment="1">
      <alignment horizontal="left" wrapText="1"/>
    </xf>
    <xf numFmtId="0" fontId="7" fillId="2" borderId="1" xfId="2" applyFont="1" applyFill="1" applyBorder="1" applyAlignment="1">
      <alignment horizontal="left" wrapText="1"/>
    </xf>
    <xf numFmtId="3" fontId="10" fillId="2" borderId="13" xfId="2" applyNumberFormat="1" applyFont="1" applyFill="1" applyBorder="1" applyAlignment="1">
      <alignment horizontal="center" vertical="center"/>
    </xf>
    <xf numFmtId="3" fontId="10" fillId="2" borderId="14" xfId="2" applyNumberFormat="1" applyFont="1" applyFill="1" applyBorder="1" applyAlignment="1">
      <alignment horizontal="center" vertical="center"/>
    </xf>
    <xf numFmtId="3" fontId="10" fillId="2" borderId="2" xfId="2" applyNumberFormat="1" applyFont="1" applyFill="1" applyBorder="1" applyAlignment="1">
      <alignment horizontal="center" vertical="center"/>
    </xf>
    <xf numFmtId="3" fontId="10" fillId="2" borderId="4" xfId="2" applyNumberFormat="1" applyFont="1" applyFill="1" applyBorder="1" applyAlignment="1">
      <alignment horizontal="center" vertical="center" wrapText="1"/>
    </xf>
    <xf numFmtId="3" fontId="10" fillId="2" borderId="2" xfId="2" applyNumberFormat="1" applyFont="1" applyFill="1" applyBorder="1" applyAlignment="1">
      <alignment horizontal="center" vertical="center" wrapText="1"/>
    </xf>
    <xf numFmtId="0" fontId="10" fillId="0" borderId="2" xfId="2" applyFont="1" applyBorder="1" applyAlignment="1">
      <alignment horizontal="left" vertical="center" wrapText="1"/>
    </xf>
    <xf numFmtId="0" fontId="10" fillId="3" borderId="2" xfId="2" applyFont="1" applyFill="1" applyBorder="1" applyAlignment="1">
      <alignment vertical="center"/>
    </xf>
    <xf numFmtId="0" fontId="12" fillId="0" borderId="1" xfId="2" applyFont="1" applyBorder="1" applyAlignment="1">
      <alignment vertical="center" wrapText="1"/>
    </xf>
    <xf numFmtId="16" fontId="66" fillId="2" borderId="1" xfId="7" applyNumberFormat="1" applyFont="1" applyFill="1" applyBorder="1" applyAlignment="1">
      <alignment horizontal="center" vertical="center" wrapText="1"/>
    </xf>
    <xf numFmtId="0" fontId="60" fillId="0" borderId="3" xfId="10" applyFont="1" applyFill="1" applyBorder="1" applyAlignment="1">
      <alignment horizontal="left" vertical="center" wrapText="1"/>
    </xf>
  </cellXfs>
  <cellStyles count="12">
    <cellStyle name="Milliers" xfId="11" builtinId="3"/>
    <cellStyle name="Monétaire" xfId="1" builtinId="4"/>
    <cellStyle name="Motif" xfId="2"/>
    <cellStyle name="Motif 2" xfId="10"/>
    <cellStyle name="Normal" xfId="0" builtinId="0"/>
    <cellStyle name="Normal_2.7" xfId="3"/>
    <cellStyle name="Normal_2_4" xfId="4"/>
    <cellStyle name="Normal_Chapitre_1.1" xfId="5"/>
    <cellStyle name="Normal_Chapitre_1.2 et 1.3" xfId="6"/>
    <cellStyle name="Normal_Chapitre_1.5" xfId="7"/>
    <cellStyle name="Normal_Rétro PO" xfId="8"/>
    <cellStyle name="Pourcentage"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90880207654678E-2"/>
          <c:y val="4.7599226945507514E-2"/>
          <c:w val="0.76893738272211554"/>
          <c:h val="0.72662995990660062"/>
        </c:manualLayout>
      </c:layout>
      <c:lineChart>
        <c:grouping val="standard"/>
        <c:varyColors val="0"/>
        <c:ser>
          <c:idx val="0"/>
          <c:order val="0"/>
          <c:tx>
            <c:strRef>
              <c:f>'2.3b Rep com'!$K$4</c:f>
              <c:strCache>
                <c:ptCount val="1"/>
                <c:pt idx="0">
                  <c:v>Communes</c:v>
                </c:pt>
              </c:strCache>
            </c:strRef>
          </c:tx>
          <c:marker>
            <c:symbol val="none"/>
          </c:marker>
          <c:cat>
            <c:strRef>
              <c:f>'2.3b Rep com'!$J$5:$J$31</c:f>
              <c:strCache>
                <c:ptCount val="27"/>
                <c:pt idx="1">
                  <c:v>&lt; 50 h.</c:v>
                </c:pt>
                <c:pt idx="2">
                  <c:v>&lt; 100 h.</c:v>
                </c:pt>
                <c:pt idx="3">
                  <c:v>&lt; 200 h.</c:v>
                </c:pt>
                <c:pt idx="4">
                  <c:v>&lt; 300 h.</c:v>
                </c:pt>
                <c:pt idx="5">
                  <c:v>&lt; 400 h.</c:v>
                </c:pt>
                <c:pt idx="6">
                  <c:v>&lt; 500 h.</c:v>
                </c:pt>
                <c:pt idx="7">
                  <c:v>&lt; 700 h.</c:v>
                </c:pt>
                <c:pt idx="8">
                  <c:v>&lt; 1 000 h.</c:v>
                </c:pt>
                <c:pt idx="9">
                  <c:v>&lt; 1 500 h.</c:v>
                </c:pt>
                <c:pt idx="10">
                  <c:v>&lt; 2 000 h.</c:v>
                </c:pt>
                <c:pt idx="11">
                  <c:v>&lt; 2 500 h.</c:v>
                </c:pt>
                <c:pt idx="12">
                  <c:v>&lt; 3 000 h.</c:v>
                </c:pt>
                <c:pt idx="13">
                  <c:v>&lt; 3 500 h.</c:v>
                </c:pt>
                <c:pt idx="14">
                  <c:v>&lt; 4 000 h.</c:v>
                </c:pt>
                <c:pt idx="15">
                  <c:v>&lt; 5 000 h.</c:v>
                </c:pt>
                <c:pt idx="16">
                  <c:v>&lt; 6 000 h.</c:v>
                </c:pt>
                <c:pt idx="17">
                  <c:v>&lt; 8 000 h.</c:v>
                </c:pt>
                <c:pt idx="18">
                  <c:v>&lt; 10 000 h.</c:v>
                </c:pt>
                <c:pt idx="19">
                  <c:v>&lt; 20 000 h.</c:v>
                </c:pt>
                <c:pt idx="20">
                  <c:v>&lt; 30 000 h.</c:v>
                </c:pt>
                <c:pt idx="21">
                  <c:v>&lt; 50 000 h.</c:v>
                </c:pt>
                <c:pt idx="22">
                  <c:v>&lt; 80 000 h.</c:v>
                </c:pt>
                <c:pt idx="23">
                  <c:v>&lt; 100 000 h.</c:v>
                </c:pt>
                <c:pt idx="24">
                  <c:v>&lt; 200 000 h.</c:v>
                </c:pt>
                <c:pt idx="25">
                  <c:v>&lt; 300 000 h.</c:v>
                </c:pt>
                <c:pt idx="26">
                  <c:v>Ensemble</c:v>
                </c:pt>
              </c:strCache>
            </c:strRef>
          </c:cat>
          <c:val>
            <c:numRef>
              <c:f>'2.3b Rep com'!$K$5:$K$31</c:f>
              <c:numCache>
                <c:formatCode>0%</c:formatCode>
                <c:ptCount val="27"/>
                <c:pt idx="0" formatCode="General">
                  <c:v>0</c:v>
                </c:pt>
                <c:pt idx="1">
                  <c:v>2.5676255903821381E-2</c:v>
                </c:pt>
                <c:pt idx="2">
                  <c:v>9.743809932732217E-2</c:v>
                </c:pt>
                <c:pt idx="3">
                  <c:v>0.25304136253041365</c:v>
                </c:pt>
                <c:pt idx="4">
                  <c:v>0.37346500644053243</c:v>
                </c:pt>
                <c:pt idx="5">
                  <c:v>0.46271647345069417</c:v>
                </c:pt>
                <c:pt idx="6">
                  <c:v>0.52537569772434523</c:v>
                </c:pt>
                <c:pt idx="7">
                  <c:v>0.62584800343495062</c:v>
                </c:pt>
                <c:pt idx="8">
                  <c:v>0.71429798196650918</c:v>
                </c:pt>
                <c:pt idx="9">
                  <c:v>0.7983970230427937</c:v>
                </c:pt>
                <c:pt idx="10">
                  <c:v>0.84382424502647768</c:v>
                </c:pt>
                <c:pt idx="11">
                  <c:v>0.87333619579218547</c:v>
                </c:pt>
                <c:pt idx="12">
                  <c:v>0.89302991269500498</c:v>
                </c:pt>
                <c:pt idx="13">
                  <c:v>0.90828681837698577</c:v>
                </c:pt>
                <c:pt idx="14">
                  <c:v>0.9196221554315156</c:v>
                </c:pt>
                <c:pt idx="15">
                  <c:v>0.93631029053957338</c:v>
                </c:pt>
                <c:pt idx="16">
                  <c:v>0.94744525547445246</c:v>
                </c:pt>
                <c:pt idx="17">
                  <c:v>0.96210104479748093</c:v>
                </c:pt>
                <c:pt idx="18">
                  <c:v>0.97060254758837827</c:v>
                </c:pt>
                <c:pt idx="19">
                  <c:v>0.98617432374409608</c:v>
                </c:pt>
                <c:pt idx="20">
                  <c:v>0.99187061685988254</c:v>
                </c:pt>
                <c:pt idx="21" formatCode="0.0%">
                  <c:v>0.99627880349219966</c:v>
                </c:pt>
                <c:pt idx="22" formatCode="0.0%">
                  <c:v>0.99831114927722897</c:v>
                </c:pt>
                <c:pt idx="23" formatCode="0.0%">
                  <c:v>0.99879776728209513</c:v>
                </c:pt>
                <c:pt idx="24" formatCode="0.00%">
                  <c:v>0.99968512952626287</c:v>
                </c:pt>
                <c:pt idx="25" formatCode="0.00%">
                  <c:v>0.99979962788034904</c:v>
                </c:pt>
                <c:pt idx="26">
                  <c:v>1</c:v>
                </c:pt>
              </c:numCache>
            </c:numRef>
          </c:val>
          <c:smooth val="0"/>
          <c:extLst>
            <c:ext xmlns:c16="http://schemas.microsoft.com/office/drawing/2014/chart" uri="{C3380CC4-5D6E-409C-BE32-E72D297353CC}">
              <c16:uniqueId val="{00000000-C816-4653-8AA1-90D376E5AFD3}"/>
            </c:ext>
          </c:extLst>
        </c:ser>
        <c:ser>
          <c:idx val="1"/>
          <c:order val="1"/>
          <c:tx>
            <c:strRef>
              <c:f>'2.3b Rep com'!$L$4</c:f>
              <c:strCache>
                <c:ptCount val="1"/>
                <c:pt idx="0">
                  <c:v>Population</c:v>
                </c:pt>
              </c:strCache>
            </c:strRef>
          </c:tx>
          <c:marker>
            <c:symbol val="none"/>
          </c:marker>
          <c:cat>
            <c:strRef>
              <c:f>'2.3b Rep com'!$J$5:$J$31</c:f>
              <c:strCache>
                <c:ptCount val="27"/>
                <c:pt idx="1">
                  <c:v>&lt; 50 h.</c:v>
                </c:pt>
                <c:pt idx="2">
                  <c:v>&lt; 100 h.</c:v>
                </c:pt>
                <c:pt idx="3">
                  <c:v>&lt; 200 h.</c:v>
                </c:pt>
                <c:pt idx="4">
                  <c:v>&lt; 300 h.</c:v>
                </c:pt>
                <c:pt idx="5">
                  <c:v>&lt; 400 h.</c:v>
                </c:pt>
                <c:pt idx="6">
                  <c:v>&lt; 500 h.</c:v>
                </c:pt>
                <c:pt idx="7">
                  <c:v>&lt; 700 h.</c:v>
                </c:pt>
                <c:pt idx="8">
                  <c:v>&lt; 1 000 h.</c:v>
                </c:pt>
                <c:pt idx="9">
                  <c:v>&lt; 1 500 h.</c:v>
                </c:pt>
                <c:pt idx="10">
                  <c:v>&lt; 2 000 h.</c:v>
                </c:pt>
                <c:pt idx="11">
                  <c:v>&lt; 2 500 h.</c:v>
                </c:pt>
                <c:pt idx="12">
                  <c:v>&lt; 3 000 h.</c:v>
                </c:pt>
                <c:pt idx="13">
                  <c:v>&lt; 3 500 h.</c:v>
                </c:pt>
                <c:pt idx="14">
                  <c:v>&lt; 4 000 h.</c:v>
                </c:pt>
                <c:pt idx="15">
                  <c:v>&lt; 5 000 h.</c:v>
                </c:pt>
                <c:pt idx="16">
                  <c:v>&lt; 6 000 h.</c:v>
                </c:pt>
                <c:pt idx="17">
                  <c:v>&lt; 8 000 h.</c:v>
                </c:pt>
                <c:pt idx="18">
                  <c:v>&lt; 10 000 h.</c:v>
                </c:pt>
                <c:pt idx="19">
                  <c:v>&lt; 20 000 h.</c:v>
                </c:pt>
                <c:pt idx="20">
                  <c:v>&lt; 30 000 h.</c:v>
                </c:pt>
                <c:pt idx="21">
                  <c:v>&lt; 50 000 h.</c:v>
                </c:pt>
                <c:pt idx="22">
                  <c:v>&lt; 80 000 h.</c:v>
                </c:pt>
                <c:pt idx="23">
                  <c:v>&lt; 100 000 h.</c:v>
                </c:pt>
                <c:pt idx="24">
                  <c:v>&lt; 200 000 h.</c:v>
                </c:pt>
                <c:pt idx="25">
                  <c:v>&lt; 300 000 h.</c:v>
                </c:pt>
                <c:pt idx="26">
                  <c:v>Ensemble</c:v>
                </c:pt>
              </c:strCache>
            </c:strRef>
          </c:cat>
          <c:val>
            <c:numRef>
              <c:f>'2.3b Rep com'!$L$5:$L$31</c:f>
              <c:numCache>
                <c:formatCode>0%</c:formatCode>
                <c:ptCount val="27"/>
                <c:pt idx="0" formatCode="General">
                  <c:v>0</c:v>
                </c:pt>
                <c:pt idx="1">
                  <c:v>4.5172828261525936E-4</c:v>
                </c:pt>
                <c:pt idx="2">
                  <c:v>3.2554851083809446E-3</c:v>
                </c:pt>
                <c:pt idx="3">
                  <c:v>1.508853156090403E-2</c:v>
                </c:pt>
                <c:pt idx="4">
                  <c:v>3.0397636458784856E-2</c:v>
                </c:pt>
                <c:pt idx="5">
                  <c:v>4.6357983210415732E-2</c:v>
                </c:pt>
                <c:pt idx="6">
                  <c:v>6.0858289648482208E-2</c:v>
                </c:pt>
                <c:pt idx="7">
                  <c:v>9.1545723264036108E-2</c:v>
                </c:pt>
                <c:pt idx="8">
                  <c:v>0.12964275099952605</c:v>
                </c:pt>
                <c:pt idx="9">
                  <c:v>0.18250506875311556</c:v>
                </c:pt>
                <c:pt idx="10">
                  <c:v>0.22295149440837356</c:v>
                </c:pt>
                <c:pt idx="11">
                  <c:v>0.25687667859265195</c:v>
                </c:pt>
                <c:pt idx="12">
                  <c:v>0.28462591279306143</c:v>
                </c:pt>
                <c:pt idx="13">
                  <c:v>0.31011969779753273</c:v>
                </c:pt>
                <c:pt idx="14">
                  <c:v>0.33197343897995657</c:v>
                </c:pt>
                <c:pt idx="15">
                  <c:v>0.37032019859137505</c:v>
                </c:pt>
                <c:pt idx="16">
                  <c:v>0.40186958994936345</c:v>
                </c:pt>
                <c:pt idx="17">
                  <c:v>0.45394764202299664</c:v>
                </c:pt>
                <c:pt idx="18">
                  <c:v>0.49321376017020424</c:v>
                </c:pt>
                <c:pt idx="19">
                  <c:v>0.60291071087867687</c:v>
                </c:pt>
                <c:pt idx="20">
                  <c:v>0.67378508427674921</c:v>
                </c:pt>
                <c:pt idx="21">
                  <c:v>0.76147347127159748</c:v>
                </c:pt>
                <c:pt idx="22">
                  <c:v>0.82633957475825226</c:v>
                </c:pt>
                <c:pt idx="23">
                  <c:v>0.84877388565389533</c:v>
                </c:pt>
                <c:pt idx="24">
                  <c:v>0.91101449399589762</c:v>
                </c:pt>
                <c:pt idx="25">
                  <c:v>0.92601359914058412</c:v>
                </c:pt>
                <c:pt idx="26">
                  <c:v>0.99999999999999989</c:v>
                </c:pt>
              </c:numCache>
            </c:numRef>
          </c:val>
          <c:smooth val="0"/>
          <c:extLst>
            <c:ext xmlns:c16="http://schemas.microsoft.com/office/drawing/2014/chart" uri="{C3380CC4-5D6E-409C-BE32-E72D297353CC}">
              <c16:uniqueId val="{00000001-C816-4653-8AA1-90D376E5AFD3}"/>
            </c:ext>
          </c:extLst>
        </c:ser>
        <c:dLbls>
          <c:showLegendKey val="0"/>
          <c:showVal val="0"/>
          <c:showCatName val="0"/>
          <c:showSerName val="0"/>
          <c:showPercent val="0"/>
          <c:showBubbleSize val="0"/>
        </c:dLbls>
        <c:smooth val="0"/>
        <c:axId val="-521653344"/>
        <c:axId val="-521651712"/>
      </c:lineChart>
      <c:catAx>
        <c:axId val="-521653344"/>
        <c:scaling>
          <c:orientation val="minMax"/>
        </c:scaling>
        <c:delete val="0"/>
        <c:axPos val="b"/>
        <c:majorGridlines/>
        <c:numFmt formatCode="General" sourceLinked="0"/>
        <c:majorTickMark val="out"/>
        <c:minorTickMark val="none"/>
        <c:tickLblPos val="nextTo"/>
        <c:txPr>
          <a:bodyPr rot="-2700000"/>
          <a:lstStyle/>
          <a:p>
            <a:pPr>
              <a:defRPr sz="800"/>
            </a:pPr>
            <a:endParaRPr lang="fr-FR"/>
          </a:p>
        </c:txPr>
        <c:crossAx val="-521651712"/>
        <c:crosses val="autoZero"/>
        <c:auto val="1"/>
        <c:lblAlgn val="ctr"/>
        <c:lblOffset val="100"/>
        <c:tickMarkSkip val="1"/>
        <c:noMultiLvlLbl val="0"/>
      </c:catAx>
      <c:valAx>
        <c:axId val="-521651712"/>
        <c:scaling>
          <c:orientation val="minMax"/>
          <c:max val="1"/>
        </c:scaling>
        <c:delete val="0"/>
        <c:axPos val="l"/>
        <c:majorGridlines/>
        <c:numFmt formatCode="0%" sourceLinked="0"/>
        <c:majorTickMark val="out"/>
        <c:minorTickMark val="none"/>
        <c:tickLblPos val="nextTo"/>
        <c:crossAx val="-521653344"/>
        <c:crosses val="autoZero"/>
        <c:crossBetween val="midCat"/>
      </c:valAx>
    </c:plotArea>
    <c:legend>
      <c:legendPos val="r"/>
      <c:layout>
        <c:manualLayout>
          <c:xMode val="edge"/>
          <c:yMode val="edge"/>
          <c:x val="0.82062076177753551"/>
          <c:y val="3.6621853136525211E-2"/>
          <c:w val="0.16969287914764036"/>
          <c:h val="0.21936045775628779"/>
        </c:manualLayout>
      </c:layout>
      <c:overlay val="0"/>
    </c:legend>
    <c:plotVisOnly val="1"/>
    <c:dispBlanksAs val="gap"/>
    <c:showDLblsOverMax val="0"/>
  </c:chart>
  <c:spPr>
    <a:ln>
      <a:noFill/>
    </a:ln>
  </c:spPr>
  <c:printSettings>
    <c:headerFooter/>
    <c:pageMargins b="0.75000000000000722" l="0.70000000000000062" r="0.70000000000000062" t="0.750000000000007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9523</xdr:colOff>
      <xdr:row>38</xdr:row>
      <xdr:rowOff>57151</xdr:rowOff>
    </xdr:from>
    <xdr:to>
      <xdr:col>6</xdr:col>
      <xdr:colOff>904875</xdr:colOff>
      <xdr:row>59</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740726</xdr:colOff>
      <xdr:row>47</xdr:row>
      <xdr:rowOff>75119</xdr:rowOff>
    </xdr:to>
    <xdr:pic>
      <xdr:nvPicPr>
        <xdr:cNvPr id="2" name="Image 1"/>
        <xdr:cNvPicPr>
          <a:picLocks noChangeAspect="1"/>
        </xdr:cNvPicPr>
      </xdr:nvPicPr>
      <xdr:blipFill>
        <a:blip xmlns:r="http://schemas.openxmlformats.org/officeDocument/2006/relationships" r:embed="rId1"/>
        <a:stretch>
          <a:fillRect/>
        </a:stretch>
      </xdr:blipFill>
      <xdr:spPr>
        <a:xfrm>
          <a:off x="0" y="421821"/>
          <a:ext cx="6904762" cy="864761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2:J38"/>
  <sheetViews>
    <sheetView topLeftCell="A10" zoomScaleNormal="100" workbookViewId="0">
      <selection activeCell="G3" sqref="G3"/>
    </sheetView>
  </sheetViews>
  <sheetFormatPr baseColWidth="10" defaultColWidth="11.42578125" defaultRowHeight="12.75" x14ac:dyDescent="0.2"/>
  <cols>
    <col min="1" max="1" width="38.140625" style="15" customWidth="1"/>
    <col min="2" max="4" width="11.42578125" style="15"/>
    <col min="5" max="5" width="11.85546875" style="15" customWidth="1"/>
    <col min="6" max="6" width="11.42578125" style="15"/>
    <col min="7" max="7" width="12.140625" style="15" customWidth="1"/>
    <col min="8" max="16384" width="11.42578125" style="15"/>
  </cols>
  <sheetData>
    <row r="2" spans="1:9" ht="15.75" x14ac:dyDescent="0.25">
      <c r="I2" s="135" t="s">
        <v>289</v>
      </c>
    </row>
    <row r="3" spans="1:9" ht="15.75" x14ac:dyDescent="0.25">
      <c r="I3" s="135"/>
    </row>
    <row r="4" spans="1:9" ht="35.25" x14ac:dyDescent="0.5">
      <c r="I4" s="136">
        <v>2</v>
      </c>
    </row>
    <row r="7" spans="1:9" x14ac:dyDescent="0.2">
      <c r="A7" s="132"/>
      <c r="B7" s="132"/>
      <c r="C7" s="132"/>
      <c r="D7" s="132"/>
      <c r="E7" s="132"/>
    </row>
    <row r="8" spans="1:9" x14ac:dyDescent="0.2">
      <c r="A8" s="132"/>
      <c r="B8" s="132"/>
      <c r="C8" s="132"/>
      <c r="D8" s="132"/>
      <c r="E8" s="132"/>
    </row>
    <row r="9" spans="1:9" ht="40.5" customHeight="1" x14ac:dyDescent="0.5">
      <c r="A9" s="132"/>
      <c r="B9" s="134" t="s">
        <v>286</v>
      </c>
      <c r="C9" s="132"/>
      <c r="D9" s="133"/>
      <c r="E9" s="133"/>
      <c r="F9" s="24"/>
      <c r="G9" s="23"/>
    </row>
    <row r="10" spans="1:9" ht="30" x14ac:dyDescent="0.4">
      <c r="A10" s="132"/>
      <c r="B10" s="134" t="s">
        <v>287</v>
      </c>
      <c r="C10" s="132"/>
      <c r="D10" s="132"/>
      <c r="E10" s="132"/>
    </row>
    <row r="11" spans="1:9" ht="30" x14ac:dyDescent="0.4">
      <c r="A11" s="132"/>
      <c r="B11" s="134" t="s">
        <v>288</v>
      </c>
      <c r="C11" s="132"/>
      <c r="D11" s="132"/>
      <c r="E11" s="132"/>
    </row>
    <row r="14" spans="1:9" ht="15.75" x14ac:dyDescent="0.25">
      <c r="B14" s="424" t="s">
        <v>497</v>
      </c>
      <c r="C14" s="25"/>
      <c r="D14" s="25"/>
      <c r="E14" s="25"/>
      <c r="F14" s="25"/>
      <c r="G14" s="26"/>
    </row>
    <row r="15" spans="1:9" ht="15" x14ac:dyDescent="0.2">
      <c r="C15" s="25"/>
      <c r="D15" s="25"/>
      <c r="E15" s="25"/>
      <c r="F15" s="25"/>
      <c r="G15" s="25"/>
    </row>
    <row r="16" spans="1:9" ht="15.75" x14ac:dyDescent="0.25">
      <c r="B16" s="27" t="s">
        <v>290</v>
      </c>
      <c r="C16" s="109"/>
      <c r="D16" s="109"/>
      <c r="E16" s="109"/>
      <c r="F16" s="109"/>
      <c r="G16" s="109"/>
    </row>
    <row r="17" spans="2:10" ht="6" customHeight="1" x14ac:dyDescent="0.25">
      <c r="B17" s="110"/>
      <c r="C17" s="109"/>
      <c r="D17" s="109"/>
      <c r="E17" s="109"/>
      <c r="F17" s="109"/>
      <c r="G17" s="111"/>
    </row>
    <row r="18" spans="2:10" ht="15.75" x14ac:dyDescent="0.25">
      <c r="B18" s="27" t="s">
        <v>350</v>
      </c>
      <c r="C18" s="109"/>
      <c r="D18" s="109"/>
      <c r="E18" s="109"/>
      <c r="F18" s="109"/>
      <c r="G18" s="109"/>
    </row>
    <row r="19" spans="2:10" ht="6" customHeight="1" x14ac:dyDescent="0.25">
      <c r="B19" s="110"/>
      <c r="C19" s="109"/>
      <c r="D19" s="109"/>
      <c r="E19" s="109"/>
      <c r="F19" s="109"/>
      <c r="G19" s="111"/>
    </row>
    <row r="20" spans="2:10" ht="15.75" customHeight="1" x14ac:dyDescent="0.25">
      <c r="B20" s="27" t="s">
        <v>348</v>
      </c>
      <c r="C20" s="109"/>
      <c r="D20" s="109"/>
      <c r="E20" s="109"/>
      <c r="F20" s="109"/>
      <c r="G20" s="111"/>
    </row>
    <row r="21" spans="2:10" ht="6" customHeight="1" x14ac:dyDescent="0.25">
      <c r="B21" s="110"/>
      <c r="C21" s="109"/>
      <c r="D21" s="109"/>
      <c r="E21" s="109"/>
      <c r="F21" s="109"/>
      <c r="G21" s="111"/>
    </row>
    <row r="22" spans="2:10" ht="15.75" x14ac:dyDescent="0.25">
      <c r="B22" s="27" t="s">
        <v>349</v>
      </c>
      <c r="C22" s="109"/>
      <c r="D22" s="109"/>
      <c r="E22" s="109"/>
      <c r="F22" s="109"/>
      <c r="G22" s="109"/>
    </row>
    <row r="23" spans="2:10" ht="6" customHeight="1" x14ac:dyDescent="0.25">
      <c r="B23" s="110"/>
      <c r="C23" s="109"/>
      <c r="D23" s="109"/>
      <c r="E23" s="109"/>
      <c r="F23" s="109"/>
      <c r="G23" s="111"/>
    </row>
    <row r="24" spans="2:10" ht="15.75" x14ac:dyDescent="0.25">
      <c r="B24" s="27" t="s">
        <v>362</v>
      </c>
      <c r="C24" s="109"/>
      <c r="D24" s="109"/>
      <c r="E24" s="109"/>
      <c r="F24" s="109"/>
      <c r="G24" s="109"/>
    </row>
    <row r="25" spans="2:10" ht="6" customHeight="1" x14ac:dyDescent="0.25">
      <c r="B25" s="110"/>
      <c r="C25" s="109"/>
      <c r="D25" s="109"/>
      <c r="E25" s="109"/>
      <c r="F25" s="109"/>
      <c r="G25" s="111"/>
    </row>
    <row r="26" spans="2:10" ht="15.75" x14ac:dyDescent="0.25">
      <c r="B26" s="27" t="s">
        <v>426</v>
      </c>
      <c r="C26" s="109"/>
      <c r="D26" s="109"/>
      <c r="E26" s="109"/>
      <c r="F26" s="109"/>
      <c r="G26" s="109"/>
    </row>
    <row r="27" spans="2:10" ht="6" customHeight="1" x14ac:dyDescent="0.25">
      <c r="B27" s="110"/>
      <c r="C27" s="109"/>
      <c r="D27" s="109"/>
      <c r="E27" s="109"/>
      <c r="F27" s="109"/>
      <c r="G27" s="111"/>
    </row>
    <row r="28" spans="2:10" ht="32.25" customHeight="1" x14ac:dyDescent="0.25">
      <c r="B28" s="531" t="s">
        <v>529</v>
      </c>
      <c r="C28" s="531"/>
      <c r="D28" s="531"/>
      <c r="E28" s="531"/>
      <c r="F28" s="531"/>
      <c r="G28" s="531"/>
      <c r="H28" s="531"/>
      <c r="I28" s="531"/>
      <c r="J28" s="531"/>
    </row>
    <row r="29" spans="2:10" ht="15" customHeight="1" x14ac:dyDescent="0.25">
      <c r="B29" s="110"/>
      <c r="C29" s="109"/>
      <c r="D29" s="109"/>
      <c r="E29" s="109"/>
      <c r="F29" s="109"/>
      <c r="G29" s="111"/>
    </row>
    <row r="30" spans="2:10" ht="15.75" x14ac:dyDescent="0.25">
      <c r="B30" s="27" t="s">
        <v>291</v>
      </c>
      <c r="C30" s="109"/>
      <c r="D30" s="109"/>
      <c r="E30" s="109"/>
      <c r="F30" s="109"/>
      <c r="G30" s="111"/>
    </row>
    <row r="31" spans="2:10" ht="6" customHeight="1" x14ac:dyDescent="0.25">
      <c r="B31" s="110"/>
      <c r="C31" s="109"/>
      <c r="D31" s="112"/>
      <c r="E31" s="112"/>
      <c r="F31" s="112"/>
      <c r="G31" s="111"/>
    </row>
    <row r="32" spans="2:10" ht="15.75" x14ac:dyDescent="0.25">
      <c r="B32" s="27" t="s">
        <v>427</v>
      </c>
      <c r="C32" s="109"/>
      <c r="D32" s="109"/>
      <c r="E32" s="109"/>
      <c r="F32" s="109"/>
      <c r="G32" s="112"/>
    </row>
    <row r="33" spans="1:7" ht="6" customHeight="1" x14ac:dyDescent="0.25">
      <c r="A33" s="110"/>
      <c r="B33" s="110"/>
      <c r="C33" s="109"/>
      <c r="D33" s="112"/>
      <c r="E33" s="112"/>
      <c r="F33" s="112"/>
      <c r="G33" s="111"/>
    </row>
    <row r="34" spans="1:7" ht="16.7" customHeight="1" x14ac:dyDescent="0.25">
      <c r="A34" s="109"/>
      <c r="B34" s="27" t="s">
        <v>428</v>
      </c>
      <c r="C34" s="109"/>
      <c r="D34" s="109"/>
      <c r="E34" s="109"/>
      <c r="F34" s="109"/>
      <c r="G34" s="111"/>
    </row>
    <row r="35" spans="1:7" ht="6" customHeight="1" x14ac:dyDescent="0.25">
      <c r="A35" s="110"/>
      <c r="B35" s="110"/>
      <c r="C35" s="109"/>
      <c r="D35" s="109"/>
      <c r="E35" s="109"/>
      <c r="F35" s="109"/>
      <c r="G35" s="111"/>
    </row>
    <row r="36" spans="1:7" ht="15.75" x14ac:dyDescent="0.25">
      <c r="A36" s="109"/>
      <c r="B36" s="27" t="s">
        <v>429</v>
      </c>
      <c r="C36" s="109"/>
      <c r="D36" s="109"/>
      <c r="E36" s="109"/>
      <c r="F36" s="109"/>
      <c r="G36" s="112"/>
    </row>
    <row r="37" spans="1:7" ht="6" customHeight="1" x14ac:dyDescent="0.25">
      <c r="C37" s="27"/>
      <c r="D37" s="25"/>
      <c r="E37" s="25"/>
      <c r="F37" s="25"/>
      <c r="G37" s="26"/>
    </row>
    <row r="38" spans="1:7" ht="6" customHeight="1" x14ac:dyDescent="0.25">
      <c r="C38" s="27"/>
      <c r="D38" s="25"/>
      <c r="E38" s="25"/>
      <c r="F38" s="25"/>
      <c r="G38" s="26"/>
    </row>
  </sheetData>
  <mergeCells count="1">
    <mergeCell ref="B28:J28"/>
  </mergeCells>
  <pageMargins left="0.78740157480314965" right="0.78740157480314965" top="0.98425196850393704" bottom="0.98425196850393704" header="0.23622047244094491" footer="0.19685039370078741"/>
  <pageSetup paperSize="9" scale="73" firstPageNumber="7"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5"/>
  <sheetViews>
    <sheetView showGridLines="0" tabSelected="1" zoomScaleNormal="100" workbookViewId="0">
      <selection activeCell="G31" sqref="G31"/>
    </sheetView>
  </sheetViews>
  <sheetFormatPr baseColWidth="10" defaultRowHeight="15" x14ac:dyDescent="0.25"/>
  <cols>
    <col min="1" max="1" width="16.42578125" style="31" customWidth="1"/>
    <col min="2" max="2" width="43.85546875" customWidth="1"/>
    <col min="3" max="3" width="12.85546875" customWidth="1"/>
    <col min="4" max="4" width="12.5703125" customWidth="1"/>
  </cols>
  <sheetData>
    <row r="1" spans="1:5" ht="18" x14ac:dyDescent="0.25">
      <c r="A1" s="202" t="s">
        <v>344</v>
      </c>
      <c r="B1" s="182"/>
      <c r="C1" s="182"/>
      <c r="D1" s="182"/>
      <c r="E1" s="182"/>
    </row>
    <row r="2" spans="1:5" x14ac:dyDescent="0.25">
      <c r="A2" s="17"/>
      <c r="B2" s="18"/>
      <c r="C2" s="18"/>
      <c r="D2" s="18"/>
      <c r="E2" s="7"/>
    </row>
    <row r="3" spans="1:5" ht="18.75" x14ac:dyDescent="0.25">
      <c r="A3" s="19" t="s">
        <v>547</v>
      </c>
      <c r="B3" s="18"/>
      <c r="C3" s="18"/>
      <c r="D3" s="18"/>
      <c r="E3" s="7"/>
    </row>
    <row r="4" spans="1:5" ht="30" x14ac:dyDescent="0.25">
      <c r="A4" s="53" t="s">
        <v>79</v>
      </c>
      <c r="B4" s="560" t="s">
        <v>80</v>
      </c>
      <c r="C4" s="560"/>
      <c r="D4" s="54" t="s">
        <v>81</v>
      </c>
      <c r="E4" s="55" t="s">
        <v>204</v>
      </c>
    </row>
    <row r="5" spans="1:5" x14ac:dyDescent="0.25">
      <c r="A5" s="56" t="s">
        <v>32</v>
      </c>
      <c r="B5" s="107" t="s">
        <v>175</v>
      </c>
      <c r="C5" s="107"/>
      <c r="D5" s="444">
        <v>131</v>
      </c>
      <c r="E5" s="58">
        <v>7152537</v>
      </c>
    </row>
    <row r="6" spans="1:5" x14ac:dyDescent="0.25">
      <c r="A6" s="287" t="s">
        <v>17</v>
      </c>
      <c r="B6" s="288" t="s">
        <v>176</v>
      </c>
      <c r="C6" s="288"/>
      <c r="D6" s="445">
        <v>92</v>
      </c>
      <c r="E6" s="290">
        <v>1933030</v>
      </c>
    </row>
    <row r="7" spans="1:5" x14ac:dyDescent="0.25">
      <c r="A7" s="56" t="s">
        <v>8</v>
      </c>
      <c r="B7" s="61" t="s">
        <v>208</v>
      </c>
      <c r="C7" s="61"/>
      <c r="D7" s="446">
        <v>95</v>
      </c>
      <c r="E7" s="59">
        <v>1198654</v>
      </c>
    </row>
    <row r="8" spans="1:5" x14ac:dyDescent="0.25">
      <c r="A8" s="287" t="s">
        <v>46</v>
      </c>
      <c r="B8" s="288" t="s">
        <v>160</v>
      </c>
      <c r="C8" s="288"/>
      <c r="D8" s="445">
        <v>28</v>
      </c>
      <c r="E8" s="290">
        <v>842622</v>
      </c>
    </row>
    <row r="9" spans="1:5" x14ac:dyDescent="0.25">
      <c r="A9" s="56" t="s">
        <v>44</v>
      </c>
      <c r="B9" s="61" t="s">
        <v>161</v>
      </c>
      <c r="C9" s="61"/>
      <c r="D9" s="446">
        <v>37</v>
      </c>
      <c r="E9" s="59">
        <v>828373</v>
      </c>
    </row>
    <row r="10" spans="1:5" x14ac:dyDescent="0.25">
      <c r="A10" s="287" t="s">
        <v>58</v>
      </c>
      <c r="B10" s="288" t="s">
        <v>194</v>
      </c>
      <c r="C10" s="288"/>
      <c r="D10" s="445">
        <v>24</v>
      </c>
      <c r="E10" s="290">
        <v>689424</v>
      </c>
    </row>
    <row r="11" spans="1:5" x14ac:dyDescent="0.25">
      <c r="A11" s="56" t="s">
        <v>7</v>
      </c>
      <c r="B11" s="61" t="s">
        <v>82</v>
      </c>
      <c r="C11" s="61"/>
      <c r="D11" s="446">
        <v>51</v>
      </c>
      <c r="E11" s="59">
        <v>565867</v>
      </c>
    </row>
    <row r="12" spans="1:5" x14ac:dyDescent="0.25">
      <c r="A12" s="287" t="s">
        <v>20</v>
      </c>
      <c r="B12" s="288" t="s">
        <v>193</v>
      </c>
      <c r="C12" s="288"/>
      <c r="D12" s="445">
        <v>33</v>
      </c>
      <c r="E12" s="290">
        <v>520036</v>
      </c>
    </row>
    <row r="13" spans="1:5" x14ac:dyDescent="0.25">
      <c r="A13" s="269" t="s">
        <v>48</v>
      </c>
      <c r="B13" s="61" t="s">
        <v>163</v>
      </c>
      <c r="C13" s="61"/>
      <c r="D13" s="446">
        <v>31</v>
      </c>
      <c r="E13" s="59">
        <v>513734</v>
      </c>
    </row>
    <row r="14" spans="1:5" x14ac:dyDescent="0.25">
      <c r="A14" s="291" t="s">
        <v>33</v>
      </c>
      <c r="B14" s="288" t="s">
        <v>162</v>
      </c>
      <c r="C14" s="288"/>
      <c r="D14" s="445">
        <v>71</v>
      </c>
      <c r="E14" s="290">
        <v>504301</v>
      </c>
    </row>
    <row r="15" spans="1:5" x14ac:dyDescent="0.25">
      <c r="A15" s="269" t="s">
        <v>50</v>
      </c>
      <c r="B15" s="61" t="s">
        <v>164</v>
      </c>
      <c r="C15" s="61"/>
      <c r="D15" s="446">
        <v>43</v>
      </c>
      <c r="E15" s="59">
        <v>476936</v>
      </c>
    </row>
    <row r="16" spans="1:5" x14ac:dyDescent="0.25">
      <c r="A16" s="291" t="s">
        <v>52</v>
      </c>
      <c r="B16" s="288" t="s">
        <v>432</v>
      </c>
      <c r="C16" s="288"/>
      <c r="D16" s="445">
        <v>49</v>
      </c>
      <c r="E16" s="290">
        <v>455590</v>
      </c>
    </row>
    <row r="17" spans="1:5" x14ac:dyDescent="0.25">
      <c r="A17" s="56" t="s">
        <v>43</v>
      </c>
      <c r="B17" s="61" t="s">
        <v>408</v>
      </c>
      <c r="C17" s="61"/>
      <c r="D17" s="446">
        <v>12</v>
      </c>
      <c r="E17" s="59">
        <v>453407</v>
      </c>
    </row>
    <row r="18" spans="1:5" x14ac:dyDescent="0.25">
      <c r="A18" s="287" t="s">
        <v>56</v>
      </c>
      <c r="B18" s="288" t="s">
        <v>409</v>
      </c>
      <c r="C18" s="288"/>
      <c r="D18" s="445">
        <v>53</v>
      </c>
      <c r="E18" s="290">
        <v>411009</v>
      </c>
    </row>
    <row r="19" spans="1:5" x14ac:dyDescent="0.25">
      <c r="A19" s="269" t="s">
        <v>51</v>
      </c>
      <c r="B19" s="61" t="s">
        <v>410</v>
      </c>
      <c r="C19" s="61"/>
      <c r="D19" s="446">
        <v>22</v>
      </c>
      <c r="E19" s="59">
        <v>302825</v>
      </c>
    </row>
    <row r="20" spans="1:5" x14ac:dyDescent="0.25">
      <c r="A20" s="291" t="s">
        <v>15</v>
      </c>
      <c r="B20" s="288" t="s">
        <v>411</v>
      </c>
      <c r="C20" s="288"/>
      <c r="D20" s="445">
        <v>21</v>
      </c>
      <c r="E20" s="290">
        <v>301376</v>
      </c>
    </row>
    <row r="21" spans="1:5" x14ac:dyDescent="0.25">
      <c r="A21" s="56" t="s">
        <v>60</v>
      </c>
      <c r="B21" s="61" t="s">
        <v>412</v>
      </c>
      <c r="C21" s="61"/>
      <c r="D21" s="446">
        <v>22</v>
      </c>
      <c r="E21" s="59">
        <v>297846</v>
      </c>
    </row>
    <row r="22" spans="1:5" x14ac:dyDescent="0.25">
      <c r="A22" s="291" t="s">
        <v>29</v>
      </c>
      <c r="B22" s="288" t="s">
        <v>413</v>
      </c>
      <c r="C22" s="288"/>
      <c r="D22" s="445">
        <v>23</v>
      </c>
      <c r="E22" s="290">
        <v>262311</v>
      </c>
    </row>
    <row r="23" spans="1:5" x14ac:dyDescent="0.25">
      <c r="A23" s="269" t="s">
        <v>4</v>
      </c>
      <c r="B23" s="61" t="s">
        <v>209</v>
      </c>
      <c r="C23" s="61"/>
      <c r="D23" s="446">
        <v>20</v>
      </c>
      <c r="E23" s="59">
        <v>261643</v>
      </c>
    </row>
    <row r="24" spans="1:5" x14ac:dyDescent="0.25">
      <c r="A24" s="287" t="s">
        <v>6</v>
      </c>
      <c r="B24" s="288" t="s">
        <v>414</v>
      </c>
      <c r="C24" s="288"/>
      <c r="D24" s="445">
        <v>46</v>
      </c>
      <c r="E24" s="290">
        <v>232797</v>
      </c>
    </row>
    <row r="25" spans="1:5" x14ac:dyDescent="0.25">
      <c r="A25" s="56" t="s">
        <v>41</v>
      </c>
      <c r="B25" s="108" t="s">
        <v>165</v>
      </c>
      <c r="C25" s="108"/>
      <c r="D25" s="447">
        <v>8</v>
      </c>
      <c r="E25" s="60">
        <v>216077</v>
      </c>
    </row>
    <row r="26" spans="1:5" x14ac:dyDescent="0.25">
      <c r="A26" s="292"/>
      <c r="B26" s="561" t="s">
        <v>72</v>
      </c>
      <c r="C26" s="561"/>
      <c r="D26" s="448">
        <f>SUM(D5:D25)</f>
        <v>912</v>
      </c>
      <c r="E26" s="293">
        <f>SUM(E5:E25)</f>
        <v>18420395</v>
      </c>
    </row>
    <row r="27" spans="1:5" s="42" customFormat="1" x14ac:dyDescent="0.25">
      <c r="A27" s="520" t="s">
        <v>171</v>
      </c>
      <c r="B27" s="520"/>
      <c r="C27" s="520"/>
      <c r="D27" s="520"/>
      <c r="E27" s="520"/>
    </row>
    <row r="28" spans="1:5" s="42" customFormat="1" ht="14.45" customHeight="1" x14ac:dyDescent="0.25">
      <c r="A28" s="492" t="s">
        <v>546</v>
      </c>
      <c r="B28" s="521"/>
      <c r="C28" s="521"/>
      <c r="D28" s="521"/>
      <c r="E28" s="521"/>
    </row>
    <row r="29" spans="1:5" ht="15" customHeight="1" x14ac:dyDescent="0.25"/>
    <row r="30" spans="1:5" ht="21.75" customHeight="1" x14ac:dyDescent="0.25">
      <c r="A30" s="32" t="s">
        <v>554</v>
      </c>
      <c r="B30" s="18"/>
      <c r="C30" s="18"/>
      <c r="D30" s="18"/>
      <c r="E30" s="7"/>
    </row>
    <row r="31" spans="1:5" ht="30" x14ac:dyDescent="0.25">
      <c r="A31" s="53" t="s">
        <v>79</v>
      </c>
      <c r="B31" s="62" t="s">
        <v>80</v>
      </c>
      <c r="C31" s="63" t="s">
        <v>83</v>
      </c>
      <c r="D31" s="54" t="s">
        <v>81</v>
      </c>
      <c r="E31" s="55" t="s">
        <v>204</v>
      </c>
    </row>
    <row r="32" spans="1:5" ht="15" customHeight="1" x14ac:dyDescent="0.25">
      <c r="A32" s="49" t="s">
        <v>36</v>
      </c>
      <c r="B32" s="57" t="s">
        <v>177</v>
      </c>
      <c r="C32" s="49" t="s">
        <v>69</v>
      </c>
      <c r="D32" s="449">
        <v>73</v>
      </c>
      <c r="E32" s="64">
        <v>432248</v>
      </c>
    </row>
    <row r="33" spans="1:5" ht="15" customHeight="1" x14ac:dyDescent="0.25">
      <c r="A33" s="289" t="s">
        <v>63</v>
      </c>
      <c r="B33" s="288" t="s">
        <v>178</v>
      </c>
      <c r="C33" s="289" t="s">
        <v>69</v>
      </c>
      <c r="D33" s="450">
        <v>29</v>
      </c>
      <c r="E33" s="290">
        <v>313686</v>
      </c>
    </row>
    <row r="34" spans="1:5" ht="15" customHeight="1" x14ac:dyDescent="0.25">
      <c r="A34" s="50" t="s">
        <v>64</v>
      </c>
      <c r="B34" s="61" t="s">
        <v>210</v>
      </c>
      <c r="C34" s="50" t="s">
        <v>69</v>
      </c>
      <c r="D34" s="451">
        <v>143</v>
      </c>
      <c r="E34" s="65">
        <v>301938</v>
      </c>
    </row>
    <row r="35" spans="1:5" ht="15" customHeight="1" x14ac:dyDescent="0.25">
      <c r="A35" s="294" t="s">
        <v>18</v>
      </c>
      <c r="B35" s="288" t="s">
        <v>211</v>
      </c>
      <c r="C35" s="289" t="s">
        <v>69</v>
      </c>
      <c r="D35" s="450">
        <v>48</v>
      </c>
      <c r="E35" s="290">
        <v>279420</v>
      </c>
    </row>
    <row r="36" spans="1:5" ht="15" customHeight="1" x14ac:dyDescent="0.25">
      <c r="A36" s="270" t="s">
        <v>19</v>
      </c>
      <c r="B36" s="61" t="s">
        <v>212</v>
      </c>
      <c r="C36" s="50" t="s">
        <v>69</v>
      </c>
      <c r="D36" s="451">
        <v>36</v>
      </c>
      <c r="E36" s="65">
        <v>276919</v>
      </c>
    </row>
    <row r="37" spans="1:5" ht="15" customHeight="1" x14ac:dyDescent="0.25">
      <c r="A37" s="294" t="s">
        <v>33</v>
      </c>
      <c r="B37" s="288" t="s">
        <v>444</v>
      </c>
      <c r="C37" s="289" t="s">
        <v>69</v>
      </c>
      <c r="D37" s="450">
        <v>54</v>
      </c>
      <c r="E37" s="290">
        <v>269354</v>
      </c>
    </row>
    <row r="38" spans="1:5" x14ac:dyDescent="0.25">
      <c r="A38" s="270" t="s">
        <v>27</v>
      </c>
      <c r="B38" s="61" t="s">
        <v>443</v>
      </c>
      <c r="C38" s="50" t="s">
        <v>69</v>
      </c>
      <c r="D38" s="451">
        <v>20</v>
      </c>
      <c r="E38" s="65">
        <v>213615</v>
      </c>
    </row>
    <row r="39" spans="1:5" x14ac:dyDescent="0.25">
      <c r="A39" s="294" t="s">
        <v>49</v>
      </c>
      <c r="B39" s="288" t="s">
        <v>445</v>
      </c>
      <c r="C39" s="289" t="s">
        <v>69</v>
      </c>
      <c r="D39" s="450">
        <v>20</v>
      </c>
      <c r="E39" s="290">
        <v>209926</v>
      </c>
    </row>
    <row r="40" spans="1:5" x14ac:dyDescent="0.25">
      <c r="A40" s="270" t="s">
        <v>35</v>
      </c>
      <c r="B40" s="61" t="s">
        <v>463</v>
      </c>
      <c r="C40" s="50" t="s">
        <v>69</v>
      </c>
      <c r="D40" s="451">
        <v>68</v>
      </c>
      <c r="E40" s="65">
        <v>202447</v>
      </c>
    </row>
    <row r="41" spans="1:5" x14ac:dyDescent="0.25">
      <c r="A41" s="294" t="s">
        <v>47</v>
      </c>
      <c r="B41" s="288" t="s">
        <v>415</v>
      </c>
      <c r="C41" s="289" t="s">
        <v>69</v>
      </c>
      <c r="D41" s="450">
        <v>40</v>
      </c>
      <c r="E41" s="290">
        <v>201860</v>
      </c>
    </row>
    <row r="42" spans="1:5" x14ac:dyDescent="0.25">
      <c r="A42" s="270" t="s">
        <v>8</v>
      </c>
      <c r="B42" s="61" t="s">
        <v>106</v>
      </c>
      <c r="C42" s="50" t="s">
        <v>69</v>
      </c>
      <c r="D42" s="451">
        <v>17</v>
      </c>
      <c r="E42" s="65">
        <v>195245</v>
      </c>
    </row>
    <row r="43" spans="1:5" x14ac:dyDescent="0.25">
      <c r="A43" s="289" t="s">
        <v>13</v>
      </c>
      <c r="B43" s="288" t="s">
        <v>84</v>
      </c>
      <c r="C43" s="289" t="s">
        <v>69</v>
      </c>
      <c r="D43" s="450">
        <v>46</v>
      </c>
      <c r="E43" s="290">
        <v>111727</v>
      </c>
    </row>
    <row r="44" spans="1:5" x14ac:dyDescent="0.25">
      <c r="A44" s="270" t="s">
        <v>26</v>
      </c>
      <c r="B44" s="61" t="s">
        <v>446</v>
      </c>
      <c r="C44" s="50" t="s">
        <v>69</v>
      </c>
      <c r="D44" s="451">
        <v>34</v>
      </c>
      <c r="E44" s="65">
        <v>92202</v>
      </c>
    </row>
    <row r="45" spans="1:5" x14ac:dyDescent="0.25">
      <c r="A45" s="289" t="s">
        <v>11</v>
      </c>
      <c r="B45" s="288" t="s">
        <v>85</v>
      </c>
      <c r="C45" s="289" t="s">
        <v>69</v>
      </c>
      <c r="D45" s="450">
        <v>31</v>
      </c>
      <c r="E45" s="290">
        <v>57255</v>
      </c>
    </row>
    <row r="46" spans="1:5" x14ac:dyDescent="0.25">
      <c r="A46" s="295"/>
      <c r="B46" s="296" t="s">
        <v>72</v>
      </c>
      <c r="C46" s="296"/>
      <c r="D46" s="448">
        <f>SUM(D32:D45)</f>
        <v>659</v>
      </c>
      <c r="E46" s="293">
        <f>SUM(E32:E45)</f>
        <v>3157842</v>
      </c>
    </row>
    <row r="47" spans="1:5" s="42" customFormat="1" x14ac:dyDescent="0.25">
      <c r="A47" s="520" t="s">
        <v>171</v>
      </c>
      <c r="B47" s="520"/>
      <c r="C47" s="520"/>
      <c r="D47" s="520"/>
      <c r="E47" s="520"/>
    </row>
    <row r="48" spans="1:5" s="42" customFormat="1" ht="14.45" customHeight="1" x14ac:dyDescent="0.25">
      <c r="A48" s="492" t="s">
        <v>546</v>
      </c>
      <c r="B48" s="522"/>
      <c r="C48" s="522"/>
      <c r="D48" s="522"/>
      <c r="E48" s="522"/>
    </row>
    <row r="49" spans="1:5" s="42" customFormat="1" x14ac:dyDescent="0.25"/>
    <row r="50" spans="1:5" s="42" customFormat="1" x14ac:dyDescent="0.25">
      <c r="A50" s="43"/>
      <c r="B50" s="44"/>
      <c r="C50" s="44"/>
      <c r="D50" s="44"/>
      <c r="E50" s="21"/>
    </row>
    <row r="51" spans="1:5" s="42" customFormat="1" x14ac:dyDescent="0.25">
      <c r="A51" s="43"/>
      <c r="B51" s="44"/>
      <c r="C51" s="44"/>
      <c r="D51" s="44"/>
      <c r="E51" s="21"/>
    </row>
    <row r="52" spans="1:5" s="42" customFormat="1" x14ac:dyDescent="0.25">
      <c r="A52" s="43"/>
      <c r="B52" s="44"/>
      <c r="C52" s="44"/>
      <c r="D52" s="44"/>
      <c r="E52" s="21"/>
    </row>
    <row r="53" spans="1:5" s="42" customFormat="1" x14ac:dyDescent="0.25">
      <c r="A53" s="43"/>
      <c r="B53" s="44"/>
      <c r="C53" s="44"/>
      <c r="D53" s="44"/>
      <c r="E53" s="21"/>
    </row>
    <row r="54" spans="1:5" s="42" customFormat="1" x14ac:dyDescent="0.25">
      <c r="A54" s="43"/>
      <c r="B54" s="44"/>
      <c r="C54" s="44"/>
      <c r="D54" s="44"/>
      <c r="E54" s="21"/>
    </row>
    <row r="55" spans="1:5" ht="15" customHeight="1" x14ac:dyDescent="0.25">
      <c r="A55" s="30"/>
      <c r="B55" s="22"/>
      <c r="C55" s="22"/>
      <c r="D55" s="22"/>
      <c r="E55" s="22"/>
    </row>
  </sheetData>
  <mergeCells count="2">
    <mergeCell ref="B4:C4"/>
    <mergeCell ref="B26:C26"/>
  </mergeCells>
  <pageMargins left="0.70866141732283472" right="0.70866141732283472" top="0.74803149606299213" bottom="0.74803149606299213" header="0.31496062992125984" footer="0.31496062992125984"/>
  <pageSetup paperSize="9" scale="90" orientation="portrait" r:id="rId1"/>
  <headerFooter>
    <oddHeader xml:space="preserve">&amp;C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opLeftCell="A82" zoomScaleNormal="100" workbookViewId="0">
      <selection activeCell="E105" sqref="E105"/>
    </sheetView>
  </sheetViews>
  <sheetFormatPr baseColWidth="10" defaultRowHeight="15" x14ac:dyDescent="0.25"/>
  <cols>
    <col min="1" max="1" width="13.5703125" style="31" customWidth="1"/>
    <col min="2" max="2" width="60.140625" customWidth="1"/>
    <col min="3" max="3" width="14" customWidth="1"/>
  </cols>
  <sheetData>
    <row r="1" spans="1:4" ht="18" x14ac:dyDescent="0.25">
      <c r="A1" s="202" t="s">
        <v>346</v>
      </c>
      <c r="B1" s="182"/>
      <c r="C1" s="182"/>
      <c r="D1" s="182"/>
    </row>
    <row r="2" spans="1:4" x14ac:dyDescent="0.25">
      <c r="A2" s="17"/>
      <c r="B2" s="18"/>
      <c r="C2" s="18"/>
      <c r="D2" s="7"/>
    </row>
    <row r="3" spans="1:4" ht="18" customHeight="1" x14ac:dyDescent="0.25">
      <c r="A3" s="249" t="s">
        <v>550</v>
      </c>
      <c r="B3" s="18"/>
      <c r="C3" s="7"/>
      <c r="D3" s="18"/>
    </row>
    <row r="4" spans="1:4" ht="30" customHeight="1" x14ac:dyDescent="0.25">
      <c r="A4" s="251" t="s">
        <v>79</v>
      </c>
      <c r="B4" s="263" t="s">
        <v>80</v>
      </c>
      <c r="C4" s="55" t="s">
        <v>474</v>
      </c>
      <c r="D4" s="55" t="s">
        <v>357</v>
      </c>
    </row>
    <row r="5" spans="1:4" ht="12" customHeight="1" x14ac:dyDescent="0.25">
      <c r="A5" s="252" t="s">
        <v>57</v>
      </c>
      <c r="B5" s="68" t="s">
        <v>179</v>
      </c>
      <c r="C5" s="253">
        <v>42</v>
      </c>
      <c r="D5" s="452">
        <v>361855</v>
      </c>
    </row>
    <row r="6" spans="1:4" ht="12" customHeight="1" x14ac:dyDescent="0.25">
      <c r="A6" s="254" t="s">
        <v>53</v>
      </c>
      <c r="B6" s="204" t="s">
        <v>180</v>
      </c>
      <c r="C6" s="255">
        <v>23</v>
      </c>
      <c r="D6" s="453">
        <v>360248</v>
      </c>
    </row>
    <row r="7" spans="1:4" ht="12" customHeight="1" x14ac:dyDescent="0.25">
      <c r="A7" s="256" t="s">
        <v>36</v>
      </c>
      <c r="B7" s="72" t="s">
        <v>181</v>
      </c>
      <c r="C7" s="257">
        <v>19</v>
      </c>
      <c r="D7" s="454">
        <v>342792</v>
      </c>
    </row>
    <row r="8" spans="1:4" ht="12" customHeight="1" x14ac:dyDescent="0.25">
      <c r="A8" s="254" t="s">
        <v>16</v>
      </c>
      <c r="B8" s="204" t="s">
        <v>213</v>
      </c>
      <c r="C8" s="255">
        <v>158</v>
      </c>
      <c r="D8" s="453">
        <v>330533</v>
      </c>
    </row>
    <row r="9" spans="1:4" ht="12" customHeight="1" x14ac:dyDescent="0.25">
      <c r="A9" s="256" t="s">
        <v>53</v>
      </c>
      <c r="B9" s="72" t="s">
        <v>182</v>
      </c>
      <c r="C9" s="257">
        <v>27</v>
      </c>
      <c r="D9" s="454">
        <v>320051</v>
      </c>
    </row>
    <row r="10" spans="1:4" ht="12" customHeight="1" x14ac:dyDescent="0.25">
      <c r="A10" s="254" t="s">
        <v>57</v>
      </c>
      <c r="B10" s="204" t="s">
        <v>184</v>
      </c>
      <c r="C10" s="255">
        <v>15</v>
      </c>
      <c r="D10" s="453">
        <v>288575</v>
      </c>
    </row>
    <row r="11" spans="1:4" ht="12" customHeight="1" x14ac:dyDescent="0.25">
      <c r="A11" s="256" t="s">
        <v>13</v>
      </c>
      <c r="B11" s="72" t="s">
        <v>214</v>
      </c>
      <c r="C11" s="257">
        <v>100</v>
      </c>
      <c r="D11" s="454">
        <v>278431</v>
      </c>
    </row>
    <row r="12" spans="1:4" ht="12" customHeight="1" x14ac:dyDescent="0.25">
      <c r="A12" s="254" t="s">
        <v>22</v>
      </c>
      <c r="B12" s="204" t="s">
        <v>183</v>
      </c>
      <c r="C12" s="255">
        <v>39</v>
      </c>
      <c r="D12" s="453">
        <v>276696</v>
      </c>
    </row>
    <row r="13" spans="1:4" ht="12" customHeight="1" x14ac:dyDescent="0.25">
      <c r="A13" s="256" t="s">
        <v>36</v>
      </c>
      <c r="B13" s="72" t="s">
        <v>447</v>
      </c>
      <c r="C13" s="257">
        <v>18</v>
      </c>
      <c r="D13" s="454">
        <v>273207</v>
      </c>
    </row>
    <row r="14" spans="1:4" ht="12" customHeight="1" x14ac:dyDescent="0.25">
      <c r="A14" s="254" t="s">
        <v>42</v>
      </c>
      <c r="B14" s="204" t="s">
        <v>93</v>
      </c>
      <c r="C14" s="255">
        <v>39</v>
      </c>
      <c r="D14" s="453">
        <v>262935</v>
      </c>
    </row>
    <row r="15" spans="1:4" ht="12" customHeight="1" x14ac:dyDescent="0.25">
      <c r="A15" s="256" t="s">
        <v>13</v>
      </c>
      <c r="B15" s="72" t="s">
        <v>92</v>
      </c>
      <c r="C15" s="257">
        <v>36</v>
      </c>
      <c r="D15" s="454">
        <v>244525</v>
      </c>
    </row>
    <row r="16" spans="1:4" ht="12" customHeight="1" x14ac:dyDescent="0.25">
      <c r="A16" s="254" t="s">
        <v>36</v>
      </c>
      <c r="B16" s="204" t="s">
        <v>215</v>
      </c>
      <c r="C16" s="255">
        <v>12</v>
      </c>
      <c r="D16" s="453">
        <v>232895</v>
      </c>
    </row>
    <row r="17" spans="1:4" ht="12" customHeight="1" x14ac:dyDescent="0.25">
      <c r="A17" s="256" t="s">
        <v>34</v>
      </c>
      <c r="B17" s="72" t="s">
        <v>185</v>
      </c>
      <c r="C17" s="257">
        <v>12</v>
      </c>
      <c r="D17" s="454">
        <v>230151</v>
      </c>
    </row>
    <row r="18" spans="1:4" ht="12" customHeight="1" x14ac:dyDescent="0.25">
      <c r="A18" s="254" t="s">
        <v>37</v>
      </c>
      <c r="B18" s="204" t="s">
        <v>216</v>
      </c>
      <c r="C18" s="255">
        <v>54</v>
      </c>
      <c r="D18" s="453">
        <v>228725</v>
      </c>
    </row>
    <row r="19" spans="1:4" ht="12" customHeight="1" x14ac:dyDescent="0.25">
      <c r="A19" s="256" t="s">
        <v>62</v>
      </c>
      <c r="B19" s="72" t="s">
        <v>433</v>
      </c>
      <c r="C19" s="257">
        <v>5</v>
      </c>
      <c r="D19" s="454">
        <v>218184</v>
      </c>
    </row>
    <row r="20" spans="1:4" ht="12" customHeight="1" x14ac:dyDescent="0.25">
      <c r="A20" s="254" t="s">
        <v>57</v>
      </c>
      <c r="B20" s="204" t="s">
        <v>94</v>
      </c>
      <c r="C20" s="255">
        <v>13</v>
      </c>
      <c r="D20" s="453">
        <v>216320</v>
      </c>
    </row>
    <row r="21" spans="1:4" ht="12" customHeight="1" x14ac:dyDescent="0.25">
      <c r="A21" s="256" t="s">
        <v>30</v>
      </c>
      <c r="B21" s="72" t="s">
        <v>217</v>
      </c>
      <c r="C21" s="257">
        <v>34</v>
      </c>
      <c r="D21" s="454">
        <v>216125</v>
      </c>
    </row>
    <row r="22" spans="1:4" ht="12" customHeight="1" x14ac:dyDescent="0.25">
      <c r="A22" s="254" t="s">
        <v>62</v>
      </c>
      <c r="B22" s="204" t="s">
        <v>448</v>
      </c>
      <c r="C22" s="255">
        <v>3</v>
      </c>
      <c r="D22" s="453">
        <v>215588</v>
      </c>
    </row>
    <row r="23" spans="1:4" ht="12" customHeight="1" x14ac:dyDescent="0.25">
      <c r="A23" s="256" t="s">
        <v>5</v>
      </c>
      <c r="B23" s="72" t="s">
        <v>121</v>
      </c>
      <c r="C23" s="257">
        <v>25</v>
      </c>
      <c r="D23" s="454">
        <v>211834</v>
      </c>
    </row>
    <row r="24" spans="1:4" ht="12" customHeight="1" x14ac:dyDescent="0.25">
      <c r="A24" s="254" t="s">
        <v>53</v>
      </c>
      <c r="B24" s="204" t="s">
        <v>186</v>
      </c>
      <c r="C24" s="255">
        <v>21</v>
      </c>
      <c r="D24" s="453">
        <v>208858</v>
      </c>
    </row>
    <row r="25" spans="1:4" ht="12" customHeight="1" x14ac:dyDescent="0.25">
      <c r="A25" s="256" t="s">
        <v>45</v>
      </c>
      <c r="B25" s="72" t="s">
        <v>449</v>
      </c>
      <c r="C25" s="257">
        <v>16</v>
      </c>
      <c r="D25" s="454">
        <v>198487</v>
      </c>
    </row>
    <row r="26" spans="1:4" ht="12" customHeight="1" x14ac:dyDescent="0.25">
      <c r="A26" s="254" t="s">
        <v>8</v>
      </c>
      <c r="B26" s="204" t="s">
        <v>113</v>
      </c>
      <c r="C26" s="255">
        <v>35</v>
      </c>
      <c r="D26" s="453">
        <v>193856</v>
      </c>
    </row>
    <row r="27" spans="1:4" ht="12" customHeight="1" x14ac:dyDescent="0.25">
      <c r="A27" s="256" t="s">
        <v>57</v>
      </c>
      <c r="B27" s="72" t="s">
        <v>187</v>
      </c>
      <c r="C27" s="257">
        <v>18</v>
      </c>
      <c r="D27" s="454">
        <v>186594</v>
      </c>
    </row>
    <row r="28" spans="1:4" ht="12" customHeight="1" x14ac:dyDescent="0.25">
      <c r="A28" s="254" t="s">
        <v>39</v>
      </c>
      <c r="B28" s="204" t="s">
        <v>95</v>
      </c>
      <c r="C28" s="255">
        <v>39</v>
      </c>
      <c r="D28" s="453">
        <v>184918</v>
      </c>
    </row>
    <row r="29" spans="1:4" ht="15" customHeight="1" x14ac:dyDescent="0.25">
      <c r="A29" s="256" t="s">
        <v>7</v>
      </c>
      <c r="B29" s="72" t="s">
        <v>96</v>
      </c>
      <c r="C29" s="257">
        <v>24</v>
      </c>
      <c r="D29" s="454">
        <v>184775</v>
      </c>
    </row>
    <row r="30" spans="1:4" ht="12" customHeight="1" x14ac:dyDescent="0.25">
      <c r="A30" s="254" t="s">
        <v>62</v>
      </c>
      <c r="B30" s="204" t="s">
        <v>499</v>
      </c>
      <c r="C30" s="255">
        <v>6</v>
      </c>
      <c r="D30" s="453">
        <v>183407</v>
      </c>
    </row>
    <row r="31" spans="1:4" ht="12" customHeight="1" x14ac:dyDescent="0.25">
      <c r="A31" s="256" t="s">
        <v>236</v>
      </c>
      <c r="B31" s="72" t="s">
        <v>218</v>
      </c>
      <c r="C31" s="257">
        <v>129</v>
      </c>
      <c r="D31" s="454">
        <v>182702</v>
      </c>
    </row>
    <row r="32" spans="1:4" ht="12" customHeight="1" x14ac:dyDescent="0.25">
      <c r="A32" s="254" t="s">
        <v>23</v>
      </c>
      <c r="B32" s="204" t="s">
        <v>435</v>
      </c>
      <c r="C32" s="255">
        <v>28</v>
      </c>
      <c r="D32" s="453">
        <v>182238</v>
      </c>
    </row>
    <row r="33" spans="1:4" ht="12" customHeight="1" x14ac:dyDescent="0.25">
      <c r="A33" s="256" t="s">
        <v>5</v>
      </c>
      <c r="B33" s="72" t="s">
        <v>220</v>
      </c>
      <c r="C33" s="257">
        <v>34</v>
      </c>
      <c r="D33" s="454">
        <v>180111</v>
      </c>
    </row>
    <row r="34" spans="1:4" ht="12" customHeight="1" x14ac:dyDescent="0.25">
      <c r="A34" s="254" t="s">
        <v>12</v>
      </c>
      <c r="B34" s="204" t="s">
        <v>219</v>
      </c>
      <c r="C34" s="255">
        <v>81</v>
      </c>
      <c r="D34" s="453">
        <v>179084</v>
      </c>
    </row>
    <row r="35" spans="1:4" ht="12" customHeight="1" x14ac:dyDescent="0.25">
      <c r="A35" s="256" t="s">
        <v>53</v>
      </c>
      <c r="B35" s="72" t="s">
        <v>188</v>
      </c>
      <c r="C35" s="257">
        <v>9</v>
      </c>
      <c r="D35" s="454">
        <v>178586</v>
      </c>
    </row>
    <row r="36" spans="1:4" ht="12" customHeight="1" x14ac:dyDescent="0.25">
      <c r="A36" s="254" t="s">
        <v>16</v>
      </c>
      <c r="B36" s="204" t="s">
        <v>221</v>
      </c>
      <c r="C36" s="255">
        <v>31</v>
      </c>
      <c r="D36" s="453">
        <v>168379</v>
      </c>
    </row>
    <row r="37" spans="1:4" ht="12" customHeight="1" x14ac:dyDescent="0.25">
      <c r="A37" s="256" t="s">
        <v>8</v>
      </c>
      <c r="B37" s="72" t="s">
        <v>98</v>
      </c>
      <c r="C37" s="257">
        <v>47</v>
      </c>
      <c r="D37" s="454">
        <v>159883</v>
      </c>
    </row>
    <row r="38" spans="1:4" ht="12" customHeight="1" x14ac:dyDescent="0.25">
      <c r="A38" s="254" t="s">
        <v>7</v>
      </c>
      <c r="B38" s="204" t="s">
        <v>222</v>
      </c>
      <c r="C38" s="255">
        <v>5</v>
      </c>
      <c r="D38" s="453">
        <v>159274</v>
      </c>
    </row>
    <row r="39" spans="1:4" ht="12" customHeight="1" x14ac:dyDescent="0.25">
      <c r="A39" s="256" t="s">
        <v>31</v>
      </c>
      <c r="B39" s="72" t="s">
        <v>223</v>
      </c>
      <c r="C39" s="257">
        <v>32</v>
      </c>
      <c r="D39" s="454">
        <v>157697</v>
      </c>
    </row>
    <row r="40" spans="1:4" ht="12" customHeight="1" x14ac:dyDescent="0.25">
      <c r="A40" s="254" t="s">
        <v>61</v>
      </c>
      <c r="B40" s="204" t="s">
        <v>102</v>
      </c>
      <c r="C40" s="255">
        <v>6</v>
      </c>
      <c r="D40" s="453">
        <v>152186</v>
      </c>
    </row>
    <row r="41" spans="1:4" ht="12" customHeight="1" x14ac:dyDescent="0.25">
      <c r="A41" s="256" t="s">
        <v>59</v>
      </c>
      <c r="B41" s="72" t="s">
        <v>97</v>
      </c>
      <c r="C41" s="257">
        <v>4</v>
      </c>
      <c r="D41" s="454">
        <v>151587</v>
      </c>
    </row>
    <row r="42" spans="1:4" ht="12" customHeight="1" x14ac:dyDescent="0.25">
      <c r="A42" s="254" t="s">
        <v>8</v>
      </c>
      <c r="B42" s="204" t="s">
        <v>464</v>
      </c>
      <c r="C42" s="255">
        <v>35</v>
      </c>
      <c r="D42" s="453">
        <v>150500</v>
      </c>
    </row>
    <row r="43" spans="1:4" ht="12" customHeight="1" x14ac:dyDescent="0.25">
      <c r="A43" s="256" t="s">
        <v>21</v>
      </c>
      <c r="B43" s="72" t="s">
        <v>224</v>
      </c>
      <c r="C43" s="257">
        <v>38</v>
      </c>
      <c r="D43" s="454">
        <v>146013</v>
      </c>
    </row>
    <row r="44" spans="1:4" ht="12" customHeight="1" x14ac:dyDescent="0.25">
      <c r="A44" s="254" t="s">
        <v>28</v>
      </c>
      <c r="B44" s="204" t="s">
        <v>450</v>
      </c>
      <c r="C44" s="255">
        <v>38</v>
      </c>
      <c r="D44" s="453">
        <v>144085</v>
      </c>
    </row>
    <row r="45" spans="1:4" ht="12" customHeight="1" x14ac:dyDescent="0.25">
      <c r="A45" s="256" t="s">
        <v>35</v>
      </c>
      <c r="B45" s="72" t="s">
        <v>225</v>
      </c>
      <c r="C45" s="257">
        <v>73</v>
      </c>
      <c r="D45" s="454">
        <v>142396</v>
      </c>
    </row>
    <row r="46" spans="1:4" ht="12" customHeight="1" x14ac:dyDescent="0.25">
      <c r="A46" s="254" t="s">
        <v>40</v>
      </c>
      <c r="B46" s="204" t="s">
        <v>108</v>
      </c>
      <c r="C46" s="255">
        <v>66</v>
      </c>
      <c r="D46" s="453">
        <v>140271</v>
      </c>
    </row>
    <row r="47" spans="1:4" ht="12" customHeight="1" x14ac:dyDescent="0.25">
      <c r="A47" s="256" t="s">
        <v>3</v>
      </c>
      <c r="B47" s="72" t="s">
        <v>451</v>
      </c>
      <c r="C47" s="257">
        <v>74</v>
      </c>
      <c r="D47" s="454">
        <v>138158</v>
      </c>
    </row>
    <row r="48" spans="1:4" ht="12" customHeight="1" x14ac:dyDescent="0.25">
      <c r="A48" s="254" t="s">
        <v>34</v>
      </c>
      <c r="B48" s="204" t="s">
        <v>103</v>
      </c>
      <c r="C48" s="255">
        <v>20</v>
      </c>
      <c r="D48" s="453">
        <v>137725</v>
      </c>
    </row>
    <row r="49" spans="1:4" ht="12" customHeight="1" x14ac:dyDescent="0.25">
      <c r="A49" s="256" t="s">
        <v>42</v>
      </c>
      <c r="B49" s="72" t="s">
        <v>105</v>
      </c>
      <c r="C49" s="257">
        <v>72</v>
      </c>
      <c r="D49" s="454">
        <v>136510</v>
      </c>
    </row>
    <row r="50" spans="1:4" ht="12" customHeight="1" x14ac:dyDescent="0.25">
      <c r="A50" s="254" t="s">
        <v>14</v>
      </c>
      <c r="B50" s="204" t="s">
        <v>434</v>
      </c>
      <c r="C50" s="255">
        <v>37</v>
      </c>
      <c r="D50" s="453">
        <v>134654</v>
      </c>
    </row>
    <row r="51" spans="1:4" ht="12" customHeight="1" x14ac:dyDescent="0.25">
      <c r="A51" s="256" t="s">
        <v>62</v>
      </c>
      <c r="B51" s="72" t="s">
        <v>100</v>
      </c>
      <c r="C51" s="257">
        <v>4</v>
      </c>
      <c r="D51" s="454">
        <v>134549</v>
      </c>
    </row>
    <row r="52" spans="1:4" ht="12" customHeight="1" x14ac:dyDescent="0.25">
      <c r="A52" s="254" t="s">
        <v>58</v>
      </c>
      <c r="B52" s="204" t="s">
        <v>452</v>
      </c>
      <c r="C52" s="255">
        <v>10</v>
      </c>
      <c r="D52" s="453">
        <v>132232</v>
      </c>
    </row>
    <row r="53" spans="1:4" ht="12" customHeight="1" x14ac:dyDescent="0.25">
      <c r="A53" s="256" t="s">
        <v>48</v>
      </c>
      <c r="B53" s="72" t="s">
        <v>109</v>
      </c>
      <c r="C53" s="257">
        <v>17</v>
      </c>
      <c r="D53" s="454">
        <v>131867</v>
      </c>
    </row>
    <row r="54" spans="1:4" ht="12" customHeight="1" x14ac:dyDescent="0.25">
      <c r="A54" s="254" t="s">
        <v>48</v>
      </c>
      <c r="B54" s="204" t="s">
        <v>454</v>
      </c>
      <c r="C54" s="255">
        <v>14</v>
      </c>
      <c r="D54" s="453">
        <v>130502</v>
      </c>
    </row>
    <row r="55" spans="1:4" ht="12" customHeight="1" x14ac:dyDescent="0.25">
      <c r="A55" s="256" t="s">
        <v>237</v>
      </c>
      <c r="B55" s="72" t="s">
        <v>227</v>
      </c>
      <c r="C55" s="257">
        <v>86</v>
      </c>
      <c r="D55" s="454">
        <v>130127</v>
      </c>
    </row>
    <row r="56" spans="1:4" ht="12" customHeight="1" x14ac:dyDescent="0.25">
      <c r="A56" s="254" t="s">
        <v>62</v>
      </c>
      <c r="B56" s="204" t="s">
        <v>453</v>
      </c>
      <c r="C56" s="255">
        <v>6</v>
      </c>
      <c r="D56" s="453">
        <v>129147</v>
      </c>
    </row>
    <row r="57" spans="1:4" ht="12" customHeight="1" x14ac:dyDescent="0.25">
      <c r="A57" s="256" t="s">
        <v>44</v>
      </c>
      <c r="B57" s="72" t="s">
        <v>437</v>
      </c>
      <c r="C57" s="257">
        <v>26</v>
      </c>
      <c r="D57" s="454">
        <v>128773</v>
      </c>
    </row>
    <row r="58" spans="1:4" ht="12" customHeight="1" x14ac:dyDescent="0.25">
      <c r="A58" s="254" t="s">
        <v>13</v>
      </c>
      <c r="B58" s="204" t="s">
        <v>425</v>
      </c>
      <c r="C58" s="255">
        <v>14</v>
      </c>
      <c r="D58" s="453">
        <v>127765</v>
      </c>
    </row>
    <row r="59" spans="1:4" ht="12" customHeight="1" x14ac:dyDescent="0.25">
      <c r="A59" s="256" t="s">
        <v>38</v>
      </c>
      <c r="B59" s="72" t="s">
        <v>119</v>
      </c>
      <c r="C59" s="257">
        <v>40</v>
      </c>
      <c r="D59" s="454">
        <v>125784</v>
      </c>
    </row>
    <row r="60" spans="1:4" ht="12" customHeight="1" x14ac:dyDescent="0.25">
      <c r="A60" s="254" t="s">
        <v>8</v>
      </c>
      <c r="B60" s="204" t="s">
        <v>112</v>
      </c>
      <c r="C60" s="255">
        <v>43</v>
      </c>
      <c r="D60" s="453">
        <v>124830</v>
      </c>
    </row>
    <row r="61" spans="1:4" ht="12" customHeight="1" x14ac:dyDescent="0.25">
      <c r="A61" s="256" t="s">
        <v>63</v>
      </c>
      <c r="B61" s="72" t="s">
        <v>189</v>
      </c>
      <c r="C61" s="257">
        <v>6</v>
      </c>
      <c r="D61" s="454">
        <v>124682</v>
      </c>
    </row>
    <row r="62" spans="1:4" ht="12" customHeight="1" x14ac:dyDescent="0.25">
      <c r="A62" s="254" t="s">
        <v>9</v>
      </c>
      <c r="B62" s="204" t="s">
        <v>226</v>
      </c>
      <c r="C62" s="255">
        <v>57</v>
      </c>
      <c r="D62" s="453">
        <v>124014</v>
      </c>
    </row>
    <row r="63" spans="1:4" ht="27.75" customHeight="1" x14ac:dyDescent="0.25">
      <c r="A63" s="20" t="s">
        <v>79</v>
      </c>
      <c r="B63" s="263" t="s">
        <v>80</v>
      </c>
      <c r="C63" s="153" t="s">
        <v>474</v>
      </c>
      <c r="D63" s="153" t="s">
        <v>357</v>
      </c>
    </row>
    <row r="64" spans="1:4" ht="12" customHeight="1" x14ac:dyDescent="0.25">
      <c r="A64" s="252" t="s">
        <v>43</v>
      </c>
      <c r="B64" s="68" t="s">
        <v>516</v>
      </c>
      <c r="C64" s="253">
        <v>5</v>
      </c>
      <c r="D64" s="452">
        <v>120338</v>
      </c>
    </row>
    <row r="65" spans="1:4" ht="12" customHeight="1" x14ac:dyDescent="0.25">
      <c r="A65" s="254" t="s">
        <v>419</v>
      </c>
      <c r="B65" s="204" t="s">
        <v>455</v>
      </c>
      <c r="C65" s="255">
        <v>34</v>
      </c>
      <c r="D65" s="453">
        <v>118899</v>
      </c>
    </row>
    <row r="66" spans="1:4" ht="12" customHeight="1" x14ac:dyDescent="0.25">
      <c r="A66" s="256" t="s">
        <v>26</v>
      </c>
      <c r="B66" s="72" t="s">
        <v>436</v>
      </c>
      <c r="C66" s="257">
        <v>51</v>
      </c>
      <c r="D66" s="454">
        <v>117686</v>
      </c>
    </row>
    <row r="67" spans="1:4" ht="12" customHeight="1" x14ac:dyDescent="0.25">
      <c r="A67" s="254" t="s">
        <v>40</v>
      </c>
      <c r="B67" s="204" t="s">
        <v>416</v>
      </c>
      <c r="C67" s="255">
        <v>81</v>
      </c>
      <c r="D67" s="453">
        <v>117534</v>
      </c>
    </row>
    <row r="68" spans="1:4" ht="12" customHeight="1" x14ac:dyDescent="0.25">
      <c r="A68" s="256" t="s">
        <v>59</v>
      </c>
      <c r="B68" s="72" t="s">
        <v>99</v>
      </c>
      <c r="C68" s="257">
        <v>12</v>
      </c>
      <c r="D68" s="454">
        <v>116523</v>
      </c>
    </row>
    <row r="69" spans="1:4" ht="12" customHeight="1" x14ac:dyDescent="0.25">
      <c r="A69" s="254" t="s">
        <v>14</v>
      </c>
      <c r="B69" s="204" t="s">
        <v>104</v>
      </c>
      <c r="C69" s="255">
        <v>83</v>
      </c>
      <c r="D69" s="453">
        <v>116510</v>
      </c>
    </row>
    <row r="70" spans="1:4" ht="12" customHeight="1" x14ac:dyDescent="0.25">
      <c r="A70" s="256" t="s">
        <v>22</v>
      </c>
      <c r="B70" s="72" t="s">
        <v>229</v>
      </c>
      <c r="C70" s="257">
        <v>20</v>
      </c>
      <c r="D70" s="454">
        <v>115921</v>
      </c>
    </row>
    <row r="71" spans="1:4" ht="12" customHeight="1" x14ac:dyDescent="0.25">
      <c r="A71" s="254" t="s">
        <v>56</v>
      </c>
      <c r="B71" s="204" t="s">
        <v>456</v>
      </c>
      <c r="C71" s="255">
        <v>87</v>
      </c>
      <c r="D71" s="453">
        <v>114631</v>
      </c>
    </row>
    <row r="72" spans="1:4" ht="12" customHeight="1" x14ac:dyDescent="0.25">
      <c r="A72" s="256" t="s">
        <v>13</v>
      </c>
      <c r="B72" s="72" t="s">
        <v>101</v>
      </c>
      <c r="C72" s="257">
        <v>22</v>
      </c>
      <c r="D72" s="454">
        <v>113742</v>
      </c>
    </row>
    <row r="73" spans="1:4" ht="12" customHeight="1" x14ac:dyDescent="0.25">
      <c r="A73" s="254" t="s">
        <v>238</v>
      </c>
      <c r="B73" s="204" t="s">
        <v>228</v>
      </c>
      <c r="C73" s="255">
        <v>78</v>
      </c>
      <c r="D73" s="453">
        <v>113625</v>
      </c>
    </row>
    <row r="74" spans="1:4" ht="12" customHeight="1" x14ac:dyDescent="0.25">
      <c r="A74" s="256" t="s">
        <v>241</v>
      </c>
      <c r="B74" s="72" t="s">
        <v>232</v>
      </c>
      <c r="C74" s="257">
        <v>74</v>
      </c>
      <c r="D74" s="454">
        <v>113592</v>
      </c>
    </row>
    <row r="75" spans="1:4" ht="12" customHeight="1" x14ac:dyDescent="0.25">
      <c r="A75" s="254" t="s">
        <v>43</v>
      </c>
      <c r="B75" s="204" t="s">
        <v>500</v>
      </c>
      <c r="C75" s="255">
        <v>23</v>
      </c>
      <c r="D75" s="453">
        <v>112972</v>
      </c>
    </row>
    <row r="76" spans="1:4" ht="12" customHeight="1" x14ac:dyDescent="0.25">
      <c r="A76" s="256" t="s">
        <v>52</v>
      </c>
      <c r="B76" s="72" t="s">
        <v>457</v>
      </c>
      <c r="C76" s="257">
        <v>22</v>
      </c>
      <c r="D76" s="454">
        <v>112905</v>
      </c>
    </row>
    <row r="77" spans="1:4" ht="12" customHeight="1" x14ac:dyDescent="0.25">
      <c r="A77" s="254" t="s">
        <v>25</v>
      </c>
      <c r="B77" s="204" t="s">
        <v>107</v>
      </c>
      <c r="C77" s="255">
        <v>48</v>
      </c>
      <c r="D77" s="453">
        <v>110932</v>
      </c>
    </row>
    <row r="78" spans="1:4" ht="12" customHeight="1" x14ac:dyDescent="0.25">
      <c r="A78" s="256" t="s">
        <v>34</v>
      </c>
      <c r="B78" s="72" t="s">
        <v>466</v>
      </c>
      <c r="C78" s="257">
        <v>26</v>
      </c>
      <c r="D78" s="454">
        <v>109718</v>
      </c>
    </row>
    <row r="79" spans="1:4" ht="12" customHeight="1" x14ac:dyDescent="0.25">
      <c r="A79" s="254" t="s">
        <v>34</v>
      </c>
      <c r="B79" s="204" t="s">
        <v>417</v>
      </c>
      <c r="C79" s="255">
        <v>20</v>
      </c>
      <c r="D79" s="453">
        <v>109578</v>
      </c>
    </row>
    <row r="80" spans="1:4" ht="12" customHeight="1" x14ac:dyDescent="0.25">
      <c r="A80" s="256" t="s">
        <v>55</v>
      </c>
      <c r="B80" s="72" t="s">
        <v>439</v>
      </c>
      <c r="C80" s="257">
        <v>43</v>
      </c>
      <c r="D80" s="454">
        <v>109224</v>
      </c>
    </row>
    <row r="81" spans="1:4" ht="12" customHeight="1" x14ac:dyDescent="0.25">
      <c r="A81" s="254" t="s">
        <v>63</v>
      </c>
      <c r="B81" s="204" t="s">
        <v>548</v>
      </c>
      <c r="C81" s="255">
        <v>26</v>
      </c>
      <c r="D81" s="453">
        <v>107610</v>
      </c>
    </row>
    <row r="82" spans="1:4" ht="12" customHeight="1" x14ac:dyDescent="0.25">
      <c r="A82" s="256" t="s">
        <v>13</v>
      </c>
      <c r="B82" s="72" t="s">
        <v>230</v>
      </c>
      <c r="C82" s="257">
        <v>53</v>
      </c>
      <c r="D82" s="454">
        <v>107574</v>
      </c>
    </row>
    <row r="83" spans="1:4" ht="12" customHeight="1" x14ac:dyDescent="0.25">
      <c r="A83" s="254" t="s">
        <v>240</v>
      </c>
      <c r="B83" s="204" t="s">
        <v>438</v>
      </c>
      <c r="C83" s="255">
        <v>43</v>
      </c>
      <c r="D83" s="453">
        <v>107330</v>
      </c>
    </row>
    <row r="84" spans="1:4" ht="12" customHeight="1" x14ac:dyDescent="0.25">
      <c r="A84" s="256" t="s">
        <v>10</v>
      </c>
      <c r="B84" s="72" t="s">
        <v>418</v>
      </c>
      <c r="C84" s="257">
        <v>53</v>
      </c>
      <c r="D84" s="454">
        <v>106357</v>
      </c>
    </row>
    <row r="85" spans="1:4" ht="12" customHeight="1" x14ac:dyDescent="0.25">
      <c r="A85" s="254" t="s">
        <v>31</v>
      </c>
      <c r="B85" s="204" t="s">
        <v>501</v>
      </c>
      <c r="C85" s="255">
        <v>65</v>
      </c>
      <c r="D85" s="453">
        <v>106227</v>
      </c>
    </row>
    <row r="86" spans="1:4" ht="12" customHeight="1" x14ac:dyDescent="0.25">
      <c r="A86" s="256" t="s">
        <v>41</v>
      </c>
      <c r="B86" s="72" t="s">
        <v>233</v>
      </c>
      <c r="C86" s="257">
        <v>14</v>
      </c>
      <c r="D86" s="454">
        <v>104761</v>
      </c>
    </row>
    <row r="87" spans="1:4" ht="12" customHeight="1" x14ac:dyDescent="0.25">
      <c r="A87" s="254" t="s">
        <v>241</v>
      </c>
      <c r="B87" s="204" t="s">
        <v>467</v>
      </c>
      <c r="C87" s="255">
        <v>60</v>
      </c>
      <c r="D87" s="453">
        <v>104704</v>
      </c>
    </row>
    <row r="88" spans="1:4" ht="12" customHeight="1" x14ac:dyDescent="0.25">
      <c r="A88" s="256" t="s">
        <v>24</v>
      </c>
      <c r="B88" s="72" t="s">
        <v>192</v>
      </c>
      <c r="C88" s="257">
        <v>17</v>
      </c>
      <c r="D88" s="454">
        <v>104700</v>
      </c>
    </row>
    <row r="89" spans="1:4" ht="12" customHeight="1" x14ac:dyDescent="0.25">
      <c r="A89" s="254" t="s">
        <v>3</v>
      </c>
      <c r="B89" s="204" t="s">
        <v>519</v>
      </c>
      <c r="C89" s="255">
        <v>27</v>
      </c>
      <c r="D89" s="453">
        <v>104355</v>
      </c>
    </row>
    <row r="90" spans="1:4" ht="12" customHeight="1" x14ac:dyDescent="0.25">
      <c r="A90" s="256" t="s">
        <v>8</v>
      </c>
      <c r="B90" s="72" t="s">
        <v>549</v>
      </c>
      <c r="C90" s="257">
        <v>50</v>
      </c>
      <c r="D90" s="454">
        <v>104275</v>
      </c>
    </row>
    <row r="91" spans="1:4" ht="12" customHeight="1" x14ac:dyDescent="0.25">
      <c r="A91" s="254" t="s">
        <v>43</v>
      </c>
      <c r="B91" s="204" t="s">
        <v>458</v>
      </c>
      <c r="C91" s="255">
        <v>28</v>
      </c>
      <c r="D91" s="453">
        <v>104050</v>
      </c>
    </row>
    <row r="92" spans="1:4" ht="12" customHeight="1" x14ac:dyDescent="0.25">
      <c r="A92" s="256" t="s">
        <v>517</v>
      </c>
      <c r="B92" s="72" t="s">
        <v>518</v>
      </c>
      <c r="C92" s="257">
        <v>44</v>
      </c>
      <c r="D92" s="454">
        <v>104049</v>
      </c>
    </row>
    <row r="93" spans="1:4" ht="12" customHeight="1" x14ac:dyDescent="0.25">
      <c r="A93" s="254" t="s">
        <v>31</v>
      </c>
      <c r="B93" s="204" t="s">
        <v>234</v>
      </c>
      <c r="C93" s="255">
        <v>57</v>
      </c>
      <c r="D93" s="453">
        <v>103934</v>
      </c>
    </row>
    <row r="94" spans="1:4" ht="12" customHeight="1" x14ac:dyDescent="0.25">
      <c r="A94" s="256" t="s">
        <v>56</v>
      </c>
      <c r="B94" s="72" t="s">
        <v>122</v>
      </c>
      <c r="C94" s="257">
        <v>40</v>
      </c>
      <c r="D94" s="454">
        <v>103731</v>
      </c>
    </row>
    <row r="95" spans="1:4" ht="12" customHeight="1" x14ac:dyDescent="0.25">
      <c r="A95" s="254" t="s">
        <v>239</v>
      </c>
      <c r="B95" s="204" t="s">
        <v>231</v>
      </c>
      <c r="C95" s="255">
        <v>52</v>
      </c>
      <c r="D95" s="453">
        <v>103192</v>
      </c>
    </row>
    <row r="96" spans="1:4" ht="12" customHeight="1" x14ac:dyDescent="0.25">
      <c r="A96" s="256" t="s">
        <v>7</v>
      </c>
      <c r="B96" s="72" t="s">
        <v>120</v>
      </c>
      <c r="C96" s="257">
        <v>23</v>
      </c>
      <c r="D96" s="454">
        <v>102366</v>
      </c>
    </row>
    <row r="97" spans="1:5" ht="12" customHeight="1" x14ac:dyDescent="0.25">
      <c r="A97" s="254" t="s">
        <v>242</v>
      </c>
      <c r="B97" s="204" t="s">
        <v>468</v>
      </c>
      <c r="C97" s="255">
        <v>13</v>
      </c>
      <c r="D97" s="453">
        <v>102226</v>
      </c>
    </row>
    <row r="98" spans="1:5" ht="12" customHeight="1" x14ac:dyDescent="0.25">
      <c r="A98" s="256" t="s">
        <v>63</v>
      </c>
      <c r="B98" s="72" t="s">
        <v>235</v>
      </c>
      <c r="C98" s="257">
        <v>45</v>
      </c>
      <c r="D98" s="454">
        <v>100790</v>
      </c>
    </row>
    <row r="99" spans="1:5" x14ac:dyDescent="0.25">
      <c r="A99" s="254" t="s">
        <v>13</v>
      </c>
      <c r="B99" s="204" t="s">
        <v>465</v>
      </c>
      <c r="C99" s="255">
        <v>14</v>
      </c>
      <c r="D99" s="453">
        <v>100079</v>
      </c>
    </row>
    <row r="100" spans="1:5" x14ac:dyDescent="0.25">
      <c r="A100" s="51" t="s">
        <v>171</v>
      </c>
      <c r="B100" s="18"/>
      <c r="C100" s="18"/>
      <c r="D100" s="18"/>
      <c r="E100" s="18"/>
    </row>
    <row r="101" spans="1:5" x14ac:dyDescent="0.25">
      <c r="A101" s="493" t="s">
        <v>487</v>
      </c>
      <c r="B101" s="34"/>
      <c r="C101" s="46"/>
      <c r="D101" s="47"/>
    </row>
    <row r="102" spans="1:5" x14ac:dyDescent="0.25">
      <c r="A102" s="258" t="s">
        <v>546</v>
      </c>
      <c r="B102" s="34"/>
      <c r="C102" s="46"/>
      <c r="D102" s="47"/>
    </row>
    <row r="103" spans="1:5" x14ac:dyDescent="0.25">
      <c r="B103" s="34"/>
      <c r="C103" s="46"/>
      <c r="D103" s="47"/>
    </row>
    <row r="104" spans="1:5" x14ac:dyDescent="0.25">
      <c r="B104" s="34"/>
      <c r="C104" s="46"/>
      <c r="D104" s="47"/>
    </row>
    <row r="105" spans="1:5" x14ac:dyDescent="0.25">
      <c r="A105" s="52"/>
      <c r="B105" s="34"/>
      <c r="C105" s="46"/>
      <c r="D105" s="47"/>
    </row>
  </sheetData>
  <pageMargins left="0.7" right="0.7" top="0.75" bottom="0.75" header="0.3" footer="0.3"/>
  <pageSetup paperSize="9" scale="83" fitToHeight="2" orientation="portrait" r:id="rId1"/>
  <rowBreaks count="1" manualBreakCount="1">
    <brk id="62"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election activeCell="G7" sqref="G7"/>
    </sheetView>
  </sheetViews>
  <sheetFormatPr baseColWidth="10" defaultRowHeight="15" x14ac:dyDescent="0.25"/>
  <cols>
    <col min="1" max="1" width="16.7109375" style="31" customWidth="1"/>
    <col min="2" max="2" width="53.140625" customWidth="1"/>
    <col min="3" max="3" width="11.5703125" customWidth="1"/>
    <col min="4" max="4" width="12.5703125" customWidth="1"/>
  </cols>
  <sheetData>
    <row r="1" spans="1:5" ht="18" x14ac:dyDescent="0.25">
      <c r="A1" s="202" t="s">
        <v>347</v>
      </c>
      <c r="B1" s="182"/>
      <c r="C1" s="182"/>
      <c r="D1" s="182"/>
      <c r="E1" s="182"/>
    </row>
    <row r="2" spans="1:5" x14ac:dyDescent="0.25">
      <c r="A2" s="33"/>
      <c r="B2" s="34"/>
      <c r="C2" s="34"/>
      <c r="D2" s="34"/>
      <c r="E2" s="35"/>
    </row>
    <row r="3" spans="1:5" x14ac:dyDescent="0.25">
      <c r="A3" s="562" t="s">
        <v>551</v>
      </c>
      <c r="B3" s="562"/>
      <c r="C3" s="562"/>
      <c r="D3" s="562"/>
      <c r="E3" s="562"/>
    </row>
    <row r="4" spans="1:5" ht="27" x14ac:dyDescent="0.25">
      <c r="A4" s="20" t="s">
        <v>79</v>
      </c>
      <c r="B4" s="208" t="s">
        <v>80</v>
      </c>
      <c r="C4" s="66" t="s">
        <v>83</v>
      </c>
      <c r="D4" s="55" t="s">
        <v>81</v>
      </c>
      <c r="E4" s="55" t="s">
        <v>357</v>
      </c>
    </row>
    <row r="5" spans="1:5" x14ac:dyDescent="0.25">
      <c r="A5" s="67" t="s">
        <v>52</v>
      </c>
      <c r="B5" s="68" t="s">
        <v>440</v>
      </c>
      <c r="C5" s="69" t="s">
        <v>69</v>
      </c>
      <c r="D5" s="70">
        <v>43</v>
      </c>
      <c r="E5" s="71">
        <v>105771</v>
      </c>
    </row>
    <row r="6" spans="1:5" x14ac:dyDescent="0.25">
      <c r="A6" s="203" t="s">
        <v>8</v>
      </c>
      <c r="B6" s="204" t="s">
        <v>111</v>
      </c>
      <c r="C6" s="205" t="s">
        <v>69</v>
      </c>
      <c r="D6" s="206">
        <v>38</v>
      </c>
      <c r="E6" s="207">
        <v>100011</v>
      </c>
    </row>
    <row r="7" spans="1:5" x14ac:dyDescent="0.25">
      <c r="A7" s="67" t="s">
        <v>61</v>
      </c>
      <c r="B7" s="72" t="s">
        <v>86</v>
      </c>
      <c r="C7" s="73" t="s">
        <v>69</v>
      </c>
      <c r="D7" s="74">
        <v>8</v>
      </c>
      <c r="E7" s="75">
        <v>98174</v>
      </c>
    </row>
    <row r="8" spans="1:5" x14ac:dyDescent="0.25">
      <c r="A8" s="203" t="s">
        <v>5</v>
      </c>
      <c r="B8" s="204" t="s">
        <v>118</v>
      </c>
      <c r="C8" s="205" t="s">
        <v>69</v>
      </c>
      <c r="D8" s="206">
        <v>24</v>
      </c>
      <c r="E8" s="207">
        <v>92384</v>
      </c>
    </row>
    <row r="9" spans="1:5" x14ac:dyDescent="0.25">
      <c r="A9" s="67" t="s">
        <v>3</v>
      </c>
      <c r="B9" s="72" t="s">
        <v>87</v>
      </c>
      <c r="C9" s="73" t="s">
        <v>69</v>
      </c>
      <c r="D9" s="74">
        <v>53</v>
      </c>
      <c r="E9" s="75">
        <v>83033</v>
      </c>
    </row>
    <row r="10" spans="1:5" x14ac:dyDescent="0.25">
      <c r="A10" s="203" t="s">
        <v>52</v>
      </c>
      <c r="B10" s="204" t="s">
        <v>442</v>
      </c>
      <c r="C10" s="205" t="s">
        <v>69</v>
      </c>
      <c r="D10" s="206">
        <v>47</v>
      </c>
      <c r="E10" s="207">
        <v>79815</v>
      </c>
    </row>
    <row r="11" spans="1:5" x14ac:dyDescent="0.25">
      <c r="A11" s="67" t="s">
        <v>54</v>
      </c>
      <c r="B11" s="72" t="s">
        <v>89</v>
      </c>
      <c r="C11" s="73" t="s">
        <v>69</v>
      </c>
      <c r="D11" s="74">
        <v>23</v>
      </c>
      <c r="E11" s="75">
        <v>71929</v>
      </c>
    </row>
    <row r="12" spans="1:5" x14ac:dyDescent="0.25">
      <c r="A12" s="203" t="s">
        <v>8</v>
      </c>
      <c r="B12" s="204" t="s">
        <v>459</v>
      </c>
      <c r="C12" s="205" t="s">
        <v>69</v>
      </c>
      <c r="D12" s="206">
        <v>20</v>
      </c>
      <c r="E12" s="207">
        <v>71293</v>
      </c>
    </row>
    <row r="13" spans="1:5" x14ac:dyDescent="0.25">
      <c r="A13" s="67" t="s">
        <v>52</v>
      </c>
      <c r="B13" s="72" t="s">
        <v>460</v>
      </c>
      <c r="C13" s="73" t="s">
        <v>69</v>
      </c>
      <c r="D13" s="74">
        <v>37</v>
      </c>
      <c r="E13" s="75">
        <v>70597</v>
      </c>
    </row>
    <row r="14" spans="1:5" x14ac:dyDescent="0.25">
      <c r="A14" s="203" t="s">
        <v>58</v>
      </c>
      <c r="B14" s="204" t="s">
        <v>156</v>
      </c>
      <c r="C14" s="205" t="s">
        <v>69</v>
      </c>
      <c r="D14" s="206">
        <v>20</v>
      </c>
      <c r="E14" s="207">
        <v>70474</v>
      </c>
    </row>
    <row r="15" spans="1:5" x14ac:dyDescent="0.25">
      <c r="A15" s="67" t="s">
        <v>23</v>
      </c>
      <c r="B15" s="72" t="s">
        <v>88</v>
      </c>
      <c r="C15" s="73" t="s">
        <v>70</v>
      </c>
      <c r="D15" s="74">
        <v>129</v>
      </c>
      <c r="E15" s="75">
        <v>70297</v>
      </c>
    </row>
    <row r="16" spans="1:5" x14ac:dyDescent="0.25">
      <c r="A16" s="203" t="s">
        <v>58</v>
      </c>
      <c r="B16" s="204" t="s">
        <v>90</v>
      </c>
      <c r="C16" s="205" t="s">
        <v>69</v>
      </c>
      <c r="D16" s="206">
        <v>12</v>
      </c>
      <c r="E16" s="207">
        <v>68269</v>
      </c>
    </row>
    <row r="17" spans="1:5" x14ac:dyDescent="0.25">
      <c r="A17" s="67" t="s">
        <v>52</v>
      </c>
      <c r="B17" s="72" t="s">
        <v>441</v>
      </c>
      <c r="C17" s="73" t="s">
        <v>69</v>
      </c>
      <c r="D17" s="74">
        <v>36</v>
      </c>
      <c r="E17" s="75">
        <v>65629</v>
      </c>
    </row>
    <row r="18" spans="1:5" x14ac:dyDescent="0.25">
      <c r="A18" s="203" t="s">
        <v>56</v>
      </c>
      <c r="B18" s="204" t="s">
        <v>244</v>
      </c>
      <c r="C18" s="205" t="s">
        <v>69</v>
      </c>
      <c r="D18" s="206">
        <v>42</v>
      </c>
      <c r="E18" s="207">
        <v>65592</v>
      </c>
    </row>
    <row r="19" spans="1:5" x14ac:dyDescent="0.25">
      <c r="A19" s="67" t="s">
        <v>53</v>
      </c>
      <c r="B19" s="72" t="s">
        <v>461</v>
      </c>
      <c r="C19" s="73" t="s">
        <v>69</v>
      </c>
      <c r="D19" s="74">
        <v>21</v>
      </c>
      <c r="E19" s="75">
        <v>62779</v>
      </c>
    </row>
    <row r="20" spans="1:5" x14ac:dyDescent="0.25">
      <c r="A20" s="203" t="s">
        <v>10</v>
      </c>
      <c r="B20" s="204" t="s">
        <v>420</v>
      </c>
      <c r="C20" s="205" t="s">
        <v>69</v>
      </c>
      <c r="D20" s="206">
        <v>41</v>
      </c>
      <c r="E20" s="207">
        <v>62528</v>
      </c>
    </row>
    <row r="21" spans="1:5" x14ac:dyDescent="0.25">
      <c r="A21" s="67" t="s">
        <v>43</v>
      </c>
      <c r="B21" s="72" t="s">
        <v>116</v>
      </c>
      <c r="C21" s="73" t="s">
        <v>69</v>
      </c>
      <c r="D21" s="74">
        <v>12</v>
      </c>
      <c r="E21" s="75">
        <v>58331</v>
      </c>
    </row>
    <row r="22" spans="1:5" x14ac:dyDescent="0.25">
      <c r="A22" s="203" t="s">
        <v>19</v>
      </c>
      <c r="B22" s="204" t="s">
        <v>421</v>
      </c>
      <c r="C22" s="205" t="s">
        <v>69</v>
      </c>
      <c r="D22" s="206">
        <v>15</v>
      </c>
      <c r="E22" s="207">
        <v>58147</v>
      </c>
    </row>
    <row r="23" spans="1:5" x14ac:dyDescent="0.25">
      <c r="A23" s="67" t="s">
        <v>63</v>
      </c>
      <c r="B23" s="72" t="s">
        <v>246</v>
      </c>
      <c r="C23" s="73" t="s">
        <v>69</v>
      </c>
      <c r="D23" s="74">
        <v>19</v>
      </c>
      <c r="E23" s="75">
        <v>58027</v>
      </c>
    </row>
    <row r="24" spans="1:5" x14ac:dyDescent="0.25">
      <c r="A24" s="203" t="s">
        <v>52</v>
      </c>
      <c r="B24" s="204" t="s">
        <v>191</v>
      </c>
      <c r="C24" s="205" t="s">
        <v>69</v>
      </c>
      <c r="D24" s="206">
        <v>50</v>
      </c>
      <c r="E24" s="207">
        <v>57041</v>
      </c>
    </row>
    <row r="25" spans="1:5" x14ac:dyDescent="0.25">
      <c r="A25" s="67" t="s">
        <v>33</v>
      </c>
      <c r="B25" s="72" t="s">
        <v>462</v>
      </c>
      <c r="C25" s="73" t="s">
        <v>69</v>
      </c>
      <c r="D25" s="74">
        <v>64</v>
      </c>
      <c r="E25" s="75">
        <v>56668</v>
      </c>
    </row>
    <row r="26" spans="1:5" x14ac:dyDescent="0.25">
      <c r="A26" s="203" t="s">
        <v>242</v>
      </c>
      <c r="B26" s="204" t="s">
        <v>247</v>
      </c>
      <c r="C26" s="205" t="s">
        <v>69</v>
      </c>
      <c r="D26" s="206">
        <v>43</v>
      </c>
      <c r="E26" s="207">
        <v>56646</v>
      </c>
    </row>
    <row r="27" spans="1:5" x14ac:dyDescent="0.25">
      <c r="A27" s="67" t="s">
        <v>243</v>
      </c>
      <c r="B27" s="72" t="s">
        <v>251</v>
      </c>
      <c r="C27" s="73" t="s">
        <v>69</v>
      </c>
      <c r="D27" s="74">
        <v>32</v>
      </c>
      <c r="E27" s="75">
        <v>56442</v>
      </c>
    </row>
    <row r="28" spans="1:5" x14ac:dyDescent="0.25">
      <c r="A28" s="203" t="s">
        <v>10</v>
      </c>
      <c r="B28" s="204" t="s">
        <v>114</v>
      </c>
      <c r="C28" s="205" t="s">
        <v>69</v>
      </c>
      <c r="D28" s="206">
        <v>62</v>
      </c>
      <c r="E28" s="207">
        <v>56422</v>
      </c>
    </row>
    <row r="29" spans="1:5" ht="15" customHeight="1" x14ac:dyDescent="0.25">
      <c r="A29" s="67" t="s">
        <v>241</v>
      </c>
      <c r="B29" s="72" t="s">
        <v>245</v>
      </c>
      <c r="C29" s="73" t="s">
        <v>69</v>
      </c>
      <c r="D29" s="74">
        <v>75</v>
      </c>
      <c r="E29" s="75">
        <v>55523</v>
      </c>
    </row>
    <row r="30" spans="1:5" x14ac:dyDescent="0.25">
      <c r="A30" s="203" t="s">
        <v>51</v>
      </c>
      <c r="B30" s="204" t="s">
        <v>250</v>
      </c>
      <c r="C30" s="205" t="s">
        <v>69</v>
      </c>
      <c r="D30" s="206">
        <v>22</v>
      </c>
      <c r="E30" s="207">
        <v>55033</v>
      </c>
    </row>
    <row r="31" spans="1:5" x14ac:dyDescent="0.25">
      <c r="A31" s="67" t="s">
        <v>16</v>
      </c>
      <c r="B31" s="72" t="s">
        <v>115</v>
      </c>
      <c r="C31" s="73" t="s">
        <v>69</v>
      </c>
      <c r="D31" s="74">
        <v>60</v>
      </c>
      <c r="E31" s="75">
        <v>54650</v>
      </c>
    </row>
    <row r="32" spans="1:5" x14ac:dyDescent="0.25">
      <c r="A32" s="203" t="s">
        <v>8</v>
      </c>
      <c r="B32" s="204" t="s">
        <v>110</v>
      </c>
      <c r="C32" s="205" t="s">
        <v>69</v>
      </c>
      <c r="D32" s="206">
        <v>40</v>
      </c>
      <c r="E32" s="207">
        <v>54594</v>
      </c>
    </row>
    <row r="33" spans="1:5" x14ac:dyDescent="0.25">
      <c r="A33" s="67" t="s">
        <v>4</v>
      </c>
      <c r="B33" s="72" t="s">
        <v>422</v>
      </c>
      <c r="C33" s="73" t="s">
        <v>69</v>
      </c>
      <c r="D33" s="74">
        <v>41</v>
      </c>
      <c r="E33" s="75">
        <v>53779</v>
      </c>
    </row>
    <row r="34" spans="1:5" x14ac:dyDescent="0.25">
      <c r="A34" s="203" t="s">
        <v>6</v>
      </c>
      <c r="B34" s="204" t="s">
        <v>117</v>
      </c>
      <c r="C34" s="205" t="s">
        <v>69</v>
      </c>
      <c r="D34" s="206">
        <v>20</v>
      </c>
      <c r="E34" s="207">
        <v>53748</v>
      </c>
    </row>
    <row r="35" spans="1:5" x14ac:dyDescent="0.25">
      <c r="A35" s="67" t="s">
        <v>23</v>
      </c>
      <c r="B35" s="72" t="s">
        <v>469</v>
      </c>
      <c r="C35" s="73" t="s">
        <v>69</v>
      </c>
      <c r="D35" s="74">
        <v>110</v>
      </c>
      <c r="E35" s="75">
        <v>53530</v>
      </c>
    </row>
    <row r="36" spans="1:5" x14ac:dyDescent="0.25">
      <c r="A36" s="203" t="s">
        <v>6</v>
      </c>
      <c r="B36" s="204" t="s">
        <v>91</v>
      </c>
      <c r="C36" s="205" t="s">
        <v>69</v>
      </c>
      <c r="D36" s="206">
        <v>12</v>
      </c>
      <c r="E36" s="207">
        <v>53361</v>
      </c>
    </row>
    <row r="37" spans="1:5" x14ac:dyDescent="0.25">
      <c r="A37" s="67" t="s">
        <v>31</v>
      </c>
      <c r="B37" s="72" t="s">
        <v>249</v>
      </c>
      <c r="C37" s="73" t="s">
        <v>69</v>
      </c>
      <c r="D37" s="74">
        <v>41</v>
      </c>
      <c r="E37" s="75">
        <v>52946</v>
      </c>
    </row>
    <row r="38" spans="1:5" x14ac:dyDescent="0.25">
      <c r="A38" s="203" t="s">
        <v>36</v>
      </c>
      <c r="B38" s="204" t="s">
        <v>424</v>
      </c>
      <c r="C38" s="205" t="s">
        <v>69</v>
      </c>
      <c r="D38" s="206">
        <v>31</v>
      </c>
      <c r="E38" s="207">
        <v>52156</v>
      </c>
    </row>
    <row r="39" spans="1:5" x14ac:dyDescent="0.25">
      <c r="A39" s="67" t="s">
        <v>48</v>
      </c>
      <c r="B39" s="72" t="s">
        <v>502</v>
      </c>
      <c r="C39" s="73" t="s">
        <v>69</v>
      </c>
      <c r="D39" s="74">
        <v>36</v>
      </c>
      <c r="E39" s="75">
        <v>52095</v>
      </c>
    </row>
    <row r="40" spans="1:5" x14ac:dyDescent="0.25">
      <c r="A40" s="203" t="s">
        <v>51</v>
      </c>
      <c r="B40" s="204" t="s">
        <v>248</v>
      </c>
      <c r="C40" s="205" t="s">
        <v>69</v>
      </c>
      <c r="D40" s="206">
        <v>67</v>
      </c>
      <c r="E40" s="207">
        <v>52028</v>
      </c>
    </row>
    <row r="41" spans="1:5" x14ac:dyDescent="0.25">
      <c r="A41" s="67" t="s">
        <v>190</v>
      </c>
      <c r="B41" s="72" t="s">
        <v>423</v>
      </c>
      <c r="C41" s="73" t="s">
        <v>69</v>
      </c>
      <c r="D41" s="74">
        <v>5</v>
      </c>
      <c r="E41" s="75">
        <v>51449</v>
      </c>
    </row>
    <row r="42" spans="1:5" x14ac:dyDescent="0.25">
      <c r="A42" s="203" t="s">
        <v>242</v>
      </c>
      <c r="B42" s="204" t="s">
        <v>532</v>
      </c>
      <c r="C42" s="205" t="s">
        <v>69</v>
      </c>
      <c r="D42" s="206">
        <v>11</v>
      </c>
      <c r="E42" s="207">
        <v>50972</v>
      </c>
    </row>
    <row r="43" spans="1:5" x14ac:dyDescent="0.25">
      <c r="A43" s="67" t="s">
        <v>60</v>
      </c>
      <c r="B43" s="72" t="s">
        <v>520</v>
      </c>
      <c r="C43" s="73" t="s">
        <v>69</v>
      </c>
      <c r="D43" s="74">
        <v>25</v>
      </c>
      <c r="E43" s="75">
        <v>50730</v>
      </c>
    </row>
    <row r="44" spans="1:5" x14ac:dyDescent="0.25">
      <c r="A44" s="203" t="s">
        <v>58</v>
      </c>
      <c r="B44" s="204" t="s">
        <v>531</v>
      </c>
      <c r="C44" s="205" t="s">
        <v>69</v>
      </c>
      <c r="D44" s="206">
        <v>11</v>
      </c>
      <c r="E44" s="207">
        <v>50696</v>
      </c>
    </row>
    <row r="45" spans="1:5" x14ac:dyDescent="0.25">
      <c r="A45" s="67" t="s">
        <v>41</v>
      </c>
      <c r="B45" s="72" t="s">
        <v>530</v>
      </c>
      <c r="C45" s="73" t="s">
        <v>69</v>
      </c>
      <c r="D45" s="74">
        <v>19</v>
      </c>
      <c r="E45" s="75">
        <v>50568</v>
      </c>
    </row>
    <row r="46" spans="1:5" x14ac:dyDescent="0.25">
      <c r="A46" s="51" t="s">
        <v>171</v>
      </c>
      <c r="B46" s="18"/>
      <c r="C46" s="18"/>
      <c r="D46" s="18"/>
      <c r="E46" s="18"/>
    </row>
    <row r="47" spans="1:5" x14ac:dyDescent="0.25">
      <c r="A47" s="493" t="s">
        <v>487</v>
      </c>
      <c r="B47" s="18"/>
      <c r="C47" s="18"/>
      <c r="D47" s="18"/>
      <c r="E47" s="18"/>
    </row>
    <row r="48" spans="1:5" x14ac:dyDescent="0.25">
      <c r="A48" s="523" t="s">
        <v>546</v>
      </c>
      <c r="B48" s="18"/>
      <c r="C48" s="18"/>
      <c r="D48" s="18"/>
      <c r="E48" s="18"/>
    </row>
    <row r="51" spans="1:5" x14ac:dyDescent="0.25">
      <c r="A51" s="17"/>
      <c r="B51" s="18"/>
      <c r="C51" s="18"/>
      <c r="D51" s="18"/>
      <c r="E51" s="18"/>
    </row>
  </sheetData>
  <mergeCells count="1">
    <mergeCell ref="A3:E3"/>
  </mergeCell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32"/>
  <sheetViews>
    <sheetView workbookViewId="0">
      <selection activeCell="G23" sqref="G23"/>
    </sheetView>
  </sheetViews>
  <sheetFormatPr baseColWidth="10" defaultColWidth="14.85546875" defaultRowHeight="12.75" x14ac:dyDescent="0.25"/>
  <cols>
    <col min="1" max="1" width="3.42578125" style="9" customWidth="1"/>
    <col min="2" max="2" width="24.7109375" style="9" customWidth="1"/>
    <col min="3" max="3" width="13.5703125" style="9" customWidth="1"/>
    <col min="4" max="4" width="16.5703125" style="377" customWidth="1"/>
    <col min="5" max="5" width="14.85546875" style="9"/>
    <col min="6" max="6" width="14.85546875" style="9" customWidth="1"/>
    <col min="7" max="7" width="96.5703125" style="9" customWidth="1"/>
    <col min="8" max="16384" width="14.85546875" style="9"/>
  </cols>
  <sheetData>
    <row r="3" spans="2:8" s="363" customFormat="1" ht="51.6" customHeight="1" x14ac:dyDescent="0.25">
      <c r="B3" s="563" t="s">
        <v>552</v>
      </c>
      <c r="C3" s="563"/>
      <c r="D3" s="563"/>
      <c r="E3" s="422"/>
      <c r="H3" s="364"/>
    </row>
    <row r="4" spans="2:8" ht="24" customHeight="1" x14ac:dyDescent="0.25">
      <c r="B4" s="365" t="s">
        <v>475</v>
      </c>
      <c r="C4" s="365"/>
      <c r="D4" s="85"/>
      <c r="E4" s="423"/>
      <c r="H4" s="366"/>
    </row>
    <row r="5" spans="2:8" ht="31.5" customHeight="1" x14ac:dyDescent="0.25">
      <c r="B5" s="367" t="s">
        <v>476</v>
      </c>
      <c r="C5" s="368" t="s">
        <v>155</v>
      </c>
      <c r="D5" s="368" t="s">
        <v>477</v>
      </c>
    </row>
    <row r="6" spans="2:8" x14ac:dyDescent="0.25">
      <c r="B6" s="338" t="s">
        <v>488</v>
      </c>
      <c r="C6" s="118">
        <f>+'2.3b Rep com'!B6+'2.3b Rep com'!B7+'2.3b Rep com'!B8</f>
        <v>0.25304136253041365</v>
      </c>
      <c r="D6" s="118">
        <f>+'2.3b Rep com'!C6+'2.3b Rep com'!C7+'2.3b Rep com'!C8</f>
        <v>1.508853156090403E-2</v>
      </c>
    </row>
    <row r="7" spans="2:8" x14ac:dyDescent="0.25">
      <c r="B7" s="338" t="s">
        <v>489</v>
      </c>
      <c r="C7" s="118">
        <f>+'2.3b Rep com'!B9+'2.3b Rep com'!B10+'2.3b Rep com'!B11</f>
        <v>0.27233433519393158</v>
      </c>
      <c r="D7" s="118">
        <f>+'2.3b Rep com'!C9+'2.3b Rep com'!C10+'2.3b Rep com'!C11</f>
        <v>4.5769758087578175E-2</v>
      </c>
    </row>
    <row r="8" spans="2:8" x14ac:dyDescent="0.25">
      <c r="B8" s="338" t="s">
        <v>490</v>
      </c>
      <c r="C8" s="118">
        <f>+'2.3b Rep com'!B12+'2.3b Rep com'!B13+'2.3b Rep com'!B14+'2.3b Rep com'!B15</f>
        <v>0.31844854730213251</v>
      </c>
      <c r="D8" s="118">
        <f>+'2.3b Rep com'!C12+'2.3b Rep com'!C13+'2.3b Rep com'!C14+'2.3b Rep com'!C15</f>
        <v>0.16209320475989134</v>
      </c>
      <c r="E8" s="10"/>
      <c r="H8" s="10"/>
    </row>
    <row r="9" spans="2:8" x14ac:dyDescent="0.25">
      <c r="B9" s="338" t="s">
        <v>491</v>
      </c>
      <c r="C9" s="118">
        <f>+'2.3b Rep com'!B16+'2.3b Rep com'!B17+'2.3b Rep com'!B18+'2.3b Rep com'!B19+'2.3b Rep com'!B20</f>
        <v>9.2486045513095749E-2</v>
      </c>
      <c r="D9" s="118">
        <f>+'2.3b Rep com'!C16+'2.3b Rep com'!C17+'2.3b Rep com'!C18+'2.3b Rep com'!C19+'2.3b Rep com'!C20</f>
        <v>0.14736870418300152</v>
      </c>
      <c r="E9" s="10"/>
    </row>
    <row r="10" spans="2:8" x14ac:dyDescent="0.25">
      <c r="B10" s="338" t="s">
        <v>492</v>
      </c>
      <c r="C10" s="118">
        <f>+'2.3b Rep com'!B21+'2.3b Rep com'!B22+'2.3b Rep com'!B23</f>
        <v>3.4292257048804925E-2</v>
      </c>
      <c r="D10" s="118">
        <f>+'2.3b Rep com'!C21+'2.3b Rep com'!C22+'2.3b Rep com'!C23</f>
        <v>0.12289356157882922</v>
      </c>
      <c r="E10" s="10"/>
    </row>
    <row r="11" spans="2:8" x14ac:dyDescent="0.25">
      <c r="B11" s="338" t="s">
        <v>493</v>
      </c>
      <c r="C11" s="118">
        <f>+'2.3b Rep com'!B24</f>
        <v>1.5571776155717762E-2</v>
      </c>
      <c r="D11" s="118">
        <f>+'2.3b Rep com'!C24</f>
        <v>0.10969695070847268</v>
      </c>
      <c r="E11" s="10"/>
    </row>
    <row r="12" spans="2:8" x14ac:dyDescent="0.25">
      <c r="B12" s="338" t="s">
        <v>494</v>
      </c>
      <c r="C12" s="118">
        <f>+'2.3b Rep com'!B25+'2.3b Rep com'!B26</f>
        <v>1.010447974810362E-2</v>
      </c>
      <c r="D12" s="118">
        <f>+'2.3b Rep com'!C25+'2.3b Rep com'!C26</f>
        <v>0.15856276039292055</v>
      </c>
      <c r="E12" s="10"/>
    </row>
    <row r="13" spans="2:8" x14ac:dyDescent="0.25">
      <c r="B13" s="338" t="s">
        <v>495</v>
      </c>
      <c r="C13" s="118">
        <f>+'2.3b Rep com'!B27+'2.3b Rep com'!B28</f>
        <v>2.5189637898955205E-3</v>
      </c>
      <c r="D13" s="118">
        <f>+'2.3b Rep com'!C27+'2.3b Rep com'!C28</f>
        <v>8.7300414382297853E-2</v>
      </c>
      <c r="E13" s="10"/>
    </row>
    <row r="14" spans="2:8" x14ac:dyDescent="0.25">
      <c r="B14" s="369" t="s">
        <v>496</v>
      </c>
      <c r="C14" s="370">
        <f>+'2.3b Rep com'!B29+'2.3b Rep com'!B30+'2.3b Rep com'!B31</f>
        <v>1.2022327179046803E-3</v>
      </c>
      <c r="D14" s="370">
        <f>+'2.3b Rep com'!C29+'2.3b Rep com'!C30+'2.3b Rep com'!C31</f>
        <v>0.15122611434610461</v>
      </c>
      <c r="E14" s="10"/>
    </row>
    <row r="15" spans="2:8" x14ac:dyDescent="0.25">
      <c r="B15" s="338"/>
      <c r="C15" s="371"/>
      <c r="D15" s="371"/>
      <c r="E15" s="10"/>
    </row>
    <row r="16" spans="2:8" ht="25.5" x14ac:dyDescent="0.25">
      <c r="B16" s="368" t="s">
        <v>476</v>
      </c>
      <c r="C16" s="368" t="s">
        <v>155</v>
      </c>
      <c r="D16" s="368" t="s">
        <v>477</v>
      </c>
      <c r="E16" s="10"/>
    </row>
    <row r="17" spans="2:5" x14ac:dyDescent="0.25">
      <c r="B17" s="338" t="s">
        <v>257</v>
      </c>
      <c r="C17" s="118">
        <f>+C6</f>
        <v>0.25304136253041365</v>
      </c>
      <c r="D17" s="118">
        <f>+D6</f>
        <v>1.508853156090403E-2</v>
      </c>
      <c r="E17" s="10"/>
    </row>
    <row r="18" spans="2:5" x14ac:dyDescent="0.25">
      <c r="B18" s="338" t="s">
        <v>260</v>
      </c>
      <c r="C18" s="118">
        <f>+C17+C7</f>
        <v>0.52537569772434523</v>
      </c>
      <c r="D18" s="118">
        <f>+D17+D7</f>
        <v>6.0858289648482208E-2</v>
      </c>
      <c r="E18" s="10"/>
    </row>
    <row r="19" spans="2:5" x14ac:dyDescent="0.25">
      <c r="B19" s="338" t="s">
        <v>264</v>
      </c>
      <c r="C19" s="118">
        <f t="shared" ref="C19:C24" si="0">+C18+C8</f>
        <v>0.84382424502647768</v>
      </c>
      <c r="D19" s="118">
        <f t="shared" ref="D19:D24" si="1">+D18+D8</f>
        <v>0.22295149440837353</v>
      </c>
      <c r="E19" s="10"/>
    </row>
    <row r="20" spans="2:5" x14ac:dyDescent="0.25">
      <c r="B20" s="338" t="s">
        <v>269</v>
      </c>
      <c r="C20" s="118">
        <f t="shared" si="0"/>
        <v>0.93631029053957349</v>
      </c>
      <c r="D20" s="118">
        <f t="shared" si="1"/>
        <v>0.37032019859137505</v>
      </c>
      <c r="E20" s="10"/>
    </row>
    <row r="21" spans="2:5" x14ac:dyDescent="0.25">
      <c r="B21" s="338" t="s">
        <v>272</v>
      </c>
      <c r="C21" s="118">
        <f t="shared" si="0"/>
        <v>0.97060254758837838</v>
      </c>
      <c r="D21" s="118">
        <f t="shared" si="1"/>
        <v>0.49321376017020424</v>
      </c>
      <c r="E21" s="10"/>
    </row>
    <row r="22" spans="2:5" x14ac:dyDescent="0.25">
      <c r="B22" s="338" t="s">
        <v>273</v>
      </c>
      <c r="C22" s="118">
        <f t="shared" si="0"/>
        <v>0.98617432374409619</v>
      </c>
      <c r="D22" s="118">
        <f t="shared" si="1"/>
        <v>0.60291071087867687</v>
      </c>
      <c r="E22" s="10"/>
    </row>
    <row r="23" spans="2:5" x14ac:dyDescent="0.25">
      <c r="B23" s="338" t="s">
        <v>275</v>
      </c>
      <c r="C23" s="118">
        <f t="shared" si="0"/>
        <v>0.99627880349219977</v>
      </c>
      <c r="D23" s="118">
        <f t="shared" si="1"/>
        <v>0.76147347127159737</v>
      </c>
      <c r="E23" s="10"/>
    </row>
    <row r="24" spans="2:5" x14ac:dyDescent="0.25">
      <c r="B24" s="338" t="s">
        <v>277</v>
      </c>
      <c r="C24" s="118">
        <f t="shared" si="0"/>
        <v>0.99879776728209524</v>
      </c>
      <c r="D24" s="118">
        <f t="shared" si="1"/>
        <v>0.84877388565389522</v>
      </c>
      <c r="E24" s="10"/>
    </row>
    <row r="25" spans="2:5" x14ac:dyDescent="0.25">
      <c r="B25" s="372" t="s">
        <v>280</v>
      </c>
      <c r="C25" s="373">
        <v>1</v>
      </c>
      <c r="D25" s="370">
        <v>1</v>
      </c>
      <c r="E25" s="10"/>
    </row>
    <row r="26" spans="2:5" ht="15" x14ac:dyDescent="0.25">
      <c r="B26" s="374"/>
      <c r="C26" s="374"/>
      <c r="D26" s="266"/>
    </row>
    <row r="27" spans="2:5" ht="15" x14ac:dyDescent="0.25">
      <c r="B27" s="374"/>
      <c r="C27" s="374"/>
      <c r="D27" s="266"/>
    </row>
    <row r="28" spans="2:5" ht="15" x14ac:dyDescent="0.25">
      <c r="B28" s="374"/>
      <c r="C28" s="374"/>
      <c r="D28" s="266"/>
    </row>
    <row r="29" spans="2:5" ht="15" x14ac:dyDescent="0.2">
      <c r="B29" s="375"/>
      <c r="C29" s="375"/>
      <c r="D29" s="266"/>
    </row>
    <row r="30" spans="2:5" ht="15" x14ac:dyDescent="0.25">
      <c r="B30" s="376"/>
      <c r="C30" s="376"/>
      <c r="D30" s="266"/>
    </row>
    <row r="31" spans="2:5" ht="15" x14ac:dyDescent="0.25">
      <c r="B31" s="374"/>
      <c r="C31" s="374"/>
      <c r="D31" s="266"/>
    </row>
    <row r="32" spans="2:5" ht="15" x14ac:dyDescent="0.25">
      <c r="B32" s="266"/>
      <c r="C32" s="266"/>
      <c r="D32" s="266"/>
    </row>
  </sheetData>
  <mergeCells count="1">
    <mergeCell ref="B3:D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workbookViewId="0">
      <selection activeCell="D14" sqref="D14"/>
    </sheetView>
  </sheetViews>
  <sheetFormatPr baseColWidth="10" defaultColWidth="14.85546875" defaultRowHeight="12.75" x14ac:dyDescent="0.25"/>
  <cols>
    <col min="1" max="1" width="3.42578125" style="363" customWidth="1"/>
    <col min="2" max="2" width="28.7109375" style="363" customWidth="1"/>
    <col min="3" max="3" width="12.7109375" style="363" customWidth="1"/>
    <col min="4" max="4" width="12.28515625" style="363" customWidth="1"/>
    <col min="5" max="5" width="12.5703125" style="363" customWidth="1"/>
    <col min="6" max="6" width="15" style="363" customWidth="1"/>
    <col min="7" max="7" width="13.85546875" style="363" customWidth="1"/>
    <col min="8" max="13" width="14.85546875" style="363"/>
    <col min="14" max="14" width="28.5703125" style="363" customWidth="1"/>
    <col min="15" max="16384" width="14.85546875" style="363"/>
  </cols>
  <sheetData>
    <row r="1" spans="2:16" ht="17.25" x14ac:dyDescent="0.25">
      <c r="B1" s="248" t="s">
        <v>525</v>
      </c>
    </row>
    <row r="2" spans="2:16" ht="38.25" x14ac:dyDescent="0.25">
      <c r="B2" s="378"/>
      <c r="C2" s="378" t="s">
        <v>78</v>
      </c>
      <c r="D2" s="378" t="s">
        <v>478</v>
      </c>
      <c r="E2" s="379" t="s">
        <v>479</v>
      </c>
    </row>
    <row r="3" spans="2:16" ht="15" customHeight="1" x14ac:dyDescent="0.25">
      <c r="B3" s="380" t="s">
        <v>169</v>
      </c>
      <c r="C3" s="381">
        <f>+'2.5a EPCI'!F5</f>
        <v>21</v>
      </c>
      <c r="D3" s="382">
        <f>+'2.5a EPCI'!F24/'2.5a EPCI'!F5</f>
        <v>877161.66666666663</v>
      </c>
      <c r="E3" s="383">
        <f>+'2.6 GFP taille'!B14</f>
        <v>912</v>
      </c>
    </row>
    <row r="4" spans="2:16" ht="15" customHeight="1" x14ac:dyDescent="0.25">
      <c r="B4" s="380" t="s">
        <v>331</v>
      </c>
      <c r="C4" s="381">
        <f>+'2.5a EPCI'!F6</f>
        <v>14</v>
      </c>
      <c r="D4" s="382">
        <f>+'2.5a EPCI'!F25/'2.5a EPCI'!F6</f>
        <v>225450.5</v>
      </c>
      <c r="E4" s="383">
        <f>+'2.6 GFP taille'!C14+'2.6 GFP taille'!D14</f>
        <v>659</v>
      </c>
      <c r="G4" s="384"/>
    </row>
    <row r="5" spans="2:16" ht="30" customHeight="1" x14ac:dyDescent="0.25">
      <c r="B5" s="380" t="s">
        <v>480</v>
      </c>
      <c r="C5" s="381">
        <f>+'2.5a EPCI'!F7</f>
        <v>229</v>
      </c>
      <c r="D5" s="382">
        <f>+'2.5a EPCI'!F26/'2.5a EPCI'!F7</f>
        <v>105160.21397379912</v>
      </c>
      <c r="E5" s="383">
        <f>+'2.6 GFP taille'!E14</f>
        <v>7586</v>
      </c>
      <c r="O5" s="364"/>
    </row>
    <row r="6" spans="2:16" ht="30" customHeight="1" x14ac:dyDescent="0.25">
      <c r="B6" s="380" t="s">
        <v>481</v>
      </c>
      <c r="C6" s="381">
        <f>+'2.5a EPCI'!F8</f>
        <v>990</v>
      </c>
      <c r="D6" s="381">
        <f>+'2.5a EPCI'!F27/'2.5a EPCI'!F8</f>
        <v>21990.234343434342</v>
      </c>
      <c r="E6" s="383">
        <f>+'2.6 GFP taille'!F14+'2.6 GFP taille'!G14</f>
        <v>25716</v>
      </c>
      <c r="O6" s="364"/>
    </row>
    <row r="7" spans="2:16" ht="30" customHeight="1" x14ac:dyDescent="0.25">
      <c r="B7" s="385" t="s">
        <v>482</v>
      </c>
      <c r="C7" s="381">
        <f>+'2.5a EPCI'!F9</f>
        <v>1254</v>
      </c>
      <c r="D7" s="386">
        <f>+'2.5a EPCI'!F28/'2.5a EPCI'!F9</f>
        <v>53770.911483253585</v>
      </c>
      <c r="E7" s="387">
        <f>+SUM(E3:E6)</f>
        <v>34873</v>
      </c>
      <c r="I7" s="364"/>
      <c r="J7" s="364"/>
      <c r="K7" s="388"/>
      <c r="O7" s="364"/>
    </row>
    <row r="8" spans="2:16" ht="30" customHeight="1" x14ac:dyDescent="0.25">
      <c r="B8" s="389" t="s">
        <v>157</v>
      </c>
      <c r="C8" s="390">
        <f>+'2.5a EPCI'!F10</f>
        <v>1</v>
      </c>
      <c r="D8" s="391">
        <f>+'2.5a EPCI'!F29/'2.5a EPCI'!F10</f>
        <v>1439981</v>
      </c>
      <c r="E8" s="392">
        <f>+E9-E7</f>
        <v>58</v>
      </c>
      <c r="J8" s="364"/>
      <c r="K8" s="388"/>
      <c r="O8" s="364"/>
    </row>
    <row r="9" spans="2:16" ht="30" customHeight="1" x14ac:dyDescent="0.25">
      <c r="B9" s="393" t="s">
        <v>483</v>
      </c>
      <c r="C9" s="394">
        <f>+C7+C8</f>
        <v>1255</v>
      </c>
      <c r="D9" s="395">
        <f>+'2.5a EPCI'!F30/('2.5a EPCI'!F9+'2.5a EPCI'!F10)</f>
        <v>54875.461354581676</v>
      </c>
      <c r="E9" s="396">
        <f>+'2.5a EPCI'!F11</f>
        <v>34931</v>
      </c>
      <c r="G9" s="397"/>
      <c r="I9" s="364"/>
      <c r="J9" s="364"/>
      <c r="K9" s="388"/>
      <c r="O9" s="364"/>
    </row>
    <row r="10" spans="2:16" ht="27.6" customHeight="1" x14ac:dyDescent="0.25">
      <c r="B10" s="564" t="s">
        <v>484</v>
      </c>
      <c r="C10" s="564"/>
      <c r="D10" s="564"/>
      <c r="E10" s="564"/>
      <c r="G10" s="397"/>
      <c r="I10" s="364"/>
      <c r="J10" s="364"/>
      <c r="K10" s="388"/>
      <c r="O10" s="364"/>
    </row>
    <row r="11" spans="2:16" ht="30" customHeight="1" x14ac:dyDescent="0.25">
      <c r="B11" s="398"/>
      <c r="C11" s="399"/>
      <c r="D11" s="386"/>
      <c r="E11" s="387"/>
      <c r="G11" s="397"/>
      <c r="I11" s="364"/>
      <c r="J11" s="364"/>
      <c r="K11" s="388"/>
      <c r="O11" s="364"/>
    </row>
    <row r="12" spans="2:16" ht="30" customHeight="1" x14ac:dyDescent="0.25">
      <c r="B12" s="248" t="s">
        <v>523</v>
      </c>
      <c r="C12" s="399"/>
      <c r="D12" s="386"/>
      <c r="E12" s="387"/>
      <c r="G12" s="397"/>
      <c r="I12" s="364"/>
      <c r="J12" s="364"/>
      <c r="K12" s="388"/>
      <c r="O12" s="364"/>
    </row>
    <row r="13" spans="2:16" ht="30" customHeight="1" x14ac:dyDescent="0.25">
      <c r="B13" s="378"/>
      <c r="C13" s="378" t="s">
        <v>485</v>
      </c>
      <c r="D13" s="378" t="s">
        <v>478</v>
      </c>
      <c r="F13" s="400"/>
      <c r="O13" s="364"/>
    </row>
    <row r="14" spans="2:16" ht="30" customHeight="1" x14ac:dyDescent="0.2">
      <c r="B14" s="401" t="s">
        <v>198</v>
      </c>
      <c r="C14" s="402">
        <f>+'2.5a EPCI'!F40</f>
        <v>4533</v>
      </c>
      <c r="D14" s="382">
        <f>+'2.6 GFP taille'!F39</f>
        <v>12793</v>
      </c>
      <c r="E14" s="383"/>
      <c r="O14" s="364"/>
    </row>
    <row r="15" spans="2:16" ht="30" customHeight="1" x14ac:dyDescent="0.2">
      <c r="B15" s="401" t="s">
        <v>199</v>
      </c>
      <c r="C15" s="402">
        <f>+'2.5a EPCI'!F41</f>
        <v>1199</v>
      </c>
      <c r="D15" s="382">
        <f>+'2.6 GFP taille'!F40</f>
        <v>14183</v>
      </c>
      <c r="E15" s="383"/>
      <c r="O15" s="364"/>
      <c r="P15" s="397"/>
    </row>
    <row r="16" spans="2:16" ht="15" customHeight="1" x14ac:dyDescent="0.2">
      <c r="B16" s="401" t="s">
        <v>336</v>
      </c>
      <c r="C16" s="402">
        <f>+'2.5a EPCI'!F43</f>
        <v>2739</v>
      </c>
      <c r="D16" s="382">
        <f>+'2.6 GFP taille'!F42</f>
        <v>226595</v>
      </c>
      <c r="E16" s="383"/>
      <c r="O16" s="364"/>
    </row>
    <row r="17" spans="2:15" ht="15" customHeight="1" x14ac:dyDescent="0.2">
      <c r="B17" s="401" t="s">
        <v>337</v>
      </c>
      <c r="C17" s="402">
        <f>+'2.5a EPCI'!F44</f>
        <v>25</v>
      </c>
      <c r="D17" s="382">
        <f>+'2.6 GFP taille'!F43</f>
        <v>550160</v>
      </c>
      <c r="E17" s="383"/>
      <c r="H17" s="388"/>
    </row>
    <row r="18" spans="2:15" ht="30" customHeight="1" x14ac:dyDescent="0.2">
      <c r="B18" s="401" t="s">
        <v>338</v>
      </c>
      <c r="C18" s="402">
        <f>+'2.5a EPCI'!F45</f>
        <v>122</v>
      </c>
      <c r="D18" s="382">
        <f>+'2.6 GFP taille'!F44</f>
        <v>85439</v>
      </c>
      <c r="E18" s="383"/>
    </row>
    <row r="19" spans="2:15" ht="30" customHeight="1" x14ac:dyDescent="0.2">
      <c r="B19" s="403" t="s">
        <v>339</v>
      </c>
      <c r="C19" s="402">
        <f>+'2.5a EPCI'!F42</f>
        <v>11</v>
      </c>
      <c r="D19" s="382">
        <f>+'2.6 GFP taille'!F41</f>
        <v>454847</v>
      </c>
      <c r="E19" s="383"/>
      <c r="F19" s="404"/>
      <c r="O19" s="397"/>
    </row>
    <row r="20" spans="2:15" ht="15" customHeight="1" x14ac:dyDescent="0.2">
      <c r="B20" s="418" t="s">
        <v>301</v>
      </c>
      <c r="C20" s="419">
        <f>SUM(C14:C19)</f>
        <v>8629</v>
      </c>
      <c r="D20" s="419">
        <f>+'2.6 GFP taille'!F45</f>
        <v>83998</v>
      </c>
      <c r="E20" s="405"/>
      <c r="F20" s="404"/>
    </row>
    <row r="21" spans="2:15" ht="15" customHeight="1" x14ac:dyDescent="0.25">
      <c r="B21" s="406" t="s">
        <v>524</v>
      </c>
      <c r="C21" s="407"/>
      <c r="D21" s="408"/>
      <c r="E21" s="408"/>
    </row>
    <row r="22" spans="2:15" ht="15" customHeight="1" x14ac:dyDescent="0.25">
      <c r="C22" s="409"/>
      <c r="D22" s="409"/>
      <c r="E22" s="409"/>
    </row>
    <row r="23" spans="2:15" ht="15" customHeight="1" x14ac:dyDescent="0.25">
      <c r="B23" s="410"/>
      <c r="C23" s="411"/>
      <c r="D23" s="411"/>
      <c r="E23" s="411"/>
    </row>
    <row r="24" spans="2:15" ht="15" customHeight="1" x14ac:dyDescent="0.25">
      <c r="B24" s="412"/>
      <c r="C24" s="411"/>
      <c r="D24" s="411"/>
      <c r="E24" s="411"/>
    </row>
    <row r="25" spans="2:15" ht="15" customHeight="1" x14ac:dyDescent="0.25">
      <c r="B25" s="411"/>
      <c r="C25" s="411"/>
      <c r="D25" s="411"/>
      <c r="E25" s="411"/>
    </row>
    <row r="27" spans="2:15" ht="39.75" customHeight="1" x14ac:dyDescent="0.25"/>
  </sheetData>
  <mergeCells count="1">
    <mergeCell ref="B10:E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activeCell="H33" sqref="H33"/>
    </sheetView>
  </sheetViews>
  <sheetFormatPr baseColWidth="10" defaultColWidth="14.85546875" defaultRowHeight="12.75" x14ac:dyDescent="0.25"/>
  <cols>
    <col min="1" max="1" width="54.140625" style="14" customWidth="1"/>
    <col min="2" max="5" width="12" style="14" customWidth="1"/>
    <col min="6" max="6" width="12.140625" style="14" customWidth="1"/>
    <col min="7" max="16384" width="14.85546875" style="14"/>
  </cols>
  <sheetData>
    <row r="1" spans="1:6" ht="18" customHeight="1" x14ac:dyDescent="0.25">
      <c r="A1" s="178" t="s">
        <v>294</v>
      </c>
      <c r="B1" s="209"/>
      <c r="C1" s="209"/>
      <c r="D1" s="209"/>
      <c r="E1" s="209"/>
    </row>
    <row r="2" spans="1:6" ht="30" customHeight="1" x14ac:dyDescent="0.25">
      <c r="A2" s="210" t="s">
        <v>158</v>
      </c>
      <c r="B2" s="78"/>
      <c r="C2" s="78"/>
      <c r="D2" s="78"/>
      <c r="E2" s="78"/>
    </row>
    <row r="3" spans="1:6" ht="13.5" customHeight="1" x14ac:dyDescent="0.25">
      <c r="A3" s="199" t="s">
        <v>255</v>
      </c>
      <c r="B3" s="78"/>
      <c r="C3" s="78"/>
      <c r="D3" s="78"/>
      <c r="E3" s="78"/>
    </row>
    <row r="4" spans="1:6" x14ac:dyDescent="0.25">
      <c r="A4" s="224"/>
      <c r="B4" s="211">
        <v>2020</v>
      </c>
      <c r="C4" s="212">
        <v>2021</v>
      </c>
      <c r="D4" s="211">
        <v>2022</v>
      </c>
      <c r="E4" s="212">
        <v>2023</v>
      </c>
      <c r="F4" s="211">
        <v>2024</v>
      </c>
    </row>
    <row r="5" spans="1:6" x14ac:dyDescent="0.25">
      <c r="A5" s="225" t="s">
        <v>75</v>
      </c>
      <c r="B5" s="226">
        <v>35051</v>
      </c>
      <c r="C5" s="227">
        <v>35048</v>
      </c>
      <c r="D5" s="226">
        <v>35038</v>
      </c>
      <c r="E5" s="227">
        <v>35028</v>
      </c>
      <c r="F5" s="226">
        <v>35018</v>
      </c>
    </row>
    <row r="6" spans="1:6" ht="15.75" customHeight="1" x14ac:dyDescent="0.25">
      <c r="A6" s="215" t="s">
        <v>295</v>
      </c>
      <c r="B6" s="228">
        <v>34839</v>
      </c>
      <c r="C6" s="229">
        <v>34836</v>
      </c>
      <c r="D6" s="228">
        <v>34826</v>
      </c>
      <c r="E6" s="229">
        <v>34816</v>
      </c>
      <c r="F6" s="228">
        <v>34806</v>
      </c>
    </row>
    <row r="7" spans="1:6" x14ac:dyDescent="0.25">
      <c r="A7" s="215" t="s">
        <v>126</v>
      </c>
      <c r="B7" s="228">
        <v>129</v>
      </c>
      <c r="C7" s="229">
        <v>129</v>
      </c>
      <c r="D7" s="228">
        <v>129</v>
      </c>
      <c r="E7" s="229">
        <v>129</v>
      </c>
      <c r="F7" s="228">
        <v>129</v>
      </c>
    </row>
    <row r="8" spans="1:6" ht="14.25" x14ac:dyDescent="0.25">
      <c r="A8" s="215" t="s">
        <v>351</v>
      </c>
      <c r="B8" s="228">
        <v>83</v>
      </c>
      <c r="C8" s="229">
        <v>83</v>
      </c>
      <c r="D8" s="228">
        <v>83</v>
      </c>
      <c r="E8" s="229">
        <v>83</v>
      </c>
      <c r="F8" s="228">
        <v>83</v>
      </c>
    </row>
    <row r="9" spans="1:6" ht="6.6" customHeight="1" x14ac:dyDescent="0.25">
      <c r="A9" s="215"/>
      <c r="B9" s="230"/>
      <c r="C9" s="231"/>
      <c r="D9" s="230"/>
      <c r="E9" s="231"/>
      <c r="F9" s="230"/>
    </row>
    <row r="10" spans="1:6" x14ac:dyDescent="0.25">
      <c r="A10" s="232" t="s">
        <v>526</v>
      </c>
      <c r="B10" s="233">
        <v>332</v>
      </c>
      <c r="C10" s="234">
        <v>332</v>
      </c>
      <c r="D10" s="233">
        <v>332</v>
      </c>
      <c r="E10" s="234">
        <v>333</v>
      </c>
      <c r="F10" s="233">
        <v>333</v>
      </c>
    </row>
    <row r="11" spans="1:6" x14ac:dyDescent="0.25">
      <c r="A11" s="215" t="s">
        <v>295</v>
      </c>
      <c r="B11" s="228">
        <v>320</v>
      </c>
      <c r="C11" s="229">
        <v>320</v>
      </c>
      <c r="D11" s="228">
        <v>320</v>
      </c>
      <c r="E11" s="229">
        <v>320</v>
      </c>
      <c r="F11" s="228">
        <v>320</v>
      </c>
    </row>
    <row r="12" spans="1:6" x14ac:dyDescent="0.25">
      <c r="A12" s="215" t="s">
        <v>126</v>
      </c>
      <c r="B12" s="228">
        <v>12</v>
      </c>
      <c r="C12" s="229">
        <v>12</v>
      </c>
      <c r="D12" s="228">
        <v>12</v>
      </c>
      <c r="E12" s="229">
        <v>13</v>
      </c>
      <c r="F12" s="228">
        <v>13</v>
      </c>
    </row>
    <row r="13" spans="1:6" ht="6.6" customHeight="1" x14ac:dyDescent="0.25">
      <c r="A13" s="215"/>
      <c r="B13" s="228"/>
      <c r="C13" s="229"/>
      <c r="D13" s="228"/>
      <c r="E13" s="229"/>
      <c r="F13" s="228"/>
    </row>
    <row r="14" spans="1:6" x14ac:dyDescent="0.25">
      <c r="A14" s="232" t="s">
        <v>527</v>
      </c>
      <c r="B14" s="233">
        <v>101</v>
      </c>
      <c r="C14" s="234">
        <v>101</v>
      </c>
      <c r="D14" s="233">
        <v>101</v>
      </c>
      <c r="E14" s="234">
        <v>101</v>
      </c>
      <c r="F14" s="233">
        <v>101</v>
      </c>
    </row>
    <row r="15" spans="1:6" x14ac:dyDescent="0.25">
      <c r="A15" s="215" t="s">
        <v>295</v>
      </c>
      <c r="B15" s="228">
        <v>96</v>
      </c>
      <c r="C15" s="229">
        <v>96</v>
      </c>
      <c r="D15" s="228">
        <v>96</v>
      </c>
      <c r="E15" s="229">
        <v>96</v>
      </c>
      <c r="F15" s="228">
        <v>96</v>
      </c>
    </row>
    <row r="16" spans="1:6" x14ac:dyDescent="0.25">
      <c r="A16" s="215" t="s">
        <v>126</v>
      </c>
      <c r="B16" s="228">
        <v>5</v>
      </c>
      <c r="C16" s="229">
        <v>5</v>
      </c>
      <c r="D16" s="228">
        <v>5</v>
      </c>
      <c r="E16" s="229">
        <v>5</v>
      </c>
      <c r="F16" s="228">
        <v>5</v>
      </c>
    </row>
    <row r="17" spans="1:6" ht="6.6" customHeight="1" x14ac:dyDescent="0.25">
      <c r="A17" s="215"/>
      <c r="B17" s="230"/>
      <c r="C17" s="231"/>
      <c r="D17" s="230"/>
      <c r="E17" s="231"/>
      <c r="F17" s="230"/>
    </row>
    <row r="18" spans="1:6" x14ac:dyDescent="0.25">
      <c r="A18" s="232" t="s">
        <v>528</v>
      </c>
      <c r="B18" s="233">
        <v>18</v>
      </c>
      <c r="C18" s="234">
        <v>18</v>
      </c>
      <c r="D18" s="233">
        <v>18</v>
      </c>
      <c r="E18" s="234">
        <v>18</v>
      </c>
      <c r="F18" s="233">
        <v>18</v>
      </c>
    </row>
    <row r="19" spans="1:6" x14ac:dyDescent="0.25">
      <c r="A19" s="215" t="s">
        <v>295</v>
      </c>
      <c r="B19" s="228">
        <v>13</v>
      </c>
      <c r="C19" s="229">
        <v>13</v>
      </c>
      <c r="D19" s="228">
        <v>13</v>
      </c>
      <c r="E19" s="229">
        <v>13</v>
      </c>
      <c r="F19" s="228">
        <v>13</v>
      </c>
    </row>
    <row r="20" spans="1:6" x14ac:dyDescent="0.25">
      <c r="A20" s="215" t="s">
        <v>127</v>
      </c>
      <c r="B20" s="228">
        <v>5</v>
      </c>
      <c r="C20" s="229">
        <v>5</v>
      </c>
      <c r="D20" s="228">
        <v>5</v>
      </c>
      <c r="E20" s="229">
        <v>5</v>
      </c>
      <c r="F20" s="228">
        <v>5</v>
      </c>
    </row>
    <row r="21" spans="1:6" ht="6.6" customHeight="1" x14ac:dyDescent="0.25">
      <c r="A21" s="215"/>
      <c r="B21" s="230"/>
      <c r="C21" s="231"/>
      <c r="D21" s="230"/>
      <c r="E21" s="231"/>
      <c r="F21" s="230"/>
    </row>
    <row r="22" spans="1:6" ht="14.25" x14ac:dyDescent="0.25">
      <c r="A22" s="232" t="s">
        <v>504</v>
      </c>
      <c r="B22" s="233">
        <v>8</v>
      </c>
      <c r="C22" s="234">
        <v>8</v>
      </c>
      <c r="D22" s="233">
        <v>8</v>
      </c>
      <c r="E22" s="234">
        <v>8</v>
      </c>
      <c r="F22" s="233">
        <v>8</v>
      </c>
    </row>
    <row r="23" spans="1:6" ht="11.25" customHeight="1" x14ac:dyDescent="0.2">
      <c r="A23" s="166" t="s">
        <v>293</v>
      </c>
      <c r="B23" s="517"/>
      <c r="C23" s="516"/>
      <c r="D23" s="517"/>
      <c r="E23" s="516"/>
      <c r="F23" s="517"/>
    </row>
    <row r="24" spans="1:6" ht="37.5" customHeight="1" x14ac:dyDescent="0.25">
      <c r="A24" s="532" t="s">
        <v>521</v>
      </c>
      <c r="B24" s="532"/>
      <c r="C24" s="532"/>
      <c r="D24" s="532"/>
      <c r="E24" s="532"/>
      <c r="F24" s="532"/>
    </row>
    <row r="25" spans="1:6" ht="15" customHeight="1" x14ac:dyDescent="0.25">
      <c r="B25" s="491"/>
      <c r="C25" s="491"/>
      <c r="D25" s="491"/>
      <c r="E25" s="78"/>
    </row>
    <row r="26" spans="1:6" ht="36" customHeight="1" x14ac:dyDescent="0.25">
      <c r="A26" s="141" t="s">
        <v>252</v>
      </c>
      <c r="B26" s="82"/>
      <c r="C26" s="82"/>
      <c r="D26" s="81"/>
      <c r="E26" s="81"/>
    </row>
    <row r="27" spans="1:6" ht="12.95" customHeight="1" x14ac:dyDescent="0.2">
      <c r="A27" s="200" t="s">
        <v>201</v>
      </c>
      <c r="B27" s="82"/>
      <c r="C27" s="82"/>
      <c r="D27" s="81"/>
      <c r="E27" s="81"/>
    </row>
    <row r="28" spans="1:6" ht="14.25" x14ac:dyDescent="0.25">
      <c r="A28" s="297" t="s">
        <v>76</v>
      </c>
      <c r="B28" s="211">
        <v>2020</v>
      </c>
      <c r="C28" s="212">
        <v>2021</v>
      </c>
      <c r="D28" s="211">
        <v>2022</v>
      </c>
      <c r="E28" s="212">
        <v>2023</v>
      </c>
      <c r="F28" s="211">
        <v>2024</v>
      </c>
    </row>
    <row r="29" spans="1:6" ht="15" customHeight="1" x14ac:dyDescent="0.25">
      <c r="A29" s="113" t="s">
        <v>358</v>
      </c>
      <c r="B29" s="213">
        <v>66780857</v>
      </c>
      <c r="C29" s="214">
        <v>66989056</v>
      </c>
      <c r="D29" s="213">
        <v>67244921</v>
      </c>
      <c r="E29" s="214">
        <v>67418672</v>
      </c>
      <c r="F29" s="213">
        <v>67664570</v>
      </c>
    </row>
    <row r="30" spans="1:6" x14ac:dyDescent="0.25">
      <c r="A30" s="215" t="s">
        <v>295</v>
      </c>
      <c r="B30" s="140">
        <v>64639133</v>
      </c>
      <c r="C30" s="121">
        <v>64844037</v>
      </c>
      <c r="D30" s="140">
        <v>65096768</v>
      </c>
      <c r="E30" s="121">
        <v>65269154</v>
      </c>
      <c r="F30" s="140">
        <v>65505213</v>
      </c>
    </row>
    <row r="31" spans="1:6" x14ac:dyDescent="0.25">
      <c r="A31" s="137" t="s">
        <v>126</v>
      </c>
      <c r="B31" s="122">
        <v>2141724</v>
      </c>
      <c r="C31" s="138">
        <v>2145019</v>
      </c>
      <c r="D31" s="122">
        <v>2148153</v>
      </c>
      <c r="E31" s="138">
        <v>2149518</v>
      </c>
      <c r="F31" s="122">
        <v>2159357</v>
      </c>
    </row>
    <row r="32" spans="1:6" x14ac:dyDescent="0.25">
      <c r="A32" s="83" t="s">
        <v>128</v>
      </c>
      <c r="B32" s="216"/>
      <c r="C32" s="217"/>
      <c r="D32" s="216"/>
      <c r="E32" s="217"/>
      <c r="F32" s="216"/>
    </row>
    <row r="33" spans="1:6" x14ac:dyDescent="0.25">
      <c r="A33" s="218" t="s">
        <v>129</v>
      </c>
      <c r="B33" s="219">
        <v>5997</v>
      </c>
      <c r="C33" s="220">
        <v>5985</v>
      </c>
      <c r="D33" s="219">
        <v>5974</v>
      </c>
      <c r="E33" s="220">
        <v>5925</v>
      </c>
      <c r="F33" s="219">
        <v>5873</v>
      </c>
    </row>
    <row r="34" spans="1:6" x14ac:dyDescent="0.25">
      <c r="A34" s="218" t="s">
        <v>130</v>
      </c>
      <c r="B34" s="123">
        <v>9961</v>
      </c>
      <c r="C34" s="124">
        <v>10124</v>
      </c>
      <c r="D34" s="123">
        <v>10289</v>
      </c>
      <c r="E34" s="124">
        <v>10457</v>
      </c>
      <c r="F34" s="123">
        <v>10464</v>
      </c>
    </row>
    <row r="35" spans="1:6" x14ac:dyDescent="0.25">
      <c r="A35" s="218" t="s">
        <v>131</v>
      </c>
      <c r="B35" s="123">
        <v>35334</v>
      </c>
      <c r="C35" s="124">
        <v>34065</v>
      </c>
      <c r="D35" s="123">
        <v>32489</v>
      </c>
      <c r="E35" s="124">
        <v>31801</v>
      </c>
      <c r="F35" s="123">
        <v>31477</v>
      </c>
    </row>
    <row r="36" spans="1:6" x14ac:dyDescent="0.25">
      <c r="A36" s="218" t="s">
        <v>533</v>
      </c>
      <c r="B36" s="123">
        <v>275918</v>
      </c>
      <c r="C36" s="124">
        <v>275918</v>
      </c>
      <c r="D36" s="123">
        <v>278786</v>
      </c>
      <c r="E36" s="124">
        <v>278786</v>
      </c>
      <c r="F36" s="123">
        <f>+E36</f>
        <v>278786</v>
      </c>
    </row>
    <row r="37" spans="1:6" x14ac:dyDescent="0.25">
      <c r="A37" s="221" t="s">
        <v>555</v>
      </c>
      <c r="B37" s="123">
        <v>11558</v>
      </c>
      <c r="C37" s="124">
        <v>11558</v>
      </c>
      <c r="D37" s="123">
        <v>11558</v>
      </c>
      <c r="E37" s="124">
        <v>11558</v>
      </c>
      <c r="F37" s="123">
        <v>11151</v>
      </c>
    </row>
    <row r="38" spans="1:6" x14ac:dyDescent="0.25">
      <c r="A38" s="218" t="s">
        <v>498</v>
      </c>
      <c r="B38" s="123">
        <v>271407</v>
      </c>
      <c r="C38" s="124">
        <v>271407</v>
      </c>
      <c r="D38" s="123">
        <v>271407</v>
      </c>
      <c r="E38" s="124">
        <v>271407</v>
      </c>
      <c r="F38" s="123">
        <v>271407</v>
      </c>
    </row>
    <row r="39" spans="1:6" x14ac:dyDescent="0.25">
      <c r="A39" s="139" t="s">
        <v>173</v>
      </c>
      <c r="B39" s="222">
        <v>67391032</v>
      </c>
      <c r="C39" s="223">
        <v>67598113</v>
      </c>
      <c r="D39" s="222">
        <v>67852556</v>
      </c>
      <c r="E39" s="223">
        <v>68025738</v>
      </c>
      <c r="F39" s="222">
        <f>SUM(F30:F38)</f>
        <v>68273728</v>
      </c>
    </row>
    <row r="40" spans="1:6" x14ac:dyDescent="0.25">
      <c r="A40" s="171" t="s">
        <v>292</v>
      </c>
    </row>
  </sheetData>
  <mergeCells count="1">
    <mergeCell ref="A24:F24"/>
  </mergeCells>
  <pageMargins left="0.70866141732283472" right="0.70866141732283472" top="0.74803149606299213" bottom="0.74803149606299213" header="0.31496062992125984" footer="0.31496062992125984"/>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GridLines="0" zoomScaleNormal="100" workbookViewId="0">
      <selection activeCell="H8" sqref="H8"/>
    </sheetView>
  </sheetViews>
  <sheetFormatPr baseColWidth="10" defaultRowHeight="15" x14ac:dyDescent="0.25"/>
  <cols>
    <col min="1" max="1" width="42.42578125" style="14" customWidth="1"/>
    <col min="2" max="5" width="10.28515625" customWidth="1"/>
  </cols>
  <sheetData>
    <row r="1" spans="1:7" ht="18" x14ac:dyDescent="0.25">
      <c r="A1" s="178" t="s">
        <v>507</v>
      </c>
      <c r="B1" s="179"/>
      <c r="C1" s="179"/>
      <c r="D1" s="179"/>
      <c r="E1" s="179"/>
      <c r="F1" s="179"/>
    </row>
    <row r="2" spans="1:7" x14ac:dyDescent="0.25">
      <c r="B2" s="80"/>
      <c r="C2" s="80"/>
      <c r="D2" s="80"/>
      <c r="E2" s="80"/>
    </row>
    <row r="3" spans="1:7" x14ac:dyDescent="0.25">
      <c r="A3" s="199" t="s">
        <v>195</v>
      </c>
      <c r="B3" s="80"/>
      <c r="C3" s="80"/>
      <c r="D3" s="80"/>
      <c r="E3" s="80"/>
    </row>
    <row r="4" spans="1:7" x14ac:dyDescent="0.25">
      <c r="A4" s="224"/>
      <c r="B4" s="490">
        <v>2020</v>
      </c>
      <c r="C4" s="489">
        <v>2021</v>
      </c>
      <c r="D4" s="490">
        <v>2022</v>
      </c>
      <c r="E4" s="489">
        <v>2023</v>
      </c>
      <c r="F4" s="490">
        <v>2024</v>
      </c>
    </row>
    <row r="5" spans="1:7" x14ac:dyDescent="0.25">
      <c r="A5" s="480" t="s">
        <v>514</v>
      </c>
      <c r="B5" s="479">
        <v>45802</v>
      </c>
      <c r="C5" s="478">
        <v>45397</v>
      </c>
      <c r="D5" s="479">
        <v>45205</v>
      </c>
      <c r="E5" s="478">
        <v>45090</v>
      </c>
      <c r="F5" s="479">
        <v>44932</v>
      </c>
    </row>
    <row r="6" spans="1:7" x14ac:dyDescent="0.25">
      <c r="A6" s="481" t="s">
        <v>508</v>
      </c>
      <c r="B6" s="479">
        <v>35083</v>
      </c>
      <c r="C6" s="478">
        <v>35079</v>
      </c>
      <c r="D6" s="479">
        <v>35069</v>
      </c>
      <c r="E6" s="478">
        <v>35059</v>
      </c>
      <c r="F6" s="479">
        <v>35049</v>
      </c>
      <c r="G6" s="529"/>
    </row>
    <row r="7" spans="1:7" x14ac:dyDescent="0.25">
      <c r="A7" s="482" t="s">
        <v>75</v>
      </c>
      <c r="B7" s="470">
        <v>34968</v>
      </c>
      <c r="C7" s="464">
        <v>34965</v>
      </c>
      <c r="D7" s="470">
        <v>34955</v>
      </c>
      <c r="E7" s="464">
        <v>34945</v>
      </c>
      <c r="F7" s="470">
        <v>34935</v>
      </c>
    </row>
    <row r="8" spans="1:7" x14ac:dyDescent="0.25">
      <c r="A8" s="483" t="s">
        <v>295</v>
      </c>
      <c r="B8" s="471">
        <v>34839</v>
      </c>
      <c r="C8" s="465">
        <v>34836</v>
      </c>
      <c r="D8" s="471">
        <v>34826</v>
      </c>
      <c r="E8" s="465">
        <v>34816</v>
      </c>
      <c r="F8" s="471">
        <v>34806</v>
      </c>
    </row>
    <row r="9" spans="1:7" x14ac:dyDescent="0.25">
      <c r="A9" s="484" t="s">
        <v>352</v>
      </c>
      <c r="B9" s="471">
        <v>129</v>
      </c>
      <c r="C9" s="465">
        <v>129</v>
      </c>
      <c r="D9" s="471">
        <v>129</v>
      </c>
      <c r="E9" s="465">
        <v>129</v>
      </c>
      <c r="F9" s="471">
        <v>129</v>
      </c>
    </row>
    <row r="10" spans="1:7" x14ac:dyDescent="0.25">
      <c r="A10" s="483"/>
      <c r="B10" s="472"/>
      <c r="C10" s="466"/>
      <c r="D10" s="472"/>
      <c r="E10" s="466"/>
      <c r="F10" s="472"/>
    </row>
    <row r="11" spans="1:7" x14ac:dyDescent="0.25">
      <c r="A11" s="485" t="s">
        <v>515</v>
      </c>
      <c r="B11" s="473">
        <v>96</v>
      </c>
      <c r="C11" s="467">
        <v>95</v>
      </c>
      <c r="D11" s="473">
        <v>95</v>
      </c>
      <c r="E11" s="467">
        <v>95</v>
      </c>
      <c r="F11" s="473">
        <v>95</v>
      </c>
    </row>
    <row r="12" spans="1:7" x14ac:dyDescent="0.25">
      <c r="A12" s="483" t="s">
        <v>295</v>
      </c>
      <c r="B12" s="471">
        <v>94</v>
      </c>
      <c r="C12" s="465">
        <v>93</v>
      </c>
      <c r="D12" s="471">
        <v>93</v>
      </c>
      <c r="E12" s="465">
        <v>93</v>
      </c>
      <c r="F12" s="471">
        <v>93</v>
      </c>
    </row>
    <row r="13" spans="1:7" x14ac:dyDescent="0.25">
      <c r="A13" s="484" t="s">
        <v>352</v>
      </c>
      <c r="B13" s="471">
        <v>2</v>
      </c>
      <c r="C13" s="465">
        <v>2</v>
      </c>
      <c r="D13" s="471">
        <v>2</v>
      </c>
      <c r="E13" s="465">
        <v>2</v>
      </c>
      <c r="F13" s="471">
        <v>2</v>
      </c>
    </row>
    <row r="14" spans="1:7" x14ac:dyDescent="0.25">
      <c r="A14" s="483"/>
      <c r="B14" s="472"/>
      <c r="C14" s="466"/>
      <c r="D14" s="472"/>
      <c r="E14" s="466"/>
      <c r="F14" s="472"/>
    </row>
    <row r="15" spans="1:7" x14ac:dyDescent="0.25">
      <c r="A15" s="485" t="s">
        <v>166</v>
      </c>
      <c r="B15" s="473">
        <v>14</v>
      </c>
      <c r="C15" s="467">
        <v>14</v>
      </c>
      <c r="D15" s="473">
        <v>14</v>
      </c>
      <c r="E15" s="467">
        <v>14</v>
      </c>
      <c r="F15" s="473">
        <v>14</v>
      </c>
    </row>
    <row r="16" spans="1:7" x14ac:dyDescent="0.25">
      <c r="A16" s="483" t="s">
        <v>295</v>
      </c>
      <c r="B16" s="471">
        <v>12</v>
      </c>
      <c r="C16" s="465">
        <v>12</v>
      </c>
      <c r="D16" s="471">
        <v>12</v>
      </c>
      <c r="E16" s="465">
        <v>12</v>
      </c>
      <c r="F16" s="471">
        <v>12</v>
      </c>
    </row>
    <row r="17" spans="1:6" x14ac:dyDescent="0.25">
      <c r="A17" s="484" t="s">
        <v>352</v>
      </c>
      <c r="B17" s="471">
        <v>2</v>
      </c>
      <c r="C17" s="465">
        <v>2</v>
      </c>
      <c r="D17" s="471">
        <v>2</v>
      </c>
      <c r="E17" s="465">
        <v>2</v>
      </c>
      <c r="F17" s="471">
        <v>2</v>
      </c>
    </row>
    <row r="18" spans="1:6" x14ac:dyDescent="0.25">
      <c r="A18" s="483"/>
      <c r="B18" s="472"/>
      <c r="C18" s="466"/>
      <c r="D18" s="472"/>
      <c r="E18" s="466"/>
      <c r="F18" s="472"/>
    </row>
    <row r="19" spans="1:6" x14ac:dyDescent="0.25">
      <c r="A19" s="485" t="s">
        <v>167</v>
      </c>
      <c r="B19" s="474">
        <v>5</v>
      </c>
      <c r="C19" s="468">
        <v>5</v>
      </c>
      <c r="D19" s="474">
        <v>5</v>
      </c>
      <c r="E19" s="468">
        <v>5</v>
      </c>
      <c r="F19" s="474">
        <v>5</v>
      </c>
    </row>
    <row r="20" spans="1:6" x14ac:dyDescent="0.25">
      <c r="A20" s="486" t="s">
        <v>430</v>
      </c>
      <c r="B20" s="471">
        <v>1</v>
      </c>
      <c r="C20" s="465">
        <v>1</v>
      </c>
      <c r="D20" s="471">
        <v>1</v>
      </c>
      <c r="E20" s="465">
        <v>1</v>
      </c>
      <c r="F20" s="471">
        <v>1</v>
      </c>
    </row>
    <row r="21" spans="1:6" x14ac:dyDescent="0.25">
      <c r="A21" s="486" t="s">
        <v>157</v>
      </c>
      <c r="B21" s="471">
        <v>1</v>
      </c>
      <c r="C21" s="465">
        <v>1</v>
      </c>
      <c r="D21" s="471">
        <v>1</v>
      </c>
      <c r="E21" s="465">
        <v>1</v>
      </c>
      <c r="F21" s="471">
        <v>1</v>
      </c>
    </row>
    <row r="22" spans="1:6" x14ac:dyDescent="0.25">
      <c r="A22" s="486" t="s">
        <v>0</v>
      </c>
      <c r="B22" s="471">
        <v>1</v>
      </c>
      <c r="C22" s="465">
        <v>1</v>
      </c>
      <c r="D22" s="471">
        <v>1</v>
      </c>
      <c r="E22" s="465">
        <v>1</v>
      </c>
      <c r="F22" s="471">
        <v>1</v>
      </c>
    </row>
    <row r="23" spans="1:6" x14ac:dyDescent="0.25">
      <c r="A23" s="486" t="s">
        <v>1</v>
      </c>
      <c r="B23" s="471">
        <v>1</v>
      </c>
      <c r="C23" s="465">
        <v>1</v>
      </c>
      <c r="D23" s="471">
        <v>1</v>
      </c>
      <c r="E23" s="465">
        <v>1</v>
      </c>
      <c r="F23" s="471">
        <v>1</v>
      </c>
    </row>
    <row r="24" spans="1:6" x14ac:dyDescent="0.25">
      <c r="A24" s="487" t="s">
        <v>168</v>
      </c>
      <c r="B24" s="475">
        <v>1</v>
      </c>
      <c r="C24" s="469">
        <v>1</v>
      </c>
      <c r="D24" s="475">
        <v>1</v>
      </c>
      <c r="E24" s="469">
        <v>1</v>
      </c>
      <c r="F24" s="475">
        <v>1</v>
      </c>
    </row>
    <row r="25" spans="1:6" x14ac:dyDescent="0.25">
      <c r="A25" s="481" t="s">
        <v>509</v>
      </c>
      <c r="B25" s="479">
        <v>10719</v>
      </c>
      <c r="C25" s="478">
        <v>10318</v>
      </c>
      <c r="D25" s="479">
        <v>10136</v>
      </c>
      <c r="E25" s="478">
        <v>10031</v>
      </c>
      <c r="F25" s="479">
        <v>9883</v>
      </c>
    </row>
    <row r="26" spans="1:6" x14ac:dyDescent="0.25">
      <c r="A26" s="482" t="s">
        <v>512</v>
      </c>
      <c r="B26" s="470">
        <v>1254</v>
      </c>
      <c r="C26" s="464">
        <v>1253</v>
      </c>
      <c r="D26" s="470">
        <v>1254</v>
      </c>
      <c r="E26" s="464">
        <v>1254</v>
      </c>
      <c r="F26" s="470">
        <v>1254</v>
      </c>
    </row>
    <row r="27" spans="1:6" x14ac:dyDescent="0.25">
      <c r="A27" s="488" t="s">
        <v>513</v>
      </c>
      <c r="B27" s="477">
        <v>9465</v>
      </c>
      <c r="C27" s="476">
        <v>9065</v>
      </c>
      <c r="D27" s="477">
        <v>8882</v>
      </c>
      <c r="E27" s="476">
        <v>8777</v>
      </c>
      <c r="F27" s="477">
        <v>8629</v>
      </c>
    </row>
    <row r="28" spans="1:6" x14ac:dyDescent="0.25">
      <c r="A28" s="512" t="s">
        <v>510</v>
      </c>
      <c r="B28" s="513"/>
      <c r="C28" s="513"/>
      <c r="D28" s="513"/>
      <c r="E28" s="513"/>
      <c r="F28" s="513"/>
    </row>
    <row r="29" spans="1:6" ht="39.200000000000003" customHeight="1" x14ac:dyDescent="0.25">
      <c r="A29" s="533" t="s">
        <v>503</v>
      </c>
      <c r="B29" s="533"/>
      <c r="C29" s="533"/>
      <c r="D29" s="533"/>
      <c r="E29" s="533"/>
      <c r="F29" s="533"/>
    </row>
    <row r="30" spans="1:6" x14ac:dyDescent="0.25">
      <c r="A30" s="514" t="s">
        <v>511</v>
      </c>
      <c r="B30" s="515"/>
      <c r="C30" s="515"/>
      <c r="D30" s="515"/>
      <c r="E30" s="515"/>
      <c r="F30" s="515"/>
    </row>
    <row r="31" spans="1:6" x14ac:dyDescent="0.25">
      <c r="B31" s="80"/>
      <c r="C31" s="80"/>
      <c r="D31" s="80"/>
    </row>
  </sheetData>
  <mergeCells count="1">
    <mergeCell ref="A29:F29"/>
  </mergeCell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6"/>
  <sheetViews>
    <sheetView workbookViewId="0">
      <selection activeCell="K11" sqref="K11"/>
    </sheetView>
  </sheetViews>
  <sheetFormatPr baseColWidth="10" defaultColWidth="23.140625" defaultRowHeight="12.75" x14ac:dyDescent="0.25"/>
  <cols>
    <col min="1" max="1" width="25.7109375" style="9" customWidth="1"/>
    <col min="2" max="2" width="13.7109375" style="10" customWidth="1"/>
    <col min="3" max="3" width="13.7109375" style="13" customWidth="1"/>
    <col min="4" max="5" width="12.140625" style="11" customWidth="1"/>
    <col min="6" max="6" width="13.140625" style="9" customWidth="1"/>
    <col min="7" max="7" width="15.42578125" style="9" customWidth="1"/>
    <col min="8" max="255" width="14.85546875" style="9" customWidth="1"/>
    <col min="256" max="16384" width="23.140625" style="9"/>
  </cols>
  <sheetData>
    <row r="1" spans="1:8" ht="18" x14ac:dyDescent="0.25">
      <c r="A1" s="174" t="s">
        <v>329</v>
      </c>
      <c r="B1" s="175"/>
      <c r="C1" s="176"/>
      <c r="D1" s="177"/>
      <c r="E1" s="177"/>
      <c r="F1" s="177"/>
      <c r="G1" s="177"/>
    </row>
    <row r="2" spans="1:8" x14ac:dyDescent="0.25">
      <c r="A2" s="85"/>
      <c r="B2" s="84"/>
      <c r="C2" s="86"/>
      <c r="D2" s="87"/>
      <c r="E2" s="87"/>
      <c r="F2" s="85"/>
      <c r="G2" s="85"/>
    </row>
    <row r="3" spans="1:8" ht="15" x14ac:dyDescent="0.25">
      <c r="A3" s="534" t="s">
        <v>534</v>
      </c>
      <c r="B3" s="534"/>
      <c r="C3" s="534"/>
      <c r="D3" s="534"/>
      <c r="E3" s="534"/>
      <c r="F3" s="534"/>
      <c r="G3" s="534"/>
    </row>
    <row r="4" spans="1:8" x14ac:dyDescent="0.25">
      <c r="A4" s="115" t="s">
        <v>124</v>
      </c>
      <c r="B4" s="535" t="s">
        <v>296</v>
      </c>
      <c r="C4" s="536"/>
      <c r="D4" s="535" t="s">
        <v>2</v>
      </c>
      <c r="E4" s="536"/>
      <c r="F4" s="537" t="s">
        <v>297</v>
      </c>
      <c r="G4" s="538"/>
    </row>
    <row r="5" spans="1:8" ht="25.5" x14ac:dyDescent="0.25">
      <c r="A5" s="235" t="s">
        <v>360</v>
      </c>
      <c r="B5" s="164" t="s">
        <v>155</v>
      </c>
      <c r="C5" s="236" t="s">
        <v>298</v>
      </c>
      <c r="D5" s="164" t="s">
        <v>155</v>
      </c>
      <c r="E5" s="236" t="s">
        <v>298</v>
      </c>
      <c r="F5" s="164" t="s">
        <v>155</v>
      </c>
      <c r="G5" s="237" t="s">
        <v>298</v>
      </c>
      <c r="H5"/>
    </row>
    <row r="6" spans="1:8" ht="15" x14ac:dyDescent="0.25">
      <c r="A6" s="88" t="s">
        <v>202</v>
      </c>
      <c r="B6" s="142">
        <v>897</v>
      </c>
      <c r="C6" s="238">
        <v>30566</v>
      </c>
      <c r="D6" s="142">
        <v>0</v>
      </c>
      <c r="E6" s="238">
        <v>0</v>
      </c>
      <c r="F6" s="142">
        <f t="shared" ref="F6:F7" si="0">B6+D6</f>
        <v>897</v>
      </c>
      <c r="G6" s="239">
        <f t="shared" ref="G6:G7" si="1">C6+E6</f>
        <v>30566</v>
      </c>
      <c r="H6"/>
    </row>
    <row r="7" spans="1:8" ht="15" x14ac:dyDescent="0.25">
      <c r="A7" s="97" t="s">
        <v>133</v>
      </c>
      <c r="B7" s="143">
        <v>2507</v>
      </c>
      <c r="C7" s="240">
        <v>189715</v>
      </c>
      <c r="D7" s="143">
        <v>0</v>
      </c>
      <c r="E7" s="240">
        <v>0</v>
      </c>
      <c r="F7" s="143">
        <f t="shared" si="0"/>
        <v>2507</v>
      </c>
      <c r="G7" s="241">
        <f t="shared" si="1"/>
        <v>189715</v>
      </c>
      <c r="H7"/>
    </row>
    <row r="8" spans="1:8" ht="15" x14ac:dyDescent="0.25">
      <c r="A8" s="90" t="s">
        <v>134</v>
      </c>
      <c r="B8" s="144">
        <v>5436</v>
      </c>
      <c r="C8" s="242">
        <v>800678</v>
      </c>
      <c r="D8" s="144">
        <v>0</v>
      </c>
      <c r="E8" s="242">
        <v>0</v>
      </c>
      <c r="F8" s="144">
        <f t="shared" ref="F8:G29" si="2">B8+D8</f>
        <v>5436</v>
      </c>
      <c r="G8" s="243">
        <f t="shared" si="2"/>
        <v>800678</v>
      </c>
      <c r="H8"/>
    </row>
    <row r="9" spans="1:8" ht="15" x14ac:dyDescent="0.25">
      <c r="A9" s="97" t="s">
        <v>135</v>
      </c>
      <c r="B9" s="143">
        <v>4205</v>
      </c>
      <c r="C9" s="240">
        <v>1035392</v>
      </c>
      <c r="D9" s="143">
        <v>2</v>
      </c>
      <c r="E9" s="240">
        <v>492</v>
      </c>
      <c r="F9" s="143">
        <f t="shared" ref="F9:F11" si="3">B9+D9</f>
        <v>4207</v>
      </c>
      <c r="G9" s="241">
        <f t="shared" ref="G9:G11" si="4">C9+E9</f>
        <v>1035884</v>
      </c>
      <c r="H9"/>
    </row>
    <row r="10" spans="1:8" ht="15" x14ac:dyDescent="0.25">
      <c r="A10" s="90" t="s">
        <v>136</v>
      </c>
      <c r="B10" s="144">
        <v>3117</v>
      </c>
      <c r="C10" s="242">
        <v>1079633</v>
      </c>
      <c r="D10" s="144">
        <v>1</v>
      </c>
      <c r="E10" s="242">
        <v>317</v>
      </c>
      <c r="F10" s="144">
        <f t="shared" si="3"/>
        <v>3118</v>
      </c>
      <c r="G10" s="243">
        <f t="shared" si="4"/>
        <v>1079950</v>
      </c>
      <c r="H10"/>
    </row>
    <row r="11" spans="1:8" ht="15" x14ac:dyDescent="0.25">
      <c r="A11" s="97" t="s">
        <v>137</v>
      </c>
      <c r="B11" s="143">
        <v>2189</v>
      </c>
      <c r="C11" s="240">
        <v>981157</v>
      </c>
      <c r="D11" s="143">
        <v>0</v>
      </c>
      <c r="E11" s="240">
        <v>0</v>
      </c>
      <c r="F11" s="143">
        <f t="shared" si="3"/>
        <v>2189</v>
      </c>
      <c r="G11" s="241">
        <f t="shared" si="4"/>
        <v>981157</v>
      </c>
      <c r="H11"/>
    </row>
    <row r="12" spans="1:8" ht="15" x14ac:dyDescent="0.25">
      <c r="A12" s="90" t="s">
        <v>138</v>
      </c>
      <c r="B12" s="144">
        <v>3508</v>
      </c>
      <c r="C12" s="242">
        <v>2075280</v>
      </c>
      <c r="D12" s="144">
        <v>2</v>
      </c>
      <c r="E12" s="242">
        <v>1172</v>
      </c>
      <c r="F12" s="144">
        <f t="shared" si="2"/>
        <v>3510</v>
      </c>
      <c r="G12" s="243">
        <f t="shared" si="2"/>
        <v>2076452</v>
      </c>
      <c r="H12"/>
    </row>
    <row r="13" spans="1:8" ht="15" x14ac:dyDescent="0.25">
      <c r="A13" s="97" t="s">
        <v>139</v>
      </c>
      <c r="B13" s="143">
        <v>3089</v>
      </c>
      <c r="C13" s="240">
        <v>2576902</v>
      </c>
      <c r="D13" s="143">
        <v>1</v>
      </c>
      <c r="E13" s="240">
        <v>917</v>
      </c>
      <c r="F13" s="143">
        <f t="shared" si="2"/>
        <v>3090</v>
      </c>
      <c r="G13" s="241">
        <f t="shared" si="2"/>
        <v>2577819</v>
      </c>
      <c r="H13"/>
    </row>
    <row r="14" spans="1:8" ht="15" x14ac:dyDescent="0.25">
      <c r="A14" s="90" t="s">
        <v>140</v>
      </c>
      <c r="B14" s="144">
        <v>2934</v>
      </c>
      <c r="C14" s="242">
        <v>3571625</v>
      </c>
      <c r="D14" s="144">
        <v>4</v>
      </c>
      <c r="E14" s="242">
        <v>5281</v>
      </c>
      <c r="F14" s="144">
        <f t="shared" si="2"/>
        <v>2938</v>
      </c>
      <c r="G14" s="243">
        <f t="shared" si="2"/>
        <v>3576906</v>
      </c>
      <c r="H14"/>
    </row>
    <row r="15" spans="1:8" ht="15" x14ac:dyDescent="0.25">
      <c r="A15" s="97" t="s">
        <v>141</v>
      </c>
      <c r="B15" s="143">
        <v>1580</v>
      </c>
      <c r="C15" s="240">
        <v>2724731</v>
      </c>
      <c r="D15" s="143">
        <v>7</v>
      </c>
      <c r="E15" s="240">
        <v>12059</v>
      </c>
      <c r="F15" s="143">
        <f t="shared" si="2"/>
        <v>1587</v>
      </c>
      <c r="G15" s="241">
        <f t="shared" si="2"/>
        <v>2736790</v>
      </c>
      <c r="H15"/>
    </row>
    <row r="16" spans="1:8" ht="15" x14ac:dyDescent="0.25">
      <c r="A16" s="90" t="s">
        <v>142</v>
      </c>
      <c r="B16" s="144">
        <v>1030</v>
      </c>
      <c r="C16" s="242">
        <v>2293387</v>
      </c>
      <c r="D16" s="144">
        <v>1</v>
      </c>
      <c r="E16" s="242">
        <v>2146</v>
      </c>
      <c r="F16" s="144">
        <f t="shared" si="2"/>
        <v>1031</v>
      </c>
      <c r="G16" s="243">
        <f t="shared" si="2"/>
        <v>2295533</v>
      </c>
      <c r="H16"/>
    </row>
    <row r="17" spans="1:8" ht="15" x14ac:dyDescent="0.25">
      <c r="A17" s="97" t="s">
        <v>143</v>
      </c>
      <c r="B17" s="143">
        <v>685</v>
      </c>
      <c r="C17" s="240">
        <v>1869514</v>
      </c>
      <c r="D17" s="143">
        <v>3</v>
      </c>
      <c r="E17" s="240">
        <v>8126</v>
      </c>
      <c r="F17" s="143">
        <f t="shared" si="2"/>
        <v>688</v>
      </c>
      <c r="G17" s="241">
        <f t="shared" si="2"/>
        <v>1877640</v>
      </c>
      <c r="H17"/>
    </row>
    <row r="18" spans="1:8" ht="15" x14ac:dyDescent="0.25">
      <c r="A18" s="90" t="s">
        <v>144</v>
      </c>
      <c r="B18" s="144">
        <v>529</v>
      </c>
      <c r="C18" s="242">
        <v>1712090</v>
      </c>
      <c r="D18" s="144">
        <v>4</v>
      </c>
      <c r="E18" s="242">
        <v>12936</v>
      </c>
      <c r="F18" s="144">
        <f t="shared" si="2"/>
        <v>533</v>
      </c>
      <c r="G18" s="243">
        <f t="shared" si="2"/>
        <v>1725026</v>
      </c>
      <c r="H18"/>
    </row>
    <row r="19" spans="1:8" ht="15" x14ac:dyDescent="0.25">
      <c r="A19" s="97" t="s">
        <v>145</v>
      </c>
      <c r="B19" s="143">
        <v>393</v>
      </c>
      <c r="C19" s="240">
        <v>1467533</v>
      </c>
      <c r="D19" s="143">
        <v>3</v>
      </c>
      <c r="E19" s="240">
        <v>11191</v>
      </c>
      <c r="F19" s="143">
        <f t="shared" si="2"/>
        <v>396</v>
      </c>
      <c r="G19" s="241">
        <f t="shared" si="2"/>
        <v>1478724</v>
      </c>
      <c r="H19"/>
    </row>
    <row r="20" spans="1:8" ht="15" x14ac:dyDescent="0.25">
      <c r="A20" s="90" t="s">
        <v>146</v>
      </c>
      <c r="B20" s="144">
        <v>576</v>
      </c>
      <c r="C20" s="242">
        <v>2563803</v>
      </c>
      <c r="D20" s="144">
        <v>7</v>
      </c>
      <c r="E20" s="242">
        <v>30914</v>
      </c>
      <c r="F20" s="144">
        <f t="shared" si="2"/>
        <v>583</v>
      </c>
      <c r="G20" s="243">
        <f t="shared" si="2"/>
        <v>2594717</v>
      </c>
      <c r="H20"/>
    </row>
    <row r="21" spans="1:8" ht="15" x14ac:dyDescent="0.25">
      <c r="A21" s="97" t="s">
        <v>147</v>
      </c>
      <c r="B21" s="143">
        <v>380</v>
      </c>
      <c r="C21" s="240">
        <v>2085821</v>
      </c>
      <c r="D21" s="143">
        <v>9</v>
      </c>
      <c r="E21" s="240">
        <v>48955</v>
      </c>
      <c r="F21" s="143">
        <f t="shared" si="2"/>
        <v>389</v>
      </c>
      <c r="G21" s="241">
        <f t="shared" si="2"/>
        <v>2134776</v>
      </c>
      <c r="H21"/>
    </row>
    <row r="22" spans="1:8" ht="15" x14ac:dyDescent="0.25">
      <c r="A22" s="90" t="s">
        <v>205</v>
      </c>
      <c r="B22" s="144">
        <v>497</v>
      </c>
      <c r="C22" s="242">
        <v>3419071</v>
      </c>
      <c r="D22" s="144">
        <v>15</v>
      </c>
      <c r="E22" s="242">
        <v>104768</v>
      </c>
      <c r="F22" s="144">
        <f t="shared" si="2"/>
        <v>512</v>
      </c>
      <c r="G22" s="243">
        <f t="shared" si="2"/>
        <v>3523839</v>
      </c>
      <c r="H22"/>
    </row>
    <row r="23" spans="1:8" ht="15" x14ac:dyDescent="0.25">
      <c r="A23" s="97" t="s">
        <v>206</v>
      </c>
      <c r="B23" s="143">
        <v>286</v>
      </c>
      <c r="C23" s="240">
        <v>2557329</v>
      </c>
      <c r="D23" s="143">
        <v>11</v>
      </c>
      <c r="E23" s="240">
        <v>99596</v>
      </c>
      <c r="F23" s="143">
        <f t="shared" si="2"/>
        <v>297</v>
      </c>
      <c r="G23" s="241">
        <f t="shared" si="2"/>
        <v>2656925</v>
      </c>
      <c r="H23"/>
    </row>
    <row r="24" spans="1:8" ht="15" x14ac:dyDescent="0.25">
      <c r="A24" s="90" t="s">
        <v>148</v>
      </c>
      <c r="B24" s="144">
        <v>514</v>
      </c>
      <c r="C24" s="242">
        <v>6998444</v>
      </c>
      <c r="D24" s="144">
        <v>30</v>
      </c>
      <c r="E24" s="242">
        <v>424153</v>
      </c>
      <c r="F24" s="144">
        <f t="shared" si="2"/>
        <v>544</v>
      </c>
      <c r="G24" s="243">
        <f t="shared" si="2"/>
        <v>7422597</v>
      </c>
      <c r="H24"/>
    </row>
    <row r="25" spans="1:8" ht="15" x14ac:dyDescent="0.25">
      <c r="A25" s="97" t="s">
        <v>149</v>
      </c>
      <c r="B25" s="143">
        <v>191</v>
      </c>
      <c r="C25" s="240">
        <v>4599818</v>
      </c>
      <c r="D25" s="143">
        <v>8</v>
      </c>
      <c r="E25" s="240">
        <v>195866</v>
      </c>
      <c r="F25" s="143">
        <f t="shared" si="2"/>
        <v>199</v>
      </c>
      <c r="G25" s="241">
        <f t="shared" si="2"/>
        <v>4795684</v>
      </c>
      <c r="H25"/>
    </row>
    <row r="26" spans="1:8" x14ac:dyDescent="0.2">
      <c r="A26" s="90" t="s">
        <v>150</v>
      </c>
      <c r="B26" s="144">
        <v>144</v>
      </c>
      <c r="C26" s="242">
        <v>5582233</v>
      </c>
      <c r="D26" s="144">
        <v>10</v>
      </c>
      <c r="E26" s="242">
        <v>351164</v>
      </c>
      <c r="F26" s="144">
        <f t="shared" si="2"/>
        <v>154</v>
      </c>
      <c r="G26" s="243">
        <f t="shared" si="2"/>
        <v>5933397</v>
      </c>
    </row>
    <row r="27" spans="1:8" x14ac:dyDescent="0.2">
      <c r="A27" s="97" t="s">
        <v>151</v>
      </c>
      <c r="B27" s="143">
        <v>64</v>
      </c>
      <c r="C27" s="240">
        <v>3965858</v>
      </c>
      <c r="D27" s="143">
        <v>7</v>
      </c>
      <c r="E27" s="240">
        <v>423279</v>
      </c>
      <c r="F27" s="143">
        <f t="shared" si="2"/>
        <v>71</v>
      </c>
      <c r="G27" s="241">
        <f t="shared" si="2"/>
        <v>4389137</v>
      </c>
    </row>
    <row r="28" spans="1:8" x14ac:dyDescent="0.2">
      <c r="A28" s="90" t="s">
        <v>152</v>
      </c>
      <c r="B28" s="144">
        <v>15</v>
      </c>
      <c r="C28" s="242">
        <v>1351988</v>
      </c>
      <c r="D28" s="144">
        <v>2</v>
      </c>
      <c r="E28" s="242">
        <v>166020</v>
      </c>
      <c r="F28" s="144">
        <f t="shared" si="2"/>
        <v>17</v>
      </c>
      <c r="G28" s="243">
        <f t="shared" si="2"/>
        <v>1518008</v>
      </c>
    </row>
    <row r="29" spans="1:8" ht="15" customHeight="1" x14ac:dyDescent="0.2">
      <c r="A29" s="97" t="s">
        <v>153</v>
      </c>
      <c r="B29" s="143">
        <v>29</v>
      </c>
      <c r="C29" s="240">
        <v>3951479</v>
      </c>
      <c r="D29" s="143">
        <v>2</v>
      </c>
      <c r="E29" s="240">
        <v>260005</v>
      </c>
      <c r="F29" s="143">
        <f t="shared" si="2"/>
        <v>31</v>
      </c>
      <c r="G29" s="241">
        <f t="shared" si="2"/>
        <v>4211484</v>
      </c>
    </row>
    <row r="30" spans="1:8" x14ac:dyDescent="0.2">
      <c r="A30" s="90" t="s">
        <v>154</v>
      </c>
      <c r="B30" s="144">
        <v>4</v>
      </c>
      <c r="C30" s="242">
        <v>1014908</v>
      </c>
      <c r="D30" s="144">
        <v>0</v>
      </c>
      <c r="E30" s="242">
        <v>0</v>
      </c>
      <c r="F30" s="144">
        <f t="shared" ref="F30:F31" si="5">B30+D30</f>
        <v>4</v>
      </c>
      <c r="G30" s="243">
        <f t="shared" ref="G30:G31" si="6">C30+E30</f>
        <v>1014908</v>
      </c>
    </row>
    <row r="31" spans="1:8" x14ac:dyDescent="0.2">
      <c r="A31" s="97" t="s">
        <v>174</v>
      </c>
      <c r="B31" s="143">
        <v>7</v>
      </c>
      <c r="C31" s="240">
        <v>5006258</v>
      </c>
      <c r="D31" s="143">
        <v>0</v>
      </c>
      <c r="E31" s="240">
        <v>0</v>
      </c>
      <c r="F31" s="155">
        <f t="shared" si="5"/>
        <v>7</v>
      </c>
      <c r="G31" s="244">
        <f t="shared" si="6"/>
        <v>5006258</v>
      </c>
    </row>
    <row r="32" spans="1:8" x14ac:dyDescent="0.2">
      <c r="A32" s="98" t="s">
        <v>74</v>
      </c>
      <c r="B32" s="145">
        <f t="shared" ref="B32:G32" si="7">SUM(B6:B31)</f>
        <v>34806</v>
      </c>
      <c r="C32" s="245">
        <f t="shared" si="7"/>
        <v>65505213</v>
      </c>
      <c r="D32" s="145">
        <f t="shared" si="7"/>
        <v>129</v>
      </c>
      <c r="E32" s="245">
        <f t="shared" si="7"/>
        <v>2159357</v>
      </c>
      <c r="F32" s="246">
        <f t="shared" si="7"/>
        <v>34935</v>
      </c>
      <c r="G32" s="247">
        <f t="shared" si="7"/>
        <v>67664570</v>
      </c>
    </row>
    <row r="33" spans="1:7" s="41" customFormat="1" x14ac:dyDescent="0.2">
      <c r="A33" s="166" t="s">
        <v>535</v>
      </c>
      <c r="B33" s="91"/>
      <c r="C33" s="91"/>
      <c r="D33" s="92"/>
      <c r="E33" s="92"/>
      <c r="F33" s="92"/>
      <c r="G33" s="92"/>
    </row>
    <row r="34" spans="1:7" s="41" customFormat="1" x14ac:dyDescent="0.2">
      <c r="A34" s="166" t="s">
        <v>487</v>
      </c>
      <c r="B34" s="92"/>
      <c r="C34" s="93"/>
      <c r="D34" s="92"/>
      <c r="E34" s="92"/>
      <c r="F34" s="92"/>
      <c r="G34" s="92"/>
    </row>
    <row r="35" spans="1:7" s="41" customFormat="1" x14ac:dyDescent="0.25">
      <c r="A35" s="167" t="s">
        <v>363</v>
      </c>
      <c r="B35" s="94"/>
      <c r="C35" s="93"/>
      <c r="D35" s="92"/>
      <c r="E35" s="95"/>
      <c r="F35" s="92"/>
      <c r="G35" s="92"/>
    </row>
    <row r="36" spans="1:7" x14ac:dyDescent="0.25">
      <c r="B36" s="9"/>
      <c r="C36" s="9"/>
      <c r="D36" s="9"/>
      <c r="E36" s="9"/>
    </row>
    <row r="37" spans="1:7" x14ac:dyDescent="0.25">
      <c r="B37" s="9"/>
      <c r="C37" s="9"/>
      <c r="D37" s="9"/>
      <c r="E37" s="9"/>
    </row>
    <row r="38" spans="1:7" x14ac:dyDescent="0.25">
      <c r="B38" s="9"/>
      <c r="C38" s="9"/>
      <c r="D38" s="9"/>
      <c r="E38" s="9"/>
    </row>
    <row r="39" spans="1:7" x14ac:dyDescent="0.25">
      <c r="B39" s="9"/>
      <c r="C39" s="9"/>
      <c r="D39" s="9"/>
      <c r="E39" s="9"/>
    </row>
    <row r="40" spans="1:7" x14ac:dyDescent="0.25">
      <c r="B40" s="9"/>
      <c r="C40" s="9"/>
      <c r="D40" s="9"/>
      <c r="E40" s="9"/>
    </row>
    <row r="41" spans="1:7" x14ac:dyDescent="0.25">
      <c r="B41" s="9"/>
      <c r="C41" s="9"/>
      <c r="D41" s="9"/>
      <c r="E41" s="9"/>
    </row>
    <row r="42" spans="1:7" x14ac:dyDescent="0.25">
      <c r="B42" s="9"/>
      <c r="C42" s="9"/>
      <c r="D42" s="9"/>
      <c r="E42" s="9"/>
    </row>
    <row r="43" spans="1:7" x14ac:dyDescent="0.25">
      <c r="B43" s="9"/>
      <c r="C43" s="9"/>
      <c r="D43" s="9"/>
      <c r="E43" s="9"/>
    </row>
    <row r="44" spans="1:7" x14ac:dyDescent="0.25">
      <c r="B44" s="12"/>
    </row>
    <row r="45" spans="1:7" x14ac:dyDescent="0.25">
      <c r="B45" s="12"/>
    </row>
    <row r="46" spans="1:7" x14ac:dyDescent="0.25">
      <c r="B46" s="12"/>
    </row>
    <row r="47" spans="1:7" x14ac:dyDescent="0.25">
      <c r="B47" s="12"/>
    </row>
    <row r="48" spans="1:7" x14ac:dyDescent="0.25">
      <c r="B48" s="12"/>
    </row>
    <row r="49" spans="2:2" x14ac:dyDescent="0.25">
      <c r="B49" s="12"/>
    </row>
    <row r="50" spans="2:2" x14ac:dyDescent="0.25">
      <c r="B50" s="12"/>
    </row>
    <row r="51" spans="2:2" x14ac:dyDescent="0.25">
      <c r="B51" s="12"/>
    </row>
    <row r="52" spans="2:2" x14ac:dyDescent="0.25">
      <c r="B52" s="12"/>
    </row>
    <row r="53" spans="2:2" x14ac:dyDescent="0.25">
      <c r="B53" s="12"/>
    </row>
    <row r="54" spans="2:2" x14ac:dyDescent="0.25">
      <c r="B54" s="12"/>
    </row>
    <row r="55" spans="2:2" x14ac:dyDescent="0.25">
      <c r="B55" s="12"/>
    </row>
    <row r="56" spans="2:2" x14ac:dyDescent="0.25">
      <c r="B56" s="12"/>
    </row>
    <row r="57" spans="2:2" x14ac:dyDescent="0.25">
      <c r="B57" s="12"/>
    </row>
    <row r="58" spans="2:2" x14ac:dyDescent="0.25">
      <c r="B58" s="12"/>
    </row>
    <row r="59" spans="2:2" x14ac:dyDescent="0.25">
      <c r="B59" s="12"/>
    </row>
    <row r="60" spans="2:2" x14ac:dyDescent="0.25">
      <c r="B60" s="12"/>
    </row>
    <row r="61" spans="2:2" x14ac:dyDescent="0.25">
      <c r="B61" s="12"/>
    </row>
    <row r="62" spans="2:2" x14ac:dyDescent="0.25">
      <c r="B62" s="12"/>
    </row>
    <row r="63" spans="2:2" x14ac:dyDescent="0.25">
      <c r="B63" s="12"/>
    </row>
    <row r="64" spans="2:2" x14ac:dyDescent="0.25">
      <c r="B64" s="12"/>
    </row>
    <row r="65" spans="2:2" x14ac:dyDescent="0.25">
      <c r="B65" s="12"/>
    </row>
    <row r="66" spans="2:2" x14ac:dyDescent="0.25">
      <c r="B66" s="12"/>
    </row>
    <row r="67" spans="2:2" x14ac:dyDescent="0.25">
      <c r="B67" s="12"/>
    </row>
    <row r="68" spans="2:2" x14ac:dyDescent="0.25">
      <c r="B68" s="12"/>
    </row>
    <row r="69" spans="2:2" x14ac:dyDescent="0.25">
      <c r="B69" s="12"/>
    </row>
    <row r="70" spans="2:2" x14ac:dyDescent="0.25">
      <c r="B70" s="12"/>
    </row>
    <row r="71" spans="2:2" x14ac:dyDescent="0.25">
      <c r="B71" s="12"/>
    </row>
    <row r="72" spans="2:2" x14ac:dyDescent="0.25">
      <c r="B72" s="12"/>
    </row>
    <row r="73" spans="2:2" x14ac:dyDescent="0.25">
      <c r="B73" s="12"/>
    </row>
    <row r="74" spans="2:2" x14ac:dyDescent="0.25">
      <c r="B74" s="12"/>
    </row>
    <row r="75" spans="2:2" x14ac:dyDescent="0.25">
      <c r="B75" s="12"/>
    </row>
    <row r="76" spans="2:2" x14ac:dyDescent="0.25">
      <c r="B76" s="12"/>
    </row>
    <row r="77" spans="2:2" x14ac:dyDescent="0.25">
      <c r="B77" s="12"/>
    </row>
    <row r="78" spans="2:2" x14ac:dyDescent="0.25">
      <c r="B78" s="12"/>
    </row>
    <row r="79" spans="2:2" x14ac:dyDescent="0.25">
      <c r="B79" s="12"/>
    </row>
    <row r="80" spans="2:2" x14ac:dyDescent="0.25">
      <c r="B80" s="12"/>
    </row>
    <row r="81" spans="2:2" x14ac:dyDescent="0.25">
      <c r="B81" s="12"/>
    </row>
    <row r="82" spans="2:2" x14ac:dyDescent="0.25">
      <c r="B82" s="12"/>
    </row>
    <row r="83" spans="2:2" x14ac:dyDescent="0.25">
      <c r="B83" s="12"/>
    </row>
    <row r="84" spans="2:2" x14ac:dyDescent="0.25">
      <c r="B84" s="12"/>
    </row>
    <row r="85" spans="2:2" x14ac:dyDescent="0.25">
      <c r="B85" s="12"/>
    </row>
    <row r="86" spans="2:2" x14ac:dyDescent="0.25">
      <c r="B86" s="12"/>
    </row>
    <row r="87" spans="2:2" x14ac:dyDescent="0.25">
      <c r="B87" s="12"/>
    </row>
    <row r="88" spans="2:2" x14ac:dyDescent="0.25">
      <c r="B88" s="12"/>
    </row>
    <row r="89" spans="2:2" x14ac:dyDescent="0.25">
      <c r="B89" s="12"/>
    </row>
    <row r="90" spans="2:2" x14ac:dyDescent="0.25">
      <c r="B90" s="12"/>
    </row>
    <row r="91" spans="2:2" x14ac:dyDescent="0.25">
      <c r="B91" s="12"/>
    </row>
    <row r="92" spans="2:2" x14ac:dyDescent="0.25">
      <c r="B92" s="12"/>
    </row>
    <row r="93" spans="2:2" x14ac:dyDescent="0.25">
      <c r="B93" s="12"/>
    </row>
    <row r="94" spans="2:2" x14ac:dyDescent="0.25">
      <c r="B94" s="12"/>
    </row>
    <row r="95" spans="2:2" x14ac:dyDescent="0.25">
      <c r="B95" s="12"/>
    </row>
    <row r="96" spans="2:2" x14ac:dyDescent="0.25">
      <c r="B96" s="12"/>
    </row>
    <row r="97" spans="2:2" x14ac:dyDescent="0.25">
      <c r="B97" s="12"/>
    </row>
    <row r="98" spans="2:2" x14ac:dyDescent="0.25">
      <c r="B98" s="12"/>
    </row>
    <row r="99" spans="2:2" x14ac:dyDescent="0.25">
      <c r="B99" s="12"/>
    </row>
    <row r="100" spans="2:2" x14ac:dyDescent="0.25">
      <c r="B100" s="12"/>
    </row>
    <row r="101" spans="2:2" x14ac:dyDescent="0.25">
      <c r="B101" s="12"/>
    </row>
    <row r="102" spans="2:2" x14ac:dyDescent="0.25">
      <c r="B102" s="12"/>
    </row>
    <row r="103" spans="2:2" x14ac:dyDescent="0.25">
      <c r="B103" s="12"/>
    </row>
    <row r="104" spans="2:2" x14ac:dyDescent="0.25">
      <c r="B104" s="12"/>
    </row>
    <row r="105" spans="2:2" x14ac:dyDescent="0.25">
      <c r="B105" s="12"/>
    </row>
    <row r="106" spans="2:2" x14ac:dyDescent="0.25">
      <c r="B106" s="12"/>
    </row>
    <row r="107" spans="2:2" x14ac:dyDescent="0.25">
      <c r="B107" s="12"/>
    </row>
    <row r="108" spans="2:2" x14ac:dyDescent="0.25">
      <c r="B108" s="12"/>
    </row>
    <row r="109" spans="2:2" x14ac:dyDescent="0.25">
      <c r="B109" s="12"/>
    </row>
    <row r="110" spans="2:2" x14ac:dyDescent="0.25">
      <c r="B110" s="12"/>
    </row>
    <row r="111" spans="2:2" x14ac:dyDescent="0.25">
      <c r="B111" s="12"/>
    </row>
    <row r="112" spans="2:2" x14ac:dyDescent="0.25">
      <c r="B112" s="12"/>
    </row>
    <row r="113" spans="2:2" x14ac:dyDescent="0.25">
      <c r="B113" s="12"/>
    </row>
    <row r="114" spans="2:2" x14ac:dyDescent="0.25">
      <c r="B114" s="12"/>
    </row>
    <row r="115" spans="2:2" x14ac:dyDescent="0.25">
      <c r="B115" s="12"/>
    </row>
    <row r="116" spans="2:2" x14ac:dyDescent="0.25">
      <c r="B116" s="12"/>
    </row>
    <row r="117" spans="2:2" x14ac:dyDescent="0.25">
      <c r="B117" s="12"/>
    </row>
    <row r="118" spans="2:2" x14ac:dyDescent="0.25">
      <c r="B118" s="12"/>
    </row>
    <row r="119" spans="2:2" x14ac:dyDescent="0.25">
      <c r="B119" s="12"/>
    </row>
    <row r="120" spans="2:2" x14ac:dyDescent="0.25">
      <c r="B120" s="12"/>
    </row>
    <row r="121" spans="2:2" x14ac:dyDescent="0.25">
      <c r="B121" s="12"/>
    </row>
    <row r="122" spans="2:2" x14ac:dyDescent="0.25">
      <c r="B122" s="12"/>
    </row>
    <row r="123" spans="2:2" x14ac:dyDescent="0.25">
      <c r="B123" s="12"/>
    </row>
    <row r="124" spans="2:2" x14ac:dyDescent="0.25">
      <c r="B124" s="12"/>
    </row>
    <row r="125" spans="2:2" x14ac:dyDescent="0.25">
      <c r="B125" s="12"/>
    </row>
    <row r="126" spans="2:2" x14ac:dyDescent="0.25">
      <c r="B126" s="12"/>
    </row>
    <row r="127" spans="2:2" x14ac:dyDescent="0.25">
      <c r="B127" s="12"/>
    </row>
    <row r="128" spans="2:2" x14ac:dyDescent="0.25">
      <c r="B128" s="12"/>
    </row>
    <row r="129" spans="2:2" x14ac:dyDescent="0.25">
      <c r="B129" s="12"/>
    </row>
    <row r="130" spans="2:2" x14ac:dyDescent="0.25">
      <c r="B130" s="12"/>
    </row>
    <row r="131" spans="2:2" x14ac:dyDescent="0.25">
      <c r="B131" s="12"/>
    </row>
    <row r="132" spans="2:2" x14ac:dyDescent="0.25">
      <c r="B132" s="12"/>
    </row>
    <row r="133" spans="2:2" x14ac:dyDescent="0.25">
      <c r="B133" s="12"/>
    </row>
    <row r="134" spans="2:2" x14ac:dyDescent="0.25">
      <c r="B134" s="12"/>
    </row>
    <row r="135" spans="2:2" x14ac:dyDescent="0.25">
      <c r="B135" s="12"/>
    </row>
    <row r="136" spans="2:2" x14ac:dyDescent="0.25">
      <c r="B136" s="12"/>
    </row>
  </sheetData>
  <mergeCells count="4">
    <mergeCell ref="A3:G3"/>
    <mergeCell ref="B4:C4"/>
    <mergeCell ref="D4:E4"/>
    <mergeCell ref="F4:G4"/>
  </mergeCell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5"/>
  <sheetViews>
    <sheetView zoomScaleNormal="100" zoomScaleSheetLayoutView="100" workbookViewId="0">
      <selection activeCell="L6" sqref="L6"/>
    </sheetView>
  </sheetViews>
  <sheetFormatPr baseColWidth="10" defaultColWidth="23.140625" defaultRowHeight="12.75" x14ac:dyDescent="0.25"/>
  <cols>
    <col min="1" max="1" width="22.5703125" style="9" customWidth="1"/>
    <col min="2" max="2" width="11.28515625" style="10" customWidth="1"/>
    <col min="3" max="3" width="9.140625" style="13" customWidth="1"/>
    <col min="4" max="4" width="15.42578125" style="11" customWidth="1"/>
    <col min="5" max="5" width="9.28515625" style="11" customWidth="1"/>
    <col min="6" max="7" width="12.28515625" style="9" customWidth="1"/>
    <col min="8" max="255" width="14.85546875" style="9" customWidth="1"/>
    <col min="256" max="16384" width="23.140625" style="9"/>
  </cols>
  <sheetData>
    <row r="1" spans="1:12" ht="18" customHeight="1" x14ac:dyDescent="0.25">
      <c r="A1" s="174" t="s">
        <v>330</v>
      </c>
      <c r="B1" s="175"/>
      <c r="C1" s="176"/>
      <c r="D1" s="177"/>
      <c r="E1" s="177"/>
      <c r="F1" s="177"/>
      <c r="G1" s="177"/>
    </row>
    <row r="2" spans="1:12" ht="16.7" customHeight="1" x14ac:dyDescent="0.25">
      <c r="A2" s="85"/>
      <c r="B2" s="84"/>
      <c r="C2" s="86"/>
      <c r="D2" s="87"/>
      <c r="E2" s="87"/>
      <c r="F2" s="85"/>
      <c r="G2" s="85"/>
    </row>
    <row r="3" spans="1:12" ht="31.5" customHeight="1" x14ac:dyDescent="0.25">
      <c r="A3" s="534" t="s">
        <v>536</v>
      </c>
      <c r="B3" s="534"/>
      <c r="C3" s="534"/>
      <c r="D3" s="534"/>
      <c r="E3" s="534"/>
      <c r="F3" s="534"/>
      <c r="G3" s="534"/>
    </row>
    <row r="4" spans="1:12" ht="25.5" x14ac:dyDescent="0.2">
      <c r="A4" s="260" t="s">
        <v>360</v>
      </c>
      <c r="B4" s="172" t="s">
        <v>155</v>
      </c>
      <c r="C4" s="114" t="s">
        <v>125</v>
      </c>
      <c r="D4" s="260" t="s">
        <v>360</v>
      </c>
      <c r="E4" s="131"/>
      <c r="F4" s="172" t="s">
        <v>155</v>
      </c>
      <c r="G4" s="130" t="s">
        <v>125</v>
      </c>
      <c r="K4" s="9" t="s">
        <v>75</v>
      </c>
      <c r="L4" s="9" t="s">
        <v>125</v>
      </c>
    </row>
    <row r="5" spans="1:12" x14ac:dyDescent="0.2">
      <c r="A5" s="173"/>
      <c r="B5" s="541" t="s">
        <v>327</v>
      </c>
      <c r="C5" s="542"/>
      <c r="D5" s="261"/>
      <c r="E5" s="262"/>
      <c r="F5" s="543" t="s">
        <v>328</v>
      </c>
      <c r="G5" s="544"/>
      <c r="K5" s="9">
        <v>0</v>
      </c>
      <c r="L5" s="9">
        <v>0</v>
      </c>
    </row>
    <row r="6" spans="1:12" x14ac:dyDescent="0.2">
      <c r="A6" s="88" t="s">
        <v>202</v>
      </c>
      <c r="B6" s="160">
        <f>+'2.3a Com'!F6/'2.3a Com'!F$32</f>
        <v>2.5676255903821381E-2</v>
      </c>
      <c r="C6" s="508">
        <f>+'2.3a Com'!G6/'2.3a Com'!G$32</f>
        <v>4.5172828261525936E-4</v>
      </c>
      <c r="D6" s="156" t="s">
        <v>202</v>
      </c>
      <c r="E6" s="116"/>
      <c r="F6" s="160">
        <f>+B6</f>
        <v>2.5676255903821381E-2</v>
      </c>
      <c r="G6" s="116">
        <f>+C6</f>
        <v>4.5172828261525936E-4</v>
      </c>
      <c r="H6" s="159"/>
      <c r="I6" s="10">
        <v>50</v>
      </c>
      <c r="J6" s="156" t="s">
        <v>302</v>
      </c>
      <c r="K6" s="271">
        <f>+F6</f>
        <v>2.5676255903821381E-2</v>
      </c>
      <c r="L6" s="271">
        <f t="shared" ref="L6:L30" si="0">+G6</f>
        <v>4.5172828261525936E-4</v>
      </c>
    </row>
    <row r="7" spans="1:12" x14ac:dyDescent="0.2">
      <c r="A7" s="97" t="s">
        <v>133</v>
      </c>
      <c r="B7" s="161">
        <f>+'2.3a Com'!F7/'2.3a Com'!F$32</f>
        <v>7.1761843423500782E-2</v>
      </c>
      <c r="C7" s="509">
        <f>+'2.3a Com'!G7/'2.3a Com'!G$32</f>
        <v>2.8037568257656851E-3</v>
      </c>
      <c r="D7" s="157" t="s">
        <v>256</v>
      </c>
      <c r="E7" s="117"/>
      <c r="F7" s="161">
        <f>+F6+B7</f>
        <v>9.743809932732217E-2</v>
      </c>
      <c r="G7" s="117">
        <f t="shared" ref="G7:G31" si="1">+G6+C7</f>
        <v>3.2554851083809446E-3</v>
      </c>
      <c r="H7" s="159"/>
      <c r="I7" s="10">
        <v>100</v>
      </c>
      <c r="J7" s="157" t="s">
        <v>303</v>
      </c>
      <c r="K7" s="271">
        <f t="shared" ref="K7:K30" si="2">+F7</f>
        <v>9.743809932732217E-2</v>
      </c>
      <c r="L7" s="271">
        <f t="shared" si="0"/>
        <v>3.2554851083809446E-3</v>
      </c>
    </row>
    <row r="8" spans="1:12" x14ac:dyDescent="0.2">
      <c r="A8" s="90" t="s">
        <v>134</v>
      </c>
      <c r="B8" s="162">
        <f>+'2.3a Com'!F8/'2.3a Com'!F$32</f>
        <v>0.15560326320309145</v>
      </c>
      <c r="C8" s="510">
        <f>+'2.3a Com'!G8/'2.3a Com'!G$32</f>
        <v>1.1833046452523085E-2</v>
      </c>
      <c r="D8" s="158" t="s">
        <v>257</v>
      </c>
      <c r="E8" s="118"/>
      <c r="F8" s="162">
        <f t="shared" ref="F8:F31" si="3">+F7+B8</f>
        <v>0.25304136253041365</v>
      </c>
      <c r="G8" s="118">
        <f t="shared" si="1"/>
        <v>1.508853156090403E-2</v>
      </c>
      <c r="H8" s="159"/>
      <c r="I8" s="10">
        <v>200</v>
      </c>
      <c r="J8" s="158" t="s">
        <v>304</v>
      </c>
      <c r="K8" s="271">
        <f t="shared" si="2"/>
        <v>0.25304136253041365</v>
      </c>
      <c r="L8" s="271">
        <f t="shared" si="0"/>
        <v>1.508853156090403E-2</v>
      </c>
    </row>
    <row r="9" spans="1:12" x14ac:dyDescent="0.2">
      <c r="A9" s="97" t="s">
        <v>135</v>
      </c>
      <c r="B9" s="161">
        <f>+'2.3a Com'!F9/'2.3a Com'!F$32</f>
        <v>0.1204236439101188</v>
      </c>
      <c r="C9" s="509">
        <f>+'2.3a Com'!G9/'2.3a Com'!G$32</f>
        <v>1.5309104897880826E-2</v>
      </c>
      <c r="D9" s="157" t="s">
        <v>258</v>
      </c>
      <c r="E9" s="117"/>
      <c r="F9" s="161">
        <f t="shared" si="3"/>
        <v>0.37346500644053243</v>
      </c>
      <c r="G9" s="117">
        <f t="shared" si="1"/>
        <v>3.0397636458784856E-2</v>
      </c>
      <c r="H9" s="159"/>
      <c r="I9" s="10">
        <v>300</v>
      </c>
      <c r="J9" s="157" t="s">
        <v>305</v>
      </c>
      <c r="K9" s="271">
        <f t="shared" si="2"/>
        <v>0.37346500644053243</v>
      </c>
      <c r="L9" s="271">
        <f t="shared" si="0"/>
        <v>3.0397636458784856E-2</v>
      </c>
    </row>
    <row r="10" spans="1:12" x14ac:dyDescent="0.2">
      <c r="A10" s="90" t="s">
        <v>136</v>
      </c>
      <c r="B10" s="162">
        <f>+'2.3a Com'!F10/'2.3a Com'!F$32</f>
        <v>8.9251467010161734E-2</v>
      </c>
      <c r="C10" s="510">
        <f>+'2.3a Com'!G10/'2.3a Com'!G$32</f>
        <v>1.5960346751630876E-2</v>
      </c>
      <c r="D10" s="158" t="s">
        <v>259</v>
      </c>
      <c r="E10" s="118"/>
      <c r="F10" s="162">
        <f t="shared" si="3"/>
        <v>0.46271647345069417</v>
      </c>
      <c r="G10" s="118">
        <f t="shared" si="1"/>
        <v>4.6357983210415732E-2</v>
      </c>
      <c r="H10" s="159"/>
      <c r="I10" s="10">
        <v>400</v>
      </c>
      <c r="J10" s="158" t="s">
        <v>306</v>
      </c>
      <c r="K10" s="271">
        <f t="shared" si="2"/>
        <v>0.46271647345069417</v>
      </c>
      <c r="L10" s="271">
        <f t="shared" si="0"/>
        <v>4.6357983210415732E-2</v>
      </c>
    </row>
    <row r="11" spans="1:12" x14ac:dyDescent="0.2">
      <c r="A11" s="97" t="s">
        <v>137</v>
      </c>
      <c r="B11" s="161">
        <f>+'2.3a Com'!F11/'2.3a Com'!F$32</f>
        <v>6.265922427365106E-2</v>
      </c>
      <c r="C11" s="509">
        <f>+'2.3a Com'!G11/'2.3a Com'!G$32</f>
        <v>1.450030643806648E-2</v>
      </c>
      <c r="D11" s="157" t="s">
        <v>260</v>
      </c>
      <c r="E11" s="117"/>
      <c r="F11" s="161">
        <f t="shared" si="3"/>
        <v>0.52537569772434523</v>
      </c>
      <c r="G11" s="117">
        <f t="shared" si="1"/>
        <v>6.0858289648482208E-2</v>
      </c>
      <c r="H11" s="159"/>
      <c r="I11" s="10">
        <v>500</v>
      </c>
      <c r="J11" s="157" t="s">
        <v>307</v>
      </c>
      <c r="K11" s="271">
        <f t="shared" si="2"/>
        <v>0.52537569772434523</v>
      </c>
      <c r="L11" s="271">
        <f t="shared" si="0"/>
        <v>6.0858289648482208E-2</v>
      </c>
    </row>
    <row r="12" spans="1:12" x14ac:dyDescent="0.2">
      <c r="A12" s="90" t="s">
        <v>138</v>
      </c>
      <c r="B12" s="162">
        <f>+'2.3a Com'!F12/'2.3a Com'!F$32</f>
        <v>0.10047230571060541</v>
      </c>
      <c r="C12" s="510">
        <f>+'2.3a Com'!G12/'2.3a Com'!G$32</f>
        <v>3.06874336155539E-2</v>
      </c>
      <c r="D12" s="158" t="s">
        <v>261</v>
      </c>
      <c r="E12" s="118"/>
      <c r="F12" s="162">
        <f t="shared" si="3"/>
        <v>0.62584800343495062</v>
      </c>
      <c r="G12" s="118">
        <f t="shared" si="1"/>
        <v>9.1545723264036108E-2</v>
      </c>
      <c r="H12" s="159"/>
      <c r="I12" s="10">
        <v>700</v>
      </c>
      <c r="J12" s="158" t="s">
        <v>308</v>
      </c>
      <c r="K12" s="271">
        <f t="shared" si="2"/>
        <v>0.62584800343495062</v>
      </c>
      <c r="L12" s="271">
        <f t="shared" si="0"/>
        <v>9.1545723264036108E-2</v>
      </c>
    </row>
    <row r="13" spans="1:12" x14ac:dyDescent="0.2">
      <c r="A13" s="97" t="s">
        <v>139</v>
      </c>
      <c r="B13" s="161">
        <f>+'2.3a Com'!F13/'2.3a Com'!F$32</f>
        <v>8.8449978531558615E-2</v>
      </c>
      <c r="C13" s="509">
        <f>+'2.3a Com'!G13/'2.3a Com'!G$32</f>
        <v>3.8097027735489931E-2</v>
      </c>
      <c r="D13" s="157" t="s">
        <v>262</v>
      </c>
      <c r="E13" s="117"/>
      <c r="F13" s="161">
        <f t="shared" si="3"/>
        <v>0.71429798196650918</v>
      </c>
      <c r="G13" s="117">
        <f t="shared" si="1"/>
        <v>0.12964275099952605</v>
      </c>
      <c r="H13" s="159"/>
      <c r="I13" s="10">
        <v>1000</v>
      </c>
      <c r="J13" s="157" t="s">
        <v>309</v>
      </c>
      <c r="K13" s="271">
        <f t="shared" si="2"/>
        <v>0.71429798196650918</v>
      </c>
      <c r="L13" s="271">
        <f t="shared" si="0"/>
        <v>0.12964275099952605</v>
      </c>
    </row>
    <row r="14" spans="1:12" x14ac:dyDescent="0.2">
      <c r="A14" s="90" t="s">
        <v>140</v>
      </c>
      <c r="B14" s="162">
        <f>+'2.3a Com'!F14/'2.3a Com'!F$32</f>
        <v>8.4099041076284534E-2</v>
      </c>
      <c r="C14" s="510">
        <f>+'2.3a Com'!G14/'2.3a Com'!G$32</f>
        <v>5.2862317753589509E-2</v>
      </c>
      <c r="D14" s="158" t="s">
        <v>263</v>
      </c>
      <c r="E14" s="118"/>
      <c r="F14" s="162">
        <f t="shared" si="3"/>
        <v>0.7983970230427937</v>
      </c>
      <c r="G14" s="118">
        <f t="shared" si="1"/>
        <v>0.18250506875311556</v>
      </c>
      <c r="H14" s="159"/>
      <c r="I14" s="10">
        <v>1500</v>
      </c>
      <c r="J14" s="158" t="s">
        <v>310</v>
      </c>
      <c r="K14" s="271">
        <f t="shared" si="2"/>
        <v>0.7983970230427937</v>
      </c>
      <c r="L14" s="271">
        <f t="shared" si="0"/>
        <v>0.18250506875311556</v>
      </c>
    </row>
    <row r="15" spans="1:12" x14ac:dyDescent="0.2">
      <c r="A15" s="97" t="s">
        <v>141</v>
      </c>
      <c r="B15" s="161">
        <f>+'2.3a Com'!F15/'2.3a Com'!F$32</f>
        <v>4.5427221983683985E-2</v>
      </c>
      <c r="C15" s="509">
        <f>+'2.3a Com'!G15/'2.3a Com'!G$32</f>
        <v>4.0446425655257988E-2</v>
      </c>
      <c r="D15" s="157" t="s">
        <v>264</v>
      </c>
      <c r="E15" s="117"/>
      <c r="F15" s="161">
        <f t="shared" si="3"/>
        <v>0.84382424502647768</v>
      </c>
      <c r="G15" s="117">
        <f t="shared" si="1"/>
        <v>0.22295149440837356</v>
      </c>
      <c r="I15" s="10">
        <v>2000</v>
      </c>
      <c r="J15" s="157" t="s">
        <v>311</v>
      </c>
      <c r="K15" s="271">
        <f t="shared" si="2"/>
        <v>0.84382424502647768</v>
      </c>
      <c r="L15" s="271">
        <f t="shared" si="0"/>
        <v>0.22295149440837356</v>
      </c>
    </row>
    <row r="16" spans="1:12" x14ac:dyDescent="0.2">
      <c r="A16" s="90" t="s">
        <v>142</v>
      </c>
      <c r="B16" s="162">
        <f>+'2.3a Com'!F16/'2.3a Com'!F$32</f>
        <v>2.9511950765707742E-2</v>
      </c>
      <c r="C16" s="510">
        <f>+'2.3a Com'!G16/'2.3a Com'!G$32</f>
        <v>3.3925184184278416E-2</v>
      </c>
      <c r="D16" s="158" t="s">
        <v>265</v>
      </c>
      <c r="E16" s="118"/>
      <c r="F16" s="162">
        <f t="shared" si="3"/>
        <v>0.87333619579218547</v>
      </c>
      <c r="G16" s="118">
        <f t="shared" si="1"/>
        <v>0.25687667859265195</v>
      </c>
      <c r="I16" s="10">
        <v>2500</v>
      </c>
      <c r="J16" s="158" t="s">
        <v>312</v>
      </c>
      <c r="K16" s="271">
        <f t="shared" si="2"/>
        <v>0.87333619579218547</v>
      </c>
      <c r="L16" s="271">
        <f t="shared" si="0"/>
        <v>0.25687667859265195</v>
      </c>
    </row>
    <row r="17" spans="1:12" x14ac:dyDescent="0.2">
      <c r="A17" s="97" t="s">
        <v>143</v>
      </c>
      <c r="B17" s="161">
        <f>+'2.3a Com'!F17/'2.3a Com'!F$32</f>
        <v>1.9693716902819521E-2</v>
      </c>
      <c r="C17" s="509">
        <f>+'2.3a Com'!G17/'2.3a Com'!G$32</f>
        <v>2.7749234200409461E-2</v>
      </c>
      <c r="D17" s="157" t="s">
        <v>266</v>
      </c>
      <c r="E17" s="117"/>
      <c r="F17" s="161">
        <f t="shared" si="3"/>
        <v>0.89302991269500498</v>
      </c>
      <c r="G17" s="117">
        <f t="shared" si="1"/>
        <v>0.28462591279306143</v>
      </c>
      <c r="I17" s="10">
        <v>3000</v>
      </c>
      <c r="J17" s="157" t="s">
        <v>313</v>
      </c>
      <c r="K17" s="271">
        <f t="shared" si="2"/>
        <v>0.89302991269500498</v>
      </c>
      <c r="L17" s="271">
        <f t="shared" si="0"/>
        <v>0.28462591279306143</v>
      </c>
    </row>
    <row r="18" spans="1:12" x14ac:dyDescent="0.2">
      <c r="A18" s="90" t="s">
        <v>144</v>
      </c>
      <c r="B18" s="162">
        <f>+'2.3a Com'!F18/'2.3a Com'!F$32</f>
        <v>1.5256905681980822E-2</v>
      </c>
      <c r="C18" s="510">
        <f>+'2.3a Com'!G18/'2.3a Com'!G$32</f>
        <v>2.5493785004471321E-2</v>
      </c>
      <c r="D18" s="158" t="s">
        <v>267</v>
      </c>
      <c r="E18" s="118"/>
      <c r="F18" s="162">
        <f t="shared" si="3"/>
        <v>0.90828681837698577</v>
      </c>
      <c r="G18" s="118">
        <f t="shared" si="1"/>
        <v>0.31011969779753273</v>
      </c>
      <c r="I18" s="10">
        <v>3500</v>
      </c>
      <c r="J18" s="158" t="s">
        <v>314</v>
      </c>
      <c r="K18" s="271">
        <f t="shared" si="2"/>
        <v>0.90828681837698577</v>
      </c>
      <c r="L18" s="271">
        <f t="shared" si="0"/>
        <v>0.31011969779753273</v>
      </c>
    </row>
    <row r="19" spans="1:12" x14ac:dyDescent="0.2">
      <c r="A19" s="97" t="s">
        <v>145</v>
      </c>
      <c r="B19" s="161">
        <f>+'2.3a Com'!F19/'2.3a Com'!F$32</f>
        <v>1.1335337054529842E-2</v>
      </c>
      <c r="C19" s="509">
        <f>+'2.3a Com'!G19/'2.3a Com'!G$32</f>
        <v>2.1853741182423829E-2</v>
      </c>
      <c r="D19" s="157" t="s">
        <v>268</v>
      </c>
      <c r="E19" s="117"/>
      <c r="F19" s="161">
        <f t="shared" si="3"/>
        <v>0.9196221554315156</v>
      </c>
      <c r="G19" s="117">
        <f t="shared" si="1"/>
        <v>0.33197343897995657</v>
      </c>
      <c r="I19" s="10">
        <v>4000</v>
      </c>
      <c r="J19" s="157" t="s">
        <v>315</v>
      </c>
      <c r="K19" s="271">
        <f t="shared" si="2"/>
        <v>0.9196221554315156</v>
      </c>
      <c r="L19" s="271">
        <f t="shared" si="0"/>
        <v>0.33197343897995657</v>
      </c>
    </row>
    <row r="20" spans="1:12" x14ac:dyDescent="0.2">
      <c r="A20" s="90" t="s">
        <v>146</v>
      </c>
      <c r="B20" s="162">
        <f>+'2.3a Com'!F20/'2.3a Com'!F$32</f>
        <v>1.6688135108057823E-2</v>
      </c>
      <c r="C20" s="510">
        <f>+'2.3a Com'!G20/'2.3a Com'!G$32</f>
        <v>3.83467596114185E-2</v>
      </c>
      <c r="D20" s="158" t="s">
        <v>269</v>
      </c>
      <c r="E20" s="118"/>
      <c r="F20" s="162">
        <f t="shared" si="3"/>
        <v>0.93631029053957338</v>
      </c>
      <c r="G20" s="118">
        <f t="shared" si="1"/>
        <v>0.37032019859137505</v>
      </c>
      <c r="I20" s="10">
        <v>5000</v>
      </c>
      <c r="J20" s="158" t="s">
        <v>316</v>
      </c>
      <c r="K20" s="271">
        <f t="shared" si="2"/>
        <v>0.93631029053957338</v>
      </c>
      <c r="L20" s="271">
        <f t="shared" si="0"/>
        <v>0.37032019859137505</v>
      </c>
    </row>
    <row r="21" spans="1:12" x14ac:dyDescent="0.2">
      <c r="A21" s="97" t="s">
        <v>147</v>
      </c>
      <c r="B21" s="161">
        <f>+'2.3a Com'!F21/'2.3a Com'!F$32</f>
        <v>1.113496493487906E-2</v>
      </c>
      <c r="C21" s="509">
        <f>+'2.3a Com'!G21/'2.3a Com'!G$32</f>
        <v>3.1549391357988385E-2</v>
      </c>
      <c r="D21" s="157" t="s">
        <v>270</v>
      </c>
      <c r="E21" s="117"/>
      <c r="F21" s="161">
        <f t="shared" si="3"/>
        <v>0.94744525547445246</v>
      </c>
      <c r="G21" s="117">
        <f t="shared" si="1"/>
        <v>0.40186958994936345</v>
      </c>
      <c r="I21" s="10">
        <v>6000</v>
      </c>
      <c r="J21" s="157" t="s">
        <v>317</v>
      </c>
      <c r="K21" s="271">
        <f t="shared" si="2"/>
        <v>0.94744525547445246</v>
      </c>
      <c r="L21" s="271">
        <f t="shared" si="0"/>
        <v>0.40186958994936345</v>
      </c>
    </row>
    <row r="22" spans="1:12" x14ac:dyDescent="0.2">
      <c r="A22" s="90" t="s">
        <v>205</v>
      </c>
      <c r="B22" s="162">
        <f>+'2.3a Com'!F22/'2.3a Com'!F$32</f>
        <v>1.4655789323028481E-2</v>
      </c>
      <c r="C22" s="510">
        <f>+'2.3a Com'!G22/'2.3a Com'!G$32</f>
        <v>5.2078052073633217E-2</v>
      </c>
      <c r="D22" s="158" t="s">
        <v>271</v>
      </c>
      <c r="E22" s="118"/>
      <c r="F22" s="162">
        <f t="shared" si="3"/>
        <v>0.96210104479748093</v>
      </c>
      <c r="G22" s="118">
        <f t="shared" si="1"/>
        <v>0.45394764202299664</v>
      </c>
      <c r="I22" s="10">
        <v>8000</v>
      </c>
      <c r="J22" s="158" t="s">
        <v>318</v>
      </c>
      <c r="K22" s="271">
        <f t="shared" si="2"/>
        <v>0.96210104479748093</v>
      </c>
      <c r="L22" s="271">
        <f t="shared" si="0"/>
        <v>0.45394764202299664</v>
      </c>
    </row>
    <row r="23" spans="1:12" x14ac:dyDescent="0.2">
      <c r="A23" s="97" t="s">
        <v>206</v>
      </c>
      <c r="B23" s="161">
        <f>+'2.3a Com'!F23/'2.3a Com'!F$32</f>
        <v>8.5015027908973816E-3</v>
      </c>
      <c r="C23" s="509">
        <f>+'2.3a Com'!G23/'2.3a Com'!G$32</f>
        <v>3.9266118147207617E-2</v>
      </c>
      <c r="D23" s="157" t="s">
        <v>272</v>
      </c>
      <c r="E23" s="117"/>
      <c r="F23" s="161">
        <f t="shared" si="3"/>
        <v>0.97060254758837827</v>
      </c>
      <c r="G23" s="117">
        <f t="shared" si="1"/>
        <v>0.49321376017020424</v>
      </c>
      <c r="I23" s="10">
        <v>10000</v>
      </c>
      <c r="J23" s="157" t="s">
        <v>319</v>
      </c>
      <c r="K23" s="271">
        <f t="shared" si="2"/>
        <v>0.97060254758837827</v>
      </c>
      <c r="L23" s="271">
        <f t="shared" si="0"/>
        <v>0.49321376017020424</v>
      </c>
    </row>
    <row r="24" spans="1:12" x14ac:dyDescent="0.2">
      <c r="A24" s="90" t="s">
        <v>148</v>
      </c>
      <c r="B24" s="162">
        <f>+'2.3a Com'!F24/'2.3a Com'!F$32</f>
        <v>1.5571776155717762E-2</v>
      </c>
      <c r="C24" s="510">
        <f>+'2.3a Com'!G24/'2.3a Com'!G$32</f>
        <v>0.10969695070847268</v>
      </c>
      <c r="D24" s="158" t="s">
        <v>273</v>
      </c>
      <c r="E24" s="118"/>
      <c r="F24" s="162">
        <f t="shared" si="3"/>
        <v>0.98617432374409608</v>
      </c>
      <c r="G24" s="118">
        <f t="shared" si="1"/>
        <v>0.60291071087867687</v>
      </c>
      <c r="I24" s="10">
        <v>20000</v>
      </c>
      <c r="J24" s="158" t="s">
        <v>320</v>
      </c>
      <c r="K24" s="271">
        <f t="shared" si="2"/>
        <v>0.98617432374409608</v>
      </c>
      <c r="L24" s="271">
        <f t="shared" si="0"/>
        <v>0.60291071087867687</v>
      </c>
    </row>
    <row r="25" spans="1:12" x14ac:dyDescent="0.2">
      <c r="A25" s="97" t="s">
        <v>149</v>
      </c>
      <c r="B25" s="161">
        <f>+'2.3a Com'!F25/'2.3a Com'!F$32</f>
        <v>5.696293115786461E-3</v>
      </c>
      <c r="C25" s="509">
        <f>+'2.3a Com'!G25/'2.3a Com'!G$32</f>
        <v>7.0874373398072288E-2</v>
      </c>
      <c r="D25" s="157" t="s">
        <v>274</v>
      </c>
      <c r="E25" s="117"/>
      <c r="F25" s="161">
        <f t="shared" si="3"/>
        <v>0.99187061685988254</v>
      </c>
      <c r="G25" s="117">
        <f t="shared" si="1"/>
        <v>0.67378508427674921</v>
      </c>
      <c r="I25" s="10">
        <v>30000</v>
      </c>
      <c r="J25" s="157" t="s">
        <v>321</v>
      </c>
      <c r="K25" s="271">
        <f t="shared" si="2"/>
        <v>0.99187061685988254</v>
      </c>
      <c r="L25" s="271">
        <f t="shared" si="0"/>
        <v>0.67378508427674921</v>
      </c>
    </row>
    <row r="26" spans="1:12" x14ac:dyDescent="0.2">
      <c r="A26" s="90" t="s">
        <v>150</v>
      </c>
      <c r="B26" s="162">
        <f>+'2.3a Com'!F26/'2.3a Com'!F$32</f>
        <v>4.4081866323171601E-3</v>
      </c>
      <c r="C26" s="510">
        <f>+'2.3a Com'!G26/'2.3a Com'!G$32</f>
        <v>8.7688386994848266E-2</v>
      </c>
      <c r="D26" s="158" t="s">
        <v>275</v>
      </c>
      <c r="E26" s="118"/>
      <c r="F26" s="162">
        <f t="shared" si="3"/>
        <v>0.99627880349219966</v>
      </c>
      <c r="G26" s="118">
        <f t="shared" si="1"/>
        <v>0.76147347127159748</v>
      </c>
      <c r="I26" s="10">
        <v>50000</v>
      </c>
      <c r="J26" s="158" t="s">
        <v>322</v>
      </c>
      <c r="K26" s="159">
        <f t="shared" si="2"/>
        <v>0.99627880349219966</v>
      </c>
      <c r="L26" s="271">
        <f t="shared" si="0"/>
        <v>0.76147347127159748</v>
      </c>
    </row>
    <row r="27" spans="1:12" x14ac:dyDescent="0.2">
      <c r="A27" s="97" t="s">
        <v>151</v>
      </c>
      <c r="B27" s="161">
        <f>+'2.3a Com'!F27/'2.3a Com'!F$32</f>
        <v>2.0323457850293402E-3</v>
      </c>
      <c r="C27" s="509">
        <f>+'2.3a Com'!G27/'2.3a Com'!G$32</f>
        <v>6.4866103486654836E-2</v>
      </c>
      <c r="D27" s="157" t="s">
        <v>276</v>
      </c>
      <c r="E27" s="117"/>
      <c r="F27" s="161">
        <f t="shared" si="3"/>
        <v>0.99831114927722897</v>
      </c>
      <c r="G27" s="117">
        <f t="shared" si="1"/>
        <v>0.82633957475825226</v>
      </c>
      <c r="I27" s="10">
        <v>80000</v>
      </c>
      <c r="J27" s="157" t="s">
        <v>323</v>
      </c>
      <c r="K27" s="159">
        <f t="shared" si="2"/>
        <v>0.99831114927722897</v>
      </c>
      <c r="L27" s="271">
        <f t="shared" si="0"/>
        <v>0.82633957475825226</v>
      </c>
    </row>
    <row r="28" spans="1:12" x14ac:dyDescent="0.2">
      <c r="A28" s="90" t="s">
        <v>152</v>
      </c>
      <c r="B28" s="162">
        <f>+'2.3a Com'!F28/'2.3a Com'!F$32</f>
        <v>4.8661800486618007E-4</v>
      </c>
      <c r="C28" s="510">
        <f>+'2.3a Com'!G28/'2.3a Com'!G$32</f>
        <v>2.2434310895643024E-2</v>
      </c>
      <c r="D28" s="158" t="s">
        <v>277</v>
      </c>
      <c r="E28" s="118"/>
      <c r="F28" s="162">
        <f t="shared" si="3"/>
        <v>0.99879776728209513</v>
      </c>
      <c r="G28" s="118">
        <f t="shared" si="1"/>
        <v>0.84877388565389533</v>
      </c>
      <c r="I28" s="10">
        <v>100000</v>
      </c>
      <c r="J28" s="158" t="s">
        <v>324</v>
      </c>
      <c r="K28" s="159">
        <f t="shared" si="2"/>
        <v>0.99879776728209513</v>
      </c>
      <c r="L28" s="271">
        <f t="shared" si="0"/>
        <v>0.84877388565389533</v>
      </c>
    </row>
    <row r="29" spans="1:12" ht="15" customHeight="1" x14ac:dyDescent="0.2">
      <c r="A29" s="97" t="s">
        <v>153</v>
      </c>
      <c r="B29" s="161">
        <f>+'2.3a Com'!F29/'2.3a Com'!F$32</f>
        <v>8.8736224416774011E-4</v>
      </c>
      <c r="C29" s="509">
        <f>+'2.3a Com'!G29/'2.3a Com'!G$32</f>
        <v>6.2240608342002318E-2</v>
      </c>
      <c r="D29" s="157" t="s">
        <v>278</v>
      </c>
      <c r="E29" s="117"/>
      <c r="F29" s="161">
        <f t="shared" si="3"/>
        <v>0.99968512952626287</v>
      </c>
      <c r="G29" s="117">
        <f t="shared" si="1"/>
        <v>0.91101449399589762</v>
      </c>
      <c r="I29" s="10">
        <v>200000</v>
      </c>
      <c r="J29" s="157" t="s">
        <v>325</v>
      </c>
      <c r="K29" s="272">
        <f t="shared" si="2"/>
        <v>0.99968512952626287</v>
      </c>
      <c r="L29" s="271">
        <f t="shared" si="0"/>
        <v>0.91101449399589762</v>
      </c>
    </row>
    <row r="30" spans="1:12" x14ac:dyDescent="0.2">
      <c r="A30" s="90" t="s">
        <v>154</v>
      </c>
      <c r="B30" s="162">
        <f>+'2.3a Com'!F30/'2.3a Com'!F$32</f>
        <v>1.1449835408616001E-4</v>
      </c>
      <c r="C30" s="510">
        <f>+'2.3a Com'!G30/'2.3a Com'!G$32</f>
        <v>1.4999105144686503E-2</v>
      </c>
      <c r="D30" s="158" t="s">
        <v>279</v>
      </c>
      <c r="E30" s="118"/>
      <c r="F30" s="162">
        <f t="shared" si="3"/>
        <v>0.99979962788034904</v>
      </c>
      <c r="G30" s="118">
        <f t="shared" si="1"/>
        <v>0.92601359914058412</v>
      </c>
      <c r="I30" s="10">
        <v>300000</v>
      </c>
      <c r="J30" s="158" t="s">
        <v>326</v>
      </c>
      <c r="K30" s="272">
        <f t="shared" si="2"/>
        <v>0.99979962788034904</v>
      </c>
      <c r="L30" s="271">
        <f t="shared" si="0"/>
        <v>0.92601359914058412</v>
      </c>
    </row>
    <row r="31" spans="1:12" x14ac:dyDescent="0.2">
      <c r="A31" s="97" t="s">
        <v>174</v>
      </c>
      <c r="B31" s="163">
        <f>+'2.3a Com'!F31/'2.3a Com'!F$32</f>
        <v>2.0037211965078002E-4</v>
      </c>
      <c r="C31" s="511">
        <f>+'2.3a Com'!G31/'2.3a Com'!G$32</f>
        <v>7.3986400859415796E-2</v>
      </c>
      <c r="D31" s="128" t="s">
        <v>280</v>
      </c>
      <c r="E31" s="129"/>
      <c r="F31" s="163">
        <f t="shared" si="3"/>
        <v>0.99999999999999978</v>
      </c>
      <c r="G31" s="129">
        <f t="shared" si="1"/>
        <v>0.99999999999999989</v>
      </c>
      <c r="I31" s="10"/>
      <c r="J31" s="128" t="s">
        <v>301</v>
      </c>
      <c r="K31" s="271">
        <v>1</v>
      </c>
      <c r="L31" s="271">
        <v>0.99999999999999989</v>
      </c>
    </row>
    <row r="32" spans="1:12" x14ac:dyDescent="0.2">
      <c r="A32" s="98" t="s">
        <v>74</v>
      </c>
      <c r="B32" s="267">
        <f>+'2.3a Com'!F32/'2.3a Com'!F$32</f>
        <v>1</v>
      </c>
      <c r="C32" s="120">
        <f>+'2.3a Com'!G32/'2.3a Com'!G$32</f>
        <v>1</v>
      </c>
      <c r="D32" s="165"/>
      <c r="E32" s="120"/>
      <c r="F32" s="119"/>
      <c r="G32" s="119"/>
      <c r="I32" s="10"/>
    </row>
    <row r="33" spans="1:9" x14ac:dyDescent="0.2">
      <c r="A33" s="166" t="s">
        <v>132</v>
      </c>
      <c r="B33" s="518"/>
      <c r="C33" s="518"/>
      <c r="D33" s="519"/>
      <c r="E33" s="518"/>
      <c r="F33" s="518"/>
      <c r="G33" s="518"/>
      <c r="I33" s="10"/>
    </row>
    <row r="34" spans="1:9" x14ac:dyDescent="0.2">
      <c r="A34" s="166" t="s">
        <v>487</v>
      </c>
      <c r="B34" s="518"/>
      <c r="C34" s="518"/>
      <c r="D34" s="519"/>
      <c r="E34" s="518"/>
      <c r="F34" s="518"/>
      <c r="G34" s="518"/>
      <c r="I34" s="10"/>
    </row>
    <row r="35" spans="1:9" x14ac:dyDescent="0.25">
      <c r="A35" s="167" t="s">
        <v>363</v>
      </c>
      <c r="B35" s="168"/>
      <c r="C35" s="168"/>
      <c r="D35" s="169"/>
      <c r="E35" s="169"/>
      <c r="F35" s="169"/>
      <c r="G35" s="169"/>
    </row>
    <row r="36" spans="1:9" ht="39.75" customHeight="1" x14ac:dyDescent="0.25">
      <c r="A36" s="545" t="s">
        <v>537</v>
      </c>
      <c r="B36" s="545"/>
      <c r="C36" s="545"/>
      <c r="D36" s="545"/>
      <c r="E36" s="545"/>
      <c r="F36" s="545"/>
      <c r="G36" s="545"/>
      <c r="H36" s="125"/>
    </row>
    <row r="37" spans="1:9" x14ac:dyDescent="0.2">
      <c r="A37" s="166"/>
      <c r="B37" s="425"/>
      <c r="C37" s="425"/>
      <c r="D37" s="425"/>
      <c r="E37" s="425"/>
      <c r="F37" s="425"/>
      <c r="G37" s="425"/>
      <c r="H37" s="126"/>
    </row>
    <row r="38" spans="1:9" ht="35.25" customHeight="1" x14ac:dyDescent="0.25">
      <c r="A38" s="540" t="s">
        <v>553</v>
      </c>
      <c r="B38" s="540"/>
      <c r="C38" s="540"/>
      <c r="D38" s="540"/>
      <c r="E38" s="540"/>
      <c r="F38" s="540"/>
      <c r="G38" s="540"/>
    </row>
    <row r="39" spans="1:9" x14ac:dyDescent="0.25">
      <c r="B39" s="9"/>
      <c r="C39" s="9"/>
      <c r="D39" s="9"/>
      <c r="E39" s="9"/>
    </row>
    <row r="40" spans="1:9" x14ac:dyDescent="0.25">
      <c r="B40" s="9"/>
      <c r="C40" s="9"/>
      <c r="D40" s="9"/>
      <c r="E40" s="9"/>
    </row>
    <row r="41" spans="1:9" x14ac:dyDescent="0.25">
      <c r="B41" s="9"/>
      <c r="C41" s="9"/>
      <c r="D41" s="9"/>
      <c r="E41" s="9"/>
    </row>
    <row r="42" spans="1:9" x14ac:dyDescent="0.25">
      <c r="B42" s="9"/>
      <c r="C42" s="9"/>
      <c r="D42" s="9"/>
      <c r="E42" s="9"/>
    </row>
    <row r="43" spans="1:9" x14ac:dyDescent="0.25">
      <c r="B43" s="9"/>
      <c r="C43" s="9"/>
      <c r="D43" s="9"/>
      <c r="E43" s="9"/>
    </row>
    <row r="44" spans="1:9" x14ac:dyDescent="0.25">
      <c r="B44" s="9"/>
      <c r="C44" s="9"/>
      <c r="D44" s="9"/>
      <c r="E44" s="9"/>
    </row>
    <row r="45" spans="1:9" x14ac:dyDescent="0.25">
      <c r="B45" s="9"/>
      <c r="C45" s="9"/>
      <c r="D45" s="9"/>
      <c r="E45" s="9"/>
    </row>
    <row r="46" spans="1:9" x14ac:dyDescent="0.25">
      <c r="B46" s="9"/>
      <c r="C46" s="9"/>
      <c r="D46" s="9"/>
      <c r="E46" s="9"/>
    </row>
    <row r="47" spans="1:9" x14ac:dyDescent="0.25">
      <c r="B47" s="9"/>
      <c r="C47" s="9"/>
      <c r="D47" s="9"/>
      <c r="E47" s="9"/>
    </row>
    <row r="48" spans="1:9" x14ac:dyDescent="0.25">
      <c r="B48" s="9"/>
      <c r="C48" s="9"/>
      <c r="D48" s="9"/>
      <c r="E48" s="9"/>
    </row>
    <row r="49" spans="1:7" x14ac:dyDescent="0.25">
      <c r="B49" s="9"/>
      <c r="C49" s="9"/>
      <c r="D49" s="9"/>
      <c r="E49" s="9"/>
    </row>
    <row r="50" spans="1:7" x14ac:dyDescent="0.25">
      <c r="B50" s="9"/>
      <c r="C50" s="9"/>
      <c r="D50" s="9"/>
      <c r="E50" s="9"/>
    </row>
    <row r="51" spans="1:7" x14ac:dyDescent="0.25">
      <c r="B51" s="9"/>
      <c r="C51" s="9"/>
      <c r="D51" s="9"/>
      <c r="E51" s="9"/>
    </row>
    <row r="52" spans="1:7" x14ac:dyDescent="0.25">
      <c r="B52" s="9"/>
      <c r="C52" s="9"/>
      <c r="D52" s="9"/>
      <c r="E52" s="9"/>
    </row>
    <row r="53" spans="1:7" x14ac:dyDescent="0.25">
      <c r="B53" s="9"/>
      <c r="C53" s="9"/>
      <c r="D53" s="9"/>
      <c r="E53" s="9"/>
    </row>
    <row r="54" spans="1:7" x14ac:dyDescent="0.25">
      <c r="B54" s="9"/>
      <c r="C54" s="9"/>
      <c r="D54" s="9"/>
      <c r="E54" s="9"/>
    </row>
    <row r="55" spans="1:7" x14ac:dyDescent="0.25">
      <c r="B55" s="9"/>
      <c r="C55" s="9"/>
      <c r="D55" s="9"/>
      <c r="E55" s="9"/>
    </row>
    <row r="56" spans="1:7" x14ac:dyDescent="0.25">
      <c r="B56" s="9"/>
      <c r="C56" s="9"/>
      <c r="D56" s="9"/>
      <c r="E56" s="9"/>
    </row>
    <row r="57" spans="1:7" x14ac:dyDescent="0.25">
      <c r="B57" s="9"/>
      <c r="C57" s="9"/>
      <c r="D57" s="9"/>
      <c r="E57" s="9"/>
    </row>
    <row r="58" spans="1:7" x14ac:dyDescent="0.25">
      <c r="B58" s="9"/>
      <c r="C58" s="9"/>
      <c r="D58" s="9"/>
      <c r="E58" s="9"/>
    </row>
    <row r="59" spans="1:7" x14ac:dyDescent="0.25">
      <c r="B59" s="9"/>
      <c r="C59" s="9"/>
      <c r="D59" s="9"/>
      <c r="E59" s="9"/>
    </row>
    <row r="60" spans="1:7" x14ac:dyDescent="0.25">
      <c r="B60" s="9"/>
      <c r="C60" s="9"/>
      <c r="D60" s="9"/>
      <c r="E60" s="9"/>
    </row>
    <row r="61" spans="1:7" ht="12.95" customHeight="1" x14ac:dyDescent="0.2">
      <c r="A61" s="264" t="s">
        <v>132</v>
      </c>
      <c r="B61" s="9"/>
      <c r="C61" s="9"/>
      <c r="D61" s="9"/>
      <c r="E61" s="9"/>
    </row>
    <row r="62" spans="1:7" x14ac:dyDescent="0.25">
      <c r="A62" s="539" t="s">
        <v>522</v>
      </c>
      <c r="B62" s="539"/>
      <c r="C62" s="539"/>
      <c r="D62" s="539"/>
      <c r="E62" s="539"/>
      <c r="F62" s="539"/>
      <c r="G62" s="539"/>
    </row>
    <row r="63" spans="1:7" x14ac:dyDescent="0.2">
      <c r="A63" s="264" t="s">
        <v>487</v>
      </c>
      <c r="B63" s="85"/>
      <c r="C63" s="85"/>
      <c r="D63" s="85"/>
      <c r="E63" s="85"/>
      <c r="F63" s="85"/>
      <c r="G63" s="85"/>
    </row>
    <row r="64" spans="1:7" x14ac:dyDescent="0.25">
      <c r="B64" s="85"/>
      <c r="C64" s="85"/>
      <c r="D64" s="85"/>
      <c r="E64" s="85"/>
      <c r="F64" s="85"/>
      <c r="G64" s="85"/>
    </row>
    <row r="65" spans="2:5" x14ac:dyDescent="0.25">
      <c r="B65" s="9"/>
      <c r="C65" s="9"/>
      <c r="D65" s="9"/>
      <c r="E65" s="9"/>
    </row>
    <row r="66" spans="2:5" x14ac:dyDescent="0.25">
      <c r="B66" s="9"/>
      <c r="C66" s="9"/>
      <c r="D66" s="9"/>
      <c r="E66" s="9"/>
    </row>
    <row r="67" spans="2:5" x14ac:dyDescent="0.25">
      <c r="B67" s="9"/>
      <c r="C67" s="9"/>
      <c r="D67" s="9"/>
      <c r="E67" s="9"/>
    </row>
    <row r="68" spans="2:5" x14ac:dyDescent="0.25">
      <c r="B68" s="9"/>
      <c r="C68" s="9"/>
      <c r="D68" s="9"/>
      <c r="E68" s="9"/>
    </row>
    <row r="69" spans="2:5" x14ac:dyDescent="0.25">
      <c r="B69" s="9"/>
      <c r="C69" s="9"/>
      <c r="D69" s="9"/>
      <c r="E69" s="9"/>
    </row>
    <row r="70" spans="2:5" x14ac:dyDescent="0.25">
      <c r="B70" s="9"/>
      <c r="C70" s="9"/>
      <c r="D70" s="9"/>
      <c r="E70" s="9"/>
    </row>
    <row r="71" spans="2:5" x14ac:dyDescent="0.25">
      <c r="B71" s="9"/>
      <c r="C71" s="9"/>
      <c r="D71" s="9"/>
      <c r="E71" s="9"/>
    </row>
    <row r="72" spans="2:5" x14ac:dyDescent="0.25">
      <c r="B72" s="9"/>
      <c r="C72" s="9"/>
      <c r="D72" s="9"/>
      <c r="E72" s="9"/>
    </row>
    <row r="73" spans="2:5" x14ac:dyDescent="0.25">
      <c r="B73" s="12"/>
    </row>
    <row r="74" spans="2:5" x14ac:dyDescent="0.25">
      <c r="B74" s="12"/>
    </row>
    <row r="75" spans="2:5" x14ac:dyDescent="0.25">
      <c r="B75" s="12"/>
    </row>
    <row r="76" spans="2:5" x14ac:dyDescent="0.25">
      <c r="B76" s="12"/>
    </row>
    <row r="77" spans="2:5" x14ac:dyDescent="0.25">
      <c r="B77" s="12"/>
    </row>
    <row r="78" spans="2:5" x14ac:dyDescent="0.25">
      <c r="B78" s="12"/>
    </row>
    <row r="79" spans="2:5" x14ac:dyDescent="0.25">
      <c r="B79" s="12"/>
    </row>
    <row r="80" spans="2:5" x14ac:dyDescent="0.25">
      <c r="B80" s="12"/>
    </row>
    <row r="81" spans="2:2" x14ac:dyDescent="0.25">
      <c r="B81" s="12"/>
    </row>
    <row r="82" spans="2:2" x14ac:dyDescent="0.25">
      <c r="B82" s="12"/>
    </row>
    <row r="83" spans="2:2" x14ac:dyDescent="0.25">
      <c r="B83" s="12"/>
    </row>
    <row r="84" spans="2:2" x14ac:dyDescent="0.25">
      <c r="B84" s="12"/>
    </row>
    <row r="85" spans="2:2" x14ac:dyDescent="0.25">
      <c r="B85" s="12"/>
    </row>
    <row r="86" spans="2:2" x14ac:dyDescent="0.25">
      <c r="B86" s="12"/>
    </row>
    <row r="87" spans="2:2" x14ac:dyDescent="0.25">
      <c r="B87" s="12"/>
    </row>
    <row r="88" spans="2:2" x14ac:dyDescent="0.25">
      <c r="B88" s="12"/>
    </row>
    <row r="89" spans="2:2" x14ac:dyDescent="0.25">
      <c r="B89" s="12"/>
    </row>
    <row r="90" spans="2:2" x14ac:dyDescent="0.25">
      <c r="B90" s="12"/>
    </row>
    <row r="91" spans="2:2" x14ac:dyDescent="0.25">
      <c r="B91" s="12"/>
    </row>
    <row r="92" spans="2:2" x14ac:dyDescent="0.25">
      <c r="B92" s="12"/>
    </row>
    <row r="93" spans="2:2" x14ac:dyDescent="0.25">
      <c r="B93" s="12"/>
    </row>
    <row r="94" spans="2:2" x14ac:dyDescent="0.25">
      <c r="B94" s="12"/>
    </row>
    <row r="95" spans="2:2" x14ac:dyDescent="0.25">
      <c r="B95" s="12"/>
    </row>
    <row r="96" spans="2:2" x14ac:dyDescent="0.25">
      <c r="B96" s="12"/>
    </row>
    <row r="97" spans="2:2" x14ac:dyDescent="0.25">
      <c r="B97" s="12"/>
    </row>
    <row r="98" spans="2:2" x14ac:dyDescent="0.25">
      <c r="B98" s="12"/>
    </row>
    <row r="99" spans="2:2" x14ac:dyDescent="0.25">
      <c r="B99" s="12"/>
    </row>
    <row r="100" spans="2:2" x14ac:dyDescent="0.25">
      <c r="B100" s="12"/>
    </row>
    <row r="101" spans="2:2" x14ac:dyDescent="0.25">
      <c r="B101" s="12"/>
    </row>
    <row r="102" spans="2:2" x14ac:dyDescent="0.25">
      <c r="B102" s="12"/>
    </row>
    <row r="103" spans="2:2" x14ac:dyDescent="0.25">
      <c r="B103" s="12"/>
    </row>
    <row r="104" spans="2:2" x14ac:dyDescent="0.25">
      <c r="B104" s="12"/>
    </row>
    <row r="105" spans="2:2" x14ac:dyDescent="0.25">
      <c r="B105" s="12"/>
    </row>
    <row r="106" spans="2:2" x14ac:dyDescent="0.25">
      <c r="B106" s="12"/>
    </row>
    <row r="107" spans="2:2" x14ac:dyDescent="0.25">
      <c r="B107" s="12"/>
    </row>
    <row r="108" spans="2:2" x14ac:dyDescent="0.25">
      <c r="B108" s="12"/>
    </row>
    <row r="109" spans="2:2" x14ac:dyDescent="0.25">
      <c r="B109" s="12"/>
    </row>
    <row r="110" spans="2:2" x14ac:dyDescent="0.25">
      <c r="B110" s="12"/>
    </row>
    <row r="111" spans="2:2" x14ac:dyDescent="0.25">
      <c r="B111" s="12"/>
    </row>
    <row r="112" spans="2:2" x14ac:dyDescent="0.25">
      <c r="B112" s="12"/>
    </row>
    <row r="113" spans="2:2" x14ac:dyDescent="0.25">
      <c r="B113" s="12"/>
    </row>
    <row r="114" spans="2:2" x14ac:dyDescent="0.25">
      <c r="B114" s="12"/>
    </row>
    <row r="115" spans="2:2" x14ac:dyDescent="0.25">
      <c r="B115" s="12"/>
    </row>
    <row r="116" spans="2:2" x14ac:dyDescent="0.25">
      <c r="B116" s="12"/>
    </row>
    <row r="117" spans="2:2" x14ac:dyDescent="0.25">
      <c r="B117" s="12"/>
    </row>
    <row r="118" spans="2:2" x14ac:dyDescent="0.25">
      <c r="B118" s="12"/>
    </row>
    <row r="119" spans="2:2" x14ac:dyDescent="0.25">
      <c r="B119" s="12"/>
    </row>
    <row r="120" spans="2:2" x14ac:dyDescent="0.25">
      <c r="B120" s="12"/>
    </row>
    <row r="121" spans="2:2" x14ac:dyDescent="0.25">
      <c r="B121" s="12"/>
    </row>
    <row r="122" spans="2:2" x14ac:dyDescent="0.25">
      <c r="B122" s="12"/>
    </row>
    <row r="123" spans="2:2" x14ac:dyDescent="0.25">
      <c r="B123" s="12"/>
    </row>
    <row r="124" spans="2:2" x14ac:dyDescent="0.25">
      <c r="B124" s="12"/>
    </row>
    <row r="125" spans="2:2" x14ac:dyDescent="0.25">
      <c r="B125" s="12"/>
    </row>
    <row r="126" spans="2:2" x14ac:dyDescent="0.25">
      <c r="B126" s="12"/>
    </row>
    <row r="127" spans="2:2" x14ac:dyDescent="0.25">
      <c r="B127" s="12"/>
    </row>
    <row r="128" spans="2:2" x14ac:dyDescent="0.25">
      <c r="B128" s="12"/>
    </row>
    <row r="129" spans="2:2" x14ac:dyDescent="0.25">
      <c r="B129" s="12"/>
    </row>
    <row r="130" spans="2:2" x14ac:dyDescent="0.25">
      <c r="B130" s="12"/>
    </row>
    <row r="131" spans="2:2" x14ac:dyDescent="0.25">
      <c r="B131" s="12"/>
    </row>
    <row r="132" spans="2:2" x14ac:dyDescent="0.25">
      <c r="B132" s="12"/>
    </row>
    <row r="133" spans="2:2" x14ac:dyDescent="0.25">
      <c r="B133" s="12"/>
    </row>
    <row r="134" spans="2:2" x14ac:dyDescent="0.25">
      <c r="B134" s="12"/>
    </row>
    <row r="135" spans="2:2" x14ac:dyDescent="0.25">
      <c r="B135" s="12"/>
    </row>
    <row r="136" spans="2:2" x14ac:dyDescent="0.25">
      <c r="B136" s="12"/>
    </row>
    <row r="137" spans="2:2" x14ac:dyDescent="0.25">
      <c r="B137" s="12"/>
    </row>
    <row r="138" spans="2:2" x14ac:dyDescent="0.25">
      <c r="B138" s="12"/>
    </row>
    <row r="139" spans="2:2" x14ac:dyDescent="0.25">
      <c r="B139" s="12"/>
    </row>
    <row r="140" spans="2:2" x14ac:dyDescent="0.25">
      <c r="B140" s="12"/>
    </row>
    <row r="141" spans="2:2" x14ac:dyDescent="0.25">
      <c r="B141" s="12"/>
    </row>
    <row r="142" spans="2:2" x14ac:dyDescent="0.25">
      <c r="B142" s="12"/>
    </row>
    <row r="143" spans="2:2" x14ac:dyDescent="0.25">
      <c r="B143" s="12"/>
    </row>
    <row r="144" spans="2:2" x14ac:dyDescent="0.25">
      <c r="B144" s="12"/>
    </row>
    <row r="145" spans="2:2" x14ac:dyDescent="0.25">
      <c r="B145" s="12"/>
    </row>
    <row r="146" spans="2:2" x14ac:dyDescent="0.25">
      <c r="B146" s="12"/>
    </row>
    <row r="147" spans="2:2" x14ac:dyDescent="0.25">
      <c r="B147" s="12"/>
    </row>
    <row r="148" spans="2:2" x14ac:dyDescent="0.25">
      <c r="B148" s="12"/>
    </row>
    <row r="149" spans="2:2" x14ac:dyDescent="0.25">
      <c r="B149" s="12"/>
    </row>
    <row r="150" spans="2:2" x14ac:dyDescent="0.25">
      <c r="B150" s="12"/>
    </row>
    <row r="151" spans="2:2" x14ac:dyDescent="0.25">
      <c r="B151" s="12"/>
    </row>
    <row r="152" spans="2:2" x14ac:dyDescent="0.25">
      <c r="B152" s="12"/>
    </row>
    <row r="153" spans="2:2" x14ac:dyDescent="0.25">
      <c r="B153" s="12"/>
    </row>
    <row r="154" spans="2:2" x14ac:dyDescent="0.25">
      <c r="B154" s="12"/>
    </row>
    <row r="155" spans="2:2" x14ac:dyDescent="0.25">
      <c r="B155" s="12"/>
    </row>
    <row r="156" spans="2:2" x14ac:dyDescent="0.25">
      <c r="B156" s="12"/>
    </row>
    <row r="157" spans="2:2" x14ac:dyDescent="0.25">
      <c r="B157" s="12"/>
    </row>
    <row r="158" spans="2:2" x14ac:dyDescent="0.25">
      <c r="B158" s="12"/>
    </row>
    <row r="159" spans="2:2" x14ac:dyDescent="0.25">
      <c r="B159" s="12"/>
    </row>
    <row r="160" spans="2:2" x14ac:dyDescent="0.25">
      <c r="B160" s="12"/>
    </row>
    <row r="161" spans="2:2" x14ac:dyDescent="0.25">
      <c r="B161" s="12"/>
    </row>
    <row r="162" spans="2:2" x14ac:dyDescent="0.25">
      <c r="B162" s="12"/>
    </row>
    <row r="163" spans="2:2" x14ac:dyDescent="0.25">
      <c r="B163" s="12"/>
    </row>
    <row r="164" spans="2:2" x14ac:dyDescent="0.25">
      <c r="B164" s="12"/>
    </row>
    <row r="165" spans="2:2" x14ac:dyDescent="0.25">
      <c r="B165" s="12"/>
    </row>
  </sheetData>
  <mergeCells count="6">
    <mergeCell ref="A3:G3"/>
    <mergeCell ref="A62:G62"/>
    <mergeCell ref="A38:G38"/>
    <mergeCell ref="B5:C5"/>
    <mergeCell ref="F5:G5"/>
    <mergeCell ref="A36:G36"/>
  </mergeCells>
  <pageMargins left="0.70866141732283472" right="0.70866141732283472" top="0.74803149606299213" bottom="0.74803149606299213" header="0.31496062992125984" footer="0.31496062992125984"/>
  <pageSetup paperSize="9"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Normal="100" workbookViewId="0">
      <selection activeCell="E7" sqref="E7"/>
    </sheetView>
  </sheetViews>
  <sheetFormatPr baseColWidth="10" defaultColWidth="14.85546875" defaultRowHeight="12.75" x14ac:dyDescent="0.25"/>
  <cols>
    <col min="1" max="1" width="7.85546875" style="1" customWidth="1"/>
    <col min="2" max="2" width="28" style="1" customWidth="1"/>
    <col min="3" max="3" width="14.5703125" style="2" customWidth="1"/>
    <col min="4" max="4" width="14.5703125" style="3" customWidth="1"/>
    <col min="5" max="5" width="11.5703125" style="3" customWidth="1"/>
    <col min="6" max="7" width="14.85546875" style="1"/>
    <col min="8" max="8" width="19.5703125" style="1" customWidth="1"/>
    <col min="9" max="16384" width="14.85546875" style="1"/>
  </cols>
  <sheetData>
    <row r="1" spans="1:12" ht="18" customHeight="1" x14ac:dyDescent="0.25">
      <c r="A1" s="180" t="s">
        <v>299</v>
      </c>
      <c r="B1" s="181"/>
      <c r="C1" s="182"/>
      <c r="D1" s="182"/>
      <c r="E1" s="182"/>
    </row>
    <row r="2" spans="1:12" ht="12.95" customHeight="1" x14ac:dyDescent="0.25">
      <c r="A2" s="426"/>
      <c r="B2" s="427"/>
      <c r="C2" s="81"/>
      <c r="D2" s="81"/>
      <c r="E2" s="81"/>
    </row>
    <row r="3" spans="1:12" ht="18" customHeight="1" x14ac:dyDescent="0.25">
      <c r="A3" s="82" t="s">
        <v>361</v>
      </c>
      <c r="B3" s="428"/>
      <c r="C3" s="81"/>
      <c r="D3" s="81"/>
      <c r="E3" s="81"/>
    </row>
    <row r="4" spans="1:12" ht="13.5" customHeight="1" x14ac:dyDescent="0.25">
      <c r="A4" s="429" t="s">
        <v>201</v>
      </c>
      <c r="B4" s="430"/>
      <c r="C4" s="431"/>
      <c r="D4" s="431"/>
      <c r="E4" s="220"/>
    </row>
    <row r="5" spans="1:12" ht="17.25" customHeight="1" x14ac:dyDescent="0.25">
      <c r="A5" s="548" t="s">
        <v>73</v>
      </c>
      <c r="B5" s="548" t="s">
        <v>159</v>
      </c>
      <c r="C5" s="550" t="s">
        <v>123</v>
      </c>
      <c r="D5" s="550"/>
      <c r="E5" s="546" t="s">
        <v>557</v>
      </c>
    </row>
    <row r="6" spans="1:12" ht="36.75" x14ac:dyDescent="0.2">
      <c r="A6" s="549"/>
      <c r="B6" s="549"/>
      <c r="C6" s="29" t="s">
        <v>556</v>
      </c>
      <c r="D6" s="29" t="s">
        <v>538</v>
      </c>
      <c r="E6" s="547"/>
      <c r="F6" s="38"/>
      <c r="G6" s="38"/>
    </row>
    <row r="7" spans="1:12" ht="12.95" customHeight="1" x14ac:dyDescent="0.25">
      <c r="A7" s="28">
        <v>1</v>
      </c>
      <c r="B7" s="455" t="s">
        <v>364</v>
      </c>
      <c r="C7" s="456">
        <v>2206488</v>
      </c>
      <c r="D7" s="456">
        <v>2133111</v>
      </c>
      <c r="E7" s="457">
        <v>-3.3255109477141942E-2</v>
      </c>
      <c r="F7" s="530"/>
      <c r="G7" s="265"/>
      <c r="H7"/>
      <c r="I7" s="529"/>
      <c r="J7"/>
      <c r="K7"/>
      <c r="L7"/>
    </row>
    <row r="8" spans="1:12" ht="12.95" customHeight="1" x14ac:dyDescent="0.25">
      <c r="A8" s="183">
        <v>2</v>
      </c>
      <c r="B8" s="458" t="s">
        <v>365</v>
      </c>
      <c r="C8" s="459">
        <v>861635</v>
      </c>
      <c r="D8" s="459">
        <v>873076</v>
      </c>
      <c r="E8" s="460">
        <v>1.3278244268164485E-2</v>
      </c>
      <c r="F8" s="530"/>
      <c r="G8" s="265"/>
      <c r="H8"/>
      <c r="I8" s="529"/>
      <c r="J8"/>
      <c r="K8"/>
      <c r="L8"/>
    </row>
    <row r="9" spans="1:12" ht="12.95" customHeight="1" x14ac:dyDescent="0.25">
      <c r="A9" s="28">
        <v>3</v>
      </c>
      <c r="B9" s="455" t="s">
        <v>366</v>
      </c>
      <c r="C9" s="456">
        <v>513275</v>
      </c>
      <c r="D9" s="456">
        <v>522250</v>
      </c>
      <c r="E9" s="457">
        <v>1.748575325118118E-2</v>
      </c>
      <c r="F9" s="530"/>
      <c r="G9" s="265"/>
      <c r="H9"/>
      <c r="I9" s="529"/>
      <c r="J9"/>
      <c r="K9"/>
      <c r="L9"/>
    </row>
    <row r="10" spans="1:12" ht="12.95" customHeight="1" x14ac:dyDescent="0.25">
      <c r="A10" s="183">
        <v>4</v>
      </c>
      <c r="B10" s="458" t="s">
        <v>367</v>
      </c>
      <c r="C10" s="459">
        <v>471941</v>
      </c>
      <c r="D10" s="459">
        <v>504078</v>
      </c>
      <c r="E10" s="460">
        <v>6.8095376328820789E-2</v>
      </c>
      <c r="F10" s="530"/>
      <c r="G10" s="265"/>
      <c r="H10"/>
      <c r="I10" s="529"/>
      <c r="J10"/>
      <c r="K10"/>
      <c r="L10"/>
    </row>
    <row r="11" spans="1:12" ht="12.95" customHeight="1" x14ac:dyDescent="0.25">
      <c r="A11" s="28">
        <v>5</v>
      </c>
      <c r="B11" s="455" t="s">
        <v>368</v>
      </c>
      <c r="C11" s="456">
        <v>342522</v>
      </c>
      <c r="D11" s="456">
        <v>348085</v>
      </c>
      <c r="E11" s="457">
        <v>1.6241292530114748E-2</v>
      </c>
      <c r="F11" s="530"/>
      <c r="G11" s="265"/>
      <c r="H11"/>
      <c r="I11" s="529"/>
      <c r="J11"/>
      <c r="K11"/>
      <c r="L11"/>
    </row>
    <row r="12" spans="1:12" ht="12.95" customHeight="1" x14ac:dyDescent="0.25">
      <c r="A12" s="183">
        <v>6</v>
      </c>
      <c r="B12" s="458" t="s">
        <v>369</v>
      </c>
      <c r="C12" s="459">
        <v>303382</v>
      </c>
      <c r="D12" s="459">
        <v>323204</v>
      </c>
      <c r="E12" s="460">
        <v>6.5336770144570178E-2</v>
      </c>
      <c r="F12" s="530"/>
      <c r="G12" s="265"/>
      <c r="H12"/>
      <c r="I12" s="529"/>
      <c r="J12"/>
      <c r="K12"/>
      <c r="L12"/>
    </row>
    <row r="13" spans="1:12" ht="12.95" customHeight="1" x14ac:dyDescent="0.25">
      <c r="A13" s="28">
        <v>7</v>
      </c>
      <c r="B13" s="455" t="s">
        <v>371</v>
      </c>
      <c r="C13" s="456">
        <v>277639</v>
      </c>
      <c r="D13" s="456">
        <v>302454</v>
      </c>
      <c r="E13" s="457">
        <v>8.9378653575326261E-2</v>
      </c>
      <c r="F13" s="530"/>
      <c r="G13" s="265"/>
      <c r="H13"/>
      <c r="I13" s="529"/>
      <c r="J13"/>
      <c r="K13"/>
      <c r="L13"/>
    </row>
    <row r="14" spans="1:12" ht="12.95" customHeight="1" x14ac:dyDescent="0.25">
      <c r="A14" s="183">
        <v>8</v>
      </c>
      <c r="B14" s="458" t="s">
        <v>370</v>
      </c>
      <c r="C14" s="459">
        <v>277270</v>
      </c>
      <c r="D14" s="459">
        <v>291313</v>
      </c>
      <c r="E14" s="460">
        <v>5.0647383416886127E-2</v>
      </c>
      <c r="F14"/>
      <c r="G14" s="265"/>
      <c r="H14"/>
      <c r="I14" s="529"/>
      <c r="J14"/>
      <c r="K14"/>
      <c r="L14"/>
    </row>
    <row r="15" spans="1:12" ht="12.95" customHeight="1" x14ac:dyDescent="0.25">
      <c r="A15" s="28">
        <v>9</v>
      </c>
      <c r="B15" s="455" t="s">
        <v>372</v>
      </c>
      <c r="C15" s="456">
        <v>249712</v>
      </c>
      <c r="D15" s="456">
        <v>261804</v>
      </c>
      <c r="E15" s="457">
        <v>4.8423784199397746E-2</v>
      </c>
      <c r="F15"/>
      <c r="G15" s="265"/>
      <c r="H15"/>
      <c r="I15" s="529"/>
      <c r="J15"/>
      <c r="K15"/>
      <c r="L15"/>
    </row>
    <row r="16" spans="1:12" ht="12.95" customHeight="1" x14ac:dyDescent="0.25">
      <c r="A16" s="183">
        <v>10</v>
      </c>
      <c r="B16" s="458" t="s">
        <v>373</v>
      </c>
      <c r="C16" s="459">
        <v>232741</v>
      </c>
      <c r="D16" s="459">
        <v>236710</v>
      </c>
      <c r="E16" s="460">
        <v>1.7053290997288917E-2</v>
      </c>
      <c r="F16"/>
      <c r="G16" s="265"/>
      <c r="H16"/>
      <c r="I16" s="529"/>
      <c r="J16"/>
      <c r="K16"/>
      <c r="L16"/>
    </row>
    <row r="17" spans="1:12" ht="12.95" customHeight="1" x14ac:dyDescent="0.25">
      <c r="A17" s="28">
        <v>11</v>
      </c>
      <c r="B17" s="455" t="s">
        <v>374</v>
      </c>
      <c r="C17" s="456">
        <v>215366</v>
      </c>
      <c r="D17" s="456">
        <v>225081</v>
      </c>
      <c r="E17" s="457">
        <v>4.5109255871400356E-2</v>
      </c>
      <c r="F17"/>
      <c r="G17" s="265"/>
      <c r="H17"/>
      <c r="I17" s="529"/>
      <c r="J17"/>
      <c r="K17"/>
      <c r="L17"/>
    </row>
    <row r="18" spans="1:12" ht="12.95" customHeight="1" x14ac:dyDescent="0.25">
      <c r="A18" s="183">
        <v>12</v>
      </c>
      <c r="B18" s="458" t="s">
        <v>378</v>
      </c>
      <c r="C18" s="459">
        <v>167479</v>
      </c>
      <c r="D18" s="459">
        <v>180452</v>
      </c>
      <c r="E18" s="460">
        <v>7.7460457729028764E-2</v>
      </c>
      <c r="F18"/>
      <c r="G18" s="265"/>
      <c r="H18"/>
      <c r="I18" s="529"/>
      <c r="J18"/>
      <c r="K18"/>
      <c r="L18"/>
    </row>
    <row r="19" spans="1:12" ht="12.95" customHeight="1" x14ac:dyDescent="0.25">
      <c r="A19" s="28">
        <v>13</v>
      </c>
      <c r="B19" s="455" t="s">
        <v>375</v>
      </c>
      <c r="C19" s="456">
        <v>184076</v>
      </c>
      <c r="D19" s="456">
        <v>179380</v>
      </c>
      <c r="E19" s="457">
        <v>-2.5511201894869551E-2</v>
      </c>
      <c r="F19"/>
      <c r="G19" s="265"/>
      <c r="H19"/>
      <c r="I19" s="529"/>
      <c r="J19"/>
      <c r="K19"/>
      <c r="L19"/>
    </row>
    <row r="20" spans="1:12" ht="12.95" customHeight="1" x14ac:dyDescent="0.25">
      <c r="A20" s="183">
        <v>14</v>
      </c>
      <c r="B20" s="458" t="s">
        <v>377</v>
      </c>
      <c r="C20" s="459">
        <v>171057</v>
      </c>
      <c r="D20" s="459">
        <v>172718</v>
      </c>
      <c r="E20" s="460">
        <v>9.7102135545461543E-3</v>
      </c>
      <c r="F20"/>
      <c r="G20" s="265"/>
      <c r="H20"/>
      <c r="I20" s="529"/>
      <c r="J20"/>
      <c r="K20"/>
      <c r="L20"/>
    </row>
    <row r="21" spans="1:12" ht="12.95" customHeight="1" x14ac:dyDescent="0.25">
      <c r="A21" s="28">
        <v>15</v>
      </c>
      <c r="B21" s="455" t="s">
        <v>376</v>
      </c>
      <c r="C21" s="456">
        <v>172366</v>
      </c>
      <c r="D21" s="456">
        <v>166058</v>
      </c>
      <c r="E21" s="457">
        <v>-3.6596544562152666E-2</v>
      </c>
      <c r="F21"/>
      <c r="G21" s="265"/>
      <c r="H21"/>
      <c r="I21" s="529"/>
      <c r="J21"/>
      <c r="K21"/>
      <c r="L21"/>
    </row>
    <row r="22" spans="1:12" ht="12.95" customHeight="1" x14ac:dyDescent="0.25">
      <c r="A22" s="183">
        <v>16</v>
      </c>
      <c r="B22" s="458" t="s">
        <v>380</v>
      </c>
      <c r="C22" s="459">
        <v>155114</v>
      </c>
      <c r="D22" s="459">
        <v>159346</v>
      </c>
      <c r="E22" s="460">
        <v>2.728315948270299E-2</v>
      </c>
      <c r="F22"/>
      <c r="G22" s="265"/>
      <c r="H22"/>
      <c r="I22" s="529"/>
      <c r="J22"/>
      <c r="K22"/>
      <c r="L22"/>
    </row>
    <row r="23" spans="1:12" ht="12.95" customHeight="1" x14ac:dyDescent="0.25">
      <c r="A23" s="28">
        <v>17</v>
      </c>
      <c r="B23" s="455" t="s">
        <v>379</v>
      </c>
      <c r="C23" s="456">
        <v>160649</v>
      </c>
      <c r="D23" s="456">
        <v>157477</v>
      </c>
      <c r="E23" s="457">
        <v>-1.9744909709988878E-2</v>
      </c>
      <c r="F23"/>
      <c r="G23" s="265"/>
      <c r="H23"/>
      <c r="I23" s="529"/>
      <c r="J23"/>
      <c r="K23"/>
      <c r="L23"/>
    </row>
    <row r="24" spans="1:12" ht="12.95" customHeight="1" x14ac:dyDescent="0.25">
      <c r="A24" s="183">
        <v>18</v>
      </c>
      <c r="B24" s="458" t="s">
        <v>382</v>
      </c>
      <c r="C24" s="459">
        <v>151520</v>
      </c>
      <c r="D24" s="459">
        <v>157175</v>
      </c>
      <c r="E24" s="460">
        <v>3.7321805702217548E-2</v>
      </c>
      <c r="F24"/>
      <c r="G24" s="265"/>
      <c r="H24"/>
      <c r="I24" s="529"/>
      <c r="J24"/>
      <c r="K24"/>
      <c r="L24"/>
    </row>
    <row r="25" spans="1:12" ht="12.95" customHeight="1" x14ac:dyDescent="0.25">
      <c r="A25" s="28">
        <v>19</v>
      </c>
      <c r="B25" s="494" t="s">
        <v>383</v>
      </c>
      <c r="C25" s="456">
        <v>148665</v>
      </c>
      <c r="D25" s="456">
        <v>156928</v>
      </c>
      <c r="E25" s="457">
        <v>5.5581340597988804E-2</v>
      </c>
      <c r="F25"/>
      <c r="G25" s="265"/>
      <c r="H25"/>
      <c r="I25" s="529"/>
      <c r="J25"/>
      <c r="K25"/>
      <c r="L25"/>
    </row>
    <row r="26" spans="1:12" ht="12.95" customHeight="1" x14ac:dyDescent="0.25">
      <c r="A26" s="183">
        <v>20</v>
      </c>
      <c r="B26" s="458" t="s">
        <v>384</v>
      </c>
      <c r="C26" s="459">
        <v>146985</v>
      </c>
      <c r="D26" s="459">
        <v>154765</v>
      </c>
      <c r="E26" s="460">
        <v>5.2930571146715621E-2</v>
      </c>
      <c r="F26"/>
      <c r="G26" s="265"/>
      <c r="H26"/>
      <c r="I26" s="529"/>
      <c r="J26"/>
      <c r="K26"/>
      <c r="L26"/>
    </row>
    <row r="27" spans="1:12" ht="12.95" customHeight="1" x14ac:dyDescent="0.25">
      <c r="A27" s="28">
        <v>21</v>
      </c>
      <c r="B27" s="455" t="s">
        <v>381</v>
      </c>
      <c r="C27" s="456">
        <v>150672</v>
      </c>
      <c r="D27" s="456">
        <v>148104</v>
      </c>
      <c r="E27" s="457">
        <v>-1.7043644472762076E-2</v>
      </c>
      <c r="F27"/>
      <c r="G27" s="265"/>
      <c r="H27"/>
      <c r="I27" s="529"/>
      <c r="J27"/>
      <c r="K27"/>
      <c r="L27"/>
    </row>
    <row r="28" spans="1:12" ht="12.95" customHeight="1" x14ac:dyDescent="0.25">
      <c r="A28" s="183">
        <v>22</v>
      </c>
      <c r="B28" s="458" t="s">
        <v>386</v>
      </c>
      <c r="C28" s="459">
        <v>142668</v>
      </c>
      <c r="D28" s="459">
        <v>147478</v>
      </c>
      <c r="E28" s="460">
        <v>3.3714638180951662E-2</v>
      </c>
      <c r="F28"/>
      <c r="G28" s="265"/>
      <c r="H28"/>
      <c r="I28" s="529"/>
      <c r="J28"/>
      <c r="K28"/>
      <c r="L28"/>
    </row>
    <row r="29" spans="1:12" ht="15" customHeight="1" x14ac:dyDescent="0.25">
      <c r="A29" s="28">
        <v>23</v>
      </c>
      <c r="B29" s="494" t="s">
        <v>387</v>
      </c>
      <c r="C29" s="456">
        <v>141398</v>
      </c>
      <c r="D29" s="456">
        <v>147327</v>
      </c>
      <c r="E29" s="457">
        <v>4.1931286156805525E-2</v>
      </c>
      <c r="F29"/>
      <c r="G29" s="265"/>
      <c r="H29"/>
      <c r="I29" s="529"/>
      <c r="J29"/>
      <c r="K29"/>
      <c r="L29"/>
    </row>
    <row r="30" spans="1:12" ht="12.95" customHeight="1" x14ac:dyDescent="0.25">
      <c r="A30" s="183">
        <v>24</v>
      </c>
      <c r="B30" s="458" t="s">
        <v>385</v>
      </c>
      <c r="C30" s="459">
        <v>143325</v>
      </c>
      <c r="D30" s="459">
        <v>145004</v>
      </c>
      <c r="E30" s="460">
        <v>1.1714634571777349E-2</v>
      </c>
      <c r="F30"/>
      <c r="G30" s="265"/>
      <c r="H30"/>
      <c r="I30" s="529"/>
      <c r="J30"/>
      <c r="K30"/>
      <c r="L30"/>
    </row>
    <row r="31" spans="1:12" ht="12.95" customHeight="1" x14ac:dyDescent="0.25">
      <c r="A31" s="28">
        <v>25</v>
      </c>
      <c r="B31" s="455" t="s">
        <v>388</v>
      </c>
      <c r="C31" s="456">
        <v>139163</v>
      </c>
      <c r="D31" s="456">
        <v>139619</v>
      </c>
      <c r="E31" s="457">
        <v>3.2767330396727967E-3</v>
      </c>
      <c r="F31"/>
      <c r="G31" s="265"/>
      <c r="H31"/>
      <c r="I31" s="529"/>
      <c r="J31"/>
      <c r="K31"/>
      <c r="L31"/>
    </row>
    <row r="32" spans="1:12" ht="12.95" customHeight="1" x14ac:dyDescent="0.25">
      <c r="A32" s="183">
        <v>26</v>
      </c>
      <c r="B32" s="458" t="s">
        <v>389</v>
      </c>
      <c r="C32" s="459">
        <v>136252</v>
      </c>
      <c r="D32" s="459">
        <v>137658</v>
      </c>
      <c r="E32" s="460">
        <v>1.0319114581804234E-2</v>
      </c>
      <c r="F32"/>
      <c r="G32" s="265"/>
      <c r="H32"/>
      <c r="I32" s="529"/>
      <c r="J32"/>
      <c r="K32"/>
      <c r="L32"/>
    </row>
    <row r="33" spans="1:12" ht="12.95" customHeight="1" x14ac:dyDescent="0.25">
      <c r="A33" s="28">
        <v>27</v>
      </c>
      <c r="B33" s="455" t="s">
        <v>391</v>
      </c>
      <c r="C33" s="456">
        <v>132874</v>
      </c>
      <c r="D33" s="456">
        <v>133625</v>
      </c>
      <c r="E33" s="457">
        <v>5.6519710402336276E-3</v>
      </c>
      <c r="F33"/>
      <c r="G33" s="265"/>
      <c r="H33"/>
      <c r="I33" s="529"/>
      <c r="J33"/>
      <c r="K33"/>
      <c r="L33"/>
    </row>
    <row r="34" spans="1:12" ht="12.95" customHeight="1" x14ac:dyDescent="0.25">
      <c r="A34" s="183">
        <v>28</v>
      </c>
      <c r="B34" s="458" t="s">
        <v>392</v>
      </c>
      <c r="C34" s="459">
        <v>125694</v>
      </c>
      <c r="D34" s="459">
        <v>131715</v>
      </c>
      <c r="E34" s="460">
        <v>4.7902047830445271E-2</v>
      </c>
      <c r="F34"/>
      <c r="G34" s="265"/>
      <c r="H34"/>
      <c r="I34" s="529"/>
      <c r="J34"/>
      <c r="K34"/>
      <c r="L34"/>
    </row>
    <row r="35" spans="1:12" ht="15" customHeight="1" x14ac:dyDescent="0.25">
      <c r="A35" s="28">
        <v>29</v>
      </c>
      <c r="B35" s="455" t="s">
        <v>390</v>
      </c>
      <c r="C35" s="524">
        <v>133627</v>
      </c>
      <c r="D35" s="456">
        <v>129760</v>
      </c>
      <c r="E35" s="457">
        <v>-2.8938762375867122E-2</v>
      </c>
      <c r="F35"/>
      <c r="G35" s="265"/>
      <c r="H35"/>
      <c r="I35" s="529"/>
      <c r="J35"/>
      <c r="K35"/>
      <c r="L35"/>
    </row>
    <row r="36" spans="1:12" ht="12.95" customHeight="1" x14ac:dyDescent="0.25">
      <c r="A36" s="183">
        <v>30</v>
      </c>
      <c r="B36" s="458" t="s">
        <v>394</v>
      </c>
      <c r="C36" s="459">
        <v>117492</v>
      </c>
      <c r="D36" s="459">
        <v>120874</v>
      </c>
      <c r="E36" s="460">
        <v>2.8784938549007544E-2</v>
      </c>
      <c r="F36"/>
      <c r="G36" s="265"/>
      <c r="H36"/>
      <c r="I36" s="529"/>
      <c r="J36"/>
      <c r="K36"/>
      <c r="L36"/>
    </row>
    <row r="37" spans="1:12" ht="12.95" customHeight="1" x14ac:dyDescent="0.25">
      <c r="A37" s="28">
        <v>31</v>
      </c>
      <c r="B37" s="455" t="s">
        <v>395</v>
      </c>
      <c r="C37" s="456">
        <v>117931</v>
      </c>
      <c r="D37" s="456">
        <v>119808</v>
      </c>
      <c r="E37" s="457">
        <v>1.5916086525171513E-2</v>
      </c>
      <c r="F37"/>
      <c r="G37" s="265"/>
      <c r="H37"/>
      <c r="I37" s="529"/>
      <c r="J37"/>
      <c r="K37"/>
      <c r="L37"/>
    </row>
    <row r="38" spans="1:12" ht="12.95" customHeight="1" x14ac:dyDescent="0.25">
      <c r="A38" s="183">
        <v>32</v>
      </c>
      <c r="B38" s="458" t="s">
        <v>393</v>
      </c>
      <c r="C38" s="459">
        <v>121934</v>
      </c>
      <c r="D38" s="459">
        <v>119656</v>
      </c>
      <c r="E38" s="460">
        <v>-1.8682237931995971E-2</v>
      </c>
      <c r="F38"/>
      <c r="G38" s="265"/>
      <c r="H38"/>
      <c r="I38" s="529"/>
      <c r="J38"/>
      <c r="K38"/>
      <c r="L38"/>
    </row>
    <row r="39" spans="1:12" ht="12.95" customHeight="1" x14ac:dyDescent="0.25">
      <c r="A39" s="28">
        <v>33</v>
      </c>
      <c r="B39" s="494" t="s">
        <v>396</v>
      </c>
      <c r="C39" s="456">
        <v>116676</v>
      </c>
      <c r="D39" s="456">
        <v>119198</v>
      </c>
      <c r="E39" s="457">
        <v>2.1615413624052948E-2</v>
      </c>
      <c r="F39"/>
      <c r="G39" s="265"/>
      <c r="H39"/>
      <c r="I39" s="529"/>
      <c r="J39"/>
      <c r="K39"/>
      <c r="L39"/>
    </row>
    <row r="40" spans="1:12" ht="12.95" customHeight="1" x14ac:dyDescent="0.25">
      <c r="A40" s="183">
        <v>34</v>
      </c>
      <c r="B40" s="458" t="s">
        <v>397</v>
      </c>
      <c r="C40" s="459">
        <v>114644</v>
      </c>
      <c r="D40" s="459">
        <v>116617</v>
      </c>
      <c r="E40" s="460">
        <v>1.7209797285509865E-2</v>
      </c>
      <c r="F40"/>
      <c r="G40" s="265"/>
      <c r="H40"/>
      <c r="I40" s="529"/>
      <c r="J40"/>
      <c r="K40"/>
      <c r="L40"/>
    </row>
    <row r="41" spans="1:12" ht="12.95" customHeight="1" x14ac:dyDescent="0.25">
      <c r="A41" s="28">
        <v>35</v>
      </c>
      <c r="B41" s="455" t="s">
        <v>400</v>
      </c>
      <c r="C41" s="456">
        <v>110169</v>
      </c>
      <c r="D41" s="456">
        <v>114083</v>
      </c>
      <c r="E41" s="457">
        <v>3.5527235429204218E-2</v>
      </c>
      <c r="F41"/>
      <c r="G41" s="265"/>
      <c r="H41"/>
      <c r="I41" s="529"/>
      <c r="J41"/>
      <c r="K41"/>
      <c r="L41"/>
    </row>
    <row r="42" spans="1:12" ht="12.95" customHeight="1" x14ac:dyDescent="0.25">
      <c r="A42" s="183">
        <v>36</v>
      </c>
      <c r="B42" s="458" t="s">
        <v>399</v>
      </c>
      <c r="C42" s="459">
        <v>111103</v>
      </c>
      <c r="D42" s="459">
        <v>113942</v>
      </c>
      <c r="E42" s="460">
        <v>2.5552865359171228E-2</v>
      </c>
      <c r="F42"/>
      <c r="G42" s="265"/>
      <c r="H42"/>
      <c r="I42" s="529"/>
      <c r="J42"/>
      <c r="K42"/>
      <c r="L42"/>
    </row>
    <row r="43" spans="1:12" ht="12.95" customHeight="1" x14ac:dyDescent="0.25">
      <c r="A43" s="28">
        <v>37</v>
      </c>
      <c r="B43" s="494" t="s">
        <v>403</v>
      </c>
      <c r="C43" s="456">
        <v>106691</v>
      </c>
      <c r="D43" s="456">
        <v>111455</v>
      </c>
      <c r="E43" s="457">
        <v>4.465231369093936E-2</v>
      </c>
      <c r="F43"/>
      <c r="G43" s="265"/>
      <c r="H43"/>
      <c r="I43" s="529"/>
      <c r="J43"/>
      <c r="K43"/>
      <c r="L43"/>
    </row>
    <row r="44" spans="1:12" ht="12.95" customHeight="1" x14ac:dyDescent="0.25">
      <c r="A44" s="183">
        <v>38</v>
      </c>
      <c r="B44" s="458" t="s">
        <v>402</v>
      </c>
      <c r="C44" s="459">
        <v>106260</v>
      </c>
      <c r="D44" s="459">
        <v>108200</v>
      </c>
      <c r="E44" s="460">
        <v>1.825710521362689E-2</v>
      </c>
      <c r="F44"/>
      <c r="G44" s="265"/>
      <c r="H44"/>
      <c r="I44" s="529"/>
      <c r="J44"/>
      <c r="K44"/>
      <c r="L44"/>
    </row>
    <row r="45" spans="1:12" ht="12.95" customHeight="1" x14ac:dyDescent="0.25">
      <c r="A45" s="28">
        <v>39</v>
      </c>
      <c r="B45" s="455" t="s">
        <v>401</v>
      </c>
      <c r="C45" s="456">
        <v>110388</v>
      </c>
      <c r="D45" s="456">
        <v>107221</v>
      </c>
      <c r="E45" s="457">
        <v>-2.8689712649925703E-2</v>
      </c>
      <c r="F45"/>
      <c r="G45" s="265"/>
      <c r="H45"/>
      <c r="I45" s="529"/>
      <c r="J45"/>
      <c r="K45"/>
      <c r="L45"/>
    </row>
    <row r="46" spans="1:12" ht="12.95" customHeight="1" x14ac:dyDescent="0.25">
      <c r="A46" s="183">
        <v>40</v>
      </c>
      <c r="B46" s="458" t="s">
        <v>398</v>
      </c>
      <c r="C46" s="459">
        <v>110370</v>
      </c>
      <c r="D46" s="459">
        <v>106341</v>
      </c>
      <c r="E46" s="460">
        <v>-3.6504484914378854E-2</v>
      </c>
      <c r="F46"/>
      <c r="G46" s="265"/>
      <c r="H46"/>
      <c r="I46" s="529"/>
      <c r="J46"/>
      <c r="K46"/>
      <c r="L46"/>
    </row>
    <row r="47" spans="1:12" ht="12.95" customHeight="1" x14ac:dyDescent="0.25">
      <c r="A47" s="28">
        <v>41</v>
      </c>
      <c r="B47" s="455" t="s">
        <v>404</v>
      </c>
      <c r="C47" s="456">
        <v>105967</v>
      </c>
      <c r="D47" s="456">
        <v>105240</v>
      </c>
      <c r="E47" s="457">
        <v>-6.8606264214330359E-3</v>
      </c>
      <c r="F47"/>
      <c r="G47" s="265"/>
      <c r="H47"/>
      <c r="I47" s="529"/>
      <c r="J47"/>
      <c r="K47"/>
      <c r="L47"/>
    </row>
    <row r="48" spans="1:12" ht="15" x14ac:dyDescent="0.25">
      <c r="A48" s="184">
        <v>42</v>
      </c>
      <c r="B48" s="461" t="s">
        <v>405</v>
      </c>
      <c r="C48" s="462">
        <v>105162</v>
      </c>
      <c r="D48" s="462">
        <v>104260</v>
      </c>
      <c r="E48" s="463">
        <v>-8.5772427302638343E-3</v>
      </c>
      <c r="F48"/>
      <c r="G48" s="265"/>
      <c r="H48"/>
      <c r="I48" s="529"/>
      <c r="J48"/>
      <c r="K48"/>
      <c r="L48"/>
    </row>
    <row r="49" spans="1:12" s="40" customFormat="1" ht="15" x14ac:dyDescent="0.25">
      <c r="A49" s="166" t="s">
        <v>132</v>
      </c>
      <c r="B49" s="432"/>
      <c r="C49" s="433"/>
      <c r="D49" s="434"/>
      <c r="E49" s="434"/>
      <c r="F49" s="36"/>
      <c r="G49" s="36"/>
      <c r="H49" s="37"/>
      <c r="I49" s="37"/>
      <c r="J49" s="37"/>
    </row>
    <row r="50" spans="1:12" s="41" customFormat="1" x14ac:dyDescent="0.2">
      <c r="A50" s="166" t="s">
        <v>487</v>
      </c>
      <c r="B50" s="435"/>
      <c r="C50" s="93"/>
      <c r="D50" s="92"/>
      <c r="E50" s="92"/>
      <c r="F50" s="36"/>
      <c r="G50" s="36"/>
      <c r="H50" s="37"/>
      <c r="I50" s="37"/>
      <c r="J50" s="37"/>
      <c r="K50" s="40"/>
      <c r="L50" s="40"/>
    </row>
    <row r="51" spans="1:12" x14ac:dyDescent="0.25">
      <c r="A51" s="195"/>
      <c r="B51" s="436"/>
      <c r="C51" s="437"/>
      <c r="D51" s="81"/>
      <c r="E51" s="81"/>
      <c r="F51" s="36"/>
      <c r="G51" s="36"/>
      <c r="H51" s="37"/>
      <c r="I51" s="37"/>
      <c r="J51" s="37"/>
    </row>
    <row r="52" spans="1:12" x14ac:dyDescent="0.25">
      <c r="B52" s="4"/>
      <c r="C52" s="5"/>
      <c r="D52" s="1"/>
      <c r="E52" s="1"/>
      <c r="F52" s="36"/>
      <c r="G52" s="36"/>
      <c r="H52" s="37"/>
      <c r="I52" s="37"/>
      <c r="J52" s="37"/>
    </row>
    <row r="53" spans="1:12" x14ac:dyDescent="0.25">
      <c r="B53" s="4"/>
      <c r="C53" s="5"/>
      <c r="D53" s="1"/>
      <c r="E53" s="1"/>
      <c r="F53" s="36"/>
      <c r="G53" s="36"/>
      <c r="H53" s="37"/>
      <c r="I53" s="37"/>
      <c r="J53" s="37"/>
    </row>
    <row r="54" spans="1:12" x14ac:dyDescent="0.25">
      <c r="B54" s="4"/>
      <c r="C54" s="5"/>
      <c r="D54" s="1"/>
      <c r="E54" s="1"/>
      <c r="F54" s="36"/>
      <c r="G54" s="36"/>
      <c r="H54" s="37"/>
      <c r="I54" s="37"/>
      <c r="J54" s="37"/>
    </row>
    <row r="55" spans="1:12" x14ac:dyDescent="0.25">
      <c r="B55" s="4"/>
      <c r="C55" s="5"/>
      <c r="D55" s="1"/>
      <c r="E55" s="1"/>
      <c r="F55" s="36"/>
      <c r="G55" s="36"/>
      <c r="H55" s="37"/>
      <c r="I55" s="37"/>
      <c r="J55" s="37"/>
    </row>
    <row r="56" spans="1:12" x14ac:dyDescent="0.25">
      <c r="B56" s="4"/>
      <c r="C56" s="5"/>
      <c r="D56" s="1"/>
      <c r="E56" s="1"/>
      <c r="F56" s="36"/>
      <c r="G56" s="36"/>
      <c r="H56" s="37"/>
      <c r="I56" s="37"/>
      <c r="J56" s="37"/>
    </row>
    <row r="57" spans="1:12" x14ac:dyDescent="0.25">
      <c r="B57" s="4"/>
      <c r="C57" s="5"/>
      <c r="D57" s="1"/>
      <c r="E57" s="1"/>
    </row>
    <row r="58" spans="1:12" x14ac:dyDescent="0.25">
      <c r="A58" s="4"/>
      <c r="B58" s="4"/>
      <c r="C58" s="4"/>
      <c r="D58" s="4"/>
      <c r="E58" s="4"/>
    </row>
    <row r="59" spans="1:12" ht="24" customHeight="1" x14ac:dyDescent="0.25">
      <c r="A59" s="4"/>
      <c r="B59" s="4"/>
      <c r="C59" s="4"/>
      <c r="D59" s="4"/>
      <c r="E59" s="4"/>
    </row>
    <row r="60" spans="1:12" x14ac:dyDescent="0.25">
      <c r="A60" s="4"/>
      <c r="B60" s="4"/>
      <c r="C60" s="4"/>
      <c r="D60" s="4"/>
      <c r="E60" s="4"/>
    </row>
    <row r="61" spans="1:12" x14ac:dyDescent="0.25">
      <c r="A61" s="4"/>
      <c r="B61" s="4"/>
      <c r="C61" s="4"/>
      <c r="D61" s="4"/>
      <c r="E61" s="4"/>
      <c r="G61" s="4"/>
    </row>
    <row r="62" spans="1:12" x14ac:dyDescent="0.25">
      <c r="A62" s="4"/>
      <c r="B62" s="4"/>
      <c r="C62" s="4"/>
      <c r="D62" s="4"/>
      <c r="E62" s="4"/>
      <c r="G62" s="4"/>
      <c r="I62" s="4"/>
      <c r="J62" s="4"/>
    </row>
    <row r="63" spans="1:12" x14ac:dyDescent="0.25">
      <c r="A63" s="4"/>
      <c r="B63" s="4"/>
      <c r="C63" s="4"/>
      <c r="D63" s="4"/>
      <c r="E63" s="4"/>
      <c r="I63" s="4"/>
      <c r="J63" s="4"/>
    </row>
    <row r="64" spans="1:12" x14ac:dyDescent="0.25">
      <c r="A64" s="4"/>
      <c r="B64" s="4"/>
      <c r="C64" s="4"/>
      <c r="D64" s="4"/>
      <c r="E64" s="4"/>
    </row>
    <row r="65" spans="1:10" x14ac:dyDescent="0.25">
      <c r="A65" s="4"/>
      <c r="B65" s="4"/>
      <c r="C65" s="4"/>
      <c r="D65" s="4"/>
      <c r="E65" s="4"/>
    </row>
    <row r="66" spans="1:10" x14ac:dyDescent="0.25">
      <c r="A66" s="4"/>
      <c r="B66" s="4"/>
      <c r="C66" s="4"/>
      <c r="D66" s="4"/>
      <c r="E66" s="4"/>
    </row>
    <row r="67" spans="1:10" x14ac:dyDescent="0.25">
      <c r="A67" s="4"/>
      <c r="B67" s="4"/>
      <c r="C67" s="4"/>
      <c r="D67" s="4"/>
      <c r="E67" s="4"/>
      <c r="G67" s="4"/>
    </row>
    <row r="68" spans="1:10" x14ac:dyDescent="0.25">
      <c r="A68" s="4"/>
      <c r="B68" s="4"/>
      <c r="C68" s="4"/>
      <c r="D68" s="4"/>
      <c r="E68" s="4"/>
      <c r="G68" s="4"/>
      <c r="I68" s="4"/>
      <c r="J68" s="4"/>
    </row>
    <row r="69" spans="1:10" x14ac:dyDescent="0.25">
      <c r="A69" s="4"/>
      <c r="B69" s="4"/>
      <c r="C69" s="4"/>
      <c r="D69" s="4"/>
      <c r="E69" s="4"/>
      <c r="I69" s="4"/>
      <c r="J69" s="4"/>
    </row>
    <row r="70" spans="1:10" x14ac:dyDescent="0.25">
      <c r="A70" s="4"/>
      <c r="B70" s="4"/>
      <c r="C70" s="4"/>
      <c r="D70" s="4"/>
      <c r="E70" s="4"/>
    </row>
    <row r="71" spans="1:10" x14ac:dyDescent="0.25">
      <c r="A71" s="4"/>
      <c r="B71" s="4"/>
      <c r="C71" s="4"/>
      <c r="D71" s="4"/>
      <c r="E71" s="4"/>
    </row>
    <row r="72" spans="1:10" x14ac:dyDescent="0.25">
      <c r="A72" s="4"/>
      <c r="B72" s="4"/>
      <c r="C72" s="4"/>
      <c r="D72" s="4"/>
      <c r="E72" s="4"/>
    </row>
    <row r="73" spans="1:10" x14ac:dyDescent="0.25">
      <c r="A73" s="4"/>
      <c r="B73" s="4"/>
      <c r="C73" s="4"/>
      <c r="D73" s="4"/>
      <c r="E73" s="4"/>
      <c r="G73" s="4"/>
    </row>
    <row r="74" spans="1:10" x14ac:dyDescent="0.25">
      <c r="A74" s="4"/>
      <c r="B74" s="4"/>
      <c r="C74" s="4"/>
      <c r="D74" s="4"/>
      <c r="E74" s="4"/>
      <c r="G74" s="4"/>
      <c r="I74" s="4"/>
      <c r="J74" s="4"/>
    </row>
    <row r="75" spans="1:10" x14ac:dyDescent="0.25">
      <c r="A75" s="4"/>
      <c r="B75" s="4"/>
      <c r="C75" s="4"/>
      <c r="D75" s="4"/>
      <c r="E75" s="4"/>
      <c r="I75" s="4"/>
      <c r="J75" s="4"/>
    </row>
    <row r="76" spans="1:10" x14ac:dyDescent="0.25">
      <c r="A76" s="4"/>
      <c r="B76" s="4"/>
      <c r="C76" s="4"/>
      <c r="D76" s="4"/>
      <c r="E76" s="4"/>
    </row>
    <row r="77" spans="1:10" x14ac:dyDescent="0.25">
      <c r="A77" s="4"/>
      <c r="B77" s="4"/>
      <c r="C77" s="4"/>
      <c r="D77" s="4"/>
      <c r="E77" s="4"/>
    </row>
    <row r="78" spans="1:10" x14ac:dyDescent="0.25">
      <c r="A78" s="4"/>
      <c r="B78" s="4"/>
      <c r="C78" s="4"/>
      <c r="D78" s="4"/>
      <c r="E78" s="4"/>
    </row>
    <row r="79" spans="1:10" x14ac:dyDescent="0.25">
      <c r="A79" s="4"/>
      <c r="B79" s="4"/>
      <c r="C79" s="4"/>
      <c r="D79" s="4"/>
      <c r="E79" s="4"/>
    </row>
    <row r="80" spans="1:10" x14ac:dyDescent="0.25">
      <c r="A80" s="4"/>
      <c r="B80" s="4"/>
      <c r="C80" s="4"/>
      <c r="D80" s="4"/>
      <c r="E80" s="4"/>
    </row>
    <row r="81" spans="1:10" x14ac:dyDescent="0.25">
      <c r="A81" s="4"/>
      <c r="B81" s="4"/>
      <c r="C81" s="4"/>
      <c r="D81" s="4"/>
      <c r="E81" s="4"/>
    </row>
    <row r="82" spans="1:10" x14ac:dyDescent="0.25">
      <c r="A82" s="4"/>
      <c r="B82" s="4"/>
      <c r="C82" s="4"/>
      <c r="D82" s="4"/>
      <c r="E82" s="4"/>
      <c r="G82" s="4"/>
    </row>
    <row r="83" spans="1:10" x14ac:dyDescent="0.25">
      <c r="A83" s="4"/>
      <c r="B83" s="4"/>
      <c r="C83" s="4"/>
      <c r="D83" s="4"/>
      <c r="E83" s="4"/>
      <c r="G83" s="4"/>
      <c r="I83" s="4"/>
      <c r="J83" s="4"/>
    </row>
    <row r="84" spans="1:10" x14ac:dyDescent="0.25">
      <c r="A84" s="4"/>
      <c r="B84" s="4"/>
      <c r="C84" s="4"/>
      <c r="D84" s="4"/>
      <c r="E84" s="4"/>
      <c r="I84" s="4"/>
      <c r="J84" s="4"/>
    </row>
    <row r="85" spans="1:10" x14ac:dyDescent="0.25">
      <c r="A85" s="4"/>
      <c r="B85" s="4"/>
      <c r="C85" s="4"/>
      <c r="D85" s="4"/>
      <c r="E85" s="4"/>
    </row>
    <row r="86" spans="1:10" x14ac:dyDescent="0.25">
      <c r="A86" s="4"/>
      <c r="B86" s="4"/>
      <c r="C86" s="4"/>
      <c r="D86" s="4"/>
      <c r="E86" s="4"/>
    </row>
    <row r="87" spans="1:10" x14ac:dyDescent="0.25">
      <c r="A87" s="4"/>
      <c r="B87" s="4"/>
      <c r="C87" s="4"/>
      <c r="D87" s="4"/>
      <c r="E87" s="4"/>
    </row>
    <row r="88" spans="1:10" x14ac:dyDescent="0.25">
      <c r="A88" s="4"/>
      <c r="B88" s="4"/>
      <c r="C88" s="4"/>
      <c r="D88" s="4"/>
      <c r="E88" s="4"/>
      <c r="G88" s="4"/>
    </row>
    <row r="89" spans="1:10" x14ac:dyDescent="0.25">
      <c r="A89" s="4"/>
      <c r="B89" s="4"/>
      <c r="C89" s="4"/>
      <c r="D89" s="4"/>
      <c r="E89" s="4"/>
      <c r="I89" s="4"/>
      <c r="J89" s="4"/>
    </row>
    <row r="90" spans="1:10" x14ac:dyDescent="0.25">
      <c r="A90" s="4"/>
      <c r="B90" s="4"/>
      <c r="C90" s="4"/>
      <c r="D90" s="4"/>
      <c r="E90" s="4"/>
    </row>
    <row r="91" spans="1:10" x14ac:dyDescent="0.25">
      <c r="A91" s="4"/>
      <c r="B91" s="4"/>
      <c r="C91" s="4"/>
      <c r="D91" s="4"/>
      <c r="E91" s="4"/>
    </row>
    <row r="92" spans="1:10" x14ac:dyDescent="0.25">
      <c r="A92" s="4"/>
      <c r="B92" s="4"/>
      <c r="C92" s="4"/>
      <c r="D92" s="4"/>
      <c r="E92" s="4"/>
    </row>
    <row r="93" spans="1:10" x14ac:dyDescent="0.25">
      <c r="A93" s="4"/>
      <c r="B93" s="4"/>
      <c r="C93" s="4"/>
      <c r="D93" s="4"/>
      <c r="E93" s="4"/>
    </row>
    <row r="94" spans="1:10" x14ac:dyDescent="0.25">
      <c r="A94" s="4"/>
      <c r="B94" s="4"/>
      <c r="C94" s="4"/>
      <c r="D94" s="4"/>
      <c r="E94" s="4"/>
    </row>
    <row r="95" spans="1:10" x14ac:dyDescent="0.25">
      <c r="A95" s="4"/>
      <c r="B95" s="4"/>
      <c r="C95" s="4"/>
      <c r="D95" s="4"/>
      <c r="E95" s="4"/>
    </row>
    <row r="96" spans="1:10" x14ac:dyDescent="0.25">
      <c r="A96" s="4"/>
      <c r="B96" s="4"/>
      <c r="C96" s="4"/>
      <c r="D96" s="4"/>
      <c r="E96" s="4"/>
    </row>
    <row r="97" spans="1:5" x14ac:dyDescent="0.25">
      <c r="A97" s="4"/>
      <c r="B97" s="4"/>
      <c r="C97" s="4"/>
      <c r="D97" s="4"/>
      <c r="E97" s="4"/>
    </row>
    <row r="98" spans="1:5" x14ac:dyDescent="0.25">
      <c r="A98" s="4"/>
      <c r="B98" s="4"/>
      <c r="C98" s="4"/>
      <c r="D98" s="4"/>
      <c r="E98" s="4"/>
    </row>
    <row r="99" spans="1:5" x14ac:dyDescent="0.25">
      <c r="B99" s="4"/>
      <c r="D99" s="1"/>
      <c r="E99" s="1"/>
    </row>
    <row r="100" spans="1:5" x14ac:dyDescent="0.25">
      <c r="D100" s="1"/>
      <c r="E100" s="1"/>
    </row>
    <row r="101" spans="1:5" x14ac:dyDescent="0.25">
      <c r="D101" s="1"/>
      <c r="E101" s="1"/>
    </row>
    <row r="102" spans="1:5" x14ac:dyDescent="0.25">
      <c r="D102" s="1"/>
      <c r="E102" s="1"/>
    </row>
    <row r="103" spans="1:5" x14ac:dyDescent="0.25">
      <c r="D103" s="1"/>
      <c r="E103" s="1"/>
    </row>
    <row r="104" spans="1:5" x14ac:dyDescent="0.25">
      <c r="D104" s="1"/>
      <c r="E104" s="1"/>
    </row>
    <row r="105" spans="1:5" x14ac:dyDescent="0.25">
      <c r="D105" s="1"/>
      <c r="E105" s="1"/>
    </row>
    <row r="106" spans="1:5" x14ac:dyDescent="0.25">
      <c r="D106" s="1"/>
      <c r="E106" s="1"/>
    </row>
    <row r="107" spans="1:5" x14ac:dyDescent="0.25">
      <c r="D107" s="1"/>
      <c r="E107" s="1"/>
    </row>
    <row r="108" spans="1:5" x14ac:dyDescent="0.25">
      <c r="D108" s="1"/>
      <c r="E108" s="1"/>
    </row>
    <row r="109" spans="1:5" x14ac:dyDescent="0.25">
      <c r="D109" s="1"/>
      <c r="E109" s="1"/>
    </row>
  </sheetData>
  <mergeCells count="4">
    <mergeCell ref="E5:E6"/>
    <mergeCell ref="B5:B6"/>
    <mergeCell ref="A5:A6"/>
    <mergeCell ref="C5:D5"/>
  </mergeCells>
  <pageMargins left="0.82677165354330717" right="0.5511811023622047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opLeftCell="A19" zoomScaleNormal="100" workbookViewId="0">
      <selection activeCell="F32" sqref="F32"/>
    </sheetView>
  </sheetViews>
  <sheetFormatPr baseColWidth="10" defaultColWidth="11.42578125" defaultRowHeight="15" x14ac:dyDescent="0.25"/>
  <cols>
    <col min="1" max="1" width="45" style="8" customWidth="1"/>
    <col min="2" max="3" width="11.5703125" style="8" customWidth="1"/>
    <col min="4" max="4" width="11.5703125" style="45" customWidth="1"/>
    <col min="5" max="6" width="11.5703125" style="8" customWidth="1"/>
    <col min="7" max="7" width="12.42578125" style="8" customWidth="1"/>
    <col min="8" max="9" width="11.42578125" style="8"/>
    <col min="10" max="10" width="31.140625" style="8" customWidth="1"/>
    <col min="11" max="16384" width="11.42578125" style="8"/>
  </cols>
  <sheetData>
    <row r="1" spans="1:7" s="1" customFormat="1" ht="18" customHeight="1" x14ac:dyDescent="0.25">
      <c r="A1" s="180" t="s">
        <v>359</v>
      </c>
      <c r="B1" s="182"/>
      <c r="C1" s="182"/>
      <c r="D1" s="185"/>
      <c r="E1" s="182"/>
      <c r="F1" s="182"/>
      <c r="G1" s="182"/>
    </row>
    <row r="2" spans="1:7" ht="18" customHeight="1" x14ac:dyDescent="0.25">
      <c r="A2" s="101"/>
      <c r="B2" s="101"/>
      <c r="C2" s="101"/>
      <c r="D2" s="105"/>
      <c r="E2" s="101"/>
      <c r="F2" s="101"/>
      <c r="G2" s="101"/>
    </row>
    <row r="3" spans="1:7" ht="18" customHeight="1" x14ac:dyDescent="0.25">
      <c r="A3" s="298" t="s">
        <v>333</v>
      </c>
      <c r="B3" s="101"/>
      <c r="C3" s="101"/>
      <c r="D3" s="105"/>
      <c r="E3" s="101"/>
      <c r="F3" s="101"/>
      <c r="G3" s="101"/>
    </row>
    <row r="4" spans="1:7" ht="25.15" customHeight="1" x14ac:dyDescent="0.2">
      <c r="A4" s="297" t="s">
        <v>76</v>
      </c>
      <c r="B4" s="333">
        <v>2020</v>
      </c>
      <c r="C4" s="332">
        <v>2021</v>
      </c>
      <c r="D4" s="333">
        <v>2022</v>
      </c>
      <c r="E4" s="332">
        <v>2023</v>
      </c>
      <c r="F4" s="496">
        <v>2024</v>
      </c>
      <c r="G4" s="354" t="s">
        <v>539</v>
      </c>
    </row>
    <row r="5" spans="1:7" ht="12.95" customHeight="1" x14ac:dyDescent="0.2">
      <c r="A5" s="299" t="s">
        <v>169</v>
      </c>
      <c r="B5" s="89">
        <v>21</v>
      </c>
      <c r="C5" s="328">
        <v>21</v>
      </c>
      <c r="D5" s="89">
        <v>21</v>
      </c>
      <c r="E5" s="328">
        <v>21</v>
      </c>
      <c r="F5" s="497">
        <v>21</v>
      </c>
      <c r="G5" s="495">
        <f t="shared" ref="G5:G12" si="0">+E5-D5</f>
        <v>0</v>
      </c>
    </row>
    <row r="6" spans="1:7" ht="12.95" customHeight="1" x14ac:dyDescent="0.2">
      <c r="A6" s="299" t="s">
        <v>331</v>
      </c>
      <c r="B6" s="89">
        <v>14</v>
      </c>
      <c r="C6" s="96">
        <v>14</v>
      </c>
      <c r="D6" s="89">
        <v>14</v>
      </c>
      <c r="E6" s="96">
        <v>14</v>
      </c>
      <c r="F6" s="497">
        <v>14</v>
      </c>
      <c r="G6" s="352">
        <f t="shared" si="0"/>
        <v>0</v>
      </c>
    </row>
    <row r="7" spans="1:7" ht="12.95" customHeight="1" x14ac:dyDescent="0.2">
      <c r="A7" s="299" t="s">
        <v>196</v>
      </c>
      <c r="B7" s="89">
        <v>222</v>
      </c>
      <c r="C7" s="96">
        <v>223</v>
      </c>
      <c r="D7" s="89">
        <v>227</v>
      </c>
      <c r="E7" s="96">
        <v>227</v>
      </c>
      <c r="F7" s="497">
        <v>229</v>
      </c>
      <c r="G7" s="352">
        <f>+F7-E7</f>
        <v>2</v>
      </c>
    </row>
    <row r="8" spans="1:7" ht="12.95" customHeight="1" x14ac:dyDescent="0.2">
      <c r="A8" s="299" t="s">
        <v>197</v>
      </c>
      <c r="B8" s="89">
        <v>997</v>
      </c>
      <c r="C8" s="96">
        <v>995</v>
      </c>
      <c r="D8" s="89">
        <v>992</v>
      </c>
      <c r="E8" s="96">
        <v>992</v>
      </c>
      <c r="F8" s="497">
        <v>990</v>
      </c>
      <c r="G8" s="352">
        <f>+F8-E8</f>
        <v>-2</v>
      </c>
    </row>
    <row r="9" spans="1:7" ht="12.95" customHeight="1" x14ac:dyDescent="0.2">
      <c r="A9" s="300" t="s">
        <v>77</v>
      </c>
      <c r="B9" s="301">
        <v>1254</v>
      </c>
      <c r="C9" s="146">
        <v>1253</v>
      </c>
      <c r="D9" s="301">
        <v>1254</v>
      </c>
      <c r="E9" s="146">
        <v>1254</v>
      </c>
      <c r="F9" s="498">
        <v>1254</v>
      </c>
      <c r="G9" s="359">
        <f>+F9-E9</f>
        <v>0</v>
      </c>
    </row>
    <row r="10" spans="1:7" ht="12.95" customHeight="1" x14ac:dyDescent="0.2">
      <c r="A10" s="302" t="s">
        <v>157</v>
      </c>
      <c r="B10" s="303">
        <v>1</v>
      </c>
      <c r="C10" s="330">
        <v>1</v>
      </c>
      <c r="D10" s="303">
        <v>1</v>
      </c>
      <c r="E10" s="330">
        <v>1</v>
      </c>
      <c r="F10" s="499">
        <v>1</v>
      </c>
      <c r="G10" s="360">
        <f t="shared" si="0"/>
        <v>0</v>
      </c>
    </row>
    <row r="11" spans="1:7" ht="15.6" customHeight="1" x14ac:dyDescent="0.25">
      <c r="A11" s="300" t="s">
        <v>506</v>
      </c>
      <c r="B11" s="350">
        <v>34964</v>
      </c>
      <c r="C11" s="349">
        <v>34961</v>
      </c>
      <c r="D11" s="350">
        <v>34951</v>
      </c>
      <c r="E11" s="349">
        <v>34941</v>
      </c>
      <c r="F11" s="500">
        <v>34931</v>
      </c>
      <c r="G11" s="361">
        <f>+F11-E11</f>
        <v>-10</v>
      </c>
    </row>
    <row r="12" spans="1:7" ht="14.1" customHeight="1" x14ac:dyDescent="0.2">
      <c r="A12" s="344" t="s">
        <v>253</v>
      </c>
      <c r="B12" s="346">
        <v>4</v>
      </c>
      <c r="C12" s="345">
        <v>4</v>
      </c>
      <c r="D12" s="346">
        <v>4</v>
      </c>
      <c r="E12" s="345">
        <v>4</v>
      </c>
      <c r="F12" s="501">
        <v>4</v>
      </c>
      <c r="G12" s="420">
        <f t="shared" si="0"/>
        <v>0</v>
      </c>
    </row>
    <row r="13" spans="1:7" ht="14.1" customHeight="1" x14ac:dyDescent="0.25">
      <c r="A13" s="347" t="s">
        <v>474</v>
      </c>
      <c r="B13" s="348">
        <v>34968</v>
      </c>
      <c r="C13" s="147">
        <v>34965</v>
      </c>
      <c r="D13" s="348">
        <v>34955</v>
      </c>
      <c r="E13" s="147">
        <v>34945</v>
      </c>
      <c r="F13" s="502">
        <v>34935</v>
      </c>
      <c r="G13" s="421">
        <f>+F13-E13</f>
        <v>-10</v>
      </c>
    </row>
    <row r="14" spans="1:7" ht="16.7" customHeight="1" x14ac:dyDescent="0.2">
      <c r="A14" s="306" t="s">
        <v>254</v>
      </c>
      <c r="B14" s="307"/>
      <c r="C14" s="329"/>
      <c r="D14" s="307"/>
      <c r="E14" s="329"/>
      <c r="F14" s="503"/>
      <c r="G14" s="362"/>
    </row>
    <row r="15" spans="1:7" ht="16.7" customHeight="1" x14ac:dyDescent="0.25">
      <c r="A15" s="308" t="s">
        <v>78</v>
      </c>
      <c r="B15" s="309">
        <v>1074</v>
      </c>
      <c r="C15" s="148">
        <v>1075</v>
      </c>
      <c r="D15" s="309">
        <v>1084</v>
      </c>
      <c r="E15" s="148">
        <v>1090</v>
      </c>
      <c r="F15" s="504">
        <v>1093</v>
      </c>
      <c r="G15" s="342">
        <f>+F15-E15</f>
        <v>3</v>
      </c>
    </row>
    <row r="16" spans="1:7" ht="16.7" customHeight="1" x14ac:dyDescent="0.25">
      <c r="A16" s="310" t="s">
        <v>355</v>
      </c>
      <c r="B16" s="311">
        <v>29905</v>
      </c>
      <c r="C16" s="149">
        <v>30089</v>
      </c>
      <c r="D16" s="311">
        <v>30231</v>
      </c>
      <c r="E16" s="149">
        <v>30329</v>
      </c>
      <c r="F16" s="505">
        <v>30446</v>
      </c>
      <c r="G16" s="343">
        <f>+F16-E16</f>
        <v>117</v>
      </c>
    </row>
    <row r="17" spans="1:11" x14ac:dyDescent="0.25">
      <c r="A17" s="312" t="s">
        <v>170</v>
      </c>
      <c r="B17" s="101"/>
      <c r="C17" s="101"/>
      <c r="D17" s="105"/>
      <c r="E17" s="101"/>
      <c r="F17" s="101"/>
      <c r="G17" s="101"/>
    </row>
    <row r="18" spans="1:11" ht="13.5" customHeight="1" x14ac:dyDescent="0.2">
      <c r="A18" s="166" t="s">
        <v>487</v>
      </c>
      <c r="B18" s="101"/>
      <c r="C18" s="101"/>
      <c r="D18" s="105"/>
      <c r="E18" s="101"/>
      <c r="F18" s="101"/>
      <c r="G18" s="101"/>
    </row>
    <row r="19" spans="1:11" x14ac:dyDescent="0.25">
      <c r="A19" s="313" t="s">
        <v>334</v>
      </c>
      <c r="B19" s="101"/>
      <c r="C19" s="101"/>
      <c r="D19" s="105"/>
      <c r="E19" s="101"/>
      <c r="F19" s="101"/>
      <c r="G19" s="101"/>
    </row>
    <row r="20" spans="1:11" x14ac:dyDescent="0.25">
      <c r="B20" s="101"/>
      <c r="C20" s="101"/>
      <c r="D20" s="105"/>
      <c r="E20" s="101"/>
      <c r="F20" s="101"/>
      <c r="G20" s="101"/>
    </row>
    <row r="21" spans="1:11" x14ac:dyDescent="0.2">
      <c r="A21" s="314" t="s">
        <v>124</v>
      </c>
      <c r="B21" s="101"/>
      <c r="C21" s="101"/>
      <c r="D21" s="105"/>
      <c r="E21" s="101"/>
      <c r="F21" s="101"/>
      <c r="G21" s="101"/>
    </row>
    <row r="22" spans="1:11" ht="17.25" x14ac:dyDescent="0.25">
      <c r="A22" s="298" t="s">
        <v>353</v>
      </c>
      <c r="B22" s="101"/>
      <c r="C22" s="101"/>
      <c r="D22" s="105"/>
      <c r="E22" s="101"/>
      <c r="F22" s="101"/>
      <c r="G22" s="101"/>
      <c r="K22" s="266" t="s">
        <v>470</v>
      </c>
    </row>
    <row r="23" spans="1:11" ht="25.9" customHeight="1" x14ac:dyDescent="0.2">
      <c r="A23" s="297" t="s">
        <v>76</v>
      </c>
      <c r="B23" s="333">
        <v>2020</v>
      </c>
      <c r="C23" s="332">
        <v>2021</v>
      </c>
      <c r="D23" s="333">
        <v>2022</v>
      </c>
      <c r="E23" s="332">
        <v>2023</v>
      </c>
      <c r="F23" s="496">
        <v>2024</v>
      </c>
      <c r="G23" s="354" t="s">
        <v>540</v>
      </c>
      <c r="J23" s="335"/>
    </row>
    <row r="24" spans="1:11" x14ac:dyDescent="0.2">
      <c r="A24" s="299" t="s">
        <v>169</v>
      </c>
      <c r="B24" s="89">
        <v>18031028</v>
      </c>
      <c r="C24" s="96">
        <v>18154555</v>
      </c>
      <c r="D24" s="89">
        <v>18273350</v>
      </c>
      <c r="E24" s="96">
        <v>18331597</v>
      </c>
      <c r="F24" s="497">
        <v>18420395</v>
      </c>
      <c r="G24" s="355">
        <f t="shared" ref="G24:G32" si="1">+F24/E24-1</f>
        <v>4.843986042241788E-3</v>
      </c>
      <c r="J24" s="336" t="s">
        <v>473</v>
      </c>
      <c r="K24" s="341">
        <f>+(F24+F29)/1000000</f>
        <v>19.860375999999999</v>
      </c>
    </row>
    <row r="25" spans="1:11" x14ac:dyDescent="0.2">
      <c r="A25" s="299" t="s">
        <v>200</v>
      </c>
      <c r="B25" s="89">
        <v>3119780</v>
      </c>
      <c r="C25" s="96">
        <v>3128086</v>
      </c>
      <c r="D25" s="89">
        <v>3138765</v>
      </c>
      <c r="E25" s="96">
        <v>3146023</v>
      </c>
      <c r="F25" s="497">
        <v>3156307</v>
      </c>
      <c r="G25" s="355">
        <f t="shared" si="1"/>
        <v>3.2688890068508503E-3</v>
      </c>
      <c r="J25" s="336" t="s">
        <v>331</v>
      </c>
      <c r="K25" s="341">
        <f>+F25/1000000</f>
        <v>3.156307</v>
      </c>
    </row>
    <row r="26" spans="1:11" x14ac:dyDescent="0.2">
      <c r="A26" s="299" t="s">
        <v>196</v>
      </c>
      <c r="B26" s="89">
        <v>23370289</v>
      </c>
      <c r="C26" s="96">
        <v>23492290</v>
      </c>
      <c r="D26" s="89">
        <v>23777483</v>
      </c>
      <c r="E26" s="96">
        <v>23835713</v>
      </c>
      <c r="F26" s="497">
        <v>24081689</v>
      </c>
      <c r="G26" s="355">
        <f t="shared" si="1"/>
        <v>1.0319640952213271E-2</v>
      </c>
      <c r="J26" s="336" t="s">
        <v>196</v>
      </c>
      <c r="K26" s="341">
        <f>+F26/1000000</f>
        <v>24.081689000000001</v>
      </c>
    </row>
    <row r="27" spans="1:11" x14ac:dyDescent="0.2">
      <c r="A27" s="299" t="s">
        <v>197</v>
      </c>
      <c r="B27" s="89">
        <v>22094182</v>
      </c>
      <c r="C27" s="96">
        <v>22039498</v>
      </c>
      <c r="D27" s="89">
        <v>21867973</v>
      </c>
      <c r="E27" s="96">
        <v>21898670</v>
      </c>
      <c r="F27" s="497">
        <v>21770332</v>
      </c>
      <c r="G27" s="355">
        <f t="shared" si="1"/>
        <v>-5.8605385623875517E-3</v>
      </c>
      <c r="J27" s="336" t="s">
        <v>197</v>
      </c>
      <c r="K27" s="341">
        <f>+F27/1000000</f>
        <v>21.770332</v>
      </c>
    </row>
    <row r="28" spans="1:11" x14ac:dyDescent="0.2">
      <c r="A28" s="300" t="s">
        <v>282</v>
      </c>
      <c r="B28" s="301">
        <v>66615279</v>
      </c>
      <c r="C28" s="152">
        <v>66814429</v>
      </c>
      <c r="D28" s="301">
        <v>67057571</v>
      </c>
      <c r="E28" s="152">
        <v>67212003</v>
      </c>
      <c r="F28" s="498">
        <v>67428723</v>
      </c>
      <c r="G28" s="356">
        <f t="shared" si="1"/>
        <v>3.2244240660406209E-3</v>
      </c>
      <c r="J28" s="339" t="s">
        <v>471</v>
      </c>
      <c r="K28" s="340">
        <f>+F31/1000000</f>
        <v>6.5570000000000003E-3</v>
      </c>
    </row>
    <row r="29" spans="1:11" ht="15" customHeight="1" x14ac:dyDescent="0.2">
      <c r="A29" s="302" t="s">
        <v>157</v>
      </c>
      <c r="B29" s="303">
        <v>1402326</v>
      </c>
      <c r="C29" s="150">
        <v>1415357</v>
      </c>
      <c r="D29" s="303">
        <v>1428062</v>
      </c>
      <c r="E29" s="150">
        <v>1432690</v>
      </c>
      <c r="F29" s="499">
        <v>1439981</v>
      </c>
      <c r="G29" s="357">
        <f t="shared" si="1"/>
        <v>5.0890283313207441E-3</v>
      </c>
      <c r="J29" s="337" t="s">
        <v>472</v>
      </c>
    </row>
    <row r="30" spans="1:11" x14ac:dyDescent="0.25">
      <c r="A30" s="304" t="s">
        <v>283</v>
      </c>
      <c r="B30" s="305">
        <v>68017605</v>
      </c>
      <c r="C30" s="147">
        <v>68229786</v>
      </c>
      <c r="D30" s="305">
        <v>68485633</v>
      </c>
      <c r="E30" s="147">
        <v>68644693</v>
      </c>
      <c r="F30" s="506">
        <v>68868704</v>
      </c>
      <c r="G30" s="358">
        <f t="shared" si="1"/>
        <v>3.2633404012747391E-3</v>
      </c>
      <c r="H30" s="16"/>
    </row>
    <row r="31" spans="1:11" x14ac:dyDescent="0.25">
      <c r="A31" s="304" t="s">
        <v>284</v>
      </c>
      <c r="B31" s="305">
        <v>6382</v>
      </c>
      <c r="C31" s="147">
        <v>6439</v>
      </c>
      <c r="D31" s="305">
        <v>6460</v>
      </c>
      <c r="E31" s="147">
        <v>6509</v>
      </c>
      <c r="F31" s="506">
        <v>6557</v>
      </c>
      <c r="G31" s="358">
        <f t="shared" si="1"/>
        <v>7.3744046704562471E-3</v>
      </c>
      <c r="J31" s="338"/>
    </row>
    <row r="32" spans="1:11" x14ac:dyDescent="0.2">
      <c r="A32" s="316" t="s">
        <v>285</v>
      </c>
      <c r="B32" s="317">
        <v>65017316</v>
      </c>
      <c r="C32" s="151">
        <v>65289845</v>
      </c>
      <c r="D32" s="317">
        <v>65733519</v>
      </c>
      <c r="E32" s="151">
        <v>65994743</v>
      </c>
      <c r="F32" s="507">
        <v>66486964</v>
      </c>
      <c r="G32" s="334">
        <f t="shared" si="1"/>
        <v>7.4584880192654079E-3</v>
      </c>
      <c r="J32" s="336"/>
    </row>
    <row r="33" spans="1:8" x14ac:dyDescent="0.25">
      <c r="A33" s="312" t="s">
        <v>170</v>
      </c>
      <c r="B33" s="101"/>
      <c r="C33" s="101"/>
      <c r="D33" s="318"/>
      <c r="E33" s="101"/>
      <c r="F33" s="101"/>
      <c r="G33" s="101"/>
    </row>
    <row r="34" spans="1:8" x14ac:dyDescent="0.2">
      <c r="A34" s="166" t="s">
        <v>487</v>
      </c>
      <c r="B34" s="101"/>
      <c r="C34" s="101"/>
      <c r="D34" s="318"/>
      <c r="E34" s="101"/>
      <c r="F34" s="101"/>
      <c r="G34" s="101"/>
    </row>
    <row r="35" spans="1:8" ht="12.95" customHeight="1" x14ac:dyDescent="0.25">
      <c r="A35" s="196" t="s">
        <v>300</v>
      </c>
      <c r="B35" s="101"/>
      <c r="C35" s="319"/>
      <c r="D35" s="105"/>
      <c r="E35" s="101"/>
      <c r="F35" s="101"/>
      <c r="G35" s="101"/>
    </row>
    <row r="36" spans="1:8" ht="15.75" customHeight="1" x14ac:dyDescent="0.25">
      <c r="B36" s="320"/>
      <c r="C36" s="101"/>
      <c r="D36" s="105"/>
      <c r="E36" s="101"/>
      <c r="F36" s="101"/>
      <c r="G36" s="101"/>
    </row>
    <row r="37" spans="1:8" ht="15.75" x14ac:dyDescent="0.25">
      <c r="B37" s="320"/>
      <c r="C37" s="101"/>
      <c r="D37" s="105"/>
      <c r="E37" s="101"/>
      <c r="F37" s="101"/>
      <c r="G37" s="101"/>
    </row>
    <row r="38" spans="1:8" ht="17.25" x14ac:dyDescent="0.25">
      <c r="A38" s="259" t="s">
        <v>354</v>
      </c>
      <c r="B38" s="320"/>
      <c r="C38" s="101"/>
      <c r="D38" s="105"/>
      <c r="E38" s="101"/>
      <c r="F38" s="101"/>
      <c r="G38" s="101"/>
    </row>
    <row r="39" spans="1:8" ht="25.5" x14ac:dyDescent="0.25">
      <c r="A39" s="297" t="s">
        <v>76</v>
      </c>
      <c r="B39" s="333">
        <v>2020</v>
      </c>
      <c r="C39" s="332">
        <v>2021</v>
      </c>
      <c r="D39" s="333">
        <v>2022</v>
      </c>
      <c r="E39" s="332">
        <v>2023</v>
      </c>
      <c r="F39" s="333">
        <v>2024</v>
      </c>
      <c r="G39" s="351" t="s">
        <v>539</v>
      </c>
    </row>
    <row r="40" spans="1:8" x14ac:dyDescent="0.2">
      <c r="A40" s="321" t="s">
        <v>198</v>
      </c>
      <c r="B40" s="528">
        <v>5212</v>
      </c>
      <c r="C40" s="331">
        <v>4872</v>
      </c>
      <c r="D40" s="528">
        <v>4738</v>
      </c>
      <c r="E40" s="331">
        <v>4637</v>
      </c>
      <c r="F40" s="528">
        <v>4533</v>
      </c>
      <c r="G40" s="352">
        <f>+F40-E40</f>
        <v>-104</v>
      </c>
    </row>
    <row r="41" spans="1:8" x14ac:dyDescent="0.2">
      <c r="A41" s="321" t="s">
        <v>199</v>
      </c>
      <c r="B41" s="528">
        <v>1291</v>
      </c>
      <c r="C41" s="331">
        <v>1233</v>
      </c>
      <c r="D41" s="528">
        <v>1214</v>
      </c>
      <c r="E41" s="331">
        <v>1207</v>
      </c>
      <c r="F41" s="528">
        <v>1199</v>
      </c>
      <c r="G41" s="352">
        <f>+F41-E41</f>
        <v>-8</v>
      </c>
    </row>
    <row r="42" spans="1:8" x14ac:dyDescent="0.2">
      <c r="A42" s="321" t="s">
        <v>339</v>
      </c>
      <c r="B42" s="528">
        <v>11</v>
      </c>
      <c r="C42" s="331">
        <v>11</v>
      </c>
      <c r="D42" s="528">
        <v>11</v>
      </c>
      <c r="E42" s="331">
        <v>11</v>
      </c>
      <c r="F42" s="528">
        <v>11</v>
      </c>
      <c r="G42" s="352">
        <f t="shared" ref="G42:G45" si="2">+F42-E42</f>
        <v>0</v>
      </c>
    </row>
    <row r="43" spans="1:8" x14ac:dyDescent="0.2">
      <c r="A43" s="321" t="s">
        <v>336</v>
      </c>
      <c r="B43" s="528">
        <v>2803</v>
      </c>
      <c r="C43" s="331">
        <v>2800</v>
      </c>
      <c r="D43" s="528">
        <v>2770</v>
      </c>
      <c r="E43" s="331">
        <v>2771</v>
      </c>
      <c r="F43" s="528">
        <v>2739</v>
      </c>
      <c r="G43" s="352">
        <f t="shared" si="2"/>
        <v>-32</v>
      </c>
    </row>
    <row r="44" spans="1:8" x14ac:dyDescent="0.2">
      <c r="A44" s="321" t="s">
        <v>337</v>
      </c>
      <c r="B44" s="528">
        <v>25</v>
      </c>
      <c r="C44" s="331">
        <v>25</v>
      </c>
      <c r="D44" s="528">
        <v>25</v>
      </c>
      <c r="E44" s="331">
        <v>26</v>
      </c>
      <c r="F44" s="528">
        <v>25</v>
      </c>
      <c r="G44" s="352">
        <f t="shared" si="2"/>
        <v>-1</v>
      </c>
    </row>
    <row r="45" spans="1:8" x14ac:dyDescent="0.2">
      <c r="A45" s="321" t="s">
        <v>338</v>
      </c>
      <c r="B45" s="528">
        <v>123</v>
      </c>
      <c r="C45" s="331">
        <v>124</v>
      </c>
      <c r="D45" s="528">
        <v>124</v>
      </c>
      <c r="E45" s="331">
        <v>125</v>
      </c>
      <c r="F45" s="528">
        <v>122</v>
      </c>
      <c r="G45" s="352">
        <f t="shared" si="2"/>
        <v>-3</v>
      </c>
    </row>
    <row r="46" spans="1:8" x14ac:dyDescent="0.2">
      <c r="A46" s="322" t="s">
        <v>72</v>
      </c>
      <c r="B46" s="315">
        <v>9465</v>
      </c>
      <c r="C46" s="152">
        <v>9065</v>
      </c>
      <c r="D46" s="315">
        <v>8882</v>
      </c>
      <c r="E46" s="152">
        <v>8777</v>
      </c>
      <c r="F46" s="315">
        <v>8629</v>
      </c>
      <c r="G46" s="353">
        <f>+F46-E46</f>
        <v>-148</v>
      </c>
      <c r="H46" s="127"/>
    </row>
    <row r="47" spans="1:8" ht="12.95" customHeight="1" x14ac:dyDescent="0.25">
      <c r="A47" s="312" t="s">
        <v>172</v>
      </c>
      <c r="B47" s="101"/>
      <c r="C47" s="323"/>
      <c r="D47" s="323"/>
      <c r="E47" s="324"/>
      <c r="F47" s="324"/>
    </row>
    <row r="48" spans="1:8" ht="12.95" customHeight="1" x14ac:dyDescent="0.2">
      <c r="A48" s="166" t="s">
        <v>487</v>
      </c>
      <c r="B48" s="325"/>
      <c r="C48" s="326"/>
      <c r="D48" s="327"/>
      <c r="E48" s="101"/>
      <c r="F48" s="101"/>
    </row>
    <row r="49" spans="1:6" ht="12.95" customHeight="1" x14ac:dyDescent="0.25">
      <c r="A49" s="195" t="s">
        <v>335</v>
      </c>
      <c r="B49" s="101"/>
      <c r="C49" s="101"/>
      <c r="D49" s="105"/>
      <c r="E49" s="101"/>
      <c r="F49" s="101"/>
    </row>
    <row r="50" spans="1:6" x14ac:dyDescent="0.25">
      <c r="C50" s="154"/>
      <c r="D50" s="154"/>
    </row>
    <row r="51" spans="1:6" x14ac:dyDescent="0.25">
      <c r="B51" s="127"/>
      <c r="C51" s="127"/>
      <c r="D51" s="127"/>
      <c r="E51" s="127"/>
      <c r="F51" s="127"/>
    </row>
  </sheetData>
  <pageMargins left="0.27559055118110237" right="0.23622047244094491"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zoomScale="70" zoomScaleNormal="70" workbookViewId="0">
      <selection activeCell="M13" sqref="M13"/>
    </sheetView>
  </sheetViews>
  <sheetFormatPr baseColWidth="10" defaultRowHeight="15" x14ac:dyDescent="0.25"/>
  <cols>
    <col min="1" max="1" width="12.42578125" customWidth="1"/>
  </cols>
  <sheetData>
    <row r="1" spans="1:9" ht="18" x14ac:dyDescent="0.25">
      <c r="A1" s="180" t="s">
        <v>558</v>
      </c>
      <c r="B1" s="179"/>
      <c r="C1" s="179"/>
      <c r="D1" s="179"/>
      <c r="E1" s="179"/>
      <c r="F1" s="179"/>
      <c r="G1" s="179"/>
      <c r="H1" s="179"/>
      <c r="I1" s="179"/>
    </row>
    <row r="29" ht="15" customHeight="1" x14ac:dyDescent="0.25"/>
  </sheetData>
  <pageMargins left="0.7" right="0.7" top="0.75" bottom="0.75" header="0.3" footer="0.3"/>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52"/>
  <sheetViews>
    <sheetView topLeftCell="A16" zoomScaleNormal="100" workbookViewId="0">
      <selection activeCell="H45" sqref="H45"/>
    </sheetView>
  </sheetViews>
  <sheetFormatPr baseColWidth="10" defaultColWidth="11.42578125" defaultRowHeight="15" x14ac:dyDescent="0.25"/>
  <cols>
    <col min="1" max="1" width="47.28515625" style="6" customWidth="1"/>
    <col min="2" max="2" width="11.28515625" style="6" customWidth="1"/>
    <col min="3" max="3" width="10.7109375" style="6" customWidth="1"/>
    <col min="4" max="4" width="11" style="6" customWidth="1"/>
    <col min="5" max="6" width="11.5703125" style="6" customWidth="1"/>
    <col min="7" max="7" width="8.7109375" style="6" customWidth="1"/>
    <col min="8" max="8" width="9.85546875" style="6" customWidth="1"/>
    <col min="9" max="9" width="11.140625" style="6" customWidth="1"/>
    <col min="10" max="10" width="11" style="6" customWidth="1"/>
    <col min="11" max="11" width="19.85546875" style="6" customWidth="1"/>
    <col min="12" max="12" width="36.42578125" style="6" customWidth="1"/>
    <col min="13" max="16384" width="11.42578125" style="6"/>
  </cols>
  <sheetData>
    <row r="1" spans="1:11" s="1" customFormat="1" ht="18" x14ac:dyDescent="0.25">
      <c r="A1" s="180" t="s">
        <v>345</v>
      </c>
      <c r="B1" s="180"/>
      <c r="C1" s="182"/>
      <c r="D1" s="182"/>
      <c r="E1" s="182"/>
      <c r="F1" s="182"/>
      <c r="G1" s="182"/>
      <c r="H1" s="182"/>
      <c r="I1" s="182"/>
      <c r="J1" s="81"/>
    </row>
    <row r="2" spans="1:11" ht="18" customHeight="1" x14ac:dyDescent="0.25">
      <c r="A2" s="100"/>
      <c r="B2" s="100"/>
      <c r="C2" s="101"/>
      <c r="D2" s="101"/>
      <c r="E2" s="101"/>
      <c r="F2" s="101"/>
      <c r="G2" s="101"/>
      <c r="H2" s="101"/>
      <c r="I2" s="101"/>
      <c r="J2" s="101"/>
    </row>
    <row r="3" spans="1:11" ht="33.75" customHeight="1" x14ac:dyDescent="0.25">
      <c r="A3" s="259" t="s">
        <v>541</v>
      </c>
      <c r="B3" s="259"/>
      <c r="C3" s="259"/>
      <c r="D3" s="259"/>
      <c r="E3" s="259"/>
      <c r="F3" s="259"/>
      <c r="G3" s="259"/>
      <c r="H3" s="259"/>
      <c r="I3" s="259"/>
      <c r="J3" s="259"/>
      <c r="K3" s="48"/>
    </row>
    <row r="4" spans="1:11" ht="18" customHeight="1" x14ac:dyDescent="0.25">
      <c r="A4" s="553" t="s">
        <v>356</v>
      </c>
      <c r="B4" s="555" t="s">
        <v>169</v>
      </c>
      <c r="C4" s="557" t="s">
        <v>65</v>
      </c>
      <c r="D4" s="557"/>
      <c r="E4" s="555" t="s">
        <v>66</v>
      </c>
      <c r="F4" s="557" t="s">
        <v>67</v>
      </c>
      <c r="G4" s="557"/>
      <c r="H4" s="558" t="s">
        <v>68</v>
      </c>
      <c r="I4" s="559"/>
      <c r="J4" s="101"/>
    </row>
    <row r="5" spans="1:11" x14ac:dyDescent="0.25">
      <c r="A5" s="554"/>
      <c r="B5" s="556"/>
      <c r="C5" s="99" t="s">
        <v>69</v>
      </c>
      <c r="D5" s="99" t="s">
        <v>70</v>
      </c>
      <c r="E5" s="556"/>
      <c r="F5" s="99" t="s">
        <v>69</v>
      </c>
      <c r="G5" s="99" t="s">
        <v>70</v>
      </c>
      <c r="H5" s="284" t="s">
        <v>74</v>
      </c>
      <c r="I5" s="187" t="s">
        <v>71</v>
      </c>
      <c r="J5" s="101"/>
    </row>
    <row r="6" spans="1:11" ht="15.75" customHeight="1" x14ac:dyDescent="0.2">
      <c r="A6" s="102" t="s">
        <v>207</v>
      </c>
      <c r="B6" s="278"/>
      <c r="C6" s="89"/>
      <c r="D6" s="89"/>
      <c r="E6" s="280"/>
      <c r="F6" s="89">
        <v>3</v>
      </c>
      <c r="G6" s="89">
        <v>3</v>
      </c>
      <c r="H6" s="438">
        <v>6</v>
      </c>
      <c r="I6" s="439">
        <v>3</v>
      </c>
      <c r="J6" s="101"/>
    </row>
    <row r="7" spans="1:11" ht="15.75" customHeight="1" x14ac:dyDescent="0.2">
      <c r="A7" s="273" t="s">
        <v>340</v>
      </c>
      <c r="B7" s="279"/>
      <c r="C7" s="96"/>
      <c r="D7" s="96"/>
      <c r="E7" s="279"/>
      <c r="F7" s="96">
        <v>251</v>
      </c>
      <c r="G7" s="96">
        <v>94</v>
      </c>
      <c r="H7" s="440">
        <v>345</v>
      </c>
      <c r="I7" s="441">
        <v>251</v>
      </c>
      <c r="J7" s="101"/>
    </row>
    <row r="8" spans="1:11" ht="15.75" customHeight="1" x14ac:dyDescent="0.2">
      <c r="A8" s="103" t="s">
        <v>406</v>
      </c>
      <c r="B8" s="280"/>
      <c r="C8" s="89"/>
      <c r="D8" s="89"/>
      <c r="E8" s="280">
        <v>2</v>
      </c>
      <c r="F8" s="89">
        <v>375</v>
      </c>
      <c r="G8" s="89">
        <v>53</v>
      </c>
      <c r="H8" s="438">
        <v>430</v>
      </c>
      <c r="I8" s="439">
        <v>377</v>
      </c>
      <c r="J8" s="101"/>
    </row>
    <row r="9" spans="1:11" ht="15.75" customHeight="1" x14ac:dyDescent="0.2">
      <c r="A9" s="273" t="s">
        <v>407</v>
      </c>
      <c r="B9" s="279"/>
      <c r="C9" s="96"/>
      <c r="D9" s="96"/>
      <c r="E9" s="279">
        <v>17</v>
      </c>
      <c r="F9" s="96">
        <v>160</v>
      </c>
      <c r="G9" s="96">
        <v>10</v>
      </c>
      <c r="H9" s="440">
        <v>187</v>
      </c>
      <c r="I9" s="441">
        <v>177</v>
      </c>
      <c r="J9" s="101"/>
    </row>
    <row r="10" spans="1:11" ht="15.75" customHeight="1" x14ac:dyDescent="0.2">
      <c r="A10" s="103" t="s">
        <v>341</v>
      </c>
      <c r="B10" s="280"/>
      <c r="C10" s="89">
        <v>2</v>
      </c>
      <c r="D10" s="89"/>
      <c r="E10" s="280">
        <v>116</v>
      </c>
      <c r="F10" s="89">
        <v>38</v>
      </c>
      <c r="G10" s="89">
        <v>1</v>
      </c>
      <c r="H10" s="438">
        <v>157</v>
      </c>
      <c r="I10" s="439">
        <v>156</v>
      </c>
      <c r="J10" s="101"/>
    </row>
    <row r="11" spans="1:11" ht="15.75" customHeight="1" x14ac:dyDescent="0.2">
      <c r="A11" s="273" t="s">
        <v>342</v>
      </c>
      <c r="B11" s="279">
        <v>5</v>
      </c>
      <c r="C11" s="96">
        <v>9</v>
      </c>
      <c r="D11" s="96"/>
      <c r="E11" s="279">
        <v>89</v>
      </c>
      <c r="F11" s="96">
        <v>2</v>
      </c>
      <c r="G11" s="96"/>
      <c r="H11" s="440">
        <v>105</v>
      </c>
      <c r="I11" s="441">
        <v>105</v>
      </c>
      <c r="J11" s="101"/>
    </row>
    <row r="12" spans="1:11" ht="15.75" customHeight="1" x14ac:dyDescent="0.2">
      <c r="A12" s="103" t="s">
        <v>174</v>
      </c>
      <c r="B12" s="280">
        <v>16</v>
      </c>
      <c r="C12" s="89">
        <v>3</v>
      </c>
      <c r="D12" s="89"/>
      <c r="E12" s="280">
        <v>5</v>
      </c>
      <c r="F12" s="89"/>
      <c r="G12" s="89"/>
      <c r="H12" s="438">
        <v>24</v>
      </c>
      <c r="I12" s="439">
        <v>24</v>
      </c>
      <c r="J12" s="101"/>
    </row>
    <row r="13" spans="1:11" ht="16.7" customHeight="1" x14ac:dyDescent="0.2">
      <c r="A13" s="274" t="s">
        <v>72</v>
      </c>
      <c r="B13" s="281">
        <f>SUM(B6:B12)</f>
        <v>21</v>
      </c>
      <c r="C13" s="152">
        <f>SUM(C6:C12)</f>
        <v>14</v>
      </c>
      <c r="D13" s="152"/>
      <c r="E13" s="281">
        <f t="shared" ref="E13:G13" si="0">SUM(E6:E12)</f>
        <v>229</v>
      </c>
      <c r="F13" s="152">
        <f t="shared" si="0"/>
        <v>829</v>
      </c>
      <c r="G13" s="152">
        <f t="shared" si="0"/>
        <v>161</v>
      </c>
      <c r="H13" s="442">
        <f>SUM(H6:H12)</f>
        <v>1254</v>
      </c>
      <c r="I13" s="443">
        <f>SUM(I6:I12)</f>
        <v>1093</v>
      </c>
      <c r="J13" s="101"/>
    </row>
    <row r="14" spans="1:11" s="39" customFormat="1" ht="17.25" customHeight="1" x14ac:dyDescent="0.2">
      <c r="A14" s="104" t="s">
        <v>505</v>
      </c>
      <c r="B14" s="282">
        <v>912</v>
      </c>
      <c r="C14" s="186">
        <v>659</v>
      </c>
      <c r="D14" s="186"/>
      <c r="E14" s="282">
        <v>7586</v>
      </c>
      <c r="F14" s="186">
        <v>21231</v>
      </c>
      <c r="G14" s="186">
        <v>4485</v>
      </c>
      <c r="H14" s="285" t="s">
        <v>542</v>
      </c>
      <c r="I14" s="268" t="s">
        <v>543</v>
      </c>
      <c r="J14" s="105"/>
    </row>
    <row r="15" spans="1:11" s="39" customFormat="1" ht="17.25" customHeight="1" x14ac:dyDescent="0.25">
      <c r="A15" s="275" t="s">
        <v>431</v>
      </c>
      <c r="B15" s="283">
        <v>18.420394999999999</v>
      </c>
      <c r="C15" s="276">
        <v>3.157842</v>
      </c>
      <c r="D15" s="276"/>
      <c r="E15" s="283">
        <v>24.081689000000001</v>
      </c>
      <c r="F15" s="276">
        <v>19.387056999999999</v>
      </c>
      <c r="G15" s="276">
        <v>2.389939</v>
      </c>
      <c r="H15" s="286" t="s">
        <v>544</v>
      </c>
      <c r="I15" s="277" t="s">
        <v>545</v>
      </c>
      <c r="J15" s="105"/>
    </row>
    <row r="16" spans="1:11" s="39" customFormat="1" ht="15" customHeight="1" x14ac:dyDescent="0.2">
      <c r="A16" s="166" t="s">
        <v>171</v>
      </c>
      <c r="B16" s="525"/>
      <c r="C16" s="525"/>
      <c r="D16" s="525"/>
      <c r="E16" s="525"/>
      <c r="F16" s="525"/>
      <c r="G16" s="525"/>
      <c r="H16" s="526"/>
      <c r="I16" s="527"/>
      <c r="J16" s="105"/>
    </row>
    <row r="17" spans="1:12" s="39" customFormat="1" ht="15" customHeight="1" x14ac:dyDescent="0.2">
      <c r="A17" s="166" t="s">
        <v>487</v>
      </c>
      <c r="B17" s="525"/>
      <c r="C17" s="525"/>
      <c r="D17" s="525"/>
      <c r="E17" s="525"/>
      <c r="F17" s="525"/>
      <c r="G17" s="525"/>
      <c r="H17" s="526"/>
      <c r="I17" s="527"/>
      <c r="J17" s="105"/>
    </row>
    <row r="18" spans="1:12" s="42" customFormat="1" ht="15" customHeight="1" x14ac:dyDescent="0.25">
      <c r="A18" s="166" t="s">
        <v>343</v>
      </c>
      <c r="B18" s="166"/>
      <c r="C18" s="166"/>
      <c r="D18" s="166"/>
      <c r="E18" s="166"/>
      <c r="F18" s="192"/>
      <c r="G18" s="192"/>
      <c r="H18" s="192"/>
      <c r="I18" s="192"/>
      <c r="J18" s="106"/>
    </row>
    <row r="19" spans="1:12" ht="12.95" customHeight="1" x14ac:dyDescent="0.2">
      <c r="A19" s="195" t="s">
        <v>546</v>
      </c>
      <c r="B19" s="170"/>
      <c r="C19" s="193"/>
      <c r="D19" s="193"/>
      <c r="E19" s="193"/>
      <c r="F19" s="193"/>
      <c r="G19" s="193"/>
      <c r="H19" s="194"/>
      <c r="I19" s="194"/>
      <c r="J19" s="101"/>
    </row>
    <row r="20" spans="1:12" s="8" customFormat="1" ht="24.75" customHeight="1" x14ac:dyDescent="0.25">
      <c r="A20" s="551" t="s">
        <v>203</v>
      </c>
      <c r="B20" s="552"/>
      <c r="C20" s="552"/>
      <c r="D20" s="552"/>
      <c r="E20" s="552"/>
      <c r="F20" s="552"/>
      <c r="G20" s="552"/>
      <c r="H20" s="552"/>
      <c r="I20" s="552"/>
      <c r="J20" s="101"/>
    </row>
    <row r="21" spans="1:12" s="8" customFormat="1" x14ac:dyDescent="0.2">
      <c r="A21" s="166"/>
      <c r="L21" s="266"/>
    </row>
    <row r="22" spans="1:12" s="8" customFormat="1" x14ac:dyDescent="0.2">
      <c r="A22" s="166"/>
      <c r="L22" s="266"/>
    </row>
    <row r="23" spans="1:12" s="8" customFormat="1" x14ac:dyDescent="0.25">
      <c r="A23" s="77" t="s">
        <v>281</v>
      </c>
      <c r="B23" s="76"/>
      <c r="C23" s="76"/>
      <c r="D23" s="78"/>
      <c r="E23" s="78"/>
      <c r="F23" s="78"/>
    </row>
    <row r="24" spans="1:12" s="8" customFormat="1" x14ac:dyDescent="0.25">
      <c r="A24" s="250" t="s">
        <v>332</v>
      </c>
      <c r="B24" s="76"/>
      <c r="C24" s="76"/>
      <c r="D24" s="78"/>
      <c r="E24" s="78"/>
      <c r="F24" s="78"/>
    </row>
    <row r="25" spans="1:12" s="8" customFormat="1" x14ac:dyDescent="0.25">
      <c r="A25" s="201" t="s">
        <v>76</v>
      </c>
      <c r="B25" s="212">
        <v>2020</v>
      </c>
      <c r="C25" s="211">
        <v>2021</v>
      </c>
      <c r="D25" s="212">
        <v>2022</v>
      </c>
      <c r="E25" s="211">
        <v>2023</v>
      </c>
      <c r="F25" s="212">
        <v>2024</v>
      </c>
    </row>
    <row r="26" spans="1:12" s="8" customFormat="1" x14ac:dyDescent="0.25">
      <c r="A26" s="188" t="s">
        <v>197</v>
      </c>
      <c r="B26" s="189">
        <v>22161</v>
      </c>
      <c r="C26" s="197">
        <v>22150</v>
      </c>
      <c r="D26" s="189">
        <v>22044</v>
      </c>
      <c r="E26" s="197">
        <v>22075</v>
      </c>
      <c r="F26" s="189">
        <v>21990</v>
      </c>
    </row>
    <row r="27" spans="1:12" s="8" customFormat="1" x14ac:dyDescent="0.25">
      <c r="A27" s="188" t="s">
        <v>196</v>
      </c>
      <c r="B27" s="189">
        <v>105272</v>
      </c>
      <c r="C27" s="197">
        <v>105347</v>
      </c>
      <c r="D27" s="189">
        <v>104747</v>
      </c>
      <c r="E27" s="197">
        <v>105003</v>
      </c>
      <c r="F27" s="189">
        <v>105160</v>
      </c>
    </row>
    <row r="28" spans="1:12" s="8" customFormat="1" x14ac:dyDescent="0.25">
      <c r="A28" s="188" t="s">
        <v>331</v>
      </c>
      <c r="B28" s="189">
        <v>222841</v>
      </c>
      <c r="C28" s="197">
        <v>223435</v>
      </c>
      <c r="D28" s="189">
        <v>224198</v>
      </c>
      <c r="E28" s="197">
        <v>224716</v>
      </c>
      <c r="F28" s="189">
        <v>225451</v>
      </c>
    </row>
    <row r="29" spans="1:12" s="8" customFormat="1" ht="15" customHeight="1" x14ac:dyDescent="0.25">
      <c r="A29" s="190" t="s">
        <v>169</v>
      </c>
      <c r="B29" s="191">
        <v>858620</v>
      </c>
      <c r="C29" s="198">
        <v>864503</v>
      </c>
      <c r="D29" s="191">
        <v>870160</v>
      </c>
      <c r="E29" s="198">
        <v>872933</v>
      </c>
      <c r="F29" s="191">
        <v>877162</v>
      </c>
    </row>
    <row r="30" spans="1:12" s="8" customFormat="1" x14ac:dyDescent="0.25">
      <c r="A30" s="413" t="s">
        <v>157</v>
      </c>
      <c r="B30" s="415">
        <v>1402326</v>
      </c>
      <c r="C30" s="414">
        <v>1415357</v>
      </c>
      <c r="D30" s="415">
        <v>1428062</v>
      </c>
      <c r="E30" s="414">
        <v>1432690</v>
      </c>
      <c r="F30" s="415">
        <v>1439981</v>
      </c>
    </row>
    <row r="31" spans="1:12" s="8" customFormat="1" x14ac:dyDescent="0.25">
      <c r="A31" s="413" t="s">
        <v>301</v>
      </c>
      <c r="B31" s="415">
        <v>54197.294820717128</v>
      </c>
      <c r="C31" s="414">
        <v>54410</v>
      </c>
      <c r="D31" s="415">
        <v>54570</v>
      </c>
      <c r="E31" s="414">
        <v>54697</v>
      </c>
      <c r="F31" s="415">
        <v>54875</v>
      </c>
    </row>
    <row r="32" spans="1:12" s="8" customFormat="1" x14ac:dyDescent="0.2">
      <c r="A32" s="166" t="s">
        <v>171</v>
      </c>
      <c r="B32" s="79"/>
      <c r="C32" s="79"/>
      <c r="D32" s="79"/>
      <c r="E32" s="79"/>
      <c r="F32" s="79"/>
    </row>
    <row r="33" spans="1:10" s="8" customFormat="1" x14ac:dyDescent="0.2">
      <c r="A33" s="166" t="s">
        <v>487</v>
      </c>
      <c r="B33" s="101"/>
      <c r="C33" s="101"/>
      <c r="D33" s="101"/>
      <c r="E33" s="101"/>
      <c r="F33" s="101"/>
    </row>
    <row r="34" spans="1:10" s="8" customFormat="1" x14ac:dyDescent="0.25">
      <c r="B34" s="101"/>
      <c r="C34" s="101"/>
      <c r="D34" s="101"/>
      <c r="E34" s="101"/>
      <c r="F34" s="101"/>
    </row>
    <row r="35" spans="1:10" s="8" customFormat="1" x14ac:dyDescent="0.25">
      <c r="A35" s="101"/>
      <c r="B35" s="101"/>
      <c r="C35" s="101"/>
      <c r="D35" s="101"/>
      <c r="E35" s="101"/>
      <c r="F35" s="101"/>
    </row>
    <row r="36" spans="1:10" s="8" customFormat="1" x14ac:dyDescent="0.25">
      <c r="A36" s="77" t="s">
        <v>486</v>
      </c>
      <c r="B36" s="76"/>
      <c r="C36" s="76"/>
      <c r="D36" s="78"/>
      <c r="E36" s="78"/>
      <c r="F36" s="78"/>
    </row>
    <row r="37" spans="1:10" s="8" customFormat="1" x14ac:dyDescent="0.25">
      <c r="A37" s="250" t="s">
        <v>332</v>
      </c>
      <c r="B37" s="76"/>
      <c r="C37" s="76"/>
      <c r="D37" s="78"/>
      <c r="E37" s="78"/>
      <c r="F37" s="78"/>
    </row>
    <row r="38" spans="1:10" s="8" customFormat="1" x14ac:dyDescent="0.25">
      <c r="A38" s="201" t="s">
        <v>76</v>
      </c>
      <c r="B38" s="212">
        <v>2020</v>
      </c>
      <c r="C38" s="211">
        <v>2021</v>
      </c>
      <c r="D38" s="212">
        <v>2022</v>
      </c>
      <c r="E38" s="211">
        <v>2023</v>
      </c>
      <c r="F38" s="212">
        <v>2024</v>
      </c>
    </row>
    <row r="39" spans="1:10" s="8" customFormat="1" x14ac:dyDescent="0.2">
      <c r="A39" s="321" t="s">
        <v>198</v>
      </c>
      <c r="B39" s="417">
        <v>12902</v>
      </c>
      <c r="C39" s="416">
        <v>12943</v>
      </c>
      <c r="D39" s="417">
        <v>12908</v>
      </c>
      <c r="E39" s="416">
        <v>12871</v>
      </c>
      <c r="F39" s="417">
        <v>12793</v>
      </c>
      <c r="I39" s="16"/>
      <c r="J39" s="16"/>
    </row>
    <row r="40" spans="1:10" s="8" customFormat="1" x14ac:dyDescent="0.2">
      <c r="A40" s="321" t="s">
        <v>199</v>
      </c>
      <c r="B40" s="189">
        <v>12447</v>
      </c>
      <c r="C40" s="197">
        <v>14418</v>
      </c>
      <c r="D40" s="189">
        <v>14184</v>
      </c>
      <c r="E40" s="197">
        <v>14137</v>
      </c>
      <c r="F40" s="189">
        <v>14183</v>
      </c>
      <c r="I40" s="16"/>
      <c r="J40" s="16"/>
    </row>
    <row r="41" spans="1:10" s="8" customFormat="1" x14ac:dyDescent="0.2">
      <c r="A41" s="321" t="s">
        <v>339</v>
      </c>
      <c r="B41" s="189">
        <v>445899</v>
      </c>
      <c r="C41" s="197">
        <v>448450</v>
      </c>
      <c r="D41" s="189">
        <v>451160</v>
      </c>
      <c r="E41" s="197">
        <v>452160</v>
      </c>
      <c r="F41" s="189">
        <v>454847</v>
      </c>
      <c r="I41" s="16"/>
      <c r="J41" s="16"/>
    </row>
    <row r="42" spans="1:10" s="8" customFormat="1" x14ac:dyDescent="0.2">
      <c r="A42" s="321" t="s">
        <v>336</v>
      </c>
      <c r="B42" s="189">
        <v>213211</v>
      </c>
      <c r="C42" s="197">
        <v>218386</v>
      </c>
      <c r="D42" s="189">
        <v>221862</v>
      </c>
      <c r="E42" s="197">
        <v>227704</v>
      </c>
      <c r="F42" s="189">
        <v>226595</v>
      </c>
      <c r="I42" s="16"/>
      <c r="J42" s="16"/>
    </row>
    <row r="43" spans="1:10" s="8" customFormat="1" x14ac:dyDescent="0.2">
      <c r="A43" s="321" t="s">
        <v>337</v>
      </c>
      <c r="B43" s="189">
        <v>599644</v>
      </c>
      <c r="C43" s="197">
        <v>606494</v>
      </c>
      <c r="D43" s="189">
        <v>611266</v>
      </c>
      <c r="E43" s="197">
        <v>605935</v>
      </c>
      <c r="F43" s="189">
        <v>550160</v>
      </c>
      <c r="I43" s="16"/>
      <c r="J43" s="16"/>
    </row>
    <row r="44" spans="1:10" s="8" customFormat="1" x14ac:dyDescent="0.2">
      <c r="A44" s="321" t="s">
        <v>338</v>
      </c>
      <c r="B44" s="189">
        <v>85634</v>
      </c>
      <c r="C44" s="197">
        <v>85299</v>
      </c>
      <c r="D44" s="189">
        <v>86137</v>
      </c>
      <c r="E44" s="197">
        <v>86056</v>
      </c>
      <c r="F44" s="189">
        <v>85439</v>
      </c>
      <c r="I44" s="16"/>
      <c r="J44" s="16"/>
    </row>
    <row r="45" spans="1:10" s="8" customFormat="1" x14ac:dyDescent="0.25">
      <c r="A45" s="413" t="s">
        <v>301</v>
      </c>
      <c r="B45" s="415">
        <v>75143</v>
      </c>
      <c r="C45" s="414">
        <v>79756</v>
      </c>
      <c r="D45" s="415">
        <v>81445</v>
      </c>
      <c r="E45" s="414">
        <v>84239</v>
      </c>
      <c r="F45" s="415">
        <v>83998</v>
      </c>
      <c r="I45" s="16"/>
      <c r="J45" s="16"/>
    </row>
    <row r="46" spans="1:10" s="8" customFormat="1" x14ac:dyDescent="0.2">
      <c r="A46" s="166" t="s">
        <v>171</v>
      </c>
      <c r="B46" s="101"/>
      <c r="C46" s="101"/>
      <c r="D46" s="101"/>
      <c r="E46" s="101"/>
      <c r="F46" s="101"/>
    </row>
    <row r="47" spans="1:10" s="8" customFormat="1" x14ac:dyDescent="0.2">
      <c r="A47" s="166" t="s">
        <v>487</v>
      </c>
      <c r="B47" s="101"/>
      <c r="C47" s="101"/>
      <c r="D47" s="101"/>
      <c r="E47" s="101"/>
      <c r="F47" s="101"/>
    </row>
    <row r="48" spans="1:10"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row r="372" s="8" customFormat="1" x14ac:dyDescent="0.25"/>
    <row r="373" s="8" customFormat="1" x14ac:dyDescent="0.25"/>
    <row r="374" s="8" customFormat="1" x14ac:dyDescent="0.25"/>
    <row r="375" s="8" customFormat="1" x14ac:dyDescent="0.25"/>
    <row r="376" s="8" customFormat="1" x14ac:dyDescent="0.25"/>
    <row r="377" s="8" customFormat="1" x14ac:dyDescent="0.25"/>
    <row r="378" s="8" customFormat="1" x14ac:dyDescent="0.25"/>
    <row r="379" s="8" customFormat="1" x14ac:dyDescent="0.25"/>
    <row r="380" s="8" customFormat="1" x14ac:dyDescent="0.25"/>
    <row r="381" s="8" customFormat="1" x14ac:dyDescent="0.25"/>
    <row r="382" s="8" customFormat="1" x14ac:dyDescent="0.25"/>
    <row r="383" s="8" customFormat="1" x14ac:dyDescent="0.25"/>
    <row r="384" s="8" customFormat="1" x14ac:dyDescent="0.25"/>
    <row r="385" s="8" customFormat="1" x14ac:dyDescent="0.25"/>
    <row r="386" s="8" customFormat="1" x14ac:dyDescent="0.25"/>
    <row r="387" s="8" customFormat="1" x14ac:dyDescent="0.25"/>
    <row r="388" s="8" customFormat="1" x14ac:dyDescent="0.25"/>
    <row r="389" s="8" customFormat="1" x14ac:dyDescent="0.25"/>
    <row r="390" s="8" customFormat="1" x14ac:dyDescent="0.25"/>
    <row r="391" s="8" customFormat="1" x14ac:dyDescent="0.25"/>
    <row r="392" s="8" customFormat="1" x14ac:dyDescent="0.25"/>
    <row r="393" s="8" customFormat="1" x14ac:dyDescent="0.25"/>
    <row r="394" s="8" customFormat="1" x14ac:dyDescent="0.25"/>
    <row r="395" s="8" customFormat="1" x14ac:dyDescent="0.25"/>
    <row r="396" s="8" customFormat="1" x14ac:dyDescent="0.25"/>
    <row r="397" s="8" customFormat="1" x14ac:dyDescent="0.25"/>
    <row r="398" s="8" customFormat="1" x14ac:dyDescent="0.25"/>
    <row r="399" s="8" customFormat="1" x14ac:dyDescent="0.25"/>
    <row r="400" s="8" customFormat="1" x14ac:dyDescent="0.25"/>
    <row r="401" s="8" customFormat="1" x14ac:dyDescent="0.25"/>
    <row r="402" s="8" customFormat="1" x14ac:dyDescent="0.25"/>
    <row r="403" s="8" customFormat="1" x14ac:dyDescent="0.25"/>
    <row r="404" s="8" customFormat="1" x14ac:dyDescent="0.25"/>
    <row r="405" s="8" customFormat="1" x14ac:dyDescent="0.25"/>
    <row r="406" s="8" customFormat="1" x14ac:dyDescent="0.25"/>
    <row r="407" s="8" customFormat="1" x14ac:dyDescent="0.25"/>
    <row r="408" s="8" customFormat="1" x14ac:dyDescent="0.25"/>
    <row r="409" s="8" customFormat="1" x14ac:dyDescent="0.25"/>
    <row r="410" s="8" customFormat="1" x14ac:dyDescent="0.25"/>
    <row r="411" s="8" customFormat="1" x14ac:dyDescent="0.25"/>
    <row r="412" s="8" customFormat="1" x14ac:dyDescent="0.25"/>
    <row r="413" s="8" customFormat="1" x14ac:dyDescent="0.25"/>
    <row r="414" s="8" customFormat="1" x14ac:dyDescent="0.25"/>
    <row r="415" s="8" customFormat="1" x14ac:dyDescent="0.25"/>
    <row r="416" s="8" customFormat="1" x14ac:dyDescent="0.25"/>
    <row r="417" s="8" customFormat="1" x14ac:dyDescent="0.25"/>
    <row r="418" s="8" customFormat="1" x14ac:dyDescent="0.25"/>
    <row r="419" s="8" customFormat="1" x14ac:dyDescent="0.25"/>
    <row r="420" s="8" customFormat="1" x14ac:dyDescent="0.25"/>
    <row r="421" s="8" customFormat="1" x14ac:dyDescent="0.25"/>
    <row r="422" s="8" customFormat="1" x14ac:dyDescent="0.25"/>
    <row r="423" s="8" customFormat="1" x14ac:dyDescent="0.25"/>
    <row r="424" s="8" customFormat="1" x14ac:dyDescent="0.25"/>
    <row r="425" s="8" customFormat="1" x14ac:dyDescent="0.25"/>
    <row r="426" s="8" customFormat="1" x14ac:dyDescent="0.25"/>
    <row r="427" s="8" customFormat="1" x14ac:dyDescent="0.25"/>
    <row r="428" s="8" customFormat="1" x14ac:dyDescent="0.25"/>
    <row r="429" s="8" customFormat="1" x14ac:dyDescent="0.25"/>
    <row r="430" s="8" customFormat="1" x14ac:dyDescent="0.25"/>
    <row r="431" s="8" customFormat="1" x14ac:dyDescent="0.25"/>
    <row r="432" s="8" customFormat="1" x14ac:dyDescent="0.25"/>
    <row r="433" s="8" customFormat="1" x14ac:dyDescent="0.25"/>
    <row r="434" s="8" customFormat="1" x14ac:dyDescent="0.25"/>
    <row r="435" s="8" customFormat="1" x14ac:dyDescent="0.25"/>
    <row r="436" s="8" customFormat="1" x14ac:dyDescent="0.25"/>
    <row r="437" s="8" customFormat="1" x14ac:dyDescent="0.25"/>
    <row r="438" s="8" customFormat="1" x14ac:dyDescent="0.25"/>
    <row r="439" s="8" customFormat="1" x14ac:dyDescent="0.25"/>
    <row r="440" s="8" customFormat="1" x14ac:dyDescent="0.25"/>
    <row r="441" s="8" customFormat="1" x14ac:dyDescent="0.25"/>
    <row r="442" s="8" customFormat="1" x14ac:dyDescent="0.25"/>
    <row r="443" s="8" customFormat="1" x14ac:dyDescent="0.25"/>
    <row r="444" s="8" customFormat="1" x14ac:dyDescent="0.25"/>
    <row r="445" s="8" customFormat="1" x14ac:dyDescent="0.25"/>
    <row r="446" s="8" customFormat="1" x14ac:dyDescent="0.25"/>
    <row r="447" s="8" customFormat="1" x14ac:dyDescent="0.25"/>
    <row r="448" s="8" customFormat="1" x14ac:dyDescent="0.25"/>
    <row r="449" s="8" customFormat="1" x14ac:dyDescent="0.25"/>
    <row r="450" s="8" customFormat="1" x14ac:dyDescent="0.25"/>
    <row r="451" s="8" customFormat="1" x14ac:dyDescent="0.25"/>
    <row r="452" s="8" customFormat="1" x14ac:dyDescent="0.25"/>
    <row r="453" s="8" customFormat="1" x14ac:dyDescent="0.25"/>
    <row r="454" s="8" customFormat="1" x14ac:dyDescent="0.25"/>
    <row r="455" s="8" customFormat="1" x14ac:dyDescent="0.25"/>
    <row r="456" s="8" customFormat="1" x14ac:dyDescent="0.25"/>
    <row r="457" s="8" customFormat="1" x14ac:dyDescent="0.25"/>
    <row r="458" s="8" customFormat="1" x14ac:dyDescent="0.25"/>
    <row r="459" s="8" customFormat="1" x14ac:dyDescent="0.25"/>
    <row r="460" s="8" customFormat="1" x14ac:dyDescent="0.25"/>
    <row r="461" s="8" customFormat="1" x14ac:dyDescent="0.25"/>
    <row r="462" s="8" customFormat="1" x14ac:dyDescent="0.25"/>
    <row r="463" s="8" customFormat="1" x14ac:dyDescent="0.25"/>
    <row r="464" s="8" customFormat="1" x14ac:dyDescent="0.25"/>
    <row r="465" s="8" customFormat="1" x14ac:dyDescent="0.25"/>
    <row r="466" s="8" customFormat="1" x14ac:dyDescent="0.25"/>
    <row r="467" s="8" customFormat="1" x14ac:dyDescent="0.25"/>
    <row r="468" s="8" customFormat="1" x14ac:dyDescent="0.25"/>
    <row r="469" s="8" customFormat="1" x14ac:dyDescent="0.25"/>
    <row r="470" s="8" customFormat="1" x14ac:dyDescent="0.25"/>
    <row r="471" s="8" customFormat="1" x14ac:dyDescent="0.25"/>
    <row r="472" s="8" customFormat="1" x14ac:dyDescent="0.25"/>
    <row r="473" s="8" customFormat="1" x14ac:dyDescent="0.25"/>
    <row r="474" s="8" customFormat="1" x14ac:dyDescent="0.25"/>
    <row r="475" s="8" customFormat="1" x14ac:dyDescent="0.25"/>
    <row r="476" s="8" customFormat="1" x14ac:dyDescent="0.25"/>
    <row r="477" s="8" customFormat="1" x14ac:dyDescent="0.25"/>
    <row r="478" s="8" customFormat="1" x14ac:dyDescent="0.25"/>
    <row r="479" s="8" customFormat="1" x14ac:dyDescent="0.25"/>
    <row r="480" s="8" customFormat="1" x14ac:dyDescent="0.25"/>
    <row r="481" s="8" customFormat="1" x14ac:dyDescent="0.25"/>
    <row r="482" s="8" customFormat="1" x14ac:dyDescent="0.25"/>
    <row r="483" s="8" customFormat="1" x14ac:dyDescent="0.25"/>
    <row r="484" s="8" customFormat="1" x14ac:dyDescent="0.25"/>
    <row r="485" s="8" customFormat="1" x14ac:dyDescent="0.25"/>
    <row r="486" s="8" customFormat="1" x14ac:dyDescent="0.25"/>
    <row r="487" s="8" customFormat="1" x14ac:dyDescent="0.25"/>
    <row r="488" s="8" customFormat="1" x14ac:dyDescent="0.25"/>
    <row r="489" s="8" customFormat="1" x14ac:dyDescent="0.25"/>
    <row r="490" s="8" customFormat="1" x14ac:dyDescent="0.25"/>
    <row r="491" s="8" customFormat="1" x14ac:dyDescent="0.25"/>
    <row r="492" s="8" customFormat="1" x14ac:dyDescent="0.25"/>
    <row r="493" s="8" customFormat="1" x14ac:dyDescent="0.25"/>
    <row r="494" s="8" customFormat="1" x14ac:dyDescent="0.25"/>
    <row r="495" s="8" customFormat="1" x14ac:dyDescent="0.25"/>
    <row r="496" s="8" customFormat="1" x14ac:dyDescent="0.25"/>
    <row r="497" s="8" customFormat="1" x14ac:dyDescent="0.25"/>
    <row r="498" s="8" customFormat="1" x14ac:dyDescent="0.25"/>
    <row r="499" s="8" customFormat="1" x14ac:dyDescent="0.25"/>
    <row r="500" s="8" customFormat="1" x14ac:dyDescent="0.25"/>
    <row r="501" s="8" customFormat="1" x14ac:dyDescent="0.25"/>
    <row r="502" s="8" customFormat="1" x14ac:dyDescent="0.25"/>
    <row r="503" s="8" customFormat="1" x14ac:dyDescent="0.25"/>
    <row r="504" s="8" customFormat="1" x14ac:dyDescent="0.25"/>
    <row r="505" s="8" customFormat="1" x14ac:dyDescent="0.25"/>
    <row r="506" s="8" customFormat="1" x14ac:dyDescent="0.25"/>
    <row r="507" s="8" customFormat="1" x14ac:dyDescent="0.25"/>
    <row r="508" s="8" customFormat="1" x14ac:dyDescent="0.25"/>
    <row r="509" s="8" customFormat="1" x14ac:dyDescent="0.25"/>
    <row r="510" s="8" customFormat="1" x14ac:dyDescent="0.25"/>
    <row r="511" s="8" customFormat="1" x14ac:dyDescent="0.25"/>
    <row r="512" s="8" customFormat="1" x14ac:dyDescent="0.25"/>
    <row r="513" s="8" customFormat="1" x14ac:dyDescent="0.25"/>
    <row r="514" s="8" customFormat="1" x14ac:dyDescent="0.25"/>
    <row r="515" s="8" customFormat="1" x14ac:dyDescent="0.25"/>
    <row r="516" s="8" customFormat="1" x14ac:dyDescent="0.25"/>
    <row r="517" s="8" customFormat="1" x14ac:dyDescent="0.25"/>
    <row r="518" s="8" customFormat="1" x14ac:dyDescent="0.25"/>
    <row r="519" s="8" customFormat="1" x14ac:dyDescent="0.25"/>
    <row r="520" s="8" customFormat="1" x14ac:dyDescent="0.25"/>
    <row r="521" s="8" customFormat="1" x14ac:dyDescent="0.25"/>
    <row r="522" s="8" customFormat="1" x14ac:dyDescent="0.25"/>
    <row r="523" s="8" customFormat="1" x14ac:dyDescent="0.25"/>
    <row r="524" s="8" customFormat="1" x14ac:dyDescent="0.25"/>
    <row r="525" s="8" customFormat="1" x14ac:dyDescent="0.25"/>
    <row r="526" s="8" customFormat="1" x14ac:dyDescent="0.25"/>
    <row r="527" s="8" customFormat="1" x14ac:dyDescent="0.25"/>
    <row r="528" s="8" customFormat="1" x14ac:dyDescent="0.25"/>
    <row r="529" s="8" customFormat="1" x14ac:dyDescent="0.25"/>
    <row r="530" s="8" customFormat="1" x14ac:dyDescent="0.25"/>
    <row r="531" s="8" customFormat="1" x14ac:dyDescent="0.25"/>
    <row r="532" s="8" customFormat="1" x14ac:dyDescent="0.25"/>
    <row r="533" s="8" customFormat="1" x14ac:dyDescent="0.25"/>
    <row r="534" s="8" customFormat="1" x14ac:dyDescent="0.25"/>
    <row r="535" s="8" customFormat="1" x14ac:dyDescent="0.25"/>
    <row r="536" s="8" customFormat="1" x14ac:dyDescent="0.25"/>
    <row r="537" s="8" customFormat="1" x14ac:dyDescent="0.25"/>
    <row r="538" s="8" customFormat="1" x14ac:dyDescent="0.25"/>
    <row r="539" s="8" customFormat="1" x14ac:dyDescent="0.25"/>
    <row r="540" s="8" customFormat="1" x14ac:dyDescent="0.25"/>
    <row r="541" s="8" customFormat="1" x14ac:dyDescent="0.25"/>
    <row r="542" s="8" customFormat="1" x14ac:dyDescent="0.25"/>
    <row r="543" s="8" customFormat="1" x14ac:dyDescent="0.25"/>
    <row r="544" s="8" customFormat="1" x14ac:dyDescent="0.25"/>
    <row r="545" s="8" customFormat="1" x14ac:dyDescent="0.25"/>
    <row r="546" s="8" customFormat="1" x14ac:dyDescent="0.25"/>
    <row r="547" s="8" customFormat="1" x14ac:dyDescent="0.25"/>
    <row r="548" s="8" customFormat="1" x14ac:dyDescent="0.25"/>
    <row r="549" s="8" customFormat="1" x14ac:dyDescent="0.25"/>
    <row r="550" s="8" customFormat="1" x14ac:dyDescent="0.25"/>
    <row r="551" s="8" customFormat="1" x14ac:dyDescent="0.25"/>
    <row r="552" s="8" customFormat="1" x14ac:dyDescent="0.25"/>
    <row r="553" s="8" customFormat="1" x14ac:dyDescent="0.25"/>
    <row r="554" s="8" customFormat="1" x14ac:dyDescent="0.25"/>
    <row r="555" s="8" customFormat="1" x14ac:dyDescent="0.25"/>
    <row r="556" s="8" customFormat="1" x14ac:dyDescent="0.25"/>
    <row r="557" s="8" customFormat="1" x14ac:dyDescent="0.25"/>
    <row r="558" s="8" customFormat="1" x14ac:dyDescent="0.25"/>
    <row r="559" s="8" customFormat="1" x14ac:dyDescent="0.25"/>
    <row r="560" s="8" customFormat="1" x14ac:dyDescent="0.25"/>
    <row r="561" s="8" customFormat="1" x14ac:dyDescent="0.25"/>
    <row r="562" s="8" customFormat="1" x14ac:dyDescent="0.25"/>
    <row r="563" s="8" customFormat="1" x14ac:dyDescent="0.25"/>
    <row r="564" s="8" customFormat="1" x14ac:dyDescent="0.25"/>
    <row r="565" s="8" customFormat="1" x14ac:dyDescent="0.25"/>
    <row r="566" s="8" customFormat="1" x14ac:dyDescent="0.25"/>
    <row r="567" s="8" customFormat="1" x14ac:dyDescent="0.25"/>
    <row r="568" s="8" customFormat="1" x14ac:dyDescent="0.25"/>
    <row r="569" s="8" customFormat="1" x14ac:dyDescent="0.25"/>
    <row r="570" s="8" customFormat="1" x14ac:dyDescent="0.25"/>
    <row r="571" s="8" customFormat="1" x14ac:dyDescent="0.25"/>
    <row r="572" s="8" customFormat="1" x14ac:dyDescent="0.25"/>
    <row r="573" s="8" customFormat="1" x14ac:dyDescent="0.25"/>
    <row r="574" s="8" customFormat="1" x14ac:dyDescent="0.25"/>
    <row r="575" s="8" customFormat="1" x14ac:dyDescent="0.25"/>
    <row r="576" s="8" customFormat="1" x14ac:dyDescent="0.25"/>
    <row r="577" s="8" customFormat="1" x14ac:dyDescent="0.25"/>
    <row r="578" s="8" customFormat="1" x14ac:dyDescent="0.25"/>
    <row r="579" s="8" customFormat="1" x14ac:dyDescent="0.25"/>
    <row r="580" s="8" customFormat="1" x14ac:dyDescent="0.25"/>
    <row r="581" s="8" customFormat="1" x14ac:dyDescent="0.25"/>
    <row r="582" s="8" customFormat="1" x14ac:dyDescent="0.25"/>
    <row r="583" s="8" customFormat="1" x14ac:dyDescent="0.25"/>
    <row r="584" s="8" customFormat="1" x14ac:dyDescent="0.25"/>
    <row r="585" s="8" customFormat="1" x14ac:dyDescent="0.25"/>
    <row r="586" s="8" customFormat="1" x14ac:dyDescent="0.25"/>
    <row r="587" s="8" customFormat="1" x14ac:dyDescent="0.25"/>
    <row r="588" s="8" customFormat="1" x14ac:dyDescent="0.25"/>
    <row r="589" s="8" customFormat="1" x14ac:dyDescent="0.25"/>
    <row r="590" s="8" customFormat="1" x14ac:dyDescent="0.25"/>
    <row r="591" s="8" customFormat="1" x14ac:dyDescent="0.25"/>
    <row r="592" s="8" customFormat="1" x14ac:dyDescent="0.25"/>
    <row r="593" s="8" customFormat="1" x14ac:dyDescent="0.25"/>
    <row r="594" s="8" customFormat="1" x14ac:dyDescent="0.25"/>
    <row r="595" s="8" customFormat="1" x14ac:dyDescent="0.25"/>
    <row r="596" s="8" customFormat="1" x14ac:dyDescent="0.25"/>
    <row r="597" s="8" customFormat="1" x14ac:dyDescent="0.25"/>
    <row r="598" s="8" customFormat="1" x14ac:dyDescent="0.25"/>
    <row r="599" s="8" customFormat="1" x14ac:dyDescent="0.25"/>
    <row r="600" s="8" customFormat="1" x14ac:dyDescent="0.25"/>
    <row r="601" s="8" customFormat="1" x14ac:dyDescent="0.25"/>
    <row r="602" s="8" customFormat="1" x14ac:dyDescent="0.25"/>
    <row r="603" s="8" customFormat="1" x14ac:dyDescent="0.25"/>
    <row r="604" s="8" customFormat="1" x14ac:dyDescent="0.25"/>
    <row r="605" s="8" customFormat="1" x14ac:dyDescent="0.25"/>
    <row r="606" s="8" customFormat="1" x14ac:dyDescent="0.25"/>
    <row r="607" s="8" customFormat="1" x14ac:dyDescent="0.25"/>
    <row r="608" s="8" customFormat="1" x14ac:dyDescent="0.25"/>
    <row r="609" s="8" customFormat="1" x14ac:dyDescent="0.25"/>
    <row r="610" s="8" customFormat="1" x14ac:dyDescent="0.25"/>
    <row r="611" s="8" customFormat="1" x14ac:dyDescent="0.25"/>
    <row r="612" s="8" customFormat="1" x14ac:dyDescent="0.25"/>
    <row r="613" s="8" customFormat="1" x14ac:dyDescent="0.25"/>
    <row r="614" s="8" customFormat="1" x14ac:dyDescent="0.25"/>
    <row r="615" s="8" customFormat="1" x14ac:dyDescent="0.25"/>
    <row r="616" s="8" customFormat="1" x14ac:dyDescent="0.25"/>
    <row r="617" s="8" customFormat="1" x14ac:dyDescent="0.25"/>
    <row r="618" s="8" customFormat="1" x14ac:dyDescent="0.25"/>
    <row r="619" s="8" customFormat="1" x14ac:dyDescent="0.25"/>
    <row r="620" s="8" customFormat="1" x14ac:dyDescent="0.25"/>
    <row r="621" s="8" customFormat="1" x14ac:dyDescent="0.25"/>
    <row r="622" s="8" customFormat="1" x14ac:dyDescent="0.25"/>
    <row r="623" s="8" customFormat="1" x14ac:dyDescent="0.25"/>
    <row r="624" s="8" customFormat="1" x14ac:dyDescent="0.25"/>
    <row r="625" s="8" customFormat="1" x14ac:dyDescent="0.25"/>
    <row r="626" s="8" customFormat="1" x14ac:dyDescent="0.25"/>
    <row r="627" s="8" customFormat="1" x14ac:dyDescent="0.25"/>
    <row r="628" s="8" customFormat="1" x14ac:dyDescent="0.25"/>
    <row r="629" s="8" customFormat="1" x14ac:dyDescent="0.25"/>
    <row r="630" s="8" customFormat="1" x14ac:dyDescent="0.25"/>
    <row r="631" s="8" customFormat="1" x14ac:dyDescent="0.25"/>
    <row r="632" s="8" customFormat="1" x14ac:dyDescent="0.25"/>
    <row r="633" s="8" customFormat="1" x14ac:dyDescent="0.25"/>
    <row r="634" s="8" customFormat="1" x14ac:dyDescent="0.25"/>
    <row r="635" s="8" customFormat="1" x14ac:dyDescent="0.25"/>
    <row r="636" s="8" customFormat="1" x14ac:dyDescent="0.25"/>
    <row r="637" s="8" customFormat="1" x14ac:dyDescent="0.25"/>
    <row r="638" s="8" customFormat="1" x14ac:dyDescent="0.25"/>
    <row r="639" s="8" customFormat="1" x14ac:dyDescent="0.25"/>
    <row r="640" s="8" customFormat="1" x14ac:dyDescent="0.25"/>
    <row r="641" s="8" customFormat="1" x14ac:dyDescent="0.25"/>
    <row r="642" s="8" customFormat="1" x14ac:dyDescent="0.25"/>
    <row r="643" s="8" customFormat="1" x14ac:dyDescent="0.25"/>
    <row r="644" s="8" customFormat="1" x14ac:dyDescent="0.25"/>
    <row r="645" s="8" customFormat="1" x14ac:dyDescent="0.25"/>
    <row r="646" s="8" customFormat="1" x14ac:dyDescent="0.25"/>
    <row r="647" s="8" customFormat="1" x14ac:dyDescent="0.25"/>
    <row r="648" s="8" customFormat="1" x14ac:dyDescent="0.25"/>
    <row r="649" s="8" customFormat="1" x14ac:dyDescent="0.25"/>
    <row r="650" s="8" customFormat="1" x14ac:dyDescent="0.25"/>
    <row r="651" s="8" customFormat="1" x14ac:dyDescent="0.25"/>
    <row r="652" s="8" customFormat="1" x14ac:dyDescent="0.25"/>
    <row r="653" s="8" customFormat="1" x14ac:dyDescent="0.25"/>
    <row r="654" s="8" customFormat="1" x14ac:dyDescent="0.25"/>
    <row r="655" s="8" customFormat="1" x14ac:dyDescent="0.25"/>
    <row r="656" s="8" customFormat="1" x14ac:dyDescent="0.25"/>
    <row r="657" s="8" customFormat="1" x14ac:dyDescent="0.25"/>
    <row r="658" s="8" customFormat="1" x14ac:dyDescent="0.25"/>
    <row r="659" s="8" customFormat="1" x14ac:dyDescent="0.25"/>
    <row r="660" s="8" customFormat="1" x14ac:dyDescent="0.25"/>
    <row r="661" s="8" customFormat="1" x14ac:dyDescent="0.25"/>
    <row r="662" s="8" customFormat="1" x14ac:dyDescent="0.25"/>
    <row r="663" s="8" customFormat="1" x14ac:dyDescent="0.25"/>
    <row r="664" s="8" customFormat="1" x14ac:dyDescent="0.25"/>
    <row r="665" s="8" customFormat="1" x14ac:dyDescent="0.25"/>
    <row r="666" s="8" customFormat="1" x14ac:dyDescent="0.25"/>
    <row r="667" s="8" customFormat="1" x14ac:dyDescent="0.25"/>
    <row r="668" s="8" customFormat="1" x14ac:dyDescent="0.25"/>
    <row r="669" s="8" customFormat="1" x14ac:dyDescent="0.25"/>
    <row r="670" s="8" customFormat="1" x14ac:dyDescent="0.25"/>
    <row r="671" s="8" customFormat="1" x14ac:dyDescent="0.25"/>
    <row r="672" s="8" customFormat="1" x14ac:dyDescent="0.25"/>
    <row r="673" s="8" customFormat="1" x14ac:dyDescent="0.25"/>
    <row r="674" s="8" customFormat="1" x14ac:dyDescent="0.25"/>
    <row r="675" s="8" customFormat="1" x14ac:dyDescent="0.25"/>
    <row r="676" s="8" customFormat="1" x14ac:dyDescent="0.25"/>
    <row r="677" s="8" customFormat="1" x14ac:dyDescent="0.25"/>
    <row r="678" s="8" customFormat="1" x14ac:dyDescent="0.25"/>
    <row r="679" s="8" customFormat="1" x14ac:dyDescent="0.25"/>
    <row r="680" s="8" customFormat="1" x14ac:dyDescent="0.25"/>
    <row r="681" s="8" customFormat="1" x14ac:dyDescent="0.25"/>
    <row r="682" s="8" customFormat="1" x14ac:dyDescent="0.25"/>
    <row r="683" s="8" customFormat="1" x14ac:dyDescent="0.25"/>
    <row r="684" s="8" customFormat="1" x14ac:dyDescent="0.25"/>
    <row r="685" s="8" customFormat="1" x14ac:dyDescent="0.25"/>
    <row r="686" s="8" customFormat="1" x14ac:dyDescent="0.25"/>
    <row r="687" s="8" customFormat="1" x14ac:dyDescent="0.25"/>
    <row r="688" s="8" customFormat="1" x14ac:dyDescent="0.25"/>
    <row r="689" s="8" customFormat="1" x14ac:dyDescent="0.25"/>
    <row r="690" s="8" customFormat="1" x14ac:dyDescent="0.25"/>
    <row r="691" s="8" customFormat="1" x14ac:dyDescent="0.25"/>
    <row r="692" s="8" customFormat="1" x14ac:dyDescent="0.25"/>
    <row r="693" s="8" customFormat="1" x14ac:dyDescent="0.25"/>
    <row r="694" s="8" customFormat="1" x14ac:dyDescent="0.25"/>
    <row r="695" s="8" customFormat="1" x14ac:dyDescent="0.25"/>
    <row r="696" s="8" customFormat="1" x14ac:dyDescent="0.25"/>
    <row r="697" s="8" customFormat="1" x14ac:dyDescent="0.25"/>
    <row r="698" s="8" customFormat="1" x14ac:dyDescent="0.25"/>
    <row r="699" s="8" customFormat="1" x14ac:dyDescent="0.25"/>
    <row r="700" s="8" customFormat="1" x14ac:dyDescent="0.25"/>
    <row r="701" s="8" customFormat="1" x14ac:dyDescent="0.25"/>
    <row r="702" s="8" customFormat="1" x14ac:dyDescent="0.25"/>
    <row r="703" s="8" customFormat="1" x14ac:dyDescent="0.25"/>
    <row r="704" s="8" customFormat="1" x14ac:dyDescent="0.25"/>
    <row r="705" s="8" customFormat="1" x14ac:dyDescent="0.25"/>
    <row r="706" s="8" customFormat="1" x14ac:dyDescent="0.25"/>
    <row r="707" s="8" customFormat="1" x14ac:dyDescent="0.25"/>
    <row r="708" s="8" customFormat="1" x14ac:dyDescent="0.25"/>
    <row r="709" s="8" customFormat="1" x14ac:dyDescent="0.25"/>
    <row r="710" s="8" customFormat="1" x14ac:dyDescent="0.25"/>
    <row r="711" s="8" customFormat="1" x14ac:dyDescent="0.25"/>
    <row r="712" s="8" customFormat="1" x14ac:dyDescent="0.25"/>
    <row r="713" s="8" customFormat="1" x14ac:dyDescent="0.25"/>
    <row r="714" s="8" customFormat="1" x14ac:dyDescent="0.25"/>
    <row r="715" s="8" customFormat="1" x14ac:dyDescent="0.25"/>
    <row r="716" s="8" customFormat="1" x14ac:dyDescent="0.25"/>
    <row r="717" s="8" customFormat="1" x14ac:dyDescent="0.25"/>
    <row r="718" s="8" customFormat="1" x14ac:dyDescent="0.25"/>
    <row r="719" s="8" customFormat="1" x14ac:dyDescent="0.25"/>
    <row r="720" s="8" customFormat="1" x14ac:dyDescent="0.25"/>
    <row r="721" s="8" customFormat="1" x14ac:dyDescent="0.25"/>
    <row r="722" s="8" customFormat="1" x14ac:dyDescent="0.25"/>
    <row r="723" s="8" customFormat="1" x14ac:dyDescent="0.25"/>
    <row r="724" s="8" customFormat="1" x14ac:dyDescent="0.25"/>
    <row r="725" s="8" customFormat="1" x14ac:dyDescent="0.25"/>
    <row r="726" s="8" customFormat="1" x14ac:dyDescent="0.25"/>
    <row r="727" s="8" customFormat="1" x14ac:dyDescent="0.25"/>
    <row r="728" s="8" customFormat="1" x14ac:dyDescent="0.25"/>
    <row r="729" s="8" customFormat="1" x14ac:dyDescent="0.25"/>
    <row r="730" s="8" customFormat="1" x14ac:dyDescent="0.25"/>
    <row r="731" s="8" customFormat="1" x14ac:dyDescent="0.25"/>
    <row r="732" s="8" customFormat="1" x14ac:dyDescent="0.25"/>
    <row r="733" s="8" customFormat="1" x14ac:dyDescent="0.25"/>
    <row r="734" s="8" customFormat="1" x14ac:dyDescent="0.25"/>
    <row r="735" s="8" customFormat="1" x14ac:dyDescent="0.25"/>
    <row r="736" s="8" customFormat="1" x14ac:dyDescent="0.25"/>
    <row r="737" s="8" customFormat="1" x14ac:dyDescent="0.25"/>
    <row r="738" s="8" customFormat="1" x14ac:dyDescent="0.25"/>
    <row r="739" s="8" customFormat="1" x14ac:dyDescent="0.25"/>
    <row r="740" s="8" customFormat="1" x14ac:dyDescent="0.25"/>
    <row r="741" s="8" customFormat="1" x14ac:dyDescent="0.25"/>
    <row r="742" s="8" customFormat="1" x14ac:dyDescent="0.25"/>
    <row r="743" s="8" customFormat="1" x14ac:dyDescent="0.25"/>
    <row r="744" s="8" customFormat="1" x14ac:dyDescent="0.25"/>
    <row r="745" s="8" customFormat="1" x14ac:dyDescent="0.25"/>
    <row r="746" s="8" customFormat="1" x14ac:dyDescent="0.25"/>
    <row r="747" s="8" customFormat="1" x14ac:dyDescent="0.25"/>
    <row r="748" s="8" customFormat="1" x14ac:dyDescent="0.25"/>
    <row r="749" s="8" customFormat="1" x14ac:dyDescent="0.25"/>
    <row r="750" s="8" customFormat="1" x14ac:dyDescent="0.25"/>
    <row r="751" s="8" customFormat="1" x14ac:dyDescent="0.25"/>
    <row r="752" s="8" customFormat="1" x14ac:dyDescent="0.25"/>
    <row r="753" s="8" customFormat="1" x14ac:dyDescent="0.25"/>
    <row r="754" s="8" customFormat="1" x14ac:dyDescent="0.25"/>
    <row r="755" s="8" customFormat="1" x14ac:dyDescent="0.25"/>
    <row r="756" s="8" customFormat="1" x14ac:dyDescent="0.25"/>
    <row r="757" s="8" customFormat="1" x14ac:dyDescent="0.25"/>
    <row r="758" s="8" customFormat="1" x14ac:dyDescent="0.25"/>
    <row r="759" s="8" customFormat="1" x14ac:dyDescent="0.25"/>
    <row r="760" s="8" customFormat="1" x14ac:dyDescent="0.25"/>
    <row r="761" s="8" customFormat="1" x14ac:dyDescent="0.25"/>
    <row r="762" s="8" customFormat="1" x14ac:dyDescent="0.25"/>
    <row r="763" s="8" customFormat="1" x14ac:dyDescent="0.25"/>
    <row r="764" s="8" customFormat="1" x14ac:dyDescent="0.25"/>
    <row r="765" s="8" customFormat="1" x14ac:dyDescent="0.25"/>
    <row r="766" s="8" customFormat="1" x14ac:dyDescent="0.25"/>
    <row r="767" s="8" customFormat="1" x14ac:dyDescent="0.25"/>
    <row r="768" s="8" customFormat="1" x14ac:dyDescent="0.25"/>
    <row r="769" s="8" customFormat="1" x14ac:dyDescent="0.25"/>
    <row r="770" s="8" customFormat="1" x14ac:dyDescent="0.25"/>
    <row r="771" s="8" customFormat="1" x14ac:dyDescent="0.25"/>
    <row r="772" s="8" customFormat="1" x14ac:dyDescent="0.25"/>
    <row r="773" s="8" customFormat="1" x14ac:dyDescent="0.25"/>
    <row r="774" s="8" customFormat="1" x14ac:dyDescent="0.25"/>
    <row r="775" s="8" customFormat="1" x14ac:dyDescent="0.25"/>
    <row r="776" s="8" customFormat="1" x14ac:dyDescent="0.25"/>
    <row r="777" s="8" customFormat="1" x14ac:dyDescent="0.25"/>
    <row r="778" s="8" customFormat="1" x14ac:dyDescent="0.25"/>
    <row r="779" s="8" customFormat="1" x14ac:dyDescent="0.25"/>
    <row r="780" s="8" customFormat="1" x14ac:dyDescent="0.25"/>
    <row r="781" s="8" customFormat="1" x14ac:dyDescent="0.25"/>
    <row r="782" s="8" customFormat="1" x14ac:dyDescent="0.25"/>
    <row r="783" s="8" customFormat="1" x14ac:dyDescent="0.25"/>
    <row r="784" s="8" customFormat="1" x14ac:dyDescent="0.25"/>
    <row r="785" s="8" customFormat="1" x14ac:dyDescent="0.25"/>
    <row r="786" s="8" customFormat="1" x14ac:dyDescent="0.25"/>
    <row r="787" s="8" customFormat="1" x14ac:dyDescent="0.25"/>
    <row r="788" s="8" customFormat="1" x14ac:dyDescent="0.25"/>
    <row r="789" s="8" customFormat="1" x14ac:dyDescent="0.25"/>
    <row r="790" s="8" customFormat="1" x14ac:dyDescent="0.25"/>
    <row r="791" s="8" customFormat="1" x14ac:dyDescent="0.25"/>
    <row r="792" s="8" customFormat="1" x14ac:dyDescent="0.25"/>
    <row r="793" s="8" customFormat="1" x14ac:dyDescent="0.25"/>
    <row r="794" s="8" customFormat="1" x14ac:dyDescent="0.25"/>
    <row r="795" s="8" customFormat="1" x14ac:dyDescent="0.25"/>
    <row r="796" s="8" customFormat="1" x14ac:dyDescent="0.25"/>
    <row r="797" s="8" customFormat="1" x14ac:dyDescent="0.25"/>
    <row r="798" s="8" customFormat="1" x14ac:dyDescent="0.25"/>
    <row r="799" s="8" customFormat="1" x14ac:dyDescent="0.25"/>
    <row r="800" s="8" customFormat="1" x14ac:dyDescent="0.25"/>
    <row r="801" s="8" customFormat="1" x14ac:dyDescent="0.25"/>
    <row r="802" s="8" customFormat="1" x14ac:dyDescent="0.25"/>
    <row r="803" s="8" customFormat="1" x14ac:dyDescent="0.25"/>
    <row r="804" s="8" customFormat="1" x14ac:dyDescent="0.25"/>
    <row r="805" s="8" customFormat="1" x14ac:dyDescent="0.25"/>
    <row r="806" s="8" customFormat="1" x14ac:dyDescent="0.25"/>
    <row r="807" s="8" customFormat="1" x14ac:dyDescent="0.25"/>
    <row r="808" s="8" customFormat="1" x14ac:dyDescent="0.25"/>
    <row r="809" s="8" customFormat="1" x14ac:dyDescent="0.25"/>
    <row r="810" s="8" customFormat="1" x14ac:dyDescent="0.25"/>
    <row r="811" s="8" customFormat="1" x14ac:dyDescent="0.25"/>
    <row r="812" s="8" customFormat="1" x14ac:dyDescent="0.25"/>
    <row r="813" s="8" customFormat="1" x14ac:dyDescent="0.25"/>
    <row r="814" s="8" customFormat="1" x14ac:dyDescent="0.25"/>
    <row r="815" s="8" customFormat="1" x14ac:dyDescent="0.25"/>
    <row r="816" s="8" customFormat="1" x14ac:dyDescent="0.25"/>
    <row r="817" s="8" customFormat="1" x14ac:dyDescent="0.25"/>
    <row r="818" s="8" customFormat="1" x14ac:dyDescent="0.25"/>
    <row r="819" s="8" customFormat="1" x14ac:dyDescent="0.25"/>
    <row r="820" s="8" customFormat="1" x14ac:dyDescent="0.25"/>
    <row r="821" s="8" customFormat="1" x14ac:dyDescent="0.25"/>
    <row r="822" s="8" customFormat="1" x14ac:dyDescent="0.25"/>
    <row r="823" s="8" customFormat="1" x14ac:dyDescent="0.25"/>
    <row r="824" s="8" customFormat="1" x14ac:dyDescent="0.25"/>
    <row r="825" s="8" customFormat="1" x14ac:dyDescent="0.25"/>
    <row r="826" s="8" customFormat="1" x14ac:dyDescent="0.25"/>
    <row r="827" s="8" customFormat="1" x14ac:dyDescent="0.25"/>
    <row r="828" s="8" customFormat="1" x14ac:dyDescent="0.25"/>
    <row r="829" s="8" customFormat="1" x14ac:dyDescent="0.25"/>
    <row r="830" s="8" customFormat="1" x14ac:dyDescent="0.25"/>
    <row r="831" s="8" customFormat="1" x14ac:dyDescent="0.25"/>
    <row r="832" s="8" customFormat="1" x14ac:dyDescent="0.25"/>
    <row r="833" s="8" customFormat="1" x14ac:dyDescent="0.25"/>
    <row r="834" s="8" customFormat="1" x14ac:dyDescent="0.25"/>
    <row r="835" s="8" customFormat="1" x14ac:dyDescent="0.25"/>
    <row r="836" s="8" customFormat="1" x14ac:dyDescent="0.25"/>
    <row r="837" s="8" customFormat="1" x14ac:dyDescent="0.25"/>
    <row r="838" s="8" customFormat="1" x14ac:dyDescent="0.25"/>
    <row r="839" s="8" customFormat="1" x14ac:dyDescent="0.25"/>
    <row r="840" s="8" customFormat="1" x14ac:dyDescent="0.25"/>
    <row r="841" s="8" customFormat="1" x14ac:dyDescent="0.25"/>
    <row r="842" s="8" customFormat="1" x14ac:dyDescent="0.25"/>
    <row r="843" s="8" customFormat="1" x14ac:dyDescent="0.25"/>
    <row r="844" s="8" customFormat="1" x14ac:dyDescent="0.25"/>
    <row r="845" s="8" customFormat="1" x14ac:dyDescent="0.25"/>
    <row r="846" s="8" customFormat="1" x14ac:dyDescent="0.25"/>
    <row r="847" s="8" customFormat="1" x14ac:dyDescent="0.25"/>
    <row r="848" s="8" customFormat="1" x14ac:dyDescent="0.25"/>
    <row r="849" s="8" customFormat="1" x14ac:dyDescent="0.25"/>
    <row r="850" s="8" customFormat="1" x14ac:dyDescent="0.25"/>
    <row r="851" s="8" customFormat="1" x14ac:dyDescent="0.25"/>
    <row r="852" s="8" customFormat="1" x14ac:dyDescent="0.25"/>
    <row r="853" s="8" customFormat="1" x14ac:dyDescent="0.25"/>
    <row r="854" s="8" customFormat="1" x14ac:dyDescent="0.25"/>
    <row r="855" s="8" customFormat="1" x14ac:dyDescent="0.25"/>
    <row r="856" s="8" customFormat="1" x14ac:dyDescent="0.25"/>
    <row r="857" s="8" customFormat="1" x14ac:dyDescent="0.25"/>
    <row r="858" s="8" customFormat="1" x14ac:dyDescent="0.25"/>
    <row r="859" s="8" customFormat="1" x14ac:dyDescent="0.25"/>
    <row r="860" s="8" customFormat="1" x14ac:dyDescent="0.25"/>
    <row r="861" s="8" customFormat="1" x14ac:dyDescent="0.25"/>
    <row r="862" s="8" customFormat="1" x14ac:dyDescent="0.25"/>
    <row r="863" s="8" customFormat="1" x14ac:dyDescent="0.25"/>
    <row r="864" s="8" customFormat="1" x14ac:dyDescent="0.25"/>
    <row r="865" s="8" customFormat="1" x14ac:dyDescent="0.25"/>
    <row r="866" s="8" customFormat="1" x14ac:dyDescent="0.25"/>
    <row r="867" s="8" customFormat="1" x14ac:dyDescent="0.25"/>
    <row r="868" s="8" customFormat="1" x14ac:dyDescent="0.25"/>
    <row r="869" s="8" customFormat="1" x14ac:dyDescent="0.25"/>
    <row r="870" s="8" customFormat="1" x14ac:dyDescent="0.25"/>
    <row r="871" s="8" customFormat="1" x14ac:dyDescent="0.25"/>
    <row r="872" s="8" customFormat="1" x14ac:dyDescent="0.25"/>
    <row r="873" s="8" customFormat="1" x14ac:dyDescent="0.25"/>
    <row r="874" s="8" customFormat="1" x14ac:dyDescent="0.25"/>
    <row r="875" s="8" customFormat="1" x14ac:dyDescent="0.25"/>
    <row r="876" s="8" customFormat="1" x14ac:dyDescent="0.25"/>
    <row r="877" s="8" customFormat="1" x14ac:dyDescent="0.25"/>
    <row r="878" s="8" customFormat="1" x14ac:dyDescent="0.25"/>
    <row r="879" s="8" customFormat="1" x14ac:dyDescent="0.25"/>
    <row r="880" s="8" customFormat="1" x14ac:dyDescent="0.25"/>
    <row r="881" s="8" customFormat="1" x14ac:dyDescent="0.25"/>
    <row r="882" s="8" customFormat="1" x14ac:dyDescent="0.25"/>
    <row r="883" s="8" customFormat="1" x14ac:dyDescent="0.25"/>
    <row r="884" s="8" customFormat="1" x14ac:dyDescent="0.25"/>
    <row r="885" s="8" customFormat="1" x14ac:dyDescent="0.25"/>
    <row r="886" s="8" customFormat="1" x14ac:dyDescent="0.25"/>
    <row r="887" s="8" customFormat="1" x14ac:dyDescent="0.25"/>
    <row r="888" s="8" customFormat="1" x14ac:dyDescent="0.25"/>
    <row r="889" s="8" customFormat="1" x14ac:dyDescent="0.25"/>
    <row r="890" s="8" customFormat="1" x14ac:dyDescent="0.25"/>
    <row r="891" s="8" customFormat="1" x14ac:dyDescent="0.25"/>
    <row r="892" s="8" customFormat="1" x14ac:dyDescent="0.25"/>
    <row r="893" s="8" customFormat="1" x14ac:dyDescent="0.25"/>
    <row r="894" s="8" customFormat="1" x14ac:dyDescent="0.25"/>
    <row r="895" s="8" customFormat="1" x14ac:dyDescent="0.25"/>
    <row r="896" s="8" customFormat="1" x14ac:dyDescent="0.25"/>
    <row r="897" s="8" customFormat="1" x14ac:dyDescent="0.25"/>
    <row r="898" s="8" customFormat="1" x14ac:dyDescent="0.25"/>
    <row r="899" s="8" customFormat="1" x14ac:dyDescent="0.25"/>
    <row r="900" s="8" customFormat="1" x14ac:dyDescent="0.25"/>
    <row r="901" s="8" customFormat="1" x14ac:dyDescent="0.25"/>
    <row r="902" s="8" customFormat="1" x14ac:dyDescent="0.25"/>
    <row r="903" s="8" customFormat="1" x14ac:dyDescent="0.25"/>
    <row r="904" s="8" customFormat="1" x14ac:dyDescent="0.25"/>
    <row r="905" s="8" customFormat="1" x14ac:dyDescent="0.25"/>
    <row r="906" s="8" customFormat="1" x14ac:dyDescent="0.25"/>
    <row r="907" s="8" customFormat="1" x14ac:dyDescent="0.25"/>
    <row r="908" s="8" customFormat="1" x14ac:dyDescent="0.25"/>
    <row r="909" s="8" customFormat="1" x14ac:dyDescent="0.25"/>
    <row r="910" s="8" customFormat="1" x14ac:dyDescent="0.25"/>
    <row r="911" s="8" customFormat="1" x14ac:dyDescent="0.25"/>
    <row r="912" s="8" customFormat="1" x14ac:dyDescent="0.25"/>
    <row r="913" s="8" customFormat="1" x14ac:dyDescent="0.25"/>
    <row r="914" s="8" customFormat="1" x14ac:dyDescent="0.25"/>
    <row r="915" s="8" customFormat="1" x14ac:dyDescent="0.25"/>
    <row r="916" s="8" customFormat="1" x14ac:dyDescent="0.25"/>
    <row r="917" s="8" customFormat="1" x14ac:dyDescent="0.25"/>
    <row r="918" s="8" customFormat="1" x14ac:dyDescent="0.25"/>
    <row r="919" s="8" customFormat="1" x14ac:dyDescent="0.25"/>
    <row r="920" s="8" customFormat="1" x14ac:dyDescent="0.25"/>
    <row r="921" s="8" customFormat="1" x14ac:dyDescent="0.25"/>
    <row r="922" s="8" customFormat="1" x14ac:dyDescent="0.25"/>
    <row r="923" s="8" customFormat="1" x14ac:dyDescent="0.25"/>
    <row r="924" s="8" customFormat="1" x14ac:dyDescent="0.25"/>
    <row r="925" s="8" customFormat="1" x14ac:dyDescent="0.25"/>
    <row r="926" s="8" customFormat="1" x14ac:dyDescent="0.25"/>
    <row r="927" s="8" customFormat="1" x14ac:dyDescent="0.25"/>
    <row r="928" s="8" customFormat="1" x14ac:dyDescent="0.25"/>
    <row r="929" s="8" customFormat="1" x14ac:dyDescent="0.25"/>
    <row r="930" s="8" customFormat="1" x14ac:dyDescent="0.25"/>
    <row r="931" s="8" customFormat="1" x14ac:dyDescent="0.25"/>
    <row r="932" s="8" customFormat="1" x14ac:dyDescent="0.25"/>
    <row r="933" s="8" customFormat="1" x14ac:dyDescent="0.25"/>
    <row r="934" s="8" customFormat="1" x14ac:dyDescent="0.25"/>
    <row r="935" s="8" customFormat="1" x14ac:dyDescent="0.25"/>
    <row r="936" s="8" customFormat="1" x14ac:dyDescent="0.25"/>
    <row r="937" s="8" customFormat="1" x14ac:dyDescent="0.25"/>
    <row r="938" s="8" customFormat="1" x14ac:dyDescent="0.25"/>
    <row r="939" s="8" customFormat="1" x14ac:dyDescent="0.25"/>
    <row r="940" s="8" customFormat="1" x14ac:dyDescent="0.25"/>
    <row r="941" s="8" customFormat="1" x14ac:dyDescent="0.25"/>
    <row r="942" s="8" customFormat="1" x14ac:dyDescent="0.25"/>
    <row r="943" s="8" customFormat="1" x14ac:dyDescent="0.25"/>
    <row r="944" s="8" customFormat="1" x14ac:dyDescent="0.25"/>
    <row r="945" s="8" customFormat="1" x14ac:dyDescent="0.25"/>
    <row r="946" s="8" customFormat="1" x14ac:dyDescent="0.25"/>
    <row r="947" s="8" customFormat="1" x14ac:dyDescent="0.25"/>
    <row r="948" s="8" customFormat="1" x14ac:dyDescent="0.25"/>
    <row r="949" s="8" customFormat="1" x14ac:dyDescent="0.25"/>
    <row r="950" s="8" customFormat="1" x14ac:dyDescent="0.25"/>
    <row r="951" s="8" customFormat="1" x14ac:dyDescent="0.25"/>
    <row r="952" s="8" customFormat="1" x14ac:dyDescent="0.25"/>
    <row r="953" s="8" customFormat="1" x14ac:dyDescent="0.25"/>
    <row r="954" s="8" customFormat="1" x14ac:dyDescent="0.25"/>
    <row r="955" s="8" customFormat="1" x14ac:dyDescent="0.25"/>
    <row r="956" s="8" customFormat="1" x14ac:dyDescent="0.25"/>
    <row r="957" s="8" customFormat="1" x14ac:dyDescent="0.25"/>
    <row r="958" s="8" customFormat="1" x14ac:dyDescent="0.25"/>
    <row r="959" s="8" customFormat="1" x14ac:dyDescent="0.25"/>
    <row r="960" s="8" customFormat="1" x14ac:dyDescent="0.25"/>
    <row r="961" s="8" customFormat="1" x14ac:dyDescent="0.25"/>
    <row r="962" s="8" customFormat="1" x14ac:dyDescent="0.25"/>
    <row r="963" s="8" customFormat="1" x14ac:dyDescent="0.25"/>
    <row r="964" s="8" customFormat="1" x14ac:dyDescent="0.25"/>
    <row r="965" s="8" customFormat="1" x14ac:dyDescent="0.25"/>
    <row r="966" s="8" customFormat="1" x14ac:dyDescent="0.25"/>
    <row r="967" s="8" customFormat="1" x14ac:dyDescent="0.25"/>
    <row r="968" s="8" customFormat="1" x14ac:dyDescent="0.25"/>
    <row r="969" s="8" customFormat="1" x14ac:dyDescent="0.25"/>
    <row r="970" s="8" customFormat="1" x14ac:dyDescent="0.25"/>
    <row r="971" s="8" customFormat="1" x14ac:dyDescent="0.25"/>
    <row r="972" s="8" customFormat="1" x14ac:dyDescent="0.25"/>
    <row r="973" s="8" customFormat="1" x14ac:dyDescent="0.25"/>
    <row r="974" s="8" customFormat="1" x14ac:dyDescent="0.25"/>
    <row r="975" s="8" customFormat="1" x14ac:dyDescent="0.25"/>
    <row r="976" s="8" customFormat="1" x14ac:dyDescent="0.25"/>
    <row r="977" s="8" customFormat="1" x14ac:dyDescent="0.25"/>
    <row r="978" s="8" customFormat="1" x14ac:dyDescent="0.25"/>
    <row r="979" s="8" customFormat="1" x14ac:dyDescent="0.25"/>
    <row r="980" s="8" customFormat="1" x14ac:dyDescent="0.25"/>
    <row r="981" s="8" customFormat="1" x14ac:dyDescent="0.25"/>
    <row r="982" s="8" customFormat="1" x14ac:dyDescent="0.25"/>
    <row r="983" s="8" customFormat="1" x14ac:dyDescent="0.25"/>
    <row r="984" s="8" customFormat="1" x14ac:dyDescent="0.25"/>
    <row r="985" s="8" customFormat="1" x14ac:dyDescent="0.25"/>
    <row r="986" s="8" customFormat="1" x14ac:dyDescent="0.25"/>
    <row r="987" s="8" customFormat="1" x14ac:dyDescent="0.25"/>
    <row r="988" s="8" customFormat="1" x14ac:dyDescent="0.25"/>
    <row r="989" s="8" customFormat="1" x14ac:dyDescent="0.25"/>
    <row r="990" s="8" customFormat="1" x14ac:dyDescent="0.25"/>
    <row r="991" s="8" customFormat="1" x14ac:dyDescent="0.25"/>
    <row r="992" s="8" customFormat="1" x14ac:dyDescent="0.25"/>
    <row r="993" s="8" customFormat="1" x14ac:dyDescent="0.25"/>
    <row r="994" s="8" customFormat="1" x14ac:dyDescent="0.25"/>
    <row r="995" s="8" customFormat="1" x14ac:dyDescent="0.25"/>
    <row r="996" s="8" customFormat="1" x14ac:dyDescent="0.25"/>
    <row r="997" s="8" customFormat="1" x14ac:dyDescent="0.25"/>
    <row r="998" s="8" customFormat="1" x14ac:dyDescent="0.25"/>
    <row r="999" s="8" customFormat="1" x14ac:dyDescent="0.25"/>
    <row r="1000" s="8" customFormat="1" x14ac:dyDescent="0.25"/>
    <row r="1001" s="8" customFormat="1" x14ac:dyDescent="0.25"/>
    <row r="1002" s="8" customFormat="1" x14ac:dyDescent="0.25"/>
    <row r="1003" s="8" customFormat="1" x14ac:dyDescent="0.25"/>
    <row r="1004" s="8" customFormat="1" x14ac:dyDescent="0.25"/>
    <row r="1005" s="8" customFormat="1" x14ac:dyDescent="0.25"/>
    <row r="1006" s="8" customFormat="1" x14ac:dyDescent="0.25"/>
    <row r="1007" s="8" customFormat="1" x14ac:dyDescent="0.25"/>
    <row r="1008" s="8" customFormat="1" x14ac:dyDescent="0.25"/>
    <row r="1009" s="8" customFormat="1" x14ac:dyDescent="0.25"/>
    <row r="1010" s="8" customFormat="1" x14ac:dyDescent="0.25"/>
    <row r="1011" s="8" customFormat="1" x14ac:dyDescent="0.25"/>
    <row r="1012" s="8" customFormat="1" x14ac:dyDescent="0.25"/>
    <row r="1013" s="8" customFormat="1" x14ac:dyDescent="0.25"/>
    <row r="1014" s="8" customFormat="1" x14ac:dyDescent="0.25"/>
    <row r="1015" s="8" customFormat="1" x14ac:dyDescent="0.25"/>
    <row r="1016" s="8" customFormat="1" x14ac:dyDescent="0.25"/>
    <row r="1017" s="8" customFormat="1" x14ac:dyDescent="0.25"/>
    <row r="1018" s="8" customFormat="1" x14ac:dyDescent="0.25"/>
    <row r="1019" s="8" customFormat="1" x14ac:dyDescent="0.25"/>
    <row r="1020" s="8" customFormat="1" x14ac:dyDescent="0.25"/>
    <row r="1021" s="8" customFormat="1" x14ac:dyDescent="0.25"/>
    <row r="1022" s="8" customFormat="1" x14ac:dyDescent="0.25"/>
    <row r="1023" s="8" customFormat="1" x14ac:dyDescent="0.25"/>
    <row r="1024" s="8" customFormat="1" x14ac:dyDescent="0.25"/>
    <row r="1025" s="8" customFormat="1" x14ac:dyDescent="0.25"/>
    <row r="1026" s="8" customFormat="1" x14ac:dyDescent="0.25"/>
    <row r="1027" s="8" customFormat="1" x14ac:dyDescent="0.25"/>
    <row r="1028" s="8" customFormat="1" x14ac:dyDescent="0.25"/>
    <row r="1029" s="8" customFormat="1" x14ac:dyDescent="0.25"/>
    <row r="1030" s="8" customFormat="1" x14ac:dyDescent="0.25"/>
    <row r="1031" s="8" customFormat="1" x14ac:dyDescent="0.25"/>
    <row r="1032" s="8" customFormat="1" x14ac:dyDescent="0.25"/>
    <row r="1033" s="8" customFormat="1" x14ac:dyDescent="0.25"/>
    <row r="1034" s="8" customFormat="1" x14ac:dyDescent="0.25"/>
    <row r="1035" s="8" customFormat="1" x14ac:dyDescent="0.25"/>
    <row r="1036" s="8" customFormat="1" x14ac:dyDescent="0.25"/>
    <row r="1037" s="8" customFormat="1" x14ac:dyDescent="0.25"/>
    <row r="1038" s="8" customFormat="1" x14ac:dyDescent="0.25"/>
    <row r="1039" s="8" customFormat="1" x14ac:dyDescent="0.25"/>
    <row r="1040" s="8" customFormat="1" x14ac:dyDescent="0.25"/>
    <row r="1041" s="8" customFormat="1" x14ac:dyDescent="0.25"/>
    <row r="1042" s="8" customFormat="1" x14ac:dyDescent="0.25"/>
    <row r="1043" s="8" customFormat="1" x14ac:dyDescent="0.25"/>
    <row r="1044" s="8" customFormat="1" x14ac:dyDescent="0.25"/>
    <row r="1045" s="8" customFormat="1" x14ac:dyDescent="0.25"/>
    <row r="1046" s="8" customFormat="1" x14ac:dyDescent="0.25"/>
    <row r="1047" s="8" customFormat="1" x14ac:dyDescent="0.25"/>
    <row r="1048" s="8" customFormat="1" x14ac:dyDescent="0.25"/>
    <row r="1049" s="8" customFormat="1" x14ac:dyDescent="0.25"/>
    <row r="1050" s="8" customFormat="1" x14ac:dyDescent="0.25"/>
    <row r="1051" s="8" customFormat="1" x14ac:dyDescent="0.25"/>
    <row r="1052" s="8" customFormat="1" x14ac:dyDescent="0.25"/>
    <row r="1053" s="8" customFormat="1" x14ac:dyDescent="0.25"/>
    <row r="1054" s="8" customFormat="1" x14ac:dyDescent="0.25"/>
    <row r="1055" s="8" customFormat="1" x14ac:dyDescent="0.25"/>
    <row r="1056" s="8" customFormat="1" x14ac:dyDescent="0.25"/>
    <row r="1057" s="8" customFormat="1" x14ac:dyDescent="0.25"/>
    <row r="1058" s="8" customFormat="1" x14ac:dyDescent="0.25"/>
    <row r="1059" s="8" customFormat="1" x14ac:dyDescent="0.25"/>
    <row r="1060" s="8" customFormat="1" x14ac:dyDescent="0.25"/>
    <row r="1061" s="8" customFormat="1" x14ac:dyDescent="0.25"/>
    <row r="1062" s="8" customFormat="1" x14ac:dyDescent="0.25"/>
    <row r="1063" s="8" customFormat="1" x14ac:dyDescent="0.25"/>
    <row r="1064" s="8" customFormat="1" x14ac:dyDescent="0.25"/>
    <row r="1065" s="8" customFormat="1" x14ac:dyDescent="0.25"/>
    <row r="1066" s="8" customFormat="1" x14ac:dyDescent="0.25"/>
    <row r="1067" s="8" customFormat="1" x14ac:dyDescent="0.25"/>
    <row r="1068" s="8" customFormat="1" x14ac:dyDescent="0.25"/>
    <row r="1069" s="8" customFormat="1" x14ac:dyDescent="0.25"/>
    <row r="1070" s="8" customFormat="1" x14ac:dyDescent="0.25"/>
    <row r="1071" s="8" customFormat="1" x14ac:dyDescent="0.25"/>
    <row r="1072" s="8" customFormat="1" x14ac:dyDescent="0.25"/>
    <row r="1073" s="8" customFormat="1" x14ac:dyDescent="0.25"/>
    <row r="1074" s="8" customFormat="1" x14ac:dyDescent="0.25"/>
    <row r="1075" s="8" customFormat="1" x14ac:dyDescent="0.25"/>
    <row r="1076" s="8" customFormat="1" x14ac:dyDescent="0.25"/>
    <row r="1077" s="8" customFormat="1" x14ac:dyDescent="0.25"/>
    <row r="1078" s="8" customFormat="1" x14ac:dyDescent="0.25"/>
    <row r="1079" s="8" customFormat="1" x14ac:dyDescent="0.25"/>
    <row r="1080" s="8" customFormat="1" x14ac:dyDescent="0.25"/>
    <row r="1081" s="8" customFormat="1" x14ac:dyDescent="0.25"/>
    <row r="1082" s="8" customFormat="1" x14ac:dyDescent="0.25"/>
    <row r="1083" s="8" customFormat="1" x14ac:dyDescent="0.25"/>
    <row r="1084" s="8" customFormat="1" x14ac:dyDescent="0.25"/>
    <row r="1085" s="8" customFormat="1" x14ac:dyDescent="0.25"/>
    <row r="1086" s="8" customFormat="1" x14ac:dyDescent="0.25"/>
    <row r="1087" s="8" customFormat="1" x14ac:dyDescent="0.25"/>
    <row r="1088" s="8" customFormat="1" x14ac:dyDescent="0.25"/>
    <row r="1089" s="8" customFormat="1" x14ac:dyDescent="0.25"/>
    <row r="1090" s="8" customFormat="1" x14ac:dyDescent="0.25"/>
    <row r="1091" s="8" customFormat="1" x14ac:dyDescent="0.25"/>
    <row r="1092" s="8" customFormat="1" x14ac:dyDescent="0.25"/>
    <row r="1093" s="8" customFormat="1" x14ac:dyDescent="0.25"/>
    <row r="1094" s="8" customFormat="1" x14ac:dyDescent="0.25"/>
    <row r="1095" s="8" customFormat="1" x14ac:dyDescent="0.25"/>
    <row r="1096" s="8" customFormat="1" x14ac:dyDescent="0.25"/>
    <row r="1097" s="8" customFormat="1" x14ac:dyDescent="0.25"/>
    <row r="1098" s="8" customFormat="1" x14ac:dyDescent="0.25"/>
    <row r="1099" s="8" customFormat="1" x14ac:dyDescent="0.25"/>
    <row r="1100" s="8" customFormat="1" x14ac:dyDescent="0.25"/>
    <row r="1101" s="8" customFormat="1" x14ac:dyDescent="0.25"/>
    <row r="1102" s="8" customFormat="1" x14ac:dyDescent="0.25"/>
    <row r="1103" s="8" customFormat="1" x14ac:dyDescent="0.25"/>
    <row r="1104" s="8" customFormat="1" x14ac:dyDescent="0.25"/>
    <row r="1105" s="8" customFormat="1" x14ac:dyDescent="0.25"/>
    <row r="1106" s="8" customFormat="1" x14ac:dyDescent="0.25"/>
    <row r="1107" s="8" customFormat="1" x14ac:dyDescent="0.25"/>
    <row r="1108" s="8" customFormat="1" x14ac:dyDescent="0.25"/>
    <row r="1109" s="8" customFormat="1" x14ac:dyDescent="0.25"/>
    <row r="1110" s="8" customFormat="1" x14ac:dyDescent="0.25"/>
    <row r="1111" s="8" customFormat="1" x14ac:dyDescent="0.25"/>
    <row r="1112" s="8" customFormat="1" x14ac:dyDescent="0.25"/>
    <row r="1113" s="8" customFormat="1" x14ac:dyDescent="0.25"/>
    <row r="1114" s="8" customFormat="1" x14ac:dyDescent="0.25"/>
    <row r="1115" s="8" customFormat="1" x14ac:dyDescent="0.25"/>
    <row r="1116" s="8" customFormat="1" x14ac:dyDescent="0.25"/>
    <row r="1117" s="8" customFormat="1" x14ac:dyDescent="0.25"/>
    <row r="1118" s="8" customFormat="1" x14ac:dyDescent="0.25"/>
    <row r="1119" s="8" customFormat="1" x14ac:dyDescent="0.25"/>
    <row r="1120" s="8" customFormat="1" x14ac:dyDescent="0.25"/>
    <row r="1121" s="8" customFormat="1" x14ac:dyDescent="0.25"/>
    <row r="1122" s="8" customFormat="1" x14ac:dyDescent="0.25"/>
    <row r="1123" s="8" customFormat="1" x14ac:dyDescent="0.25"/>
    <row r="1124" s="8" customFormat="1" x14ac:dyDescent="0.25"/>
    <row r="1125" s="8" customFormat="1" x14ac:dyDescent="0.25"/>
    <row r="1126" s="8" customFormat="1" x14ac:dyDescent="0.25"/>
    <row r="1127" s="8" customFormat="1" x14ac:dyDescent="0.25"/>
    <row r="1128" s="8" customFormat="1" x14ac:dyDescent="0.25"/>
    <row r="1129" s="8" customFormat="1" x14ac:dyDescent="0.25"/>
    <row r="1130" s="8" customFormat="1" x14ac:dyDescent="0.25"/>
    <row r="1131" s="8" customFormat="1" x14ac:dyDescent="0.25"/>
    <row r="1132" s="8" customFormat="1" x14ac:dyDescent="0.25"/>
    <row r="1133" s="8" customFormat="1" x14ac:dyDescent="0.25"/>
    <row r="1134" s="8" customFormat="1" x14ac:dyDescent="0.25"/>
    <row r="1135" s="8" customFormat="1" x14ac:dyDescent="0.25"/>
    <row r="1136" s="8" customFormat="1" x14ac:dyDescent="0.25"/>
    <row r="1137" s="8" customFormat="1" x14ac:dyDescent="0.25"/>
    <row r="1138" s="8" customFormat="1" x14ac:dyDescent="0.25"/>
    <row r="1139" s="8" customFormat="1" x14ac:dyDescent="0.25"/>
    <row r="1140" s="8" customFormat="1" x14ac:dyDescent="0.25"/>
    <row r="1141" s="8" customFormat="1" x14ac:dyDescent="0.25"/>
    <row r="1142" s="8" customFormat="1" x14ac:dyDescent="0.25"/>
    <row r="1143" s="8" customFormat="1" x14ac:dyDescent="0.25"/>
    <row r="1144" s="8" customFormat="1" x14ac:dyDescent="0.25"/>
    <row r="1145" s="8" customFormat="1" x14ac:dyDescent="0.25"/>
    <row r="1146" s="8" customFormat="1" x14ac:dyDescent="0.25"/>
    <row r="1147" s="8" customFormat="1" x14ac:dyDescent="0.25"/>
    <row r="1148" s="8" customFormat="1" x14ac:dyDescent="0.25"/>
    <row r="1149" s="8" customFormat="1" x14ac:dyDescent="0.25"/>
    <row r="1150" s="8" customFormat="1" x14ac:dyDescent="0.25"/>
    <row r="1151" s="8" customFormat="1" x14ac:dyDescent="0.25"/>
    <row r="1152" s="8" customFormat="1" x14ac:dyDescent="0.25"/>
    <row r="1153" s="8" customFormat="1" x14ac:dyDescent="0.25"/>
    <row r="1154" s="8" customFormat="1" x14ac:dyDescent="0.25"/>
    <row r="1155" s="8" customFormat="1" x14ac:dyDescent="0.25"/>
    <row r="1156" s="8" customFormat="1" x14ac:dyDescent="0.25"/>
    <row r="1157" s="8" customFormat="1" x14ac:dyDescent="0.25"/>
    <row r="1158" s="8" customFormat="1" x14ac:dyDescent="0.25"/>
    <row r="1159" s="8" customFormat="1" x14ac:dyDescent="0.25"/>
    <row r="1160" s="8" customFormat="1" x14ac:dyDescent="0.25"/>
    <row r="1161" s="8" customFormat="1" x14ac:dyDescent="0.25"/>
    <row r="1162" s="8" customFormat="1" x14ac:dyDescent="0.25"/>
    <row r="1163" s="8" customFormat="1" x14ac:dyDescent="0.25"/>
    <row r="1164" s="8" customFormat="1" x14ac:dyDescent="0.25"/>
    <row r="1165" s="8" customFormat="1" x14ac:dyDescent="0.25"/>
    <row r="1166" s="8" customFormat="1" x14ac:dyDescent="0.25"/>
    <row r="1167" s="8" customFormat="1" x14ac:dyDescent="0.25"/>
    <row r="1168" s="8" customFormat="1" x14ac:dyDescent="0.25"/>
    <row r="1169" s="8" customFormat="1" x14ac:dyDescent="0.25"/>
    <row r="1170" s="8" customFormat="1" x14ac:dyDescent="0.25"/>
    <row r="1171" s="8" customFormat="1" x14ac:dyDescent="0.25"/>
    <row r="1172" s="8" customFormat="1" x14ac:dyDescent="0.25"/>
    <row r="1173" s="8" customFormat="1" x14ac:dyDescent="0.25"/>
    <row r="1174" s="8" customFormat="1" x14ac:dyDescent="0.25"/>
    <row r="1175" s="8" customFormat="1" x14ac:dyDescent="0.25"/>
    <row r="1176" s="8" customFormat="1" x14ac:dyDescent="0.25"/>
    <row r="1177" s="8" customFormat="1" x14ac:dyDescent="0.25"/>
    <row r="1178" s="8" customFormat="1" x14ac:dyDescent="0.25"/>
    <row r="1179" s="8" customFormat="1" x14ac:dyDescent="0.25"/>
    <row r="1180" s="8" customFormat="1" x14ac:dyDescent="0.25"/>
    <row r="1181" s="8" customFormat="1" x14ac:dyDescent="0.25"/>
    <row r="1182" s="8" customFormat="1" x14ac:dyDescent="0.25"/>
    <row r="1183" s="8" customFormat="1" x14ac:dyDescent="0.25"/>
    <row r="1184" s="8" customFormat="1" x14ac:dyDescent="0.25"/>
    <row r="1185" s="8" customFormat="1" x14ac:dyDescent="0.25"/>
    <row r="1186" s="8" customFormat="1" x14ac:dyDescent="0.25"/>
    <row r="1187" s="8" customFormat="1" x14ac:dyDescent="0.25"/>
    <row r="1188" s="8" customFormat="1" x14ac:dyDescent="0.25"/>
    <row r="1189" s="8" customFormat="1" x14ac:dyDescent="0.25"/>
    <row r="1190" s="8" customFormat="1" x14ac:dyDescent="0.25"/>
    <row r="1191" s="8" customFormat="1" x14ac:dyDescent="0.25"/>
    <row r="1192" s="8" customFormat="1" x14ac:dyDescent="0.25"/>
    <row r="1193" s="8" customFormat="1" x14ac:dyDescent="0.25"/>
    <row r="1194" s="8" customFormat="1" x14ac:dyDescent="0.25"/>
    <row r="1195" s="8" customFormat="1" x14ac:dyDescent="0.25"/>
    <row r="1196" s="8" customFormat="1" x14ac:dyDescent="0.25"/>
    <row r="1197" s="8" customFormat="1" x14ac:dyDescent="0.25"/>
    <row r="1198" s="8" customFormat="1" x14ac:dyDescent="0.25"/>
    <row r="1199" s="8" customFormat="1" x14ac:dyDescent="0.25"/>
    <row r="1200" s="8" customFormat="1" x14ac:dyDescent="0.25"/>
    <row r="1201" s="8" customFormat="1" x14ac:dyDescent="0.25"/>
    <row r="1202" s="8" customFormat="1" x14ac:dyDescent="0.25"/>
    <row r="1203" s="8" customFormat="1" x14ac:dyDescent="0.25"/>
    <row r="1204" s="8" customFormat="1" x14ac:dyDescent="0.25"/>
    <row r="1205" s="8" customFormat="1" x14ac:dyDescent="0.25"/>
    <row r="1206" s="8" customFormat="1" x14ac:dyDescent="0.25"/>
    <row r="1207" s="8" customFormat="1" x14ac:dyDescent="0.25"/>
    <row r="1208" s="8" customFormat="1" x14ac:dyDescent="0.25"/>
    <row r="1209" s="8" customFormat="1" x14ac:dyDescent="0.25"/>
    <row r="1210" s="8" customFormat="1" x14ac:dyDescent="0.25"/>
    <row r="1211" s="8" customFormat="1" x14ac:dyDescent="0.25"/>
    <row r="1212" s="8" customFormat="1" x14ac:dyDescent="0.25"/>
    <row r="1213" s="8" customFormat="1" x14ac:dyDescent="0.25"/>
    <row r="1214" s="8" customFormat="1" x14ac:dyDescent="0.25"/>
    <row r="1215" s="8" customFormat="1" x14ac:dyDescent="0.25"/>
    <row r="1216" s="8" customFormat="1" x14ac:dyDescent="0.25"/>
    <row r="1217" s="8" customFormat="1" x14ac:dyDescent="0.25"/>
    <row r="1218" s="8" customFormat="1" x14ac:dyDescent="0.25"/>
    <row r="1219" s="8" customFormat="1" x14ac:dyDescent="0.25"/>
    <row r="1220" s="8" customFormat="1" x14ac:dyDescent="0.25"/>
    <row r="1221" s="8" customFormat="1" x14ac:dyDescent="0.25"/>
    <row r="1222" s="8" customFormat="1" x14ac:dyDescent="0.25"/>
    <row r="1223" s="8" customFormat="1" x14ac:dyDescent="0.25"/>
    <row r="1224" s="8" customFormat="1" x14ac:dyDescent="0.25"/>
    <row r="1225" s="8" customFormat="1" x14ac:dyDescent="0.25"/>
    <row r="1226" s="8" customFormat="1" x14ac:dyDescent="0.25"/>
    <row r="1227" s="8" customFormat="1" x14ac:dyDescent="0.25"/>
    <row r="1228" s="8" customFormat="1" x14ac:dyDescent="0.25"/>
    <row r="1229" s="8" customFormat="1" x14ac:dyDescent="0.25"/>
    <row r="1230" s="8" customFormat="1" x14ac:dyDescent="0.25"/>
    <row r="1231" s="8" customFormat="1" x14ac:dyDescent="0.25"/>
    <row r="1232" s="8" customFormat="1" x14ac:dyDescent="0.25"/>
    <row r="1233" s="8" customFormat="1" x14ac:dyDescent="0.25"/>
    <row r="1234" s="8" customFormat="1" x14ac:dyDescent="0.25"/>
    <row r="1235" s="8" customFormat="1" x14ac:dyDescent="0.25"/>
    <row r="1236" s="8" customFormat="1" x14ac:dyDescent="0.25"/>
    <row r="1237" s="8" customFormat="1" x14ac:dyDescent="0.25"/>
    <row r="1238" s="8" customFormat="1" x14ac:dyDescent="0.25"/>
    <row r="1239" s="8" customFormat="1" x14ac:dyDescent="0.25"/>
    <row r="1240" s="8" customFormat="1" x14ac:dyDescent="0.25"/>
    <row r="1241" s="8" customFormat="1" x14ac:dyDescent="0.25"/>
    <row r="1242" s="8" customFormat="1" x14ac:dyDescent="0.25"/>
    <row r="1243" s="8" customFormat="1" x14ac:dyDescent="0.25"/>
    <row r="1244" s="8" customFormat="1" x14ac:dyDescent="0.25"/>
    <row r="1245" s="8" customFormat="1" x14ac:dyDescent="0.25"/>
    <row r="1246" s="8" customFormat="1" x14ac:dyDescent="0.25"/>
    <row r="1247" s="8" customFormat="1" x14ac:dyDescent="0.25"/>
    <row r="1248" s="8" customFormat="1" x14ac:dyDescent="0.25"/>
    <row r="1249" s="8" customFormat="1" x14ac:dyDescent="0.25"/>
    <row r="1250" s="8" customFormat="1" x14ac:dyDescent="0.25"/>
    <row r="1251" s="8" customFormat="1" x14ac:dyDescent="0.25"/>
    <row r="1252" s="8" customFormat="1" x14ac:dyDescent="0.25"/>
    <row r="1253" s="8" customFormat="1" x14ac:dyDescent="0.25"/>
    <row r="1254" s="8" customFormat="1" x14ac:dyDescent="0.25"/>
    <row r="1255" s="8" customFormat="1" x14ac:dyDescent="0.25"/>
    <row r="1256" s="8" customFormat="1" x14ac:dyDescent="0.25"/>
    <row r="1257" s="8" customFormat="1" x14ac:dyDescent="0.25"/>
    <row r="1258" s="8" customFormat="1" x14ac:dyDescent="0.25"/>
    <row r="1259" s="8" customFormat="1" x14ac:dyDescent="0.25"/>
    <row r="1260" s="8" customFormat="1" x14ac:dyDescent="0.25"/>
    <row r="1261" s="8" customFormat="1" x14ac:dyDescent="0.25"/>
    <row r="1262" s="8" customFormat="1" x14ac:dyDescent="0.25"/>
    <row r="1263" s="8" customFormat="1" x14ac:dyDescent="0.25"/>
    <row r="1264" s="8" customFormat="1" x14ac:dyDescent="0.25"/>
    <row r="1265" s="8" customFormat="1" x14ac:dyDescent="0.25"/>
    <row r="1266" s="8" customFormat="1" x14ac:dyDescent="0.25"/>
    <row r="1267" s="8" customFormat="1" x14ac:dyDescent="0.25"/>
    <row r="1268" s="8" customFormat="1" x14ac:dyDescent="0.25"/>
    <row r="1269" s="8" customFormat="1" x14ac:dyDescent="0.25"/>
    <row r="1270" s="8" customFormat="1" x14ac:dyDescent="0.25"/>
    <row r="1271" s="8" customFormat="1" x14ac:dyDescent="0.25"/>
    <row r="1272" s="8" customFormat="1" x14ac:dyDescent="0.25"/>
    <row r="1273" s="8" customFormat="1" x14ac:dyDescent="0.25"/>
    <row r="1274" s="8" customFormat="1" x14ac:dyDescent="0.25"/>
    <row r="1275" s="8" customFormat="1" x14ac:dyDescent="0.25"/>
    <row r="1276" s="8" customFormat="1" x14ac:dyDescent="0.25"/>
    <row r="1277" s="8" customFormat="1" x14ac:dyDescent="0.25"/>
    <row r="1278" s="8" customFormat="1" x14ac:dyDescent="0.25"/>
    <row r="1279" s="8" customFormat="1" x14ac:dyDescent="0.25"/>
    <row r="1280" s="8" customFormat="1" x14ac:dyDescent="0.25"/>
    <row r="1281" s="8" customFormat="1" x14ac:dyDescent="0.25"/>
    <row r="1282" s="8" customFormat="1" x14ac:dyDescent="0.25"/>
    <row r="1283" s="8" customFormat="1" x14ac:dyDescent="0.25"/>
    <row r="1284" s="8" customFormat="1" x14ac:dyDescent="0.25"/>
    <row r="1285" s="8" customFormat="1" x14ac:dyDescent="0.25"/>
    <row r="1286" s="8" customFormat="1" x14ac:dyDescent="0.25"/>
    <row r="1287" s="8" customFormat="1" x14ac:dyDescent="0.25"/>
    <row r="1288" s="8" customFormat="1" x14ac:dyDescent="0.25"/>
    <row r="1289" s="8" customFormat="1" x14ac:dyDescent="0.25"/>
    <row r="1290" s="8" customFormat="1" x14ac:dyDescent="0.25"/>
    <row r="1291" s="8" customFormat="1" x14ac:dyDescent="0.25"/>
    <row r="1292" s="8" customFormat="1" x14ac:dyDescent="0.25"/>
    <row r="1293" s="8" customFormat="1" x14ac:dyDescent="0.25"/>
    <row r="1294" s="8" customFormat="1" x14ac:dyDescent="0.25"/>
    <row r="1295" s="8" customFormat="1" x14ac:dyDescent="0.25"/>
    <row r="1296" s="8" customFormat="1" x14ac:dyDescent="0.25"/>
    <row r="1297" s="8" customFormat="1" x14ac:dyDescent="0.25"/>
    <row r="1298" s="8" customFormat="1" x14ac:dyDescent="0.25"/>
    <row r="1299" s="8" customFormat="1" x14ac:dyDescent="0.25"/>
    <row r="1300" s="8" customFormat="1" x14ac:dyDescent="0.25"/>
    <row r="1301" s="8" customFormat="1" x14ac:dyDescent="0.25"/>
    <row r="1302" s="8" customFormat="1" x14ac:dyDescent="0.25"/>
    <row r="1303" s="8" customFormat="1" x14ac:dyDescent="0.25"/>
    <row r="1304" s="8" customFormat="1" x14ac:dyDescent="0.25"/>
    <row r="1305" s="8" customFormat="1" x14ac:dyDescent="0.25"/>
    <row r="1306" s="8" customFormat="1" x14ac:dyDescent="0.25"/>
    <row r="1307" s="8" customFormat="1" x14ac:dyDescent="0.25"/>
    <row r="1308" s="8" customFormat="1" x14ac:dyDescent="0.25"/>
    <row r="1309" s="8" customFormat="1" x14ac:dyDescent="0.25"/>
    <row r="1310" s="8" customFormat="1" x14ac:dyDescent="0.25"/>
    <row r="1311" s="8" customFormat="1" x14ac:dyDescent="0.25"/>
    <row r="1312" s="8" customFormat="1" x14ac:dyDescent="0.25"/>
    <row r="1313" s="8" customFormat="1" x14ac:dyDescent="0.25"/>
    <row r="1314" s="8" customFormat="1" x14ac:dyDescent="0.25"/>
    <row r="1315" s="8" customFormat="1" x14ac:dyDescent="0.25"/>
    <row r="1316" s="8" customFormat="1" x14ac:dyDescent="0.25"/>
    <row r="1317" s="8" customFormat="1" x14ac:dyDescent="0.25"/>
    <row r="1318" s="8" customFormat="1" x14ac:dyDescent="0.25"/>
    <row r="1319" s="8" customFormat="1" x14ac:dyDescent="0.25"/>
    <row r="1320" s="8" customFormat="1" x14ac:dyDescent="0.25"/>
    <row r="1321" s="8" customFormat="1" x14ac:dyDescent="0.25"/>
    <row r="1322" s="8" customFormat="1" x14ac:dyDescent="0.25"/>
    <row r="1323" s="8" customFormat="1" x14ac:dyDescent="0.25"/>
    <row r="1324" s="8" customFormat="1" x14ac:dyDescent="0.25"/>
    <row r="1325" s="8" customFormat="1" x14ac:dyDescent="0.25"/>
    <row r="1326" s="8" customFormat="1" x14ac:dyDescent="0.25"/>
    <row r="1327" s="8" customFormat="1" x14ac:dyDescent="0.25"/>
    <row r="1328" s="8" customFormat="1" x14ac:dyDescent="0.25"/>
    <row r="1329" s="8" customFormat="1" x14ac:dyDescent="0.25"/>
    <row r="1330" s="8" customFormat="1" x14ac:dyDescent="0.25"/>
    <row r="1331" s="8" customFormat="1" x14ac:dyDescent="0.25"/>
    <row r="1332" s="8" customFormat="1" x14ac:dyDescent="0.25"/>
    <row r="1333" s="8" customFormat="1" x14ac:dyDescent="0.25"/>
    <row r="1334" s="8" customFormat="1" x14ac:dyDescent="0.25"/>
    <row r="1335" s="8" customFormat="1" x14ac:dyDescent="0.25"/>
    <row r="1336" s="8" customFormat="1" x14ac:dyDescent="0.25"/>
    <row r="1337" s="8" customFormat="1" x14ac:dyDescent="0.25"/>
    <row r="1338" s="8" customFormat="1" x14ac:dyDescent="0.25"/>
    <row r="1339" s="8" customFormat="1" x14ac:dyDescent="0.25"/>
    <row r="1340" s="8" customFormat="1" x14ac:dyDescent="0.25"/>
    <row r="1341" s="8" customFormat="1" x14ac:dyDescent="0.25"/>
    <row r="1342" s="8" customFormat="1" x14ac:dyDescent="0.25"/>
    <row r="1343" s="8" customFormat="1" x14ac:dyDescent="0.25"/>
    <row r="1344" s="8" customFormat="1" x14ac:dyDescent="0.25"/>
    <row r="1345" s="8" customFormat="1" x14ac:dyDescent="0.25"/>
    <row r="1346" s="8" customFormat="1" x14ac:dyDescent="0.25"/>
    <row r="1347" s="8" customFormat="1" x14ac:dyDescent="0.25"/>
    <row r="1348" s="8" customFormat="1" x14ac:dyDescent="0.25"/>
    <row r="1349" s="8" customFormat="1" x14ac:dyDescent="0.25"/>
    <row r="1350" s="8" customFormat="1" x14ac:dyDescent="0.25"/>
    <row r="1351" s="8" customFormat="1" x14ac:dyDescent="0.25"/>
    <row r="1352" s="8" customFormat="1" x14ac:dyDescent="0.25"/>
    <row r="1353" s="8" customFormat="1" x14ac:dyDescent="0.25"/>
    <row r="1354" s="8" customFormat="1" x14ac:dyDescent="0.25"/>
    <row r="1355" s="8" customFormat="1" x14ac:dyDescent="0.25"/>
    <row r="1356" s="8" customFormat="1" x14ac:dyDescent="0.25"/>
    <row r="1357" s="8" customFormat="1" x14ac:dyDescent="0.25"/>
    <row r="1358" s="8" customFormat="1" x14ac:dyDescent="0.25"/>
    <row r="1359" s="8" customFormat="1" x14ac:dyDescent="0.25"/>
    <row r="1360" s="8" customFormat="1" x14ac:dyDescent="0.25"/>
    <row r="1361" s="8" customFormat="1" x14ac:dyDescent="0.25"/>
    <row r="1362" s="8" customFormat="1" x14ac:dyDescent="0.25"/>
    <row r="1363" s="8" customFormat="1" x14ac:dyDescent="0.25"/>
    <row r="1364" s="8" customFormat="1" x14ac:dyDescent="0.25"/>
    <row r="1365" s="8" customFormat="1" x14ac:dyDescent="0.25"/>
    <row r="1366" s="8" customFormat="1" x14ac:dyDescent="0.25"/>
    <row r="1367" s="8" customFormat="1" x14ac:dyDescent="0.25"/>
    <row r="1368" s="8" customFormat="1" x14ac:dyDescent="0.25"/>
    <row r="1369" s="8" customFormat="1" x14ac:dyDescent="0.25"/>
    <row r="1370" s="8" customFormat="1" x14ac:dyDescent="0.25"/>
    <row r="1371" s="8" customFormat="1" x14ac:dyDescent="0.25"/>
    <row r="1372" s="8" customFormat="1" x14ac:dyDescent="0.25"/>
    <row r="1373" s="8" customFormat="1" x14ac:dyDescent="0.25"/>
    <row r="1374" s="8" customFormat="1" x14ac:dyDescent="0.25"/>
    <row r="1375" s="8" customFormat="1" x14ac:dyDescent="0.25"/>
    <row r="1376" s="8" customFormat="1" x14ac:dyDescent="0.25"/>
    <row r="1377" s="8" customFormat="1" x14ac:dyDescent="0.25"/>
    <row r="1378" s="8" customFormat="1" x14ac:dyDescent="0.25"/>
    <row r="1379" s="8" customFormat="1" x14ac:dyDescent="0.25"/>
    <row r="1380" s="8" customFormat="1" x14ac:dyDescent="0.25"/>
    <row r="1381" s="8" customFormat="1" x14ac:dyDescent="0.25"/>
    <row r="1382" s="8" customFormat="1" x14ac:dyDescent="0.25"/>
    <row r="1383" s="8" customFormat="1" x14ac:dyDescent="0.25"/>
    <row r="1384" s="8" customFormat="1" x14ac:dyDescent="0.25"/>
    <row r="1385" s="8" customFormat="1" x14ac:dyDescent="0.25"/>
    <row r="1386" s="8" customFormat="1" x14ac:dyDescent="0.25"/>
    <row r="1387" s="8" customFormat="1" x14ac:dyDescent="0.25"/>
    <row r="1388" s="8" customFormat="1" x14ac:dyDescent="0.25"/>
    <row r="1389" s="8" customFormat="1" x14ac:dyDescent="0.25"/>
    <row r="1390" s="8" customFormat="1" x14ac:dyDescent="0.25"/>
    <row r="1391" s="8" customFormat="1" x14ac:dyDescent="0.25"/>
    <row r="1392" s="8" customFormat="1" x14ac:dyDescent="0.25"/>
    <row r="1393" s="8" customFormat="1" x14ac:dyDescent="0.25"/>
    <row r="1394" s="8" customFormat="1" x14ac:dyDescent="0.25"/>
    <row r="1395" s="8" customFormat="1" x14ac:dyDescent="0.25"/>
    <row r="1396" s="8" customFormat="1" x14ac:dyDescent="0.25"/>
    <row r="1397" s="8" customFormat="1" x14ac:dyDescent="0.25"/>
    <row r="1398" s="8" customFormat="1" x14ac:dyDescent="0.25"/>
    <row r="1399" s="8" customFormat="1" x14ac:dyDescent="0.25"/>
    <row r="1400" s="8" customFormat="1" x14ac:dyDescent="0.25"/>
    <row r="1401" s="8" customFormat="1" x14ac:dyDescent="0.25"/>
    <row r="1402" s="8" customFormat="1" x14ac:dyDescent="0.25"/>
    <row r="1403" s="8" customFormat="1" x14ac:dyDescent="0.25"/>
    <row r="1404" s="8" customFormat="1" x14ac:dyDescent="0.25"/>
    <row r="1405" s="8" customFormat="1" x14ac:dyDescent="0.25"/>
    <row r="1406" s="8" customFormat="1" x14ac:dyDescent="0.25"/>
    <row r="1407" s="8" customFormat="1" x14ac:dyDescent="0.25"/>
    <row r="1408" s="8" customFormat="1" x14ac:dyDescent="0.25"/>
    <row r="1409" s="8" customFormat="1" x14ac:dyDescent="0.25"/>
    <row r="1410" s="8" customFormat="1" x14ac:dyDescent="0.25"/>
    <row r="1411" s="8" customFormat="1" x14ac:dyDescent="0.25"/>
    <row r="1412" s="8" customFormat="1" x14ac:dyDescent="0.25"/>
    <row r="1413" s="8" customFormat="1" x14ac:dyDescent="0.25"/>
    <row r="1414" s="8" customFormat="1" x14ac:dyDescent="0.25"/>
    <row r="1415" s="8" customFormat="1" x14ac:dyDescent="0.25"/>
    <row r="1416" s="8" customFormat="1" x14ac:dyDescent="0.25"/>
    <row r="1417" s="8" customFormat="1" x14ac:dyDescent="0.25"/>
    <row r="1418" s="8" customFormat="1" x14ac:dyDescent="0.25"/>
    <row r="1419" s="8" customFormat="1" x14ac:dyDescent="0.25"/>
    <row r="1420" s="8" customFormat="1" x14ac:dyDescent="0.25"/>
    <row r="1421" s="8" customFormat="1" x14ac:dyDescent="0.25"/>
    <row r="1422" s="8" customFormat="1" x14ac:dyDescent="0.25"/>
    <row r="1423" s="8" customFormat="1" x14ac:dyDescent="0.25"/>
    <row r="1424" s="8" customFormat="1" x14ac:dyDescent="0.25"/>
    <row r="1425" s="8" customFormat="1" x14ac:dyDescent="0.25"/>
    <row r="1426" s="8" customFormat="1" x14ac:dyDescent="0.25"/>
    <row r="1427" s="8" customFormat="1" x14ac:dyDescent="0.25"/>
    <row r="1428" s="8" customFormat="1" x14ac:dyDescent="0.25"/>
    <row r="1429" s="8" customFormat="1" x14ac:dyDescent="0.25"/>
    <row r="1430" s="8" customFormat="1" x14ac:dyDescent="0.25"/>
    <row r="1431" s="8" customFormat="1" x14ac:dyDescent="0.25"/>
    <row r="1432" s="8" customFormat="1" x14ac:dyDescent="0.25"/>
    <row r="1433" s="8" customFormat="1" x14ac:dyDescent="0.25"/>
    <row r="1434" s="8" customFormat="1" x14ac:dyDescent="0.25"/>
    <row r="1435" s="8" customFormat="1" x14ac:dyDescent="0.25"/>
    <row r="1436" s="8" customFormat="1" x14ac:dyDescent="0.25"/>
    <row r="1437" s="8" customFormat="1" x14ac:dyDescent="0.25"/>
    <row r="1438" s="8" customFormat="1" x14ac:dyDescent="0.25"/>
    <row r="1439" s="8" customFormat="1" x14ac:dyDescent="0.25"/>
    <row r="1440" s="8" customFormat="1" x14ac:dyDescent="0.25"/>
    <row r="1441" s="8" customFormat="1" x14ac:dyDescent="0.25"/>
    <row r="1442" s="8" customFormat="1" x14ac:dyDescent="0.25"/>
    <row r="1443" s="8" customFormat="1" x14ac:dyDescent="0.25"/>
    <row r="1444" s="8" customFormat="1" x14ac:dyDescent="0.25"/>
    <row r="1445" s="8" customFormat="1" x14ac:dyDescent="0.25"/>
    <row r="1446" s="8" customFormat="1" x14ac:dyDescent="0.25"/>
    <row r="1447" s="8" customFormat="1" x14ac:dyDescent="0.25"/>
    <row r="1448" s="8" customFormat="1" x14ac:dyDescent="0.25"/>
    <row r="1449" s="8" customFormat="1" x14ac:dyDescent="0.25"/>
    <row r="1450" s="8" customFormat="1" x14ac:dyDescent="0.25"/>
    <row r="1451" s="8" customFormat="1" x14ac:dyDescent="0.25"/>
    <row r="1452" s="8" customFormat="1" x14ac:dyDescent="0.25"/>
    <row r="1453" s="8" customFormat="1" x14ac:dyDescent="0.25"/>
    <row r="1454" s="8" customFormat="1" x14ac:dyDescent="0.25"/>
    <row r="1455" s="8" customFormat="1" x14ac:dyDescent="0.25"/>
    <row r="1456" s="8" customFormat="1" x14ac:dyDescent="0.25"/>
    <row r="1457" s="8" customFormat="1" x14ac:dyDescent="0.25"/>
    <row r="1458" s="8" customFormat="1" x14ac:dyDescent="0.25"/>
    <row r="1459" s="8" customFormat="1" x14ac:dyDescent="0.25"/>
    <row r="1460" s="8" customFormat="1" x14ac:dyDescent="0.25"/>
    <row r="1461" s="8" customFormat="1" x14ac:dyDescent="0.25"/>
    <row r="1462" s="8" customFormat="1" x14ac:dyDescent="0.25"/>
    <row r="1463" s="8" customFormat="1" x14ac:dyDescent="0.25"/>
    <row r="1464" s="8" customFormat="1" x14ac:dyDescent="0.25"/>
    <row r="1465" s="8" customFormat="1" x14ac:dyDescent="0.25"/>
    <row r="1466" s="8" customFormat="1" x14ac:dyDescent="0.25"/>
    <row r="1467" s="8" customFormat="1" x14ac:dyDescent="0.25"/>
    <row r="1468" s="8" customFormat="1" x14ac:dyDescent="0.25"/>
    <row r="1469" s="8" customFormat="1" x14ac:dyDescent="0.25"/>
    <row r="1470" s="8" customFormat="1" x14ac:dyDescent="0.25"/>
    <row r="1471" s="8" customFormat="1" x14ac:dyDescent="0.25"/>
    <row r="1472" s="8" customFormat="1" x14ac:dyDescent="0.25"/>
    <row r="1473" s="8" customFormat="1" x14ac:dyDescent="0.25"/>
    <row r="1474" s="8" customFormat="1" x14ac:dyDescent="0.25"/>
    <row r="1475" s="8" customFormat="1" x14ac:dyDescent="0.25"/>
    <row r="1476" s="8" customFormat="1" x14ac:dyDescent="0.25"/>
    <row r="1477" s="8" customFormat="1" x14ac:dyDescent="0.25"/>
    <row r="1478" s="8" customFormat="1" x14ac:dyDescent="0.25"/>
    <row r="1479" s="8" customFormat="1" x14ac:dyDescent="0.25"/>
    <row r="1480" s="8" customFormat="1" x14ac:dyDescent="0.25"/>
    <row r="1481" s="8" customFormat="1" x14ac:dyDescent="0.25"/>
    <row r="1482" s="8" customFormat="1" x14ac:dyDescent="0.25"/>
    <row r="1483" s="8" customFormat="1" x14ac:dyDescent="0.25"/>
    <row r="1484" s="8" customFormat="1" x14ac:dyDescent="0.25"/>
    <row r="1485" s="8" customFormat="1" x14ac:dyDescent="0.25"/>
    <row r="1486" s="8" customFormat="1" x14ac:dyDescent="0.25"/>
    <row r="1487" s="8" customFormat="1" x14ac:dyDescent="0.25"/>
    <row r="1488" s="8" customFormat="1" x14ac:dyDescent="0.25"/>
    <row r="1489" s="8" customFormat="1" x14ac:dyDescent="0.25"/>
    <row r="1490" s="8" customFormat="1" x14ac:dyDescent="0.25"/>
    <row r="1491" s="8" customFormat="1" x14ac:dyDescent="0.25"/>
    <row r="1492" s="8" customFormat="1" x14ac:dyDescent="0.25"/>
    <row r="1493" s="8" customFormat="1" x14ac:dyDescent="0.25"/>
    <row r="1494" s="8" customFormat="1" x14ac:dyDescent="0.25"/>
    <row r="1495" s="8" customFormat="1" x14ac:dyDescent="0.25"/>
    <row r="1496" s="8" customFormat="1" x14ac:dyDescent="0.25"/>
    <row r="1497" s="8" customFormat="1" x14ac:dyDescent="0.25"/>
    <row r="1498" s="8" customFormat="1" x14ac:dyDescent="0.25"/>
    <row r="1499" s="8" customFormat="1" x14ac:dyDescent="0.25"/>
    <row r="1500" s="8" customFormat="1" x14ac:dyDescent="0.25"/>
    <row r="1501" s="8" customFormat="1" x14ac:dyDescent="0.25"/>
    <row r="1502" s="8" customFormat="1" x14ac:dyDescent="0.25"/>
    <row r="1503" s="8" customFormat="1" x14ac:dyDescent="0.25"/>
    <row r="1504" s="8" customFormat="1" x14ac:dyDescent="0.25"/>
    <row r="1505" s="8" customFormat="1" x14ac:dyDescent="0.25"/>
    <row r="1506" s="8" customFormat="1" x14ac:dyDescent="0.25"/>
    <row r="1507" s="8" customFormat="1" x14ac:dyDescent="0.25"/>
    <row r="1508" s="8" customFormat="1" x14ac:dyDescent="0.25"/>
    <row r="1509" s="8" customFormat="1" x14ac:dyDescent="0.25"/>
    <row r="1510" s="8" customFormat="1" x14ac:dyDescent="0.25"/>
    <row r="1511" s="8" customFormat="1" x14ac:dyDescent="0.25"/>
    <row r="1512" s="8" customFormat="1" x14ac:dyDescent="0.25"/>
    <row r="1513" s="8" customFormat="1" x14ac:dyDescent="0.25"/>
    <row r="1514" s="8" customFormat="1" x14ac:dyDescent="0.25"/>
    <row r="1515" s="8" customFormat="1" x14ac:dyDescent="0.25"/>
    <row r="1516" s="8" customFormat="1" x14ac:dyDescent="0.25"/>
    <row r="1517" s="8" customFormat="1" x14ac:dyDescent="0.25"/>
    <row r="1518" s="8" customFormat="1" x14ac:dyDescent="0.25"/>
    <row r="1519" s="8" customFormat="1" x14ac:dyDescent="0.25"/>
    <row r="1520" s="8" customFormat="1" x14ac:dyDescent="0.25"/>
    <row r="1521" s="8" customFormat="1" x14ac:dyDescent="0.25"/>
    <row r="1522" s="8" customFormat="1" x14ac:dyDescent="0.25"/>
    <row r="1523" s="8" customFormat="1" x14ac:dyDescent="0.25"/>
    <row r="1524" s="8" customFormat="1" x14ac:dyDescent="0.25"/>
    <row r="1525" s="8" customFormat="1" x14ac:dyDescent="0.25"/>
    <row r="1526" s="8" customFormat="1" x14ac:dyDescent="0.25"/>
    <row r="1527" s="8" customFormat="1" x14ac:dyDescent="0.25"/>
    <row r="1528" s="8" customFormat="1" x14ac:dyDescent="0.25"/>
    <row r="1529" s="8" customFormat="1" x14ac:dyDescent="0.25"/>
    <row r="1530" s="8" customFormat="1" x14ac:dyDescent="0.25"/>
    <row r="1531" s="8" customFormat="1" x14ac:dyDescent="0.25"/>
    <row r="1532" s="8" customFormat="1" x14ac:dyDescent="0.25"/>
    <row r="1533" s="8" customFormat="1" x14ac:dyDescent="0.25"/>
    <row r="1534" s="8" customFormat="1" x14ac:dyDescent="0.25"/>
    <row r="1535" s="8" customFormat="1" x14ac:dyDescent="0.25"/>
    <row r="1536" s="8" customFormat="1" x14ac:dyDescent="0.25"/>
    <row r="1537" s="8" customFormat="1" x14ac:dyDescent="0.25"/>
    <row r="1538" s="8" customFormat="1" x14ac:dyDescent="0.25"/>
    <row r="1539" s="8" customFormat="1" x14ac:dyDescent="0.25"/>
    <row r="1540" s="8" customFormat="1" x14ac:dyDescent="0.25"/>
    <row r="1541" s="8" customFormat="1" x14ac:dyDescent="0.25"/>
    <row r="1542" s="8" customFormat="1" x14ac:dyDescent="0.25"/>
    <row r="1543" s="8" customFormat="1" x14ac:dyDescent="0.25"/>
    <row r="1544" s="8" customFormat="1" x14ac:dyDescent="0.25"/>
    <row r="1545" s="8" customFormat="1" x14ac:dyDescent="0.25"/>
    <row r="1546" s="8" customFormat="1" x14ac:dyDescent="0.25"/>
    <row r="1547" s="8" customFormat="1" x14ac:dyDescent="0.25"/>
    <row r="1548" s="8" customFormat="1" x14ac:dyDescent="0.25"/>
    <row r="1549" s="8" customFormat="1" x14ac:dyDescent="0.25"/>
    <row r="1550" s="8" customFormat="1" x14ac:dyDescent="0.25"/>
    <row r="1551" s="8" customFormat="1" x14ac:dyDescent="0.25"/>
    <row r="1552" s="8" customFormat="1" x14ac:dyDescent="0.25"/>
    <row r="1553" s="8" customFormat="1" x14ac:dyDescent="0.25"/>
    <row r="1554" s="8" customFormat="1" x14ac:dyDescent="0.25"/>
    <row r="1555" s="8" customFormat="1" x14ac:dyDescent="0.25"/>
    <row r="1556" s="8" customFormat="1" x14ac:dyDescent="0.25"/>
    <row r="1557" s="8" customFormat="1" x14ac:dyDescent="0.25"/>
    <row r="1558" s="8" customFormat="1" x14ac:dyDescent="0.25"/>
    <row r="1559" s="8" customFormat="1" x14ac:dyDescent="0.25"/>
    <row r="1560" s="8" customFormat="1" x14ac:dyDescent="0.25"/>
    <row r="1561" s="8" customFormat="1" x14ac:dyDescent="0.25"/>
    <row r="1562" s="8" customFormat="1" x14ac:dyDescent="0.25"/>
    <row r="1563" s="8" customFormat="1" x14ac:dyDescent="0.25"/>
    <row r="1564" s="8" customFormat="1" x14ac:dyDescent="0.25"/>
    <row r="1565" s="8" customFormat="1" x14ac:dyDescent="0.25"/>
    <row r="1566" s="8" customFormat="1" x14ac:dyDescent="0.25"/>
    <row r="1567" s="8" customFormat="1" x14ac:dyDescent="0.25"/>
    <row r="1568" s="8" customFormat="1" x14ac:dyDescent="0.25"/>
    <row r="1569" s="8" customFormat="1" x14ac:dyDescent="0.25"/>
    <row r="1570" s="8" customFormat="1" x14ac:dyDescent="0.25"/>
    <row r="1571" s="8" customFormat="1" x14ac:dyDescent="0.25"/>
    <row r="1572" s="8" customFormat="1" x14ac:dyDescent="0.25"/>
    <row r="1573" s="8" customFormat="1" x14ac:dyDescent="0.25"/>
    <row r="1574" s="8" customFormat="1" x14ac:dyDescent="0.25"/>
    <row r="1575" s="8" customFormat="1" x14ac:dyDescent="0.25"/>
    <row r="1576" s="8" customFormat="1" x14ac:dyDescent="0.25"/>
    <row r="1577" s="8" customFormat="1" x14ac:dyDescent="0.25"/>
    <row r="1578" s="8" customFormat="1" x14ac:dyDescent="0.25"/>
    <row r="1579" s="8" customFormat="1" x14ac:dyDescent="0.25"/>
    <row r="1580" s="8" customFormat="1" x14ac:dyDescent="0.25"/>
    <row r="1581" s="8" customFormat="1" x14ac:dyDescent="0.25"/>
    <row r="1582" s="8" customFormat="1" x14ac:dyDescent="0.25"/>
    <row r="1583" s="8" customFormat="1" x14ac:dyDescent="0.25"/>
    <row r="1584" s="8" customFormat="1" x14ac:dyDescent="0.25"/>
    <row r="1585" s="8" customFormat="1" x14ac:dyDescent="0.25"/>
    <row r="1586" s="8" customFormat="1" x14ac:dyDescent="0.25"/>
    <row r="1587" s="8" customFormat="1" x14ac:dyDescent="0.25"/>
    <row r="1588" s="8" customFormat="1" x14ac:dyDescent="0.25"/>
    <row r="1589" s="8" customFormat="1" x14ac:dyDescent="0.25"/>
    <row r="1590" s="8" customFormat="1" x14ac:dyDescent="0.25"/>
    <row r="1591" s="8" customFormat="1" x14ac:dyDescent="0.25"/>
    <row r="1592" s="8" customFormat="1" x14ac:dyDescent="0.25"/>
    <row r="1593" s="8" customFormat="1" x14ac:dyDescent="0.25"/>
    <row r="1594" s="8" customFormat="1" x14ac:dyDescent="0.25"/>
    <row r="1595" s="8" customFormat="1" x14ac:dyDescent="0.25"/>
    <row r="1596" s="8" customFormat="1" x14ac:dyDescent="0.25"/>
    <row r="1597" s="8" customFormat="1" x14ac:dyDescent="0.25"/>
    <row r="1598" s="8" customFormat="1" x14ac:dyDescent="0.25"/>
    <row r="1599" s="8" customFormat="1" x14ac:dyDescent="0.25"/>
    <row r="1600" s="8" customFormat="1" x14ac:dyDescent="0.25"/>
    <row r="1601" s="8" customFormat="1" x14ac:dyDescent="0.25"/>
    <row r="1602" s="8" customFormat="1" x14ac:dyDescent="0.25"/>
    <row r="1603" s="8" customFormat="1" x14ac:dyDescent="0.25"/>
    <row r="1604" s="8" customFormat="1" x14ac:dyDescent="0.25"/>
    <row r="1605" s="8" customFormat="1" x14ac:dyDescent="0.25"/>
    <row r="1606" s="8" customFormat="1" x14ac:dyDescent="0.25"/>
    <row r="1607" s="8" customFormat="1" x14ac:dyDescent="0.25"/>
    <row r="1608" s="8" customFormat="1" x14ac:dyDescent="0.25"/>
    <row r="1609" s="8" customFormat="1" x14ac:dyDescent="0.25"/>
    <row r="1610" s="8" customFormat="1" x14ac:dyDescent="0.25"/>
    <row r="1611" s="8" customFormat="1" x14ac:dyDescent="0.25"/>
    <row r="1612" s="8" customFormat="1" x14ac:dyDescent="0.25"/>
    <row r="1613" s="8" customFormat="1" x14ac:dyDescent="0.25"/>
    <row r="1614" s="8" customFormat="1" x14ac:dyDescent="0.25"/>
    <row r="1615" s="8" customFormat="1" x14ac:dyDescent="0.25"/>
    <row r="1616" s="8" customFormat="1" x14ac:dyDescent="0.25"/>
    <row r="1617" s="8" customFormat="1" x14ac:dyDescent="0.25"/>
    <row r="1618" s="8" customFormat="1" x14ac:dyDescent="0.25"/>
    <row r="1619" s="8" customFormat="1" x14ac:dyDescent="0.25"/>
    <row r="1620" s="8" customFormat="1" x14ac:dyDescent="0.25"/>
    <row r="1621" s="8" customFormat="1" x14ac:dyDescent="0.25"/>
    <row r="1622" s="8" customFormat="1" x14ac:dyDescent="0.25"/>
    <row r="1623" s="8" customFormat="1" x14ac:dyDescent="0.25"/>
    <row r="1624" s="8" customFormat="1" x14ac:dyDescent="0.25"/>
    <row r="1625" s="8" customFormat="1" x14ac:dyDescent="0.25"/>
    <row r="1626" s="8" customFormat="1" x14ac:dyDescent="0.25"/>
    <row r="1627" s="8" customFormat="1" x14ac:dyDescent="0.25"/>
    <row r="1628" s="8" customFormat="1" x14ac:dyDescent="0.25"/>
    <row r="1629" s="8" customFormat="1" x14ac:dyDescent="0.25"/>
    <row r="1630" s="8" customFormat="1" x14ac:dyDescent="0.25"/>
    <row r="1631" s="8" customFormat="1" x14ac:dyDescent="0.25"/>
    <row r="1632" s="8" customFormat="1" x14ac:dyDescent="0.25"/>
    <row r="1633" s="8" customFormat="1" x14ac:dyDescent="0.25"/>
    <row r="1634" s="8" customFormat="1" x14ac:dyDescent="0.25"/>
    <row r="1635" s="8" customFormat="1" x14ac:dyDescent="0.25"/>
    <row r="1636" s="8" customFormat="1" x14ac:dyDescent="0.25"/>
    <row r="1637" s="8" customFormat="1" x14ac:dyDescent="0.25"/>
    <row r="1638" s="8" customFormat="1" x14ac:dyDescent="0.25"/>
    <row r="1639" s="8" customFormat="1" x14ac:dyDescent="0.25"/>
    <row r="1640" s="8" customFormat="1" x14ac:dyDescent="0.25"/>
    <row r="1641" s="8" customFormat="1" x14ac:dyDescent="0.25"/>
    <row r="1642" s="8" customFormat="1" x14ac:dyDescent="0.25"/>
    <row r="1643" s="8" customFormat="1" x14ac:dyDescent="0.25"/>
    <row r="1644" s="8" customFormat="1" x14ac:dyDescent="0.25"/>
    <row r="1645" s="8" customFormat="1" x14ac:dyDescent="0.25"/>
    <row r="1646" s="8" customFormat="1" x14ac:dyDescent="0.25"/>
    <row r="1647" s="8" customFormat="1" x14ac:dyDescent="0.25"/>
    <row r="1648" s="8" customFormat="1" x14ac:dyDescent="0.25"/>
    <row r="1649" s="8" customFormat="1" x14ac:dyDescent="0.25"/>
    <row r="1650" s="8" customFormat="1" x14ac:dyDescent="0.25"/>
    <row r="1651" s="8" customFormat="1" x14ac:dyDescent="0.25"/>
    <row r="1652" s="8" customFormat="1" x14ac:dyDescent="0.25"/>
    <row r="1653" s="8" customFormat="1" x14ac:dyDescent="0.25"/>
    <row r="1654" s="8" customFormat="1" x14ac:dyDescent="0.25"/>
    <row r="1655" s="8" customFormat="1" x14ac:dyDescent="0.25"/>
    <row r="1656" s="8" customFormat="1" x14ac:dyDescent="0.25"/>
    <row r="1657" s="8" customFormat="1" x14ac:dyDescent="0.25"/>
    <row r="1658" s="8" customFormat="1" x14ac:dyDescent="0.25"/>
    <row r="1659" s="8" customFormat="1" x14ac:dyDescent="0.25"/>
    <row r="1660" s="8" customFormat="1" x14ac:dyDescent="0.25"/>
    <row r="1661" s="8" customFormat="1" x14ac:dyDescent="0.25"/>
    <row r="1662" s="8" customFormat="1" x14ac:dyDescent="0.25"/>
    <row r="1663" s="8" customFormat="1" x14ac:dyDescent="0.25"/>
    <row r="1664" s="8" customFormat="1" x14ac:dyDescent="0.25"/>
    <row r="1665" s="8" customFormat="1" x14ac:dyDescent="0.25"/>
    <row r="1666" s="8" customFormat="1" x14ac:dyDescent="0.25"/>
    <row r="1667" s="8" customFormat="1" x14ac:dyDescent="0.25"/>
    <row r="1668" s="8" customFormat="1" x14ac:dyDescent="0.25"/>
    <row r="1669" s="8" customFormat="1" x14ac:dyDescent="0.25"/>
    <row r="1670" s="8" customFormat="1" x14ac:dyDescent="0.25"/>
    <row r="1671" s="8" customFormat="1" x14ac:dyDescent="0.25"/>
    <row r="1672" s="8" customFormat="1" x14ac:dyDescent="0.25"/>
    <row r="1673" s="8" customFormat="1" x14ac:dyDescent="0.25"/>
    <row r="1674" s="8" customFormat="1" x14ac:dyDescent="0.25"/>
    <row r="1675" s="8" customFormat="1" x14ac:dyDescent="0.25"/>
    <row r="1676" s="8" customFormat="1" x14ac:dyDescent="0.25"/>
    <row r="1677" s="8" customFormat="1" x14ac:dyDescent="0.25"/>
    <row r="1678" s="8" customFormat="1" x14ac:dyDescent="0.25"/>
    <row r="1679" s="8" customFormat="1" x14ac:dyDescent="0.25"/>
    <row r="1680" s="8" customFormat="1" x14ac:dyDescent="0.25"/>
    <row r="1681" s="8" customFormat="1" x14ac:dyDescent="0.25"/>
    <row r="1682" s="8" customFormat="1" x14ac:dyDescent="0.25"/>
    <row r="1683" s="8" customFormat="1" x14ac:dyDescent="0.25"/>
    <row r="1684" s="8" customFormat="1" x14ac:dyDescent="0.25"/>
    <row r="1685" s="8" customFormat="1" x14ac:dyDescent="0.25"/>
    <row r="1686" s="8" customFormat="1" x14ac:dyDescent="0.25"/>
    <row r="1687" s="8" customFormat="1" x14ac:dyDescent="0.25"/>
    <row r="1688" s="8" customFormat="1" x14ac:dyDescent="0.25"/>
    <row r="1689" s="8" customFormat="1" x14ac:dyDescent="0.25"/>
    <row r="1690" s="8" customFormat="1" x14ac:dyDescent="0.25"/>
    <row r="1691" s="8" customFormat="1" x14ac:dyDescent="0.25"/>
    <row r="1692" s="8" customFormat="1" x14ac:dyDescent="0.25"/>
    <row r="1693" s="8" customFormat="1" x14ac:dyDescent="0.25"/>
    <row r="1694" s="8" customFormat="1" x14ac:dyDescent="0.25"/>
    <row r="1695" s="8" customFormat="1" x14ac:dyDescent="0.25"/>
    <row r="1696" s="8" customFormat="1" x14ac:dyDescent="0.25"/>
    <row r="1697" s="8" customFormat="1" x14ac:dyDescent="0.25"/>
    <row r="1698" s="8" customFormat="1" x14ac:dyDescent="0.25"/>
    <row r="1699" s="8" customFormat="1" x14ac:dyDescent="0.25"/>
    <row r="1700" s="8" customFormat="1" x14ac:dyDescent="0.25"/>
    <row r="1701" s="8" customFormat="1" x14ac:dyDescent="0.25"/>
    <row r="1702" s="8" customFormat="1" x14ac:dyDescent="0.25"/>
    <row r="1703" s="8" customFormat="1" x14ac:dyDescent="0.25"/>
    <row r="1704" s="8" customFormat="1" x14ac:dyDescent="0.25"/>
    <row r="1705" s="8" customFormat="1" x14ac:dyDescent="0.25"/>
    <row r="1706" s="8" customFormat="1" x14ac:dyDescent="0.25"/>
    <row r="1707" s="8" customFormat="1" x14ac:dyDescent="0.25"/>
    <row r="1708" s="8" customFormat="1" x14ac:dyDescent="0.25"/>
    <row r="1709" s="8" customFormat="1" x14ac:dyDescent="0.25"/>
    <row r="1710" s="8" customFormat="1" x14ac:dyDescent="0.25"/>
    <row r="1711" s="8" customFormat="1" x14ac:dyDescent="0.25"/>
    <row r="1712" s="8" customFormat="1" x14ac:dyDescent="0.25"/>
    <row r="1713" s="8" customFormat="1" x14ac:dyDescent="0.25"/>
    <row r="1714" s="8" customFormat="1" x14ac:dyDescent="0.25"/>
    <row r="1715" s="8" customFormat="1" x14ac:dyDescent="0.25"/>
    <row r="1716" s="8" customFormat="1" x14ac:dyDescent="0.25"/>
    <row r="1717" s="8" customFormat="1" x14ac:dyDescent="0.25"/>
    <row r="1718" s="8" customFormat="1" x14ac:dyDescent="0.25"/>
    <row r="1719" s="8" customFormat="1" x14ac:dyDescent="0.25"/>
    <row r="1720" s="8" customFormat="1" x14ac:dyDescent="0.25"/>
    <row r="1721" s="8" customFormat="1" x14ac:dyDescent="0.25"/>
    <row r="1722" s="8" customFormat="1" x14ac:dyDescent="0.25"/>
    <row r="1723" s="8" customFormat="1" x14ac:dyDescent="0.25"/>
    <row r="1724" s="8" customFormat="1" x14ac:dyDescent="0.25"/>
    <row r="1725" s="8" customFormat="1" x14ac:dyDescent="0.25"/>
    <row r="1726" s="8" customFormat="1" x14ac:dyDescent="0.25"/>
    <row r="1727" s="8" customFormat="1" x14ac:dyDescent="0.25"/>
    <row r="1728" s="8" customFormat="1" x14ac:dyDescent="0.25"/>
    <row r="1729" s="8" customFormat="1" x14ac:dyDescent="0.25"/>
    <row r="1730" s="8" customFormat="1" x14ac:dyDescent="0.25"/>
    <row r="1731" s="8" customFormat="1" x14ac:dyDescent="0.25"/>
    <row r="1732" s="8" customFormat="1" x14ac:dyDescent="0.25"/>
    <row r="1733" s="8" customFormat="1" x14ac:dyDescent="0.25"/>
    <row r="1734" s="8" customFormat="1" x14ac:dyDescent="0.25"/>
    <row r="1735" s="8" customFormat="1" x14ac:dyDescent="0.25"/>
    <row r="1736" s="8" customFormat="1" x14ac:dyDescent="0.25"/>
    <row r="1737" s="8" customFormat="1" x14ac:dyDescent="0.25"/>
    <row r="1738" s="8" customFormat="1" x14ac:dyDescent="0.25"/>
    <row r="1739" s="8" customFormat="1" x14ac:dyDescent="0.25"/>
    <row r="1740" s="8" customFormat="1" x14ac:dyDescent="0.25"/>
    <row r="1741" s="8" customFormat="1" x14ac:dyDescent="0.25"/>
    <row r="1742" s="8" customFormat="1" x14ac:dyDescent="0.25"/>
    <row r="1743" s="8" customFormat="1" x14ac:dyDescent="0.25"/>
    <row r="1744" s="8" customFormat="1" x14ac:dyDescent="0.25"/>
    <row r="1745" s="8" customFormat="1" x14ac:dyDescent="0.25"/>
    <row r="1746" s="8" customFormat="1" x14ac:dyDescent="0.25"/>
    <row r="1747" s="8" customFormat="1" x14ac:dyDescent="0.25"/>
    <row r="1748" s="8" customFormat="1" x14ac:dyDescent="0.25"/>
    <row r="1749" s="8" customFormat="1" x14ac:dyDescent="0.25"/>
    <row r="1750" s="8" customFormat="1" x14ac:dyDescent="0.25"/>
    <row r="1751" s="8" customFormat="1" x14ac:dyDescent="0.25"/>
    <row r="1752" s="8" customFormat="1" x14ac:dyDescent="0.25"/>
    <row r="1753" s="8" customFormat="1" x14ac:dyDescent="0.25"/>
    <row r="1754" s="8" customFormat="1" x14ac:dyDescent="0.25"/>
    <row r="1755" s="8" customFormat="1" x14ac:dyDescent="0.25"/>
    <row r="1756" s="8" customFormat="1" x14ac:dyDescent="0.25"/>
    <row r="1757" s="8" customFormat="1" x14ac:dyDescent="0.25"/>
    <row r="1758" s="8" customFormat="1" x14ac:dyDescent="0.25"/>
    <row r="1759" s="8" customFormat="1" x14ac:dyDescent="0.25"/>
    <row r="1760" s="8" customFormat="1" x14ac:dyDescent="0.25"/>
    <row r="1761" s="8" customFormat="1" x14ac:dyDescent="0.25"/>
    <row r="1762" s="8" customFormat="1" x14ac:dyDescent="0.25"/>
    <row r="1763" s="8" customFormat="1" x14ac:dyDescent="0.25"/>
    <row r="1764" s="8" customFormat="1" x14ac:dyDescent="0.25"/>
    <row r="1765" s="8" customFormat="1" x14ac:dyDescent="0.25"/>
    <row r="1766" s="8" customFormat="1" x14ac:dyDescent="0.25"/>
    <row r="1767" s="8" customFormat="1" x14ac:dyDescent="0.25"/>
    <row r="1768" s="8" customFormat="1" x14ac:dyDescent="0.25"/>
    <row r="1769" s="8" customFormat="1" x14ac:dyDescent="0.25"/>
    <row r="1770" s="8" customFormat="1" x14ac:dyDescent="0.25"/>
    <row r="1771" s="8" customFormat="1" x14ac:dyDescent="0.25"/>
    <row r="1772" s="8" customFormat="1" x14ac:dyDescent="0.25"/>
    <row r="1773" s="8" customFormat="1" x14ac:dyDescent="0.25"/>
    <row r="1774" s="8" customFormat="1" x14ac:dyDescent="0.25"/>
    <row r="1775" s="8" customFormat="1" x14ac:dyDescent="0.25"/>
    <row r="1776" s="8" customFormat="1" x14ac:dyDescent="0.25"/>
    <row r="1777" s="8" customFormat="1" x14ac:dyDescent="0.25"/>
    <row r="1778" s="8" customFormat="1" x14ac:dyDescent="0.25"/>
    <row r="1779" s="8" customFormat="1" x14ac:dyDescent="0.25"/>
    <row r="1780" s="8" customFormat="1" x14ac:dyDescent="0.25"/>
    <row r="1781" s="8" customFormat="1" x14ac:dyDescent="0.25"/>
    <row r="1782" s="8" customFormat="1" x14ac:dyDescent="0.25"/>
    <row r="1783" s="8" customFormat="1" x14ac:dyDescent="0.25"/>
    <row r="1784" s="8" customFormat="1" x14ac:dyDescent="0.25"/>
    <row r="1785" s="8" customFormat="1" x14ac:dyDescent="0.25"/>
    <row r="1786" s="8" customFormat="1" x14ac:dyDescent="0.25"/>
    <row r="1787" s="8" customFormat="1" x14ac:dyDescent="0.25"/>
    <row r="1788" s="8" customFormat="1" x14ac:dyDescent="0.25"/>
    <row r="1789" s="8" customFormat="1" x14ac:dyDescent="0.25"/>
    <row r="1790" s="8" customFormat="1" x14ac:dyDescent="0.25"/>
    <row r="1791" s="8" customFormat="1" x14ac:dyDescent="0.25"/>
    <row r="1792" s="8" customFormat="1" x14ac:dyDescent="0.25"/>
    <row r="1793" s="8" customFormat="1" x14ac:dyDescent="0.25"/>
    <row r="1794" s="8" customFormat="1" x14ac:dyDescent="0.25"/>
    <row r="1795" s="8" customFormat="1" x14ac:dyDescent="0.25"/>
    <row r="1796" s="8" customFormat="1" x14ac:dyDescent="0.25"/>
    <row r="1797" s="8" customFormat="1" x14ac:dyDescent="0.25"/>
    <row r="1798" s="8" customFormat="1" x14ac:dyDescent="0.25"/>
    <row r="1799" s="8" customFormat="1" x14ac:dyDescent="0.25"/>
    <row r="1800" s="8" customFormat="1" x14ac:dyDescent="0.25"/>
    <row r="1801" s="8" customFormat="1" x14ac:dyDescent="0.25"/>
    <row r="1802" s="8" customFormat="1" x14ac:dyDescent="0.25"/>
    <row r="1803" s="8" customFormat="1" x14ac:dyDescent="0.25"/>
    <row r="1804" s="8" customFormat="1" x14ac:dyDescent="0.25"/>
    <row r="1805" s="8" customFormat="1" x14ac:dyDescent="0.25"/>
    <row r="1806" s="8" customFormat="1" x14ac:dyDescent="0.25"/>
    <row r="1807" s="8" customFormat="1" x14ac:dyDescent="0.25"/>
    <row r="1808" s="8" customFormat="1" x14ac:dyDescent="0.25"/>
    <row r="1809" s="8" customFormat="1" x14ac:dyDescent="0.25"/>
    <row r="1810" s="8" customFormat="1" x14ac:dyDescent="0.25"/>
    <row r="1811" s="8" customFormat="1" x14ac:dyDescent="0.25"/>
    <row r="1812" s="8" customFormat="1" x14ac:dyDescent="0.25"/>
    <row r="1813" s="8" customFormat="1" x14ac:dyDescent="0.25"/>
    <row r="1814" s="8" customFormat="1" x14ac:dyDescent="0.25"/>
    <row r="1815" s="8" customFormat="1" x14ac:dyDescent="0.25"/>
    <row r="1816" s="8" customFormat="1" x14ac:dyDescent="0.25"/>
    <row r="1817" s="8" customFormat="1" x14ac:dyDescent="0.25"/>
    <row r="1818" s="8" customFormat="1" x14ac:dyDescent="0.25"/>
    <row r="1819" s="8" customFormat="1" x14ac:dyDescent="0.25"/>
    <row r="1820" s="8" customFormat="1" x14ac:dyDescent="0.25"/>
    <row r="1821" s="8" customFormat="1" x14ac:dyDescent="0.25"/>
    <row r="1822" s="8" customFormat="1" x14ac:dyDescent="0.25"/>
    <row r="1823" s="8" customFormat="1" x14ac:dyDescent="0.25"/>
    <row r="1824" s="8" customFormat="1" x14ac:dyDescent="0.25"/>
    <row r="1825" s="8" customFormat="1" x14ac:dyDescent="0.25"/>
    <row r="1826" s="8" customFormat="1" x14ac:dyDescent="0.25"/>
    <row r="1827" s="8" customFormat="1" x14ac:dyDescent="0.25"/>
    <row r="1828" s="8" customFormat="1" x14ac:dyDescent="0.25"/>
    <row r="1829" s="8" customFormat="1" x14ac:dyDescent="0.25"/>
    <row r="1830" s="8" customFormat="1" x14ac:dyDescent="0.25"/>
    <row r="1831" s="8" customFormat="1" x14ac:dyDescent="0.25"/>
    <row r="1832" s="8" customFormat="1" x14ac:dyDescent="0.25"/>
    <row r="1833" s="8" customFormat="1" x14ac:dyDescent="0.25"/>
    <row r="1834" s="8" customFormat="1" x14ac:dyDescent="0.25"/>
    <row r="1835" s="8" customFormat="1" x14ac:dyDescent="0.25"/>
    <row r="1836" s="8" customFormat="1" x14ac:dyDescent="0.25"/>
    <row r="1837" s="8" customFormat="1" x14ac:dyDescent="0.25"/>
    <row r="1838" s="8" customFormat="1" x14ac:dyDescent="0.25"/>
    <row r="1839" s="8" customFormat="1" x14ac:dyDescent="0.25"/>
    <row r="1840" s="8" customFormat="1" x14ac:dyDescent="0.25"/>
    <row r="1841" s="8" customFormat="1" x14ac:dyDescent="0.25"/>
    <row r="1842" s="8" customFormat="1" x14ac:dyDescent="0.25"/>
    <row r="1843" s="8" customFormat="1" x14ac:dyDescent="0.25"/>
    <row r="1844" s="8" customFormat="1" x14ac:dyDescent="0.25"/>
    <row r="1845" s="8" customFormat="1" x14ac:dyDescent="0.25"/>
    <row r="1846" s="8" customFormat="1" x14ac:dyDescent="0.25"/>
    <row r="1847" s="8" customFormat="1" x14ac:dyDescent="0.25"/>
    <row r="1848" s="8" customFormat="1" x14ac:dyDescent="0.25"/>
    <row r="1849" s="8" customFormat="1" x14ac:dyDescent="0.25"/>
    <row r="1850" s="8" customFormat="1" x14ac:dyDescent="0.25"/>
    <row r="1851" s="8" customFormat="1" x14ac:dyDescent="0.25"/>
    <row r="1852" s="8" customFormat="1" x14ac:dyDescent="0.25"/>
    <row r="1853" s="8" customFormat="1" x14ac:dyDescent="0.25"/>
    <row r="1854" s="8" customFormat="1" x14ac:dyDescent="0.25"/>
    <row r="1855" s="8" customFormat="1" x14ac:dyDescent="0.25"/>
    <row r="1856" s="8" customFormat="1" x14ac:dyDescent="0.25"/>
    <row r="1857" s="8" customFormat="1" x14ac:dyDescent="0.25"/>
    <row r="1858" s="8" customFormat="1" x14ac:dyDescent="0.25"/>
    <row r="1859" s="8" customFormat="1" x14ac:dyDescent="0.25"/>
    <row r="1860" s="8" customFormat="1" x14ac:dyDescent="0.25"/>
    <row r="1861" s="8" customFormat="1" x14ac:dyDescent="0.25"/>
    <row r="1862" s="8" customFormat="1" x14ac:dyDescent="0.25"/>
    <row r="1863" s="8" customFormat="1" x14ac:dyDescent="0.25"/>
    <row r="1864" s="8" customFormat="1" x14ac:dyDescent="0.25"/>
    <row r="1865" s="8" customFormat="1" x14ac:dyDescent="0.25"/>
    <row r="1866" s="8" customFormat="1" x14ac:dyDescent="0.25"/>
    <row r="1867" s="8" customFormat="1" x14ac:dyDescent="0.25"/>
    <row r="1868" s="8" customFormat="1" x14ac:dyDescent="0.25"/>
    <row r="1869" s="8" customFormat="1" x14ac:dyDescent="0.25"/>
    <row r="1870" s="8" customFormat="1" x14ac:dyDescent="0.25"/>
    <row r="1871" s="8" customFormat="1" x14ac:dyDescent="0.25"/>
    <row r="1872" s="8" customFormat="1" x14ac:dyDescent="0.25"/>
    <row r="1873" s="8" customFormat="1" x14ac:dyDescent="0.25"/>
    <row r="1874" s="8" customFormat="1" x14ac:dyDescent="0.25"/>
    <row r="1875" s="8" customFormat="1" x14ac:dyDescent="0.25"/>
    <row r="1876" s="8" customFormat="1" x14ac:dyDescent="0.25"/>
    <row r="1877" s="8" customFormat="1" x14ac:dyDescent="0.25"/>
    <row r="1878" s="8" customFormat="1" x14ac:dyDescent="0.25"/>
    <row r="1879" s="8" customFormat="1" x14ac:dyDescent="0.25"/>
    <row r="1880" s="8" customFormat="1" x14ac:dyDescent="0.25"/>
    <row r="1881" s="8" customFormat="1" x14ac:dyDescent="0.25"/>
    <row r="1882" s="8" customFormat="1" x14ac:dyDescent="0.25"/>
    <row r="1883" s="8" customFormat="1" x14ac:dyDescent="0.25"/>
    <row r="1884" s="8" customFormat="1" x14ac:dyDescent="0.25"/>
    <row r="1885" s="8" customFormat="1" x14ac:dyDescent="0.25"/>
    <row r="1886" s="8" customFormat="1" x14ac:dyDescent="0.25"/>
    <row r="1887" s="8" customFormat="1" x14ac:dyDescent="0.25"/>
    <row r="1888" s="8" customFormat="1" x14ac:dyDescent="0.25"/>
    <row r="1889" s="8" customFormat="1" x14ac:dyDescent="0.25"/>
    <row r="1890" s="8" customFormat="1" x14ac:dyDescent="0.25"/>
    <row r="1891" s="8" customFormat="1" x14ac:dyDescent="0.25"/>
    <row r="1892" s="8" customFormat="1" x14ac:dyDescent="0.25"/>
    <row r="1893" s="8" customFormat="1" x14ac:dyDescent="0.25"/>
    <row r="1894" s="8" customFormat="1" x14ac:dyDescent="0.25"/>
    <row r="1895" s="8" customFormat="1" x14ac:dyDescent="0.25"/>
    <row r="1896" s="8" customFormat="1" x14ac:dyDescent="0.25"/>
    <row r="1897" s="8" customFormat="1" x14ac:dyDescent="0.25"/>
    <row r="1898" s="8" customFormat="1" x14ac:dyDescent="0.25"/>
    <row r="1899" s="8" customFormat="1" x14ac:dyDescent="0.25"/>
    <row r="1900" s="8" customFormat="1" x14ac:dyDescent="0.25"/>
    <row r="1901" s="8" customFormat="1" x14ac:dyDescent="0.25"/>
    <row r="1902" s="8" customFormat="1" x14ac:dyDescent="0.25"/>
    <row r="1903" s="8" customFormat="1" x14ac:dyDescent="0.25"/>
    <row r="1904" s="8" customFormat="1" x14ac:dyDescent="0.25"/>
    <row r="1905" s="8" customFormat="1" x14ac:dyDescent="0.25"/>
    <row r="1906" s="8" customFormat="1" x14ac:dyDescent="0.25"/>
    <row r="1907" s="8" customFormat="1" x14ac:dyDescent="0.25"/>
    <row r="1908" s="8" customFormat="1" x14ac:dyDescent="0.25"/>
    <row r="1909" s="8" customFormat="1" x14ac:dyDescent="0.25"/>
    <row r="1910" s="8" customFormat="1" x14ac:dyDescent="0.25"/>
    <row r="1911" s="8" customFormat="1" x14ac:dyDescent="0.25"/>
    <row r="1912" s="8" customFormat="1" x14ac:dyDescent="0.25"/>
    <row r="1913" s="8" customFormat="1" x14ac:dyDescent="0.25"/>
    <row r="1914" s="8" customFormat="1" x14ac:dyDescent="0.25"/>
    <row r="1915" s="8" customFormat="1" x14ac:dyDescent="0.25"/>
    <row r="1916" s="8" customFormat="1" x14ac:dyDescent="0.25"/>
    <row r="1917" s="8" customFormat="1" x14ac:dyDescent="0.25"/>
    <row r="1918" s="8" customFormat="1" x14ac:dyDescent="0.25"/>
    <row r="1919" s="8" customFormat="1" x14ac:dyDescent="0.25"/>
    <row r="1920" s="8" customFormat="1" x14ac:dyDescent="0.25"/>
    <row r="1921" s="8" customFormat="1" x14ac:dyDescent="0.25"/>
    <row r="1922" s="8" customFormat="1" x14ac:dyDescent="0.25"/>
    <row r="1923" s="8" customFormat="1" x14ac:dyDescent="0.25"/>
    <row r="1924" s="8" customFormat="1" x14ac:dyDescent="0.25"/>
    <row r="1925" s="8" customFormat="1" x14ac:dyDescent="0.25"/>
    <row r="1926" s="8" customFormat="1" x14ac:dyDescent="0.25"/>
    <row r="1927" s="8" customFormat="1" x14ac:dyDescent="0.25"/>
    <row r="1928" s="8" customFormat="1" x14ac:dyDescent="0.25"/>
    <row r="1929" s="8" customFormat="1" x14ac:dyDescent="0.25"/>
    <row r="1930" s="8" customFormat="1" x14ac:dyDescent="0.25"/>
    <row r="1931" s="8" customFormat="1" x14ac:dyDescent="0.25"/>
    <row r="1932" s="8" customFormat="1" x14ac:dyDescent="0.25"/>
    <row r="1933" s="8" customFormat="1" x14ac:dyDescent="0.25"/>
    <row r="1934" s="8" customFormat="1" x14ac:dyDescent="0.25"/>
    <row r="1935" s="8" customFormat="1" x14ac:dyDescent="0.25"/>
    <row r="1936" s="8" customFormat="1" x14ac:dyDescent="0.25"/>
    <row r="1937" s="8" customFormat="1" x14ac:dyDescent="0.25"/>
    <row r="1938" s="8" customFormat="1" x14ac:dyDescent="0.25"/>
    <row r="1939" s="8" customFormat="1" x14ac:dyDescent="0.25"/>
    <row r="1940" s="8" customFormat="1" x14ac:dyDescent="0.25"/>
    <row r="1941" s="8" customFormat="1" x14ac:dyDescent="0.25"/>
    <row r="1942" s="8" customFormat="1" x14ac:dyDescent="0.25"/>
    <row r="1943" s="8" customFormat="1" x14ac:dyDescent="0.25"/>
    <row r="1944" s="8" customFormat="1" x14ac:dyDescent="0.25"/>
    <row r="1945" s="8" customFormat="1" x14ac:dyDescent="0.25"/>
    <row r="1946" s="8" customFormat="1" x14ac:dyDescent="0.25"/>
    <row r="1947" s="8" customFormat="1" x14ac:dyDescent="0.25"/>
    <row r="1948" s="8" customFormat="1" x14ac:dyDescent="0.25"/>
    <row r="1949" s="8" customFormat="1" x14ac:dyDescent="0.25"/>
    <row r="1950" s="8" customFormat="1" x14ac:dyDescent="0.25"/>
    <row r="1951" s="8" customFormat="1" x14ac:dyDescent="0.25"/>
    <row r="1952" s="8" customFormat="1" x14ac:dyDescent="0.25"/>
    <row r="1953" s="8" customFormat="1" x14ac:dyDescent="0.25"/>
    <row r="1954" s="8" customFormat="1" x14ac:dyDescent="0.25"/>
    <row r="1955" s="8" customFormat="1" x14ac:dyDescent="0.25"/>
    <row r="1956" s="8" customFormat="1" x14ac:dyDescent="0.25"/>
    <row r="1957" s="8" customFormat="1" x14ac:dyDescent="0.25"/>
    <row r="1958" s="8" customFormat="1" x14ac:dyDescent="0.25"/>
    <row r="1959" s="8" customFormat="1" x14ac:dyDescent="0.25"/>
    <row r="1960" s="8" customFormat="1" x14ac:dyDescent="0.25"/>
    <row r="1961" s="8" customFormat="1" x14ac:dyDescent="0.25"/>
    <row r="1962" s="8" customFormat="1" x14ac:dyDescent="0.25"/>
    <row r="1963" s="8" customFormat="1" x14ac:dyDescent="0.25"/>
    <row r="1964" s="8" customFormat="1" x14ac:dyDescent="0.25"/>
    <row r="1965" s="8" customFormat="1" x14ac:dyDescent="0.25"/>
    <row r="1966" s="8" customFormat="1" x14ac:dyDescent="0.25"/>
    <row r="1967" s="8" customFormat="1" x14ac:dyDescent="0.25"/>
    <row r="1968" s="8" customFormat="1" x14ac:dyDescent="0.25"/>
    <row r="1969" s="8" customFormat="1" x14ac:dyDescent="0.25"/>
    <row r="1970" s="8" customFormat="1" x14ac:dyDescent="0.25"/>
    <row r="1971" s="8" customFormat="1" x14ac:dyDescent="0.25"/>
    <row r="1972" s="8" customFormat="1" x14ac:dyDescent="0.25"/>
    <row r="1973" s="8" customFormat="1" x14ac:dyDescent="0.25"/>
    <row r="1974" s="8" customFormat="1" x14ac:dyDescent="0.25"/>
    <row r="1975" s="8" customFormat="1" x14ac:dyDescent="0.25"/>
    <row r="1976" s="8" customFormat="1" x14ac:dyDescent="0.25"/>
    <row r="1977" s="8" customFormat="1" x14ac:dyDescent="0.25"/>
    <row r="1978" s="8" customFormat="1" x14ac:dyDescent="0.25"/>
    <row r="1979" s="8" customFormat="1" x14ac:dyDescent="0.25"/>
    <row r="1980" s="8" customFormat="1" x14ac:dyDescent="0.25"/>
    <row r="1981" s="8" customFormat="1" x14ac:dyDescent="0.25"/>
    <row r="1982" s="8" customFormat="1" x14ac:dyDescent="0.25"/>
    <row r="1983" s="8" customFormat="1" x14ac:dyDescent="0.25"/>
    <row r="1984" s="8" customFormat="1" x14ac:dyDescent="0.25"/>
    <row r="1985" s="8" customFormat="1" x14ac:dyDescent="0.25"/>
    <row r="1986" s="8" customFormat="1" x14ac:dyDescent="0.25"/>
    <row r="1987" s="8" customFormat="1" x14ac:dyDescent="0.25"/>
    <row r="1988" s="8" customFormat="1" x14ac:dyDescent="0.25"/>
    <row r="1989" s="8" customFormat="1" x14ac:dyDescent="0.25"/>
    <row r="1990" s="8" customFormat="1" x14ac:dyDescent="0.25"/>
    <row r="1991" s="8" customFormat="1" x14ac:dyDescent="0.25"/>
    <row r="1992" s="8" customFormat="1" x14ac:dyDescent="0.25"/>
    <row r="1993" s="8" customFormat="1" x14ac:dyDescent="0.25"/>
    <row r="1994" s="8" customFormat="1" x14ac:dyDescent="0.25"/>
    <row r="1995" s="8" customFormat="1" x14ac:dyDescent="0.25"/>
    <row r="1996" s="8" customFormat="1" x14ac:dyDescent="0.25"/>
    <row r="1997" s="8" customFormat="1" x14ac:dyDescent="0.25"/>
    <row r="1998" s="8" customFormat="1" x14ac:dyDescent="0.25"/>
    <row r="1999" s="8" customFormat="1" x14ac:dyDescent="0.25"/>
    <row r="2000" s="8" customFormat="1" x14ac:dyDescent="0.25"/>
    <row r="2001" s="8" customFormat="1" x14ac:dyDescent="0.25"/>
    <row r="2002" s="8" customFormat="1" x14ac:dyDescent="0.25"/>
    <row r="2003" s="8" customFormat="1" x14ac:dyDescent="0.25"/>
    <row r="2004" s="8" customFormat="1" x14ac:dyDescent="0.25"/>
    <row r="2005" s="8" customFormat="1" x14ac:dyDescent="0.25"/>
    <row r="2006" s="8" customFormat="1" x14ac:dyDescent="0.25"/>
    <row r="2007" s="8" customFormat="1" x14ac:dyDescent="0.25"/>
    <row r="2008" s="8" customFormat="1" x14ac:dyDescent="0.25"/>
    <row r="2009" s="8" customFormat="1" x14ac:dyDescent="0.25"/>
    <row r="2010" s="8" customFormat="1" x14ac:dyDescent="0.25"/>
    <row r="2011" s="8" customFormat="1" x14ac:dyDescent="0.25"/>
    <row r="2012" s="8" customFormat="1" x14ac:dyDescent="0.25"/>
    <row r="2013" s="8" customFormat="1" x14ac:dyDescent="0.25"/>
    <row r="2014" s="8" customFormat="1" x14ac:dyDescent="0.25"/>
    <row r="2015" s="8" customFormat="1" x14ac:dyDescent="0.25"/>
    <row r="2016" s="8" customFormat="1" x14ac:dyDescent="0.25"/>
    <row r="2017" s="8" customFormat="1" x14ac:dyDescent="0.25"/>
    <row r="2018" s="8" customFormat="1" x14ac:dyDescent="0.25"/>
    <row r="2019" s="8" customFormat="1" x14ac:dyDescent="0.25"/>
    <row r="2020" s="8" customFormat="1" x14ac:dyDescent="0.25"/>
    <row r="2021" s="8" customFormat="1" x14ac:dyDescent="0.25"/>
    <row r="2022" s="8" customFormat="1" x14ac:dyDescent="0.25"/>
    <row r="2023" s="8" customFormat="1" x14ac:dyDescent="0.25"/>
    <row r="2024" s="8" customFormat="1" x14ac:dyDescent="0.25"/>
    <row r="2025" s="8" customFormat="1" x14ac:dyDescent="0.25"/>
    <row r="2026" s="8" customFormat="1" x14ac:dyDescent="0.25"/>
    <row r="2027" s="8" customFormat="1" x14ac:dyDescent="0.25"/>
    <row r="2028" s="8" customFormat="1" x14ac:dyDescent="0.25"/>
    <row r="2029" s="8" customFormat="1" x14ac:dyDescent="0.25"/>
    <row r="2030" s="8" customFormat="1" x14ac:dyDescent="0.25"/>
    <row r="2031" s="8" customFormat="1" x14ac:dyDescent="0.25"/>
    <row r="2032" s="8" customFormat="1" x14ac:dyDescent="0.25"/>
    <row r="2033" s="8" customFormat="1" x14ac:dyDescent="0.25"/>
    <row r="2034" s="8" customFormat="1" x14ac:dyDescent="0.25"/>
    <row r="2035" s="8" customFormat="1" x14ac:dyDescent="0.25"/>
    <row r="2036" s="8" customFormat="1" x14ac:dyDescent="0.25"/>
    <row r="2037" s="8" customFormat="1" x14ac:dyDescent="0.25"/>
    <row r="2038" s="8" customFormat="1" x14ac:dyDescent="0.25"/>
    <row r="2039" s="8" customFormat="1" x14ac:dyDescent="0.25"/>
    <row r="2040" s="8" customFormat="1" x14ac:dyDescent="0.25"/>
    <row r="2041" s="8" customFormat="1" x14ac:dyDescent="0.25"/>
    <row r="2042" s="8" customFormat="1" x14ac:dyDescent="0.25"/>
    <row r="2043" s="8" customFormat="1" x14ac:dyDescent="0.25"/>
    <row r="2044" s="8" customFormat="1" x14ac:dyDescent="0.25"/>
    <row r="2045" s="8" customFormat="1" x14ac:dyDescent="0.25"/>
    <row r="2046" s="8" customFormat="1" x14ac:dyDescent="0.25"/>
    <row r="2047" s="8" customFormat="1" x14ac:dyDescent="0.25"/>
    <row r="2048" s="8" customFormat="1" x14ac:dyDescent="0.25"/>
    <row r="2049" s="8" customFormat="1" x14ac:dyDescent="0.25"/>
    <row r="2050" s="8" customFormat="1" x14ac:dyDescent="0.25"/>
    <row r="2051" s="8" customFormat="1" x14ac:dyDescent="0.25"/>
    <row r="2052" s="8" customFormat="1" x14ac:dyDescent="0.25"/>
    <row r="2053" s="8" customFormat="1" x14ac:dyDescent="0.25"/>
    <row r="2054" s="8" customFormat="1" x14ac:dyDescent="0.25"/>
    <row r="2055" s="8" customFormat="1" x14ac:dyDescent="0.25"/>
    <row r="2056" s="8" customFormat="1" x14ac:dyDescent="0.25"/>
    <row r="2057" s="8" customFormat="1" x14ac:dyDescent="0.25"/>
    <row r="2058" s="8" customFormat="1" x14ac:dyDescent="0.25"/>
    <row r="2059" s="8" customFormat="1" x14ac:dyDescent="0.25"/>
    <row r="2060" s="8" customFormat="1" x14ac:dyDescent="0.25"/>
    <row r="2061" s="8" customFormat="1" x14ac:dyDescent="0.25"/>
    <row r="2062" s="8" customFormat="1" x14ac:dyDescent="0.25"/>
    <row r="2063" s="8" customFormat="1" x14ac:dyDescent="0.25"/>
    <row r="2064" s="8" customFormat="1" x14ac:dyDescent="0.25"/>
    <row r="2065" s="8" customFormat="1" x14ac:dyDescent="0.25"/>
    <row r="2066" s="8" customFormat="1" x14ac:dyDescent="0.25"/>
    <row r="2067" s="8" customFormat="1" x14ac:dyDescent="0.25"/>
    <row r="2068" s="8" customFormat="1" x14ac:dyDescent="0.25"/>
    <row r="2069" s="8" customFormat="1" x14ac:dyDescent="0.25"/>
    <row r="2070" s="8" customFormat="1" x14ac:dyDescent="0.25"/>
    <row r="2071" s="8" customFormat="1" x14ac:dyDescent="0.25"/>
    <row r="2072" s="8" customFormat="1" x14ac:dyDescent="0.25"/>
    <row r="2073" s="8" customFormat="1" x14ac:dyDescent="0.25"/>
    <row r="2074" s="8" customFormat="1" x14ac:dyDescent="0.25"/>
    <row r="2075" s="8" customFormat="1" x14ac:dyDescent="0.25"/>
    <row r="2076" s="8" customFormat="1" x14ac:dyDescent="0.25"/>
    <row r="2077" s="8" customFormat="1" x14ac:dyDescent="0.25"/>
    <row r="2078" s="8" customFormat="1" x14ac:dyDescent="0.25"/>
    <row r="2079" s="8" customFormat="1" x14ac:dyDescent="0.25"/>
    <row r="2080" s="8" customFormat="1" x14ac:dyDescent="0.25"/>
    <row r="2081" s="8" customFormat="1" x14ac:dyDescent="0.25"/>
    <row r="2082" s="8" customFormat="1" x14ac:dyDescent="0.25"/>
    <row r="2083" s="8" customFormat="1" x14ac:dyDescent="0.25"/>
    <row r="2084" s="8" customFormat="1" x14ac:dyDescent="0.25"/>
    <row r="2085" s="8" customFormat="1" x14ac:dyDescent="0.25"/>
    <row r="2086" s="8" customFormat="1" x14ac:dyDescent="0.25"/>
    <row r="2087" s="8" customFormat="1" x14ac:dyDescent="0.25"/>
    <row r="2088" s="8" customFormat="1" x14ac:dyDescent="0.25"/>
    <row r="2089" s="8" customFormat="1" x14ac:dyDescent="0.25"/>
    <row r="2090" s="8" customFormat="1" x14ac:dyDescent="0.25"/>
    <row r="2091" s="8" customFormat="1" x14ac:dyDescent="0.25"/>
    <row r="2092" s="8" customFormat="1" x14ac:dyDescent="0.25"/>
    <row r="2093" s="8" customFormat="1" x14ac:dyDescent="0.25"/>
    <row r="2094" s="8" customFormat="1" x14ac:dyDescent="0.25"/>
    <row r="2095" s="8" customFormat="1" x14ac:dyDescent="0.25"/>
    <row r="2096" s="8" customFormat="1" x14ac:dyDescent="0.25"/>
    <row r="2097" s="8" customFormat="1" x14ac:dyDescent="0.25"/>
    <row r="2098" s="8" customFormat="1" x14ac:dyDescent="0.25"/>
    <row r="2099" s="8" customFormat="1" x14ac:dyDescent="0.25"/>
    <row r="2100" s="8" customFormat="1" x14ac:dyDescent="0.25"/>
    <row r="2101" s="8" customFormat="1" x14ac:dyDescent="0.25"/>
    <row r="2102" s="8" customFormat="1" x14ac:dyDescent="0.25"/>
    <row r="2103" s="8" customFormat="1" x14ac:dyDescent="0.25"/>
    <row r="2104" s="8" customFormat="1" x14ac:dyDescent="0.25"/>
    <row r="2105" s="8" customFormat="1" x14ac:dyDescent="0.25"/>
    <row r="2106" s="8" customFormat="1" x14ac:dyDescent="0.25"/>
    <row r="2107" s="8" customFormat="1" x14ac:dyDescent="0.25"/>
    <row r="2108" s="8" customFormat="1" x14ac:dyDescent="0.25"/>
    <row r="2109" s="8" customFormat="1" x14ac:dyDescent="0.25"/>
    <row r="2110" s="8" customFormat="1" x14ac:dyDescent="0.25"/>
    <row r="2111" s="8" customFormat="1" x14ac:dyDescent="0.25"/>
    <row r="2112" s="8" customFormat="1" x14ac:dyDescent="0.25"/>
    <row r="2113" s="8" customFormat="1" x14ac:dyDescent="0.25"/>
    <row r="2114" s="8" customFormat="1" x14ac:dyDescent="0.25"/>
    <row r="2115" s="8" customFormat="1" x14ac:dyDescent="0.25"/>
    <row r="2116" s="8" customFormat="1" x14ac:dyDescent="0.25"/>
    <row r="2117" s="8" customFormat="1" x14ac:dyDescent="0.25"/>
    <row r="2118" s="8" customFormat="1" x14ac:dyDescent="0.25"/>
    <row r="2119" s="8" customFormat="1" x14ac:dyDescent="0.25"/>
    <row r="2120" s="8" customFormat="1" x14ac:dyDescent="0.25"/>
    <row r="2121" s="8" customFormat="1" x14ac:dyDescent="0.25"/>
    <row r="2122" s="8" customFormat="1" x14ac:dyDescent="0.25"/>
    <row r="2123" s="8" customFormat="1" x14ac:dyDescent="0.25"/>
    <row r="2124" s="8" customFormat="1" x14ac:dyDescent="0.25"/>
    <row r="2125" s="8" customFormat="1" x14ac:dyDescent="0.25"/>
    <row r="2126" s="8" customFormat="1" x14ac:dyDescent="0.25"/>
    <row r="2127" s="8" customFormat="1" x14ac:dyDescent="0.25"/>
    <row r="2128" s="8" customFormat="1" x14ac:dyDescent="0.25"/>
    <row r="2129" s="8" customFormat="1" x14ac:dyDescent="0.25"/>
    <row r="2130" s="8" customFormat="1" x14ac:dyDescent="0.25"/>
    <row r="2131" s="8" customFormat="1" x14ac:dyDescent="0.25"/>
    <row r="2132" s="8" customFormat="1" x14ac:dyDescent="0.25"/>
    <row r="2133" s="8" customFormat="1" x14ac:dyDescent="0.25"/>
    <row r="2134" s="8" customFormat="1" x14ac:dyDescent="0.25"/>
    <row r="2135" s="8" customFormat="1" x14ac:dyDescent="0.25"/>
    <row r="2136" s="8" customFormat="1" x14ac:dyDescent="0.25"/>
    <row r="2137" s="8" customFormat="1" x14ac:dyDescent="0.25"/>
    <row r="2138" s="8" customFormat="1" x14ac:dyDescent="0.25"/>
    <row r="2139" s="8" customFormat="1" x14ac:dyDescent="0.25"/>
    <row r="2140" s="8" customFormat="1" x14ac:dyDescent="0.25"/>
    <row r="2141" s="8" customFormat="1" x14ac:dyDescent="0.25"/>
    <row r="2142" s="8" customFormat="1" x14ac:dyDescent="0.25"/>
    <row r="2143" s="8" customFormat="1" x14ac:dyDescent="0.25"/>
    <row r="2144" s="8" customFormat="1" x14ac:dyDescent="0.25"/>
    <row r="2145" s="8" customFormat="1" x14ac:dyDescent="0.25"/>
    <row r="2146" s="8" customFormat="1" x14ac:dyDescent="0.25"/>
    <row r="2147" s="8" customFormat="1" x14ac:dyDescent="0.25"/>
    <row r="2148" s="8" customFormat="1" x14ac:dyDescent="0.25"/>
    <row r="2149" s="8" customFormat="1" x14ac:dyDescent="0.25"/>
    <row r="2150" s="8" customFormat="1" x14ac:dyDescent="0.25"/>
    <row r="2151" s="8" customFormat="1" x14ac:dyDescent="0.25"/>
    <row r="2152" s="8" customFormat="1" x14ac:dyDescent="0.25"/>
    <row r="2153" s="8" customFormat="1" x14ac:dyDescent="0.25"/>
    <row r="2154" s="8" customFormat="1" x14ac:dyDescent="0.25"/>
    <row r="2155" s="8" customFormat="1" x14ac:dyDescent="0.25"/>
    <row r="2156" s="8" customFormat="1" x14ac:dyDescent="0.25"/>
    <row r="2157" s="8" customFormat="1" x14ac:dyDescent="0.25"/>
    <row r="2158" s="8" customFormat="1" x14ac:dyDescent="0.25"/>
    <row r="2159" s="8" customFormat="1" x14ac:dyDescent="0.25"/>
    <row r="2160" s="8" customFormat="1" x14ac:dyDescent="0.25"/>
    <row r="2161" s="8" customFormat="1" x14ac:dyDescent="0.25"/>
    <row r="2162" s="8" customFormat="1" x14ac:dyDescent="0.25"/>
    <row r="2163" s="8" customFormat="1" x14ac:dyDescent="0.25"/>
    <row r="2164" s="8" customFormat="1" x14ac:dyDescent="0.25"/>
    <row r="2165" s="8" customFormat="1" x14ac:dyDescent="0.25"/>
    <row r="2166" s="8" customFormat="1" x14ac:dyDescent="0.25"/>
    <row r="2167" s="8" customFormat="1" x14ac:dyDescent="0.25"/>
    <row r="2168" s="8" customFormat="1" x14ac:dyDescent="0.25"/>
    <row r="2169" s="8" customFormat="1" x14ac:dyDescent="0.25"/>
    <row r="2170" s="8" customFormat="1" x14ac:dyDescent="0.25"/>
    <row r="2171" s="8" customFormat="1" x14ac:dyDescent="0.25"/>
    <row r="2172" s="8" customFormat="1" x14ac:dyDescent="0.25"/>
    <row r="2173" s="8" customFormat="1" x14ac:dyDescent="0.25"/>
    <row r="2174" s="8" customFormat="1" x14ac:dyDescent="0.25"/>
    <row r="2175" s="8" customFormat="1" x14ac:dyDescent="0.25"/>
    <row r="2176" s="8" customFormat="1" x14ac:dyDescent="0.25"/>
    <row r="2177" s="8" customFormat="1" x14ac:dyDescent="0.25"/>
    <row r="2178" s="8" customFormat="1" x14ac:dyDescent="0.25"/>
    <row r="2179" s="8" customFormat="1" x14ac:dyDescent="0.25"/>
    <row r="2180" s="8" customFormat="1" x14ac:dyDescent="0.25"/>
    <row r="2181" s="8" customFormat="1" x14ac:dyDescent="0.25"/>
    <row r="2182" s="8" customFormat="1" x14ac:dyDescent="0.25"/>
    <row r="2183" s="8" customFormat="1" x14ac:dyDescent="0.25"/>
    <row r="2184" s="8" customFormat="1" x14ac:dyDescent="0.25"/>
    <row r="2185" s="8" customFormat="1" x14ac:dyDescent="0.25"/>
    <row r="2186" s="8" customFormat="1" x14ac:dyDescent="0.25"/>
    <row r="2187" s="8" customFormat="1" x14ac:dyDescent="0.25"/>
    <row r="2188" s="8" customFormat="1" x14ac:dyDescent="0.25"/>
    <row r="2189" s="8" customFormat="1" x14ac:dyDescent="0.25"/>
    <row r="2190" s="8" customFormat="1" x14ac:dyDescent="0.25"/>
    <row r="2191" s="8" customFormat="1" x14ac:dyDescent="0.25"/>
    <row r="2192" s="8" customFormat="1" x14ac:dyDescent="0.25"/>
    <row r="2193" s="8" customFormat="1" x14ac:dyDescent="0.25"/>
    <row r="2194" s="8" customFormat="1" x14ac:dyDescent="0.25"/>
    <row r="2195" s="8" customFormat="1" x14ac:dyDescent="0.25"/>
    <row r="2196" s="8" customFormat="1" x14ac:dyDescent="0.25"/>
    <row r="2197" s="8" customFormat="1" x14ac:dyDescent="0.25"/>
    <row r="2198" s="8" customFormat="1" x14ac:dyDescent="0.25"/>
    <row r="2199" s="8" customFormat="1" x14ac:dyDescent="0.25"/>
    <row r="2200" s="8" customFormat="1" x14ac:dyDescent="0.25"/>
    <row r="2201" s="8" customFormat="1" x14ac:dyDescent="0.25"/>
    <row r="2202" s="8" customFormat="1" x14ac:dyDescent="0.25"/>
    <row r="2203" s="8" customFormat="1" x14ac:dyDescent="0.25"/>
    <row r="2204" s="8" customFormat="1" x14ac:dyDescent="0.25"/>
    <row r="2205" s="8" customFormat="1" x14ac:dyDescent="0.25"/>
    <row r="2206" s="8" customFormat="1" x14ac:dyDescent="0.25"/>
    <row r="2207" s="8" customFormat="1" x14ac:dyDescent="0.25"/>
    <row r="2208" s="8" customFormat="1" x14ac:dyDescent="0.25"/>
    <row r="2209" s="8" customFormat="1" x14ac:dyDescent="0.25"/>
    <row r="2210" s="8" customFormat="1" x14ac:dyDescent="0.25"/>
    <row r="2211" s="8" customFormat="1" x14ac:dyDescent="0.25"/>
    <row r="2212" s="8" customFormat="1" x14ac:dyDescent="0.25"/>
    <row r="2213" s="8" customFormat="1" x14ac:dyDescent="0.25"/>
    <row r="2214" s="8" customFormat="1" x14ac:dyDescent="0.25"/>
    <row r="2215" s="8" customFormat="1" x14ac:dyDescent="0.25"/>
    <row r="2216" s="8" customFormat="1" x14ac:dyDescent="0.25"/>
    <row r="2217" s="8" customFormat="1" x14ac:dyDescent="0.25"/>
    <row r="2218" s="8" customFormat="1" x14ac:dyDescent="0.25"/>
    <row r="2219" s="8" customFormat="1" x14ac:dyDescent="0.25"/>
    <row r="2220" s="8" customFormat="1" x14ac:dyDescent="0.25"/>
    <row r="2221" s="8" customFormat="1" x14ac:dyDescent="0.25"/>
    <row r="2222" s="8" customFormat="1" x14ac:dyDescent="0.25"/>
    <row r="2223" s="8" customFormat="1" x14ac:dyDescent="0.25"/>
    <row r="2224" s="8" customFormat="1" x14ac:dyDescent="0.25"/>
    <row r="2225" s="8" customFormat="1" x14ac:dyDescent="0.25"/>
    <row r="2226" s="8" customFormat="1" x14ac:dyDescent="0.25"/>
    <row r="2227" s="8" customFormat="1" x14ac:dyDescent="0.25"/>
    <row r="2228" s="8" customFormat="1" x14ac:dyDescent="0.25"/>
    <row r="2229" s="8" customFormat="1" x14ac:dyDescent="0.25"/>
    <row r="2230" s="8" customFormat="1" x14ac:dyDescent="0.25"/>
    <row r="2231" s="8" customFormat="1" x14ac:dyDescent="0.25"/>
    <row r="2232" s="8" customFormat="1" x14ac:dyDescent="0.25"/>
    <row r="2233" s="8" customFormat="1" x14ac:dyDescent="0.25"/>
    <row r="2234" s="8" customFormat="1" x14ac:dyDescent="0.25"/>
    <row r="2235" s="8" customFormat="1" x14ac:dyDescent="0.25"/>
    <row r="2236" s="8" customFormat="1" x14ac:dyDescent="0.25"/>
    <row r="2237" s="8" customFormat="1" x14ac:dyDescent="0.25"/>
    <row r="2238" s="8" customFormat="1" x14ac:dyDescent="0.25"/>
    <row r="2239" s="8" customFormat="1" x14ac:dyDescent="0.25"/>
    <row r="2240" s="8" customFormat="1" x14ac:dyDescent="0.25"/>
    <row r="2241" s="8" customFormat="1" x14ac:dyDescent="0.25"/>
    <row r="2242" s="8" customFormat="1" x14ac:dyDescent="0.25"/>
    <row r="2243" s="8" customFormat="1" x14ac:dyDescent="0.25"/>
    <row r="2244" s="8" customFormat="1" x14ac:dyDescent="0.25"/>
    <row r="2245" s="8" customFormat="1" x14ac:dyDescent="0.25"/>
    <row r="2246" s="8" customFormat="1" x14ac:dyDescent="0.25"/>
    <row r="2247" s="8" customFormat="1" x14ac:dyDescent="0.25"/>
    <row r="2248" s="8" customFormat="1" x14ac:dyDescent="0.25"/>
    <row r="2249" s="8" customFormat="1" x14ac:dyDescent="0.25"/>
    <row r="2250" s="8" customFormat="1" x14ac:dyDescent="0.25"/>
    <row r="2251" s="8" customFormat="1" x14ac:dyDescent="0.25"/>
    <row r="2252" s="8" customFormat="1" x14ac:dyDescent="0.25"/>
    <row r="2253" s="8" customFormat="1" x14ac:dyDescent="0.25"/>
    <row r="2254" s="8" customFormat="1" x14ac:dyDescent="0.25"/>
    <row r="2255" s="8" customFormat="1" x14ac:dyDescent="0.25"/>
    <row r="2256" s="8" customFormat="1" x14ac:dyDescent="0.25"/>
    <row r="2257" s="8" customFormat="1" x14ac:dyDescent="0.25"/>
    <row r="2258" s="8" customFormat="1" x14ac:dyDescent="0.25"/>
    <row r="2259" s="8" customFormat="1" x14ac:dyDescent="0.25"/>
    <row r="2260" s="8" customFormat="1" x14ac:dyDescent="0.25"/>
    <row r="2261" s="8" customFormat="1" x14ac:dyDescent="0.25"/>
    <row r="2262" s="8" customFormat="1" x14ac:dyDescent="0.25"/>
    <row r="2263" s="8" customFormat="1" x14ac:dyDescent="0.25"/>
    <row r="2264" s="8" customFormat="1" x14ac:dyDescent="0.25"/>
    <row r="2265" s="8" customFormat="1" x14ac:dyDescent="0.25"/>
    <row r="2266" s="8" customFormat="1" x14ac:dyDescent="0.25"/>
    <row r="2267" s="8" customFormat="1" x14ac:dyDescent="0.25"/>
    <row r="2268" s="8" customFormat="1" x14ac:dyDescent="0.25"/>
    <row r="2269" s="8" customFormat="1" x14ac:dyDescent="0.25"/>
    <row r="2270" s="8" customFormat="1" x14ac:dyDescent="0.25"/>
    <row r="2271" s="8" customFormat="1" x14ac:dyDescent="0.25"/>
    <row r="2272" s="8" customFormat="1" x14ac:dyDescent="0.25"/>
    <row r="2273" s="8" customFormat="1" x14ac:dyDescent="0.25"/>
    <row r="2274" s="8" customFormat="1" x14ac:dyDescent="0.25"/>
    <row r="2275" s="8" customFormat="1" x14ac:dyDescent="0.25"/>
    <row r="2276" s="8" customFormat="1" x14ac:dyDescent="0.25"/>
    <row r="2277" s="8" customFormat="1" x14ac:dyDescent="0.25"/>
    <row r="2278" s="8" customFormat="1" x14ac:dyDescent="0.25"/>
    <row r="2279" s="8" customFormat="1" x14ac:dyDescent="0.25"/>
    <row r="2280" s="8" customFormat="1" x14ac:dyDescent="0.25"/>
    <row r="2281" s="8" customFormat="1" x14ac:dyDescent="0.25"/>
    <row r="2282" s="8" customFormat="1" x14ac:dyDescent="0.25"/>
    <row r="2283" s="8" customFormat="1" x14ac:dyDescent="0.25"/>
    <row r="2284" s="8" customFormat="1" x14ac:dyDescent="0.25"/>
    <row r="2285" s="8" customFormat="1" x14ac:dyDescent="0.25"/>
    <row r="2286" s="8" customFormat="1" x14ac:dyDescent="0.25"/>
    <row r="2287" s="8" customFormat="1" x14ac:dyDescent="0.25"/>
    <row r="2288" s="8" customFormat="1" x14ac:dyDescent="0.25"/>
    <row r="2289" s="8" customFormat="1" x14ac:dyDescent="0.25"/>
    <row r="2290" s="8" customFormat="1" x14ac:dyDescent="0.25"/>
    <row r="2291" s="8" customFormat="1" x14ac:dyDescent="0.25"/>
    <row r="2292" s="8" customFormat="1" x14ac:dyDescent="0.25"/>
    <row r="2293" s="8" customFormat="1" x14ac:dyDescent="0.25"/>
    <row r="2294" s="8" customFormat="1" x14ac:dyDescent="0.25"/>
    <row r="2295" s="8" customFormat="1" x14ac:dyDescent="0.25"/>
    <row r="2296" s="8" customFormat="1" x14ac:dyDescent="0.25"/>
    <row r="2297" s="8" customFormat="1" x14ac:dyDescent="0.25"/>
    <row r="2298" s="8" customFormat="1" x14ac:dyDescent="0.25"/>
    <row r="2299" s="8" customFormat="1" x14ac:dyDescent="0.25"/>
    <row r="2300" s="8" customFormat="1" x14ac:dyDescent="0.25"/>
    <row r="2301" s="8" customFormat="1" x14ac:dyDescent="0.25"/>
    <row r="2302" s="8" customFormat="1" x14ac:dyDescent="0.25"/>
    <row r="2303" s="8" customFormat="1" x14ac:dyDescent="0.25"/>
    <row r="2304" s="8" customFormat="1" x14ac:dyDescent="0.25"/>
    <row r="2305" s="8" customFormat="1" x14ac:dyDescent="0.25"/>
    <row r="2306" s="8" customFormat="1" x14ac:dyDescent="0.25"/>
    <row r="2307" s="8" customFormat="1" x14ac:dyDescent="0.25"/>
    <row r="2308" s="8" customFormat="1" x14ac:dyDescent="0.25"/>
    <row r="2309" s="8" customFormat="1" x14ac:dyDescent="0.25"/>
    <row r="2310" s="8" customFormat="1" x14ac:dyDescent="0.25"/>
    <row r="2311" s="8" customFormat="1" x14ac:dyDescent="0.25"/>
    <row r="2312" s="8" customFormat="1" x14ac:dyDescent="0.25"/>
    <row r="2313" s="8" customFormat="1" x14ac:dyDescent="0.25"/>
    <row r="2314" s="8" customFormat="1" x14ac:dyDescent="0.25"/>
    <row r="2315" s="8" customFormat="1" x14ac:dyDescent="0.25"/>
    <row r="2316" s="8" customFormat="1" x14ac:dyDescent="0.25"/>
    <row r="2317" s="8" customFormat="1" x14ac:dyDescent="0.25"/>
    <row r="2318" s="8" customFormat="1" x14ac:dyDescent="0.25"/>
    <row r="2319" s="8" customFormat="1" x14ac:dyDescent="0.25"/>
    <row r="2320" s="8" customFormat="1" x14ac:dyDescent="0.25"/>
    <row r="2321" s="8" customFormat="1" x14ac:dyDescent="0.25"/>
    <row r="2322" s="8" customFormat="1" x14ac:dyDescent="0.25"/>
    <row r="2323" s="8" customFormat="1" x14ac:dyDescent="0.25"/>
    <row r="2324" s="8" customFormat="1" x14ac:dyDescent="0.25"/>
    <row r="2325" s="8" customFormat="1" x14ac:dyDescent="0.25"/>
    <row r="2326" s="8" customFormat="1" x14ac:dyDescent="0.25"/>
    <row r="2327" s="8" customFormat="1" x14ac:dyDescent="0.25"/>
    <row r="2328" s="8" customFormat="1" x14ac:dyDescent="0.25"/>
    <row r="2329" s="8" customFormat="1" x14ac:dyDescent="0.25"/>
    <row r="2330" s="8" customFormat="1" x14ac:dyDescent="0.25"/>
    <row r="2331" s="8" customFormat="1" x14ac:dyDescent="0.25"/>
    <row r="2332" s="8" customFormat="1" x14ac:dyDescent="0.25"/>
    <row r="2333" s="8" customFormat="1" x14ac:dyDescent="0.25"/>
    <row r="2334" s="8" customFormat="1" x14ac:dyDescent="0.25"/>
    <row r="2335" s="8" customFormat="1" x14ac:dyDescent="0.25"/>
    <row r="2336" s="8" customFormat="1" x14ac:dyDescent="0.25"/>
    <row r="2337" s="8" customFormat="1" x14ac:dyDescent="0.25"/>
    <row r="2338" s="8" customFormat="1" x14ac:dyDescent="0.25"/>
    <row r="2339" s="8" customFormat="1" x14ac:dyDescent="0.25"/>
    <row r="2340" s="8" customFormat="1" x14ac:dyDescent="0.25"/>
    <row r="2341" s="8" customFormat="1" x14ac:dyDescent="0.25"/>
    <row r="2342" s="8" customFormat="1" x14ac:dyDescent="0.25"/>
    <row r="2343" s="8" customFormat="1" x14ac:dyDescent="0.25"/>
    <row r="2344" s="8" customFormat="1" x14ac:dyDescent="0.25"/>
    <row r="2345" s="8" customFormat="1" x14ac:dyDescent="0.25"/>
    <row r="2346" s="8" customFormat="1" x14ac:dyDescent="0.25"/>
    <row r="2347" s="8" customFormat="1" x14ac:dyDescent="0.25"/>
    <row r="2348" s="8" customFormat="1" x14ac:dyDescent="0.25"/>
    <row r="2349" s="8" customFormat="1" x14ac:dyDescent="0.25"/>
    <row r="2350" s="8" customFormat="1" x14ac:dyDescent="0.25"/>
    <row r="2351" s="8" customFormat="1" x14ac:dyDescent="0.25"/>
    <row r="2352" s="8" customFormat="1" x14ac:dyDescent="0.25"/>
  </sheetData>
  <mergeCells count="7">
    <mergeCell ref="A20:I20"/>
    <mergeCell ref="A4:A5"/>
    <mergeCell ref="B4:B5"/>
    <mergeCell ref="C4:D4"/>
    <mergeCell ref="E4:E5"/>
    <mergeCell ref="F4:G4"/>
    <mergeCell ref="H4:I4"/>
  </mergeCells>
  <pageMargins left="0.31496062992125984" right="0.31496062992125984"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2</vt:lpstr>
      <vt:lpstr>2.1</vt:lpstr>
      <vt:lpstr>2.2 nb CL</vt:lpstr>
      <vt:lpstr>2.3a Com</vt:lpstr>
      <vt:lpstr>2.3b Rep com</vt:lpstr>
      <vt:lpstr>2.4 Com +100</vt:lpstr>
      <vt:lpstr>2.5a EPCI</vt:lpstr>
      <vt:lpstr>2.5b-carte</vt:lpstr>
      <vt:lpstr>2.6 GFP taille</vt:lpstr>
      <vt:lpstr>2.7a met CU</vt:lpstr>
      <vt:lpstr>2.7b CA</vt:lpstr>
      <vt:lpstr>2.7c CC</vt:lpstr>
      <vt:lpstr>Pour Dépliant 1</vt:lpstr>
      <vt:lpstr>Pour Dépliant 3</vt:lpstr>
      <vt:lpstr>'2'!Zone_d_impression</vt:lpstr>
      <vt:lpstr>'2.1'!Zone_d_impression</vt:lpstr>
      <vt:lpstr>'2.2 nb CL'!Zone_d_impression</vt:lpstr>
      <vt:lpstr>'2.3a Com'!Zone_d_impression</vt:lpstr>
      <vt:lpstr>'2.3b Rep com'!Zone_d_impression</vt:lpstr>
      <vt:lpstr>'2.4 Com +100'!Zone_d_impression</vt:lpstr>
      <vt:lpstr>'2.5a EPCI'!Zone_d_impression</vt:lpstr>
      <vt:lpstr>'2.5b-carte'!Zone_d_impression</vt:lpstr>
      <vt:lpstr>'2.6 GFP taille'!Zone_d_impression</vt:lpstr>
      <vt:lpstr>'2.7a met CU'!Zone_d_impression</vt:lpstr>
      <vt:lpstr>'2.7b CA'!Zone_d_impression</vt:lpstr>
      <vt:lpstr>'2.7c CC'!Zone_d_impression</vt:lpstr>
      <vt:lpstr>'Pour Dépliant 1'!Zone_d_impression</vt:lpstr>
    </vt:vector>
  </TitlesOfParts>
  <Company>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SEBBANE Lionel</cp:lastModifiedBy>
  <cp:lastPrinted>2022-02-21T09:55:11Z</cp:lastPrinted>
  <dcterms:created xsi:type="dcterms:W3CDTF">2014-01-24T14:59:16Z</dcterms:created>
  <dcterms:modified xsi:type="dcterms:W3CDTF">2024-05-03T10:10:56Z</dcterms:modified>
</cp:coreProperties>
</file>