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spaceDESL\Publications\Colloc\2024\Chapitre_8_La Fonction publique territoriale\"/>
    </mc:Choice>
  </mc:AlternateContent>
  <bookViews>
    <workbookView xWindow="0" yWindow="0" windowWidth="12570" windowHeight="7485" firstSheet="9" activeTab="22"/>
  </bookViews>
  <sheets>
    <sheet name="Sommaire" sheetId="2" r:id="rId1"/>
    <sheet name="8.1" sheetId="3" r:id="rId2"/>
    <sheet name="8.2" sheetId="1" r:id="rId3"/>
    <sheet name="8.3a" sheetId="4" r:id="rId4"/>
    <sheet name="8.3b" sheetId="5" r:id="rId5"/>
    <sheet name="8.4a" sheetId="6" r:id="rId6"/>
    <sheet name="8.4b" sheetId="7" r:id="rId7"/>
    <sheet name="8.5a" sheetId="8" r:id="rId8"/>
    <sheet name="8.5b" sheetId="9" r:id="rId9"/>
    <sheet name="8.6a" sheetId="10" r:id="rId10"/>
    <sheet name="8.6b" sheetId="11" r:id="rId11"/>
    <sheet name="8.7a" sheetId="12" r:id="rId12"/>
    <sheet name="8.7b" sheetId="13" r:id="rId13"/>
    <sheet name="8.7c" sheetId="14" r:id="rId14"/>
    <sheet name="8.8a" sheetId="20" r:id="rId15"/>
    <sheet name="8.8b" sheetId="22" r:id="rId16"/>
    <sheet name="8.8c" sheetId="21" r:id="rId17"/>
    <sheet name="8.8d" sheetId="23" r:id="rId18"/>
    <sheet name="8.9a" sheetId="15" r:id="rId19"/>
    <sheet name="8.9b" sheetId="16" r:id="rId20"/>
    <sheet name="8.10" sheetId="17" r:id="rId21"/>
    <sheet name="8.11" sheetId="18" r:id="rId22"/>
    <sheet name="8.12" sheetId="19" r:id="rId23"/>
    <sheet name="8.13" sheetId="24" r:id="rId24"/>
    <sheet name="Données carte 8.3a" sheetId="26" r:id="rId25"/>
    <sheet name="Données pyramide âges 8.6a" sheetId="25" r:id="rId26"/>
    <sheet name="Données carte 8.9a" sheetId="27" r:id="rId27"/>
    <sheet name="Données graphe 8.9b" sheetId="28" r:id="rId28"/>
    <sheet name="Données graphe 8.13" sheetId="29" r:id="rId29"/>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4" l="1"/>
  <c r="F10" i="23" l="1"/>
  <c r="G23" i="18" l="1"/>
  <c r="G20" i="18"/>
  <c r="F21" i="18"/>
  <c r="F22" i="18"/>
  <c r="F24" i="18"/>
  <c r="F20" i="18"/>
  <c r="F19" i="18"/>
  <c r="F23" i="18"/>
  <c r="G15" i="18"/>
  <c r="G16" i="18"/>
  <c r="G14" i="18"/>
  <c r="G13" i="18"/>
  <c r="G18" i="18"/>
  <c r="F15" i="18"/>
  <c r="F16" i="18"/>
  <c r="F14" i="18"/>
  <c r="F13" i="18"/>
  <c r="G9" i="18"/>
  <c r="G12" i="18"/>
  <c r="D25" i="18"/>
  <c r="F12" i="18"/>
  <c r="F7" i="18"/>
  <c r="F11" i="18"/>
  <c r="F9" i="18" l="1"/>
  <c r="G8" i="18"/>
  <c r="G19" i="18"/>
  <c r="G11" i="18"/>
  <c r="G24" i="18"/>
  <c r="G10" i="18"/>
  <c r="G17" i="18"/>
  <c r="F8" i="18"/>
  <c r="G22" i="18"/>
  <c r="G21" i="18"/>
  <c r="F18" i="18"/>
  <c r="F10" i="18"/>
  <c r="G7" i="18"/>
  <c r="F17" i="18"/>
  <c r="F18" i="12"/>
  <c r="G18" i="12" s="1"/>
  <c r="G10" i="12"/>
  <c r="G14" i="12" l="1"/>
  <c r="G16" i="12"/>
  <c r="G11" i="12"/>
  <c r="G13" i="12"/>
  <c r="G9" i="12"/>
  <c r="G17" i="12"/>
  <c r="G12" i="12"/>
  <c r="G15" i="12"/>
  <c r="G8" i="12"/>
  <c r="M8" i="10" l="1"/>
  <c r="M9" i="10"/>
  <c r="M11" i="10"/>
  <c r="M12" i="10"/>
  <c r="M13" i="10"/>
  <c r="G14" i="10"/>
  <c r="G8" i="10"/>
  <c r="G10" i="10"/>
  <c r="G12" i="10"/>
  <c r="G7" i="10" l="1"/>
  <c r="G13" i="10"/>
  <c r="G11" i="10"/>
  <c r="G9" i="10"/>
  <c r="M14" i="10"/>
  <c r="M10" i="10"/>
  <c r="F7" i="10"/>
  <c r="M7" i="10"/>
  <c r="M7" i="8" l="1"/>
  <c r="M8" i="8"/>
  <c r="M9" i="8"/>
  <c r="M10" i="8"/>
  <c r="M13" i="8"/>
  <c r="M15" i="8"/>
  <c r="M16" i="8"/>
  <c r="M17" i="8"/>
  <c r="M18" i="8"/>
  <c r="G7" i="8"/>
  <c r="G9" i="8"/>
  <c r="G10" i="8"/>
  <c r="G14" i="8"/>
  <c r="G15" i="8"/>
  <c r="G17" i="8"/>
  <c r="G18" i="8"/>
  <c r="C17" i="7"/>
  <c r="N26" i="6"/>
  <c r="N23" i="6"/>
  <c r="N22" i="6"/>
  <c r="N21" i="6"/>
  <c r="N20" i="6"/>
  <c r="N19" i="6"/>
  <c r="K17" i="6"/>
  <c r="N7" i="6"/>
  <c r="N9" i="6"/>
  <c r="N10" i="6"/>
  <c r="N13" i="6"/>
  <c r="N14" i="6"/>
  <c r="N15" i="6"/>
  <c r="H14" i="6"/>
  <c r="H8" i="6"/>
  <c r="H27" i="6"/>
  <c r="H23" i="6"/>
  <c r="H22" i="6"/>
  <c r="H21" i="6"/>
  <c r="D17" i="6"/>
  <c r="E17" i="6"/>
  <c r="H9" i="6"/>
  <c r="H11" i="6"/>
  <c r="M9" i="4"/>
  <c r="M13" i="4"/>
  <c r="M14" i="4"/>
  <c r="M17" i="4"/>
  <c r="M19" i="4"/>
  <c r="M25" i="4"/>
  <c r="G10" i="4"/>
  <c r="G14" i="4"/>
  <c r="G16" i="4"/>
  <c r="G18" i="4"/>
  <c r="G22" i="4"/>
  <c r="G26" i="4"/>
  <c r="G11" i="1"/>
  <c r="G19" i="1"/>
  <c r="G27" i="1"/>
  <c r="G35" i="1"/>
  <c r="G37" i="1"/>
  <c r="N10" i="1"/>
  <c r="N18" i="1"/>
  <c r="N26" i="1"/>
  <c r="N34" i="1"/>
  <c r="M19" i="1"/>
  <c r="M27" i="1"/>
  <c r="M35" i="1"/>
  <c r="H13" i="1"/>
  <c r="H21" i="1"/>
  <c r="H29" i="1"/>
  <c r="M38" i="1"/>
  <c r="N38" i="1"/>
  <c r="M37" i="1"/>
  <c r="N37" i="1"/>
  <c r="G38" i="1"/>
  <c r="H38" i="1"/>
  <c r="H37" i="1"/>
  <c r="M8" i="1"/>
  <c r="N8" i="1"/>
  <c r="M9" i="1"/>
  <c r="N9" i="1"/>
  <c r="M10" i="1"/>
  <c r="N11" i="1"/>
  <c r="M12" i="1"/>
  <c r="N12" i="1"/>
  <c r="M13" i="1"/>
  <c r="N13" i="1"/>
  <c r="M14" i="1"/>
  <c r="N14" i="1"/>
  <c r="M15" i="1"/>
  <c r="N15" i="1"/>
  <c r="M16" i="1"/>
  <c r="N16" i="1"/>
  <c r="M17" i="1"/>
  <c r="N17" i="1"/>
  <c r="M18" i="1"/>
  <c r="N19" i="1"/>
  <c r="M20" i="1"/>
  <c r="N20" i="1"/>
  <c r="M21" i="1"/>
  <c r="N21" i="1"/>
  <c r="M22" i="1"/>
  <c r="N22" i="1"/>
  <c r="M23" i="1"/>
  <c r="N23" i="1"/>
  <c r="M24" i="1"/>
  <c r="N24" i="1"/>
  <c r="M25" i="1"/>
  <c r="N25" i="1"/>
  <c r="M26" i="1"/>
  <c r="N27" i="1"/>
  <c r="M28" i="1"/>
  <c r="N28" i="1"/>
  <c r="M29" i="1"/>
  <c r="N29" i="1"/>
  <c r="M30" i="1"/>
  <c r="N30" i="1"/>
  <c r="M31" i="1"/>
  <c r="N31" i="1"/>
  <c r="M32" i="1"/>
  <c r="N32" i="1"/>
  <c r="M33" i="1"/>
  <c r="N33" i="1"/>
  <c r="M34" i="1"/>
  <c r="N35" i="1"/>
  <c r="M36" i="1"/>
  <c r="N36" i="1"/>
  <c r="N7" i="1"/>
  <c r="H7" i="1"/>
  <c r="G8" i="1"/>
  <c r="H8" i="1"/>
  <c r="G9" i="1"/>
  <c r="H9" i="1"/>
  <c r="G10" i="1"/>
  <c r="H10" i="1"/>
  <c r="H11" i="1"/>
  <c r="G12" i="1"/>
  <c r="H12" i="1"/>
  <c r="G14" i="1"/>
  <c r="H14" i="1"/>
  <c r="G15" i="1"/>
  <c r="H15" i="1"/>
  <c r="G16" i="1"/>
  <c r="H16" i="1"/>
  <c r="G17" i="1"/>
  <c r="H17" i="1"/>
  <c r="G18" i="1"/>
  <c r="H18" i="1"/>
  <c r="H19" i="1"/>
  <c r="G20" i="1"/>
  <c r="H20" i="1"/>
  <c r="G22" i="1"/>
  <c r="H22" i="1"/>
  <c r="G23" i="1"/>
  <c r="H23" i="1"/>
  <c r="G24" i="1"/>
  <c r="H24" i="1"/>
  <c r="G25" i="1"/>
  <c r="H25" i="1"/>
  <c r="G26" i="1"/>
  <c r="H26" i="1"/>
  <c r="H27" i="1"/>
  <c r="G28" i="1"/>
  <c r="H28" i="1"/>
  <c r="G30" i="1"/>
  <c r="H30" i="1"/>
  <c r="G31" i="1"/>
  <c r="H31" i="1"/>
  <c r="G32" i="1"/>
  <c r="H32" i="1"/>
  <c r="G33" i="1"/>
  <c r="H33" i="1"/>
  <c r="G34" i="1"/>
  <c r="H34" i="1"/>
  <c r="H35" i="1"/>
  <c r="G36" i="1"/>
  <c r="H36" i="1"/>
  <c r="G13" i="1"/>
  <c r="G21" i="1"/>
  <c r="G29" i="1"/>
  <c r="G12" i="8" l="1"/>
  <c r="M12" i="8"/>
  <c r="G11" i="8"/>
  <c r="M11" i="8"/>
  <c r="G13" i="8"/>
  <c r="I17" i="7"/>
  <c r="K17" i="7"/>
  <c r="G19" i="4"/>
  <c r="G11" i="4"/>
  <c r="M22" i="4"/>
  <c r="M11" i="4"/>
  <c r="M20" i="4"/>
  <c r="M12" i="4"/>
  <c r="G24" i="4"/>
  <c r="G21" i="4"/>
  <c r="G13" i="4"/>
  <c r="G8" i="4"/>
  <c r="M24" i="4"/>
  <c r="M16" i="4"/>
  <c r="M8" i="4"/>
  <c r="G23" i="4"/>
  <c r="G15" i="4"/>
  <c r="G7" i="4"/>
  <c r="M26" i="4"/>
  <c r="M18" i="4"/>
  <c r="M23" i="4"/>
  <c r="M15" i="4"/>
  <c r="M21" i="4"/>
  <c r="M10" i="4"/>
  <c r="M7" i="4"/>
  <c r="G20" i="4"/>
  <c r="G12" i="4"/>
  <c r="G25" i="4"/>
  <c r="G17" i="4"/>
  <c r="G9" i="4"/>
  <c r="N24" i="6"/>
  <c r="G16" i="8"/>
  <c r="G8" i="8"/>
  <c r="H25" i="6"/>
  <c r="H7" i="6"/>
  <c r="H15" i="6"/>
  <c r="H13" i="6"/>
  <c r="H18" i="6"/>
  <c r="H20" i="6"/>
  <c r="N12" i="6"/>
  <c r="H17" i="7"/>
  <c r="H16" i="6"/>
  <c r="H12" i="6"/>
  <c r="H10" i="6"/>
  <c r="H26" i="6"/>
  <c r="H24" i="6"/>
  <c r="N11" i="6"/>
  <c r="N18" i="6"/>
  <c r="N27" i="6"/>
  <c r="N25" i="6"/>
  <c r="H19" i="6"/>
  <c r="N16" i="6"/>
  <c r="N8" i="6"/>
  <c r="M14" i="8"/>
  <c r="M11" i="1"/>
  <c r="F17" i="6"/>
  <c r="H17" i="6" s="1"/>
  <c r="L17" i="6"/>
  <c r="N17" i="6" s="1"/>
  <c r="F17" i="7"/>
  <c r="J17" i="7"/>
  <c r="D17" i="7"/>
  <c r="E17" i="7"/>
  <c r="L17" i="7"/>
  <c r="G17" i="7"/>
  <c r="L49" i="3"/>
  <c r="M49" i="3"/>
  <c r="L48" i="3"/>
  <c r="L46" i="3"/>
  <c r="L44" i="3"/>
  <c r="L45" i="3"/>
  <c r="M40" i="3"/>
  <c r="M42" i="3"/>
  <c r="G42" i="3"/>
  <c r="G48" i="3"/>
  <c r="F46" i="3"/>
  <c r="G46" i="3"/>
  <c r="G44" i="3"/>
  <c r="G26" i="3"/>
  <c r="G28" i="3"/>
  <c r="G30" i="3"/>
  <c r="G25" i="3"/>
  <c r="M10" i="3"/>
  <c r="L9" i="3"/>
  <c r="M8" i="3"/>
  <c r="J11" i="3"/>
  <c r="H11" i="3"/>
  <c r="F9" i="3"/>
  <c r="F8" i="3"/>
  <c r="G7" i="3"/>
  <c r="F7" i="3"/>
  <c r="L7" i="3" l="1"/>
  <c r="I11" i="3"/>
  <c r="L11" i="3" s="1"/>
  <c r="L8" i="3"/>
  <c r="F48" i="3"/>
  <c r="L43" i="3"/>
  <c r="L42" i="3"/>
  <c r="M48" i="3"/>
  <c r="F44" i="3"/>
  <c r="M28" i="3"/>
  <c r="G45" i="3"/>
  <c r="G47" i="3"/>
  <c r="G41" i="3"/>
  <c r="M41" i="3"/>
  <c r="M45" i="3"/>
  <c r="M47" i="3"/>
  <c r="M30" i="3"/>
  <c r="F45" i="3"/>
  <c r="F47" i="3"/>
  <c r="M43" i="3"/>
  <c r="L41" i="3"/>
  <c r="L47" i="3"/>
  <c r="M7" i="3"/>
  <c r="K11" i="3"/>
  <c r="M11" i="3" s="1"/>
  <c r="M9" i="3"/>
  <c r="M27" i="3"/>
  <c r="G49" i="3"/>
  <c r="G40" i="3"/>
  <c r="M44" i="3"/>
  <c r="M46" i="3"/>
  <c r="G9" i="3"/>
  <c r="M25" i="3"/>
  <c r="F41" i="3"/>
  <c r="G29" i="3"/>
  <c r="G27" i="3"/>
  <c r="G43" i="3"/>
  <c r="F42" i="3"/>
  <c r="M29" i="3"/>
  <c r="G8" i="3"/>
  <c r="M26" i="3"/>
  <c r="F40" i="3"/>
  <c r="F43" i="3"/>
  <c r="F49" i="3"/>
  <c r="L10" i="3"/>
  <c r="G11" i="24"/>
  <c r="G12" i="24"/>
  <c r="G13" i="24"/>
  <c r="G14" i="24"/>
  <c r="G15" i="24"/>
  <c r="G16" i="24"/>
  <c r="G17" i="24"/>
  <c r="G18" i="24"/>
  <c r="G19" i="24"/>
  <c r="G10" i="24"/>
  <c r="G9" i="24"/>
  <c r="H45" i="15"/>
  <c r="E37" i="22"/>
  <c r="D37" i="22"/>
  <c r="C37" i="22"/>
  <c r="B37" i="22"/>
  <c r="B25" i="18"/>
  <c r="E25" i="18"/>
  <c r="G25" i="18" s="1"/>
  <c r="C25" i="18"/>
  <c r="B17" i="14"/>
  <c r="J18" i="12"/>
  <c r="K9" i="12" s="1"/>
  <c r="L7" i="10"/>
  <c r="L8" i="10"/>
  <c r="L9" i="10"/>
  <c r="L10" i="10"/>
  <c r="L11" i="10"/>
  <c r="L12" i="10"/>
  <c r="L13" i="10"/>
  <c r="L14" i="10"/>
  <c r="F8" i="10"/>
  <c r="F9" i="10"/>
  <c r="F10" i="10"/>
  <c r="F11" i="10"/>
  <c r="F12" i="10"/>
  <c r="F13" i="10"/>
  <c r="F14" i="10"/>
  <c r="H18" i="12"/>
  <c r="I8" i="12" s="1"/>
  <c r="D18" i="12"/>
  <c r="E11" i="12" s="1"/>
  <c r="L8" i="8"/>
  <c r="L9" i="8"/>
  <c r="L10" i="8"/>
  <c r="L11" i="8"/>
  <c r="L12" i="8"/>
  <c r="L13" i="8"/>
  <c r="L14" i="8"/>
  <c r="L15" i="8"/>
  <c r="L16" i="8"/>
  <c r="L17" i="8"/>
  <c r="L18" i="8"/>
  <c r="L7" i="8"/>
  <c r="F8" i="8"/>
  <c r="F9" i="8"/>
  <c r="F10" i="8"/>
  <c r="F11" i="8"/>
  <c r="F12" i="8"/>
  <c r="F13" i="8"/>
  <c r="F14" i="8"/>
  <c r="F15" i="8"/>
  <c r="F16" i="8"/>
  <c r="F17" i="8"/>
  <c r="F18" i="8"/>
  <c r="F7" i="8"/>
  <c r="M11" i="6"/>
  <c r="M27" i="6"/>
  <c r="M24" i="6"/>
  <c r="M25" i="6"/>
  <c r="M23" i="6"/>
  <c r="M22" i="6"/>
  <c r="M21" i="6"/>
  <c r="M20" i="6"/>
  <c r="M18" i="6"/>
  <c r="M10" i="6"/>
  <c r="M13" i="6"/>
  <c r="M15" i="6"/>
  <c r="G24" i="6"/>
  <c r="G25" i="6"/>
  <c r="G27" i="6"/>
  <c r="G23" i="6"/>
  <c r="G19" i="6"/>
  <c r="G21" i="6"/>
  <c r="G10" i="6"/>
  <c r="G12" i="6"/>
  <c r="G13" i="6"/>
  <c r="L11" i="4"/>
  <c r="L15" i="4"/>
  <c r="L19" i="4"/>
  <c r="L23" i="4"/>
  <c r="L8" i="4"/>
  <c r="L9" i="4"/>
  <c r="L10" i="4"/>
  <c r="L12" i="4"/>
  <c r="L13" i="4"/>
  <c r="L14" i="4"/>
  <c r="L16" i="4"/>
  <c r="L17" i="4"/>
  <c r="L18" i="4"/>
  <c r="L20" i="4"/>
  <c r="L21" i="4"/>
  <c r="L22" i="4"/>
  <c r="L24" i="4"/>
  <c r="L25" i="4"/>
  <c r="L26" i="4"/>
  <c r="L7" i="4"/>
  <c r="F11" i="4"/>
  <c r="F15" i="4"/>
  <c r="F19" i="4"/>
  <c r="F23" i="4"/>
  <c r="F26" i="4"/>
  <c r="F8" i="4"/>
  <c r="F9" i="4"/>
  <c r="F10" i="4"/>
  <c r="F12" i="4"/>
  <c r="F13" i="4"/>
  <c r="F14" i="4"/>
  <c r="F16" i="4"/>
  <c r="F17" i="4"/>
  <c r="F18" i="4"/>
  <c r="F20" i="4"/>
  <c r="F21" i="4"/>
  <c r="F22" i="4"/>
  <c r="F24" i="4"/>
  <c r="F25" i="4"/>
  <c r="F7" i="4"/>
  <c r="M7" i="1"/>
  <c r="G7" i="1"/>
  <c r="G26" i="6"/>
  <c r="M12" i="6"/>
  <c r="G14" i="6"/>
  <c r="G16" i="6"/>
  <c r="G8" i="6"/>
  <c r="M9" i="6"/>
  <c r="I17" i="6"/>
  <c r="G15" i="6"/>
  <c r="G11" i="6"/>
  <c r="G7" i="6"/>
  <c r="M16" i="6"/>
  <c r="M8" i="6"/>
  <c r="G9" i="6"/>
  <c r="G18" i="6"/>
  <c r="M26" i="6"/>
  <c r="J17" i="6"/>
  <c r="M19" i="6"/>
  <c r="G22" i="6"/>
  <c r="M14" i="6"/>
  <c r="G20" i="6"/>
  <c r="M7" i="6"/>
  <c r="C17" i="6"/>
  <c r="G6" i="24"/>
  <c r="G8" i="24"/>
  <c r="G7" i="24"/>
  <c r="F31" i="23"/>
  <c r="F30" i="23"/>
  <c r="F29" i="23"/>
  <c r="F11" i="23"/>
  <c r="F9" i="23"/>
  <c r="F8" i="23"/>
  <c r="F29" i="21"/>
  <c r="F28" i="21"/>
  <c r="F27" i="21"/>
  <c r="F26" i="21"/>
  <c r="F11" i="21"/>
  <c r="F10" i="21"/>
  <c r="F9" i="21"/>
  <c r="F8" i="21"/>
  <c r="B15" i="22"/>
  <c r="G48" i="20"/>
  <c r="G47" i="20"/>
  <c r="G46" i="20"/>
  <c r="G45" i="20"/>
  <c r="G44" i="20"/>
  <c r="G43" i="20"/>
  <c r="G42" i="20"/>
  <c r="G41" i="20"/>
  <c r="G40" i="20"/>
  <c r="G39" i="20"/>
  <c r="G38" i="20"/>
  <c r="G37" i="20"/>
  <c r="G36" i="20"/>
  <c r="B41" i="13"/>
  <c r="B16" i="13"/>
  <c r="B18" i="12"/>
  <c r="C17" i="12" s="1"/>
  <c r="L40" i="3"/>
  <c r="L30" i="3"/>
  <c r="L29" i="3"/>
  <c r="L28" i="3"/>
  <c r="L27" i="3"/>
  <c r="L26" i="3"/>
  <c r="L25" i="3"/>
  <c r="F30" i="3"/>
  <c r="F29" i="3"/>
  <c r="F28" i="3"/>
  <c r="F27" i="3"/>
  <c r="F26" i="3"/>
  <c r="F25" i="3"/>
  <c r="F29" i="22"/>
  <c r="D19" i="24"/>
  <c r="E19" i="24"/>
  <c r="E18" i="24"/>
  <c r="E17" i="24"/>
  <c r="E16" i="24"/>
  <c r="E15" i="24"/>
  <c r="E14" i="24"/>
  <c r="E13" i="24"/>
  <c r="E12" i="24"/>
  <c r="E11" i="24"/>
  <c r="E10" i="24"/>
  <c r="E9" i="24"/>
  <c r="E8" i="24"/>
  <c r="E7" i="24"/>
  <c r="E6" i="24"/>
  <c r="F36" i="22"/>
  <c r="F35" i="22"/>
  <c r="F34" i="22"/>
  <c r="F33" i="22"/>
  <c r="F32" i="22"/>
  <c r="F31" i="22"/>
  <c r="F30" i="22"/>
  <c r="F14" i="22"/>
  <c r="F13" i="22"/>
  <c r="F12" i="22"/>
  <c r="F11" i="22"/>
  <c r="F10" i="22"/>
  <c r="F9" i="22"/>
  <c r="F8" i="22"/>
  <c r="F10" i="20"/>
  <c r="F12" i="20"/>
  <c r="F13" i="20"/>
  <c r="F16" i="20"/>
  <c r="F18" i="20"/>
  <c r="F21" i="20"/>
  <c r="F9" i="20"/>
  <c r="F8" i="20"/>
  <c r="F15" i="20"/>
  <c r="F17" i="20"/>
  <c r="F14" i="20"/>
  <c r="F11" i="20"/>
  <c r="F19" i="20"/>
  <c r="F20" i="20"/>
  <c r="F25" i="18" l="1"/>
  <c r="F32" i="23"/>
  <c r="F12" i="23"/>
  <c r="F30" i="21"/>
  <c r="F12" i="21"/>
  <c r="F37" i="22"/>
  <c r="F15" i="22"/>
  <c r="F22" i="20"/>
  <c r="I12" i="12"/>
  <c r="I15" i="12"/>
  <c r="I14" i="12"/>
  <c r="I13" i="12"/>
  <c r="I10" i="12"/>
  <c r="I9" i="12"/>
  <c r="K15" i="12"/>
  <c r="K16" i="12"/>
  <c r="K11" i="12"/>
  <c r="K13" i="12"/>
  <c r="K17" i="12"/>
  <c r="K10" i="12"/>
  <c r="K18" i="12"/>
  <c r="K8" i="12"/>
  <c r="K14" i="12"/>
  <c r="K12" i="12"/>
  <c r="I11" i="12"/>
  <c r="I18" i="12"/>
  <c r="I17" i="12"/>
  <c r="I16" i="12"/>
  <c r="E9" i="12"/>
  <c r="E10" i="12"/>
  <c r="E14" i="12"/>
  <c r="E18" i="12"/>
  <c r="E13" i="12"/>
  <c r="E16" i="12"/>
  <c r="E15" i="12"/>
  <c r="E17" i="12"/>
  <c r="E12" i="12"/>
  <c r="C15" i="12"/>
  <c r="C13" i="12"/>
  <c r="C10" i="12"/>
  <c r="C9" i="12"/>
  <c r="C11" i="12"/>
  <c r="C16" i="12"/>
  <c r="C14" i="12"/>
  <c r="C8" i="12"/>
  <c r="C18" i="12"/>
  <c r="C12" i="12"/>
  <c r="M17" i="6"/>
  <c r="G17" i="6"/>
</calcChain>
</file>

<file path=xl/sharedStrings.xml><?xml version="1.0" encoding="utf-8"?>
<sst xmlns="http://schemas.openxmlformats.org/spreadsheetml/2006/main" count="1518" uniqueCount="621">
  <si>
    <t xml:space="preserve">8.2 Les effectifs et le volume de travail selon le type de collectivités locales </t>
  </si>
  <si>
    <r>
      <t xml:space="preserve">Effectifs au 31 décembre
</t>
    </r>
    <r>
      <rPr>
        <sz val="10"/>
        <color rgb="FF002060"/>
        <rFont val="Arial"/>
        <family val="2"/>
      </rPr>
      <t>(</t>
    </r>
    <r>
      <rPr>
        <i/>
        <sz val="9"/>
        <color rgb="FF002060"/>
        <rFont val="Arial"/>
        <family val="2"/>
      </rPr>
      <t>en milliers)</t>
    </r>
  </si>
  <si>
    <r>
      <t xml:space="preserve">Volume de travail en équivalent temps plein
</t>
    </r>
    <r>
      <rPr>
        <i/>
        <sz val="9"/>
        <color rgb="FF002060"/>
        <rFont val="Arial"/>
        <family val="2"/>
      </rPr>
      <t>(en milliers)</t>
    </r>
  </si>
  <si>
    <t>Total organismes communaux</t>
  </si>
  <si>
    <t>Communes de moins de 1 000 habitants</t>
  </si>
  <si>
    <t>Communes de 1 000 à 1 999 habitants</t>
  </si>
  <si>
    <t>Communes de 2 000 à 3 499 habitants</t>
  </si>
  <si>
    <t>Communes de 3 500 à 4 999 habitants</t>
  </si>
  <si>
    <t>Communes de 5 000 à 9 999 habitants</t>
  </si>
  <si>
    <t>Communes de 10 000 à 19 999 habitants</t>
  </si>
  <si>
    <t>Communes de 20 000 à 49 999 habitants</t>
  </si>
  <si>
    <t>Communes de 50 000 à 79 999 habitants</t>
  </si>
  <si>
    <t>Communes de 80 000 à 99 999 habitants</t>
  </si>
  <si>
    <t>Communes de 100 000 habitants et plus</t>
  </si>
  <si>
    <t>Total des communes</t>
  </si>
  <si>
    <t xml:space="preserve">Communautés d'agglomération (CA) </t>
  </si>
  <si>
    <t>Communautés de communes (CC)</t>
  </si>
  <si>
    <t>Syndicats intercommunaux à vocation multiple (SIVOM)</t>
  </si>
  <si>
    <t>Syndicats intercommunaux à vocation unique (SIVU)</t>
  </si>
  <si>
    <t>Syndicats mixtes</t>
  </si>
  <si>
    <t>Autres établissements publics intercommunaux</t>
  </si>
  <si>
    <t>Total des groupements intercommunaux 
sans fiscalité propre</t>
  </si>
  <si>
    <r>
      <t>Organismes départementaux</t>
    </r>
    <r>
      <rPr>
        <b/>
        <vertAlign val="superscript"/>
        <sz val="9"/>
        <rFont val="Arial"/>
        <family val="2"/>
      </rPr>
      <t xml:space="preserve"> </t>
    </r>
  </si>
  <si>
    <t xml:space="preserve">Départements </t>
  </si>
  <si>
    <t>Total hors bénéficiaires de contrats aidés (1)</t>
  </si>
  <si>
    <t xml:space="preserve">Emplois bénéficiaires de contrats aidés (2)
</t>
  </si>
  <si>
    <t xml:space="preserve">Total des collectivités / Total des emplois (1) + (2) </t>
  </si>
  <si>
    <t>Champ : France hors Mayotte, emplois principaux pour les effectifs au 31/12, ensemble des emplois pour les volumes de travail en équivalent temps plein. Tous statuts.</t>
  </si>
  <si>
    <t>Évolution 2020-2021</t>
  </si>
  <si>
    <t>CHAPITRE</t>
  </si>
  <si>
    <t>LA FONCTION</t>
  </si>
  <si>
    <t>PUBLIQUE</t>
  </si>
  <si>
    <t>TERRITORIALE</t>
  </si>
  <si>
    <r>
      <t xml:space="preserve">8-1 </t>
    </r>
    <r>
      <rPr>
        <sz val="12"/>
        <rFont val="Arial"/>
        <family val="2"/>
      </rPr>
      <t>Les effectifs et le volume de travail des collectivités locales</t>
    </r>
  </si>
  <si>
    <r>
      <t xml:space="preserve">8-2 </t>
    </r>
    <r>
      <rPr>
        <sz val="12"/>
        <rFont val="Arial"/>
        <family val="2"/>
      </rPr>
      <t xml:space="preserve">Les effectifs et le volume de travail selon le type de collectivités locales </t>
    </r>
  </si>
  <si>
    <r>
      <t xml:space="preserve">8-3a et 8-3.b </t>
    </r>
    <r>
      <rPr>
        <sz val="12"/>
        <rFont val="Arial"/>
        <family val="2"/>
      </rPr>
      <t>Les effectifs et volume de travail des collectivités locales par région</t>
    </r>
  </si>
  <si>
    <r>
      <t xml:space="preserve">8-4a et 8-4b </t>
    </r>
    <r>
      <rPr>
        <sz val="12"/>
        <rFont val="Arial"/>
        <family val="2"/>
      </rPr>
      <t>Les effectifs et le volume de travail des collectivités locales selon le statut et la catégorie hiérarchique</t>
    </r>
  </si>
  <si>
    <r>
      <t xml:space="preserve">8-5a et 8-5b </t>
    </r>
    <r>
      <rPr>
        <sz val="12"/>
        <rFont val="Arial"/>
        <family val="2"/>
      </rPr>
      <t>Les effectifs et le volume de travail des collectivités locales selon la filière</t>
    </r>
  </si>
  <si>
    <r>
      <t xml:space="preserve">8-6a et 8-6b </t>
    </r>
    <r>
      <rPr>
        <sz val="12"/>
        <rFont val="Arial"/>
        <family val="2"/>
      </rPr>
      <t>Les effectifs et le volume de travail des collectivités locales selon l'âge</t>
    </r>
  </si>
  <si>
    <r>
      <t>8-7a, 8-7b et 8-7c</t>
    </r>
    <r>
      <rPr>
        <sz val="12"/>
        <rFont val="Arial"/>
        <family val="2"/>
      </rPr>
      <t xml:space="preserve"> L'emploi dans collectivités locales selon le nombre d'agents employés</t>
    </r>
  </si>
  <si>
    <r>
      <t>8-8a, 8-8b, 8-8c et 8-8d</t>
    </r>
    <r>
      <rPr>
        <sz val="12"/>
        <rFont val="Arial"/>
        <family val="2"/>
      </rPr>
      <t xml:space="preserve"> Les emplois dans collectivités locales selon le nombre d'habitants  </t>
    </r>
  </si>
  <si>
    <r>
      <t xml:space="preserve">8-9a et 8-9b </t>
    </r>
    <r>
      <rPr>
        <sz val="12"/>
        <rFont val="Arial"/>
        <family val="2"/>
      </rPr>
      <t>Les femmes dans les collectivités locales</t>
    </r>
  </si>
  <si>
    <r>
      <t xml:space="preserve">8-10 </t>
    </r>
    <r>
      <rPr>
        <sz val="12"/>
        <rFont val="Arial"/>
        <family val="2"/>
      </rPr>
      <t>Les mouvements de personnel dans les collectivités locales</t>
    </r>
  </si>
  <si>
    <r>
      <t xml:space="preserve">8-11 </t>
    </r>
    <r>
      <rPr>
        <sz val="12"/>
        <rFont val="Arial"/>
        <family val="2"/>
      </rPr>
      <t>La fonction publique territoriale au sein de la fonction publique</t>
    </r>
  </si>
  <si>
    <r>
      <t xml:space="preserve">8-12 </t>
    </r>
    <r>
      <rPr>
        <sz val="12"/>
        <rFont val="Arial"/>
        <family val="2"/>
      </rPr>
      <t>Les salaires dans les collectivités locales</t>
    </r>
  </si>
  <si>
    <r>
      <rPr>
        <b/>
        <sz val="12"/>
        <rFont val="Arial"/>
        <family val="2"/>
      </rPr>
      <t>8-13</t>
    </r>
    <r>
      <rPr>
        <sz val="12"/>
        <rFont val="Arial"/>
        <family val="2"/>
      </rPr>
      <t xml:space="preserve"> Les élections professionnelles dans la fonction publique territoriale</t>
    </r>
  </si>
  <si>
    <t>8.1 Les effectifs et le volume de travail des collectivités locales</t>
  </si>
  <si>
    <t>Les effectifs et le volume de travail des collectivités locales selon le type d'emplois</t>
  </si>
  <si>
    <t>(en milliers)</t>
  </si>
  <si>
    <t>Emplois au 31 décembre</t>
  </si>
  <si>
    <t>Volume de travail en équivalent temps plein</t>
  </si>
  <si>
    <r>
      <t>Emplois non annexes</t>
    </r>
    <r>
      <rPr>
        <b/>
        <vertAlign val="superscript"/>
        <sz val="10"/>
        <rFont val="Arial"/>
        <family val="2"/>
      </rPr>
      <t xml:space="preserve">(a) </t>
    </r>
    <r>
      <rPr>
        <b/>
        <sz val="10"/>
        <rFont val="Arial"/>
        <family val="2"/>
      </rPr>
      <t xml:space="preserve"> (1)</t>
    </r>
  </si>
  <si>
    <r>
      <t>Emplois principaux</t>
    </r>
    <r>
      <rPr>
        <vertAlign val="superscript"/>
        <sz val="10"/>
        <rFont val="Arial"/>
        <family val="2"/>
      </rPr>
      <t>(b)</t>
    </r>
  </si>
  <si>
    <r>
      <t>Emplois secondaires</t>
    </r>
    <r>
      <rPr>
        <vertAlign val="superscript"/>
        <sz val="10"/>
        <rFont val="Arial"/>
        <family val="2"/>
      </rPr>
      <t>(b)</t>
    </r>
  </si>
  <si>
    <r>
      <t>Emplois annexes</t>
    </r>
    <r>
      <rPr>
        <b/>
        <vertAlign val="superscript"/>
        <sz val="10"/>
        <rFont val="Arial"/>
        <family val="2"/>
      </rPr>
      <t>(c)</t>
    </r>
    <r>
      <rPr>
        <b/>
        <sz val="10"/>
        <rFont val="Arial"/>
        <family val="2"/>
      </rPr>
      <t xml:space="preserve"> (2)</t>
    </r>
  </si>
  <si>
    <t>s.o.</t>
  </si>
  <si>
    <r>
      <t>Ensemble des emplois</t>
    </r>
    <r>
      <rPr>
        <b/>
        <sz val="10"/>
        <rFont val="Arial"/>
        <family val="2"/>
      </rPr>
      <t xml:space="preserve"> (1)+(2)</t>
    </r>
  </si>
  <si>
    <t xml:space="preserve">(a) Les emplois dits "non annexes" correspondent à des emplois dont la durée est supérieure à 30 jours et le nombre d'heures rémunérées supérieur à 120. </t>
  </si>
  <si>
    <t>(b) Lorsqu'un agent cumule plusieurs emplois non annexes dans la fonction publique, l'emploi principal est celui pour lequel son salaire net est le plus élevé. Les autres emplois sont dits "secondaires".</t>
  </si>
  <si>
    <t>(c) Un emploi annexe est, ici, un emploi dont la durée est inférieure à 30 jours ou le nombre d'heures inférieur à 120. Du fait du faible volume d'heures qu'ils représentent, ils ne sont pas pris en compte pour le calcul des effectifs.</t>
  </si>
  <si>
    <t>s.o.: sans objet.</t>
  </si>
  <si>
    <t>Note :  les emplois secondaires pouvant être occupés par les mêmes agents que les emplois principaux, ils sont supprimés du calcul des effectifs au 31 décembre pour éviter les doubles comptes. Les volumes de travail en équivalent temps plein, eux, seront calculés sur l'ensemble des emplois. Ils correspondent à l'ensemble du travail généré, quel que soit le type de poste. Ils prendront donc en compte non seulement les emplois principaux, mais également les emplois secondaires et les emplois annexes.</t>
  </si>
  <si>
    <t>Source : Insee, SIASP. Calculs DGCL.</t>
  </si>
  <si>
    <t>Champ : France hors Mayotte, tous emplois.</t>
  </si>
  <si>
    <t>Les effectifs et le volume de travail des collectivités locales selon le statut</t>
  </si>
  <si>
    <t>Effectifs au 31 décembre</t>
  </si>
  <si>
    <t>Ensemble hors bénéficiaires de contrats aidés (1)</t>
  </si>
  <si>
    <t xml:space="preserve">Fonctionnaires </t>
  </si>
  <si>
    <t>Contractuels</t>
  </si>
  <si>
    <r>
      <t>Autres</t>
    </r>
    <r>
      <rPr>
        <vertAlign val="superscript"/>
        <sz val="11"/>
        <rFont val="Arial"/>
        <family val="2"/>
      </rPr>
      <t>(a)</t>
    </r>
  </si>
  <si>
    <t>Bénéficiaires de contrats aidés (2)</t>
  </si>
  <si>
    <t>Total (1)+(2)</t>
  </si>
  <si>
    <t>(a) Collaborateurs de cabinet, assistants maternels et familiaux, apprentis.</t>
  </si>
  <si>
    <t>Catégorie A</t>
  </si>
  <si>
    <t>Catégorie B</t>
  </si>
  <si>
    <t>Catégorie C</t>
  </si>
  <si>
    <t>Catégorie indéterminée</t>
  </si>
  <si>
    <t>Femmes</t>
  </si>
  <si>
    <t>Hommes</t>
  </si>
  <si>
    <t xml:space="preserve">Total </t>
  </si>
  <si>
    <r>
      <t xml:space="preserve">8.3a Les effectifs et le volume de travail des collectivités locales par région
</t>
    </r>
    <r>
      <rPr>
        <b/>
        <sz val="12"/>
        <rFont val="Arial"/>
        <family val="2"/>
      </rPr>
      <t/>
    </r>
  </si>
  <si>
    <t xml:space="preserve">Effectifs et volume de travail des collectivités locales par région </t>
  </si>
  <si>
    <r>
      <t xml:space="preserve">Effectifs au 31 décembre
</t>
    </r>
    <r>
      <rPr>
        <sz val="10"/>
        <color theme="3"/>
        <rFont val="Arial"/>
        <family val="2"/>
      </rPr>
      <t/>
    </r>
  </si>
  <si>
    <t xml:space="preserve">Volume de travail en équivalent temps plein
</t>
  </si>
  <si>
    <t>Auvergne-Rhône-Alpes</t>
  </si>
  <si>
    <t>Bourgogne-Franche-Comté</t>
  </si>
  <si>
    <t>Bretagne</t>
  </si>
  <si>
    <t>Centre-Val de Loire</t>
  </si>
  <si>
    <t>Corse</t>
  </si>
  <si>
    <t>Grand-Est</t>
  </si>
  <si>
    <t>Hauts-de-France</t>
  </si>
  <si>
    <t>Île-de-France</t>
  </si>
  <si>
    <t>Normandie</t>
  </si>
  <si>
    <t>Nouvelle-Aquitaine</t>
  </si>
  <si>
    <t>Occitanie</t>
  </si>
  <si>
    <t>Pays de la Loire</t>
  </si>
  <si>
    <t>Provence-Alpes-Côte d'Azur</t>
  </si>
  <si>
    <t>France métropolitaine</t>
  </si>
  <si>
    <t>Guadeloupe</t>
  </si>
  <si>
    <t>Guyane</t>
  </si>
  <si>
    <t>Martinique</t>
  </si>
  <si>
    <t>La Réunion</t>
  </si>
  <si>
    <t>Régions d'outre-mer</t>
  </si>
  <si>
    <t>France</t>
  </si>
  <si>
    <t>Champ : France hors Mayotte. Emplois principaux pour les effectifs au 31 décembre et ensemble des emplois pour le volume de travail en équivalent temps plein. Tous statuts.</t>
  </si>
  <si>
    <r>
      <t>(En EQTP</t>
    </r>
    <r>
      <rPr>
        <i/>
        <vertAlign val="superscript"/>
        <sz val="10"/>
        <color indexed="8"/>
        <rFont val="Arial"/>
        <family val="2"/>
      </rPr>
      <t>(a)</t>
    </r>
    <r>
      <rPr>
        <i/>
        <sz val="10"/>
        <color indexed="8"/>
        <rFont val="Arial"/>
        <family val="2"/>
      </rPr>
      <t xml:space="preserve"> pour 1 000 habitants ; en %)</t>
    </r>
  </si>
  <si>
    <t>(a) EQTP : équivalent temps plein; mesure le volume de travail en termes de nombre d'heures. Un agent travaillant à temps plein toute l'année compte 1, les autres comptent au prorata de leur quotité de travail par rapport à un temps complet et de leur durée de poste sur l'année.</t>
  </si>
  <si>
    <t xml:space="preserve">Champ : France hors Mayotte. Ensemble des emplois. Tous statuts. </t>
  </si>
  <si>
    <r>
      <t xml:space="preserve">8.3b Les effectifs et le volume de travail des collectivités locales par région
</t>
    </r>
    <r>
      <rPr>
        <b/>
        <sz val="12"/>
        <rFont val="Arial"/>
        <family val="2"/>
      </rPr>
      <t/>
    </r>
  </si>
  <si>
    <t>Organismes communaux</t>
  </si>
  <si>
    <t>Organismes intercommunaux</t>
  </si>
  <si>
    <t>Organismes départementaux</t>
  </si>
  <si>
    <t>Régions</t>
  </si>
  <si>
    <r>
      <t>Autres</t>
    </r>
    <r>
      <rPr>
        <b/>
        <vertAlign val="superscript"/>
        <sz val="10"/>
        <color rgb="FF002060"/>
        <rFont val="Arial"/>
        <family val="2"/>
      </rPr>
      <t>(d)</t>
    </r>
  </si>
  <si>
    <t>Ensemble</t>
  </si>
  <si>
    <t>Communes</t>
  </si>
  <si>
    <r>
      <t>Établ. communaux</t>
    </r>
    <r>
      <rPr>
        <b/>
        <vertAlign val="superscript"/>
        <sz val="8"/>
        <color rgb="FF002060"/>
        <rFont val="Arial"/>
        <family val="2"/>
      </rPr>
      <t>(a)</t>
    </r>
  </si>
  <si>
    <r>
      <t>EPCI</t>
    </r>
    <r>
      <rPr>
        <b/>
        <vertAlign val="superscript"/>
        <sz val="9"/>
        <color rgb="FF002060"/>
        <rFont val="Arial"/>
        <family val="2"/>
      </rPr>
      <t>(b)</t>
    </r>
    <r>
      <rPr>
        <b/>
        <sz val="9"/>
        <color rgb="FF002060"/>
        <rFont val="Arial"/>
        <family val="2"/>
      </rPr>
      <t xml:space="preserve"> à fiscalité propre</t>
    </r>
  </si>
  <si>
    <r>
      <t>Autres</t>
    </r>
    <r>
      <rPr>
        <b/>
        <vertAlign val="superscript"/>
        <sz val="8"/>
        <color rgb="FF002060"/>
        <rFont val="Arial"/>
        <family val="2"/>
      </rPr>
      <t>(c)</t>
    </r>
  </si>
  <si>
    <t xml:space="preserve">Départe-
ments </t>
  </si>
  <si>
    <r>
      <t>SDIS</t>
    </r>
    <r>
      <rPr>
        <b/>
        <vertAlign val="superscript"/>
        <sz val="9"/>
        <color rgb="FF002060"/>
        <rFont val="Arial"/>
        <family val="2"/>
      </rPr>
      <t>(b)</t>
    </r>
  </si>
  <si>
    <r>
      <t>CDG et CNFPT</t>
    </r>
    <r>
      <rPr>
        <b/>
        <vertAlign val="superscript"/>
        <sz val="8"/>
        <color rgb="FF002060"/>
        <rFont val="Arial"/>
        <family val="2"/>
      </rPr>
      <t>(b)</t>
    </r>
  </si>
  <si>
    <t>(a) Centres communaux d'action sociale, caisses des écoles et communes associées.</t>
  </si>
  <si>
    <t>(b) EPCI :  établissement public de coopération intercommunale - SDIS : services départementaux d'incendie et secours - CDG : centre de gestion - CNFPT : centre national de la fonction publique territoriale (délégations départementales et services centraux).</t>
  </si>
  <si>
    <t>(c) SIVOM, SIVU, syndicats mixtes, autres établissements publics intercommunaux.</t>
  </si>
  <si>
    <t>(d) Caisses de crédit municipal, régies, EPA locaux.</t>
  </si>
  <si>
    <t>Champ : France hors Mayotte. Emplois principaux, tous statuts.</t>
  </si>
  <si>
    <t xml:space="preserve">Répartition par statut </t>
  </si>
  <si>
    <t>Répartition par catégorie hiérarchique</t>
  </si>
  <si>
    <t>Total</t>
  </si>
  <si>
    <t>Hors bénéficiaires de contrats aidés</t>
  </si>
  <si>
    <t>Contrats aidés</t>
  </si>
  <si>
    <t>A</t>
  </si>
  <si>
    <t>B</t>
  </si>
  <si>
    <t>C</t>
  </si>
  <si>
    <t>non déterminée</t>
  </si>
  <si>
    <t>Fonctionnaires</t>
  </si>
  <si>
    <r>
      <t>Autres</t>
    </r>
    <r>
      <rPr>
        <b/>
        <vertAlign val="superscript"/>
        <sz val="9"/>
        <color rgb="FF002060"/>
        <rFont val="Arial"/>
        <family val="2"/>
      </rPr>
      <t>(a)</t>
    </r>
  </si>
  <si>
    <t>Champ : France hors Mayotte. Emplois principaux. Tous statuts.</t>
  </si>
  <si>
    <t>-</t>
  </si>
  <si>
    <r>
      <t xml:space="preserve">8.4a Les effectifs et le volume de travail des collectivités locales selon le statut et la catégorie hiérarchique
</t>
    </r>
    <r>
      <rPr>
        <b/>
        <sz val="12"/>
        <rFont val="Calibri"/>
        <family val="2"/>
      </rPr>
      <t/>
    </r>
  </si>
  <si>
    <t>Effectifs des collectivités locales et leur volume de travail par statut et catégorie hiérarchique</t>
  </si>
  <si>
    <t>Ensemble hors bénéficiaires de contrats aidés</t>
  </si>
  <si>
    <t>catégorie A</t>
  </si>
  <si>
    <t>catégorie B</t>
  </si>
  <si>
    <t>catégorie C</t>
  </si>
  <si>
    <t>catégorie indéterminée</t>
  </si>
  <si>
    <t>Autres statuts</t>
  </si>
  <si>
    <r>
      <t xml:space="preserve">Assistants maternels et familiaux </t>
    </r>
    <r>
      <rPr>
        <sz val="8"/>
        <rFont val="Arial"/>
        <family val="2"/>
      </rPr>
      <t>(Cat. C)</t>
    </r>
  </si>
  <si>
    <r>
      <t xml:space="preserve">Apprentis </t>
    </r>
    <r>
      <rPr>
        <sz val="8"/>
        <rFont val="Arial"/>
        <family val="2"/>
      </rPr>
      <t>(Cat. A, B ou C)</t>
    </r>
  </si>
  <si>
    <t>Collaborateurs de cabinet (Cat A, B ou C)</t>
  </si>
  <si>
    <t>Bénéficiaires de contrats aidés (Cat. C)</t>
  </si>
  <si>
    <t>Ensemble (y compris bénéficiaires de contrats aidés)</t>
  </si>
  <si>
    <t xml:space="preserve">8.4b Les effectifs et le volume de travail des collectivités locales selon le statut et la catégorie hiérarchique
</t>
  </si>
  <si>
    <t xml:space="preserve"> catégorie indéterminée</t>
  </si>
  <si>
    <t>Autres</t>
  </si>
  <si>
    <t>(d)  Caisses de crédit municipal, régies, EPA locaux.</t>
  </si>
  <si>
    <t xml:space="preserve">8.5a Les effectifs et le volume de travail des collectivités locales selon la filière
</t>
  </si>
  <si>
    <t>Effectifs des collectivités locales par filière</t>
  </si>
  <si>
    <t>Administrative</t>
  </si>
  <si>
    <t>Technique</t>
  </si>
  <si>
    <t>Culturelle</t>
  </si>
  <si>
    <t>Sportive</t>
  </si>
  <si>
    <t>Sociale</t>
  </si>
  <si>
    <t>Médico-sociale</t>
  </si>
  <si>
    <t>Médico-technique</t>
  </si>
  <si>
    <t>Police municipale</t>
  </si>
  <si>
    <t>Incendie et secours</t>
  </si>
  <si>
    <t>Animation</t>
  </si>
  <si>
    <r>
      <t>Autres cas</t>
    </r>
    <r>
      <rPr>
        <vertAlign val="superscript"/>
        <sz val="9"/>
        <color indexed="8"/>
        <rFont val="Arial"/>
        <family val="2"/>
      </rPr>
      <t>(a)</t>
    </r>
  </si>
  <si>
    <t>(a) Autres agents non classables dans une filière.</t>
  </si>
  <si>
    <t>Note : Les bénéficiaires de contrats aidés, les assistants maternels et familiaux, les apprentis et les collaborateurs de cabinet font l'objet d'un classement spécifique au sein de la nomenclature des emplois territoriaux. Ils ne sont pas pris en compte dans cette répartition.</t>
  </si>
  <si>
    <t>Champ : France hors Mayotte.  Emplois principaux pour les effectifs au 31 décembre et ensemble des emplois pour le volume de travail en équivalent temps plein. Fonctionnaires et contratuels.</t>
  </si>
  <si>
    <t>Répartition par statut</t>
  </si>
  <si>
    <t xml:space="preserve">Répartition par catégorie hiérarchique </t>
  </si>
  <si>
    <t>Champ : France hors Mayotte. Emplois principaux. Fonctionnaires et contractuels.</t>
  </si>
  <si>
    <t xml:space="preserve">8.5b Les effectifs et le volume de travail des collectivités locales selon la filière
</t>
  </si>
  <si>
    <t>(b) EPCI :  établissement public de coopération intercommunale - SDIS : services départementaux d'incendie et secours -CDG : centre de gestion - CNFPT : centre national de la fonction publique territoriale (délégations départementales et services centraux).</t>
  </si>
  <si>
    <t>(e) Autres agents non classables dans une filière.</t>
  </si>
  <si>
    <t>(en %)</t>
  </si>
  <si>
    <t>(b) EPCI :  établissement public de coopération intercommunale - SDIS : services départementaux d'incendie et secours - CDC : centre de gestion - CNFPT : centre national de la fonction publique territoriale (délégations départementales et services centraux).</t>
  </si>
  <si>
    <t xml:space="preserve">8.6a Les effectifs et le volume de travail des collectivités locales selon l'âge
</t>
  </si>
  <si>
    <t>Effectifs et volume de travail des collectivités locales par âge</t>
  </si>
  <si>
    <t>Moins de 25 ans</t>
  </si>
  <si>
    <t>De 25 à 29 ans</t>
  </si>
  <si>
    <t>De 30 à 39 ans</t>
  </si>
  <si>
    <t>De 40 à 49 ans</t>
  </si>
  <si>
    <t>De 50 à 54 ans</t>
  </si>
  <si>
    <t>De 55 à 59 ans</t>
  </si>
  <si>
    <t>De 60 ans et plus</t>
  </si>
  <si>
    <t>Champ : France hors Mayotte. Emplois principaux.Tous statuts.</t>
  </si>
  <si>
    <t xml:space="preserve">8.6b Les effectifs et le volume de travail des collectivités locales selon l'âge
</t>
  </si>
  <si>
    <r>
      <t>Autres</t>
    </r>
    <r>
      <rPr>
        <b/>
        <vertAlign val="superscript"/>
        <sz val="9"/>
        <color rgb="FF002060"/>
        <rFont val="Arial"/>
        <family val="2"/>
      </rPr>
      <t>(d)</t>
    </r>
  </si>
  <si>
    <t>Ensemble (y compris contrats aidés)</t>
  </si>
  <si>
    <t>dont fonctionnaires</t>
  </si>
  <si>
    <t>dont contractuels</t>
  </si>
  <si>
    <t>(b) EPCI :  établissement public de coopération intercommunale - SDIS : services départementaux d'incendie et secours  - CDG : centre de gestion - CNFPT : centre national de la fonction publique territoriale (délégations départementales et services centraux).</t>
  </si>
  <si>
    <r>
      <t xml:space="preserve">8.7a L'emploi dans les collectivités locales selon le nombre d'agents employés
</t>
    </r>
    <r>
      <rPr>
        <b/>
        <sz val="12"/>
        <rFont val="Arial"/>
        <family val="2"/>
      </rPr>
      <t/>
    </r>
  </si>
  <si>
    <t>(effectifs en milliers ; répartition en %)</t>
  </si>
  <si>
    <r>
      <t xml:space="preserve">Taille de la collectivité                       </t>
    </r>
    <r>
      <rPr>
        <b/>
        <sz val="8"/>
        <color rgb="FF002060"/>
        <rFont val="Arial"/>
        <family val="2"/>
      </rPr>
      <t xml:space="preserve">  (en nombre d'agents en emploi principal hors contrats aidés)</t>
    </r>
    <r>
      <rPr>
        <b/>
        <vertAlign val="superscript"/>
        <sz val="8"/>
        <color rgb="FF002060"/>
        <rFont val="Arial"/>
        <family val="2"/>
      </rPr>
      <t xml:space="preserve"> </t>
    </r>
  </si>
  <si>
    <r>
      <t>Collectivités</t>
    </r>
    <r>
      <rPr>
        <b/>
        <vertAlign val="superscript"/>
        <sz val="9"/>
        <color theme="4" tint="-0.499984740745262"/>
        <rFont val="Arial"/>
        <family val="2"/>
      </rPr>
      <t xml:space="preserve">(a) </t>
    </r>
  </si>
  <si>
    <t xml:space="preserve">Emplois principaux </t>
  </si>
  <si>
    <t>Emplois secondaires</t>
  </si>
  <si>
    <t>Total des emplois</t>
  </si>
  <si>
    <t>Bénéficiaires de contrats aidés</t>
  </si>
  <si>
    <t>Nombre</t>
  </si>
  <si>
    <t>Répartition</t>
  </si>
  <si>
    <t>Effectifs</t>
  </si>
  <si>
    <r>
      <t>Aucun agent</t>
    </r>
    <r>
      <rPr>
        <vertAlign val="superscript"/>
        <sz val="9"/>
        <color indexed="8"/>
        <rFont val="Arial"/>
        <family val="2"/>
      </rPr>
      <t>(b)</t>
    </r>
  </si>
  <si>
    <t>de 1 à 4 agents</t>
  </si>
  <si>
    <t>de 5 à 9 agents</t>
  </si>
  <si>
    <t>de 10 à 19 agents</t>
  </si>
  <si>
    <t>de 20 à 49 agents</t>
  </si>
  <si>
    <t>de 50 à 99 agents</t>
  </si>
  <si>
    <t>de 100 à 249 agents</t>
  </si>
  <si>
    <t>de 250 à 349 agents</t>
  </si>
  <si>
    <t>de 350 à 999 agents</t>
  </si>
  <si>
    <t>1 000 agents et plus</t>
  </si>
  <si>
    <t>(a) Collectivités locales employant au moins un agent en emploi principal ou secondaire.</t>
  </si>
  <si>
    <t xml:space="preserve">(b) Ces collectivités n’ont aucun agent rémunéré en emploi principal (hors contrat aidé). Elles emploient soit des agents dont l'emploi est secondaire, soit des contrats aidés. </t>
  </si>
  <si>
    <t>Champ : France hors Mayotte. Emplois principaux et secondaires. Tous statuts.</t>
  </si>
  <si>
    <t>Ensemble des emplois principaux</t>
  </si>
  <si>
    <t>(a) Collaborateurs de cabinets, assistants maternels et familiaux, apprentis.</t>
  </si>
  <si>
    <t>(b) Ces collectivités n’ont aucun agent rémunéré en emploi principal (hors contrat aidé). Elles emploient soit des agents dont l'emploi est secondaire, soit des contrats aidés.</t>
  </si>
  <si>
    <r>
      <t xml:space="preserve">8.7b L'emploi dans les collectivités locales selon le nombre d'agents employés
</t>
    </r>
    <r>
      <rPr>
        <b/>
        <sz val="12"/>
        <rFont val="Arial"/>
        <family val="2"/>
      </rPr>
      <t/>
    </r>
  </si>
  <si>
    <t xml:space="preserve">(nombre d'emplois en milliers) </t>
  </si>
  <si>
    <t>Taille de la collectivité
(en nombre d'agents en emploi principal hors contrat aidé)</t>
  </si>
  <si>
    <r>
      <t xml:space="preserve">Nombre de collectivités </t>
    </r>
    <r>
      <rPr>
        <b/>
        <vertAlign val="superscript"/>
        <sz val="9"/>
        <color rgb="FF002060"/>
        <rFont val="Arial"/>
        <family val="2"/>
      </rPr>
      <t>(a)</t>
    </r>
  </si>
  <si>
    <r>
      <t>Autres</t>
    </r>
    <r>
      <rPr>
        <b/>
        <vertAlign val="superscript"/>
        <sz val="9"/>
        <color rgb="FF002060"/>
        <rFont val="Arial"/>
        <family val="2"/>
      </rPr>
      <t>(e)</t>
    </r>
  </si>
  <si>
    <r>
      <t>Établ. communaux</t>
    </r>
    <r>
      <rPr>
        <b/>
        <vertAlign val="superscript"/>
        <sz val="8"/>
        <color rgb="FF002060"/>
        <rFont val="Arial"/>
        <family val="2"/>
      </rPr>
      <t>(b)</t>
    </r>
  </si>
  <si>
    <r>
      <t>EPCI</t>
    </r>
    <r>
      <rPr>
        <b/>
        <vertAlign val="superscript"/>
        <sz val="9"/>
        <color rgb="FF002060"/>
        <rFont val="Arial"/>
        <family val="2"/>
      </rPr>
      <t>(c)</t>
    </r>
    <r>
      <rPr>
        <b/>
        <sz val="9"/>
        <color rgb="FF002060"/>
        <rFont val="Arial"/>
        <family val="2"/>
      </rPr>
      <t xml:space="preserve"> à fiscalité propre</t>
    </r>
  </si>
  <si>
    <r>
      <t>Autres</t>
    </r>
    <r>
      <rPr>
        <b/>
        <vertAlign val="superscript"/>
        <sz val="8"/>
        <color rgb="FF002060"/>
        <rFont val="Arial"/>
        <family val="2"/>
      </rPr>
      <t>(d)</t>
    </r>
  </si>
  <si>
    <r>
      <t>SDIS</t>
    </r>
    <r>
      <rPr>
        <b/>
        <vertAlign val="superscript"/>
        <sz val="9"/>
        <color rgb="FF002060"/>
        <rFont val="Arial"/>
        <family val="2"/>
      </rPr>
      <t>(c)</t>
    </r>
  </si>
  <si>
    <r>
      <t>CDG et CNFPT</t>
    </r>
    <r>
      <rPr>
        <b/>
        <vertAlign val="superscript"/>
        <sz val="8"/>
        <color rgb="FF002060"/>
        <rFont val="Arial"/>
        <family val="2"/>
      </rPr>
      <t>(c)</t>
    </r>
  </si>
  <si>
    <t xml:space="preserve">Emplois principaux hors contrats aidés </t>
  </si>
  <si>
    <t>(a) Collectivités locales employant au moins un agent en emploi principal hors contrats aidés.</t>
  </si>
  <si>
    <t>(b) Centres communaux d'action sociale, caisses des écoles et communes associées.</t>
  </si>
  <si>
    <t>(c) EPCI :  établissement public de coopération intercommunale - SDIS : services départementaux d'incendie et secours  - CDG : centre de gestion - CNFPT : centre national de la fonction publique territoriale (délégations départementales et services centraux).</t>
  </si>
  <si>
    <t>(d) SIVOM, SIVU, syndicats mixtes, autres établissements publics intercommunaux.</t>
  </si>
  <si>
    <t>(e)  Caisses de crédit municipal, régies, EPA locaux.</t>
  </si>
  <si>
    <t>Champ : France hors Mayotte. Emplois principaux. Tous statuts, hors contrats aidés.</t>
  </si>
  <si>
    <r>
      <t>Aucun agent</t>
    </r>
    <r>
      <rPr>
        <vertAlign val="superscript"/>
        <sz val="9"/>
        <color indexed="8"/>
        <rFont val="Arial"/>
        <family val="2"/>
      </rPr>
      <t>(f)</t>
    </r>
  </si>
  <si>
    <t xml:space="preserve">Ensemble des bénéficaires de contrats aidés </t>
  </si>
  <si>
    <t>(f) Ces collectivités n’ont aucun agent rémunéré en emploi principal (hors contrat aidé). Elles emploient soit des agents dont l'emploi est secondaire, soit des contrats aidés.</t>
  </si>
  <si>
    <t>Champ : France hors Mayotte. Emplois principaux.  Contrats aidés.</t>
  </si>
  <si>
    <r>
      <t xml:space="preserve">8.7c L'emploi dans les collectivités locales selon le nombre d'agents employés
</t>
    </r>
    <r>
      <rPr>
        <b/>
        <sz val="12"/>
        <rFont val="Arial"/>
        <family val="2"/>
      </rPr>
      <t/>
    </r>
  </si>
  <si>
    <t>Ensemble des emplois secondaires</t>
  </si>
  <si>
    <t>(e) Caisses de crédit municipal, régies, EPA locaux.</t>
  </si>
  <si>
    <t xml:space="preserve">(f) Ces collectivités n’ont aucun agent rémunéré en emploi principal (hors contrat aidé). Elles emploient soit des agents dont l'emploi est secondaire, soit des contrats aidés. </t>
  </si>
  <si>
    <t>Champ : France hors Mayotte. Emplois secondaires.</t>
  </si>
  <si>
    <r>
      <t xml:space="preserve">8.9a Les femmes dans les collectivités locales
</t>
    </r>
    <r>
      <rPr>
        <b/>
        <sz val="12"/>
        <rFont val="Arial"/>
        <family val="2"/>
      </rPr>
      <t/>
    </r>
  </si>
  <si>
    <r>
      <t xml:space="preserve">Collaborateurs de cabinet
 </t>
    </r>
    <r>
      <rPr>
        <sz val="8"/>
        <rFont val="Arial"/>
        <family val="2"/>
      </rPr>
      <t>(Cat A, B ou C)</t>
    </r>
  </si>
  <si>
    <t>Note : les effectifs par statut et par type de collectivité figurent dans la fiche 8.4b.</t>
  </si>
  <si>
    <t>Part des femmes dans les collectivités locales selon les régions</t>
  </si>
  <si>
    <t>Champ : France hors Mayotte. Emplois principaux. Tous statuts</t>
  </si>
  <si>
    <r>
      <t xml:space="preserve">8.9b Les femmes dans les collectivités locales
</t>
    </r>
    <r>
      <rPr>
        <b/>
        <sz val="12"/>
        <rFont val="Arial"/>
        <family val="2"/>
      </rPr>
      <t/>
    </r>
  </si>
  <si>
    <r>
      <t>Taille de la collectivité</t>
    </r>
    <r>
      <rPr>
        <b/>
        <vertAlign val="superscript"/>
        <sz val="9"/>
        <color rgb="FF002060"/>
        <rFont val="Arial"/>
        <family val="2"/>
      </rPr>
      <t>(a)</t>
    </r>
  </si>
  <si>
    <t>(a) En nombre d'agents en emploi principal hors bénéficiaires de contrats aidés.</t>
  </si>
  <si>
    <t>Note : les effectifs par taille de collectivité figurent dans la fiche 8.7a.</t>
  </si>
  <si>
    <t>* : non classable dans une filière.</t>
  </si>
  <si>
    <t>8.10 Les mouvements de personnel dans les collectivités locales</t>
  </si>
  <si>
    <t xml:space="preserve">Entrées dans la FPT 
</t>
  </si>
  <si>
    <t xml:space="preserve">Sorties de la FPT 
</t>
  </si>
  <si>
    <r>
      <t>Effet des changements de type de collectivité</t>
    </r>
    <r>
      <rPr>
        <b/>
        <vertAlign val="superscript"/>
        <sz val="10"/>
        <color theme="1"/>
        <rFont val="Arial"/>
        <family val="2"/>
      </rPr>
      <t xml:space="preserve">(a) </t>
    </r>
  </si>
  <si>
    <t>(1)</t>
  </si>
  <si>
    <t>(2)</t>
  </si>
  <si>
    <t>(3)</t>
  </si>
  <si>
    <t>(4)</t>
  </si>
  <si>
    <t xml:space="preserve"> =(1)+(2)-(3)+(4)</t>
  </si>
  <si>
    <r>
      <t>Établissements communaux</t>
    </r>
    <r>
      <rPr>
        <vertAlign val="superscript"/>
        <sz val="10"/>
        <color theme="1"/>
        <rFont val="Arial"/>
        <family val="2"/>
      </rPr>
      <t>(b)</t>
    </r>
  </si>
  <si>
    <r>
      <t>EPCI</t>
    </r>
    <r>
      <rPr>
        <vertAlign val="superscript"/>
        <sz val="10"/>
        <color theme="1"/>
        <rFont val="Arial"/>
        <family val="2"/>
      </rPr>
      <t>(c)</t>
    </r>
    <r>
      <rPr>
        <sz val="10"/>
        <color theme="1"/>
        <rFont val="Arial"/>
        <family val="2"/>
      </rPr>
      <t xml:space="preserve"> à fiscalité propre</t>
    </r>
  </si>
  <si>
    <r>
      <t>Groupements intercommunaux sans fiscalité propre</t>
    </r>
    <r>
      <rPr>
        <vertAlign val="superscript"/>
        <sz val="10"/>
        <color theme="1"/>
        <rFont val="Arial"/>
        <family val="2"/>
      </rPr>
      <t>(d)</t>
    </r>
  </si>
  <si>
    <t>Départements</t>
  </si>
  <si>
    <r>
      <t>SDIS</t>
    </r>
    <r>
      <rPr>
        <vertAlign val="superscript"/>
        <sz val="10"/>
        <color theme="1"/>
        <rFont val="Arial"/>
        <family val="2"/>
      </rPr>
      <t>(c)</t>
    </r>
  </si>
  <si>
    <r>
      <t>Centres de gestion et CNFPT</t>
    </r>
    <r>
      <rPr>
        <vertAlign val="superscript"/>
        <sz val="10"/>
        <color theme="1"/>
        <rFont val="Arial"/>
        <family val="2"/>
      </rPr>
      <t>(c)</t>
    </r>
  </si>
  <si>
    <r>
      <t>Autres</t>
    </r>
    <r>
      <rPr>
        <vertAlign val="superscript"/>
        <sz val="10"/>
        <color theme="1"/>
        <rFont val="Arial"/>
        <family val="2"/>
      </rPr>
      <t>(e)</t>
    </r>
  </si>
  <si>
    <t>(c) EPCI : établissement public de coopération intercommunale; SDIS : services départementaux d'incendie et secours; CNFPT : centre national de la fonction publique territoriale (délégations départementales et services centraux).</t>
  </si>
  <si>
    <t>(e) Régies et EPA locaux.</t>
  </si>
  <si>
    <r>
      <t>Effet des changements de statut</t>
    </r>
    <r>
      <rPr>
        <b/>
        <vertAlign val="superscript"/>
        <sz val="10"/>
        <color theme="1"/>
        <rFont val="Arial"/>
        <family val="2"/>
      </rPr>
      <t xml:space="preserve">(a) </t>
    </r>
  </si>
  <si>
    <r>
      <t>Autres statuts hors  bénéficiaires de contrats aidés</t>
    </r>
    <r>
      <rPr>
        <vertAlign val="superscript"/>
        <sz val="10"/>
        <color theme="1"/>
        <rFont val="Arial"/>
        <family val="2"/>
      </rPr>
      <t>(b)</t>
    </r>
  </si>
  <si>
    <t>(b) Collaborateurs de cabinet, assistants maternels et familiaux, apprentis.</t>
  </si>
  <si>
    <t>8.11 - La fonction publique territoriale au sein de la fonction publique</t>
  </si>
  <si>
    <t>Effectifs dans les trois versants de la fonction publique, par statut</t>
  </si>
  <si>
    <t>Évolutions</t>
  </si>
  <si>
    <t>Fonction publique territoriale (1)+(2)</t>
  </si>
  <si>
    <t>Ensemble trois fonctions publiques</t>
  </si>
  <si>
    <t>Source : Insee, SIASP. Calculs DGCL, DGAFP.</t>
  </si>
  <si>
    <t xml:space="preserve">Champ : France hors Mayotte. Emplois principaux. Tous statuts. </t>
  </si>
  <si>
    <t>Profil des agents dans les trois versants de la fonction publique</t>
  </si>
  <si>
    <t>(parts en %; âge moyen en années)</t>
  </si>
  <si>
    <t>Fonction publique territoriale</t>
  </si>
  <si>
    <t>Part des agents de catégorie A</t>
  </si>
  <si>
    <t>Part des agents de catégorie B</t>
  </si>
  <si>
    <t>Part des agents de catégorie C</t>
  </si>
  <si>
    <t>Part des agents de catégorie indéterminée</t>
  </si>
  <si>
    <t>Part des femmes</t>
  </si>
  <si>
    <r>
      <t>Fonction publique hospitalière</t>
    </r>
    <r>
      <rPr>
        <b/>
        <vertAlign val="superscript"/>
        <sz val="9"/>
        <rFont val="Arial"/>
        <family val="2"/>
      </rPr>
      <t/>
    </r>
  </si>
  <si>
    <t>(a) Inclut les temps non complets et incomplets.</t>
  </si>
  <si>
    <t>8.12 Les salaires dans les collectivités locales</t>
  </si>
  <si>
    <t>Effectifs en équivalent temps plein annualisés</t>
  </si>
  <si>
    <r>
      <t xml:space="preserve">Salaires nets moyens 
</t>
    </r>
    <r>
      <rPr>
        <sz val="10"/>
        <color rgb="FF002060"/>
        <rFont val="Arial"/>
        <family val="2"/>
      </rPr>
      <t>(en euros)</t>
    </r>
  </si>
  <si>
    <r>
      <t xml:space="preserve">Volume total 
</t>
    </r>
    <r>
      <rPr>
        <sz val="10"/>
        <color rgb="FF002060"/>
        <rFont val="Arial"/>
        <family val="2"/>
      </rPr>
      <t>(en milliers)</t>
    </r>
  </si>
  <si>
    <r>
      <t xml:space="preserve">Répartition
 </t>
    </r>
    <r>
      <rPr>
        <sz val="10"/>
        <color rgb="FF002060"/>
        <rFont val="Arial"/>
        <family val="2"/>
      </rPr>
      <t>(en%)</t>
    </r>
  </si>
  <si>
    <r>
      <t xml:space="preserve">en euros courants </t>
    </r>
    <r>
      <rPr>
        <sz val="10"/>
        <color rgb="FF002060"/>
        <rFont val="Arial"/>
        <family val="2"/>
      </rPr>
      <t>(en %)</t>
    </r>
  </si>
  <si>
    <r>
      <t xml:space="preserve">en euros constants </t>
    </r>
    <r>
      <rPr>
        <sz val="10"/>
        <color rgb="FF002060"/>
        <rFont val="Arial"/>
        <family val="2"/>
      </rPr>
      <t>(en %)</t>
    </r>
  </si>
  <si>
    <t xml:space="preserve"> </t>
  </si>
  <si>
    <t>dont catégorie A</t>
  </si>
  <si>
    <t>dont catégorie B</t>
  </si>
  <si>
    <t>dont catégorie C</t>
  </si>
  <si>
    <r>
      <t>Autres statuts</t>
    </r>
    <r>
      <rPr>
        <vertAlign val="superscript"/>
        <sz val="9"/>
        <color rgb="FF000000"/>
        <rFont val="Arial"/>
        <family val="2"/>
      </rPr>
      <t>(a)</t>
    </r>
    <r>
      <rPr>
        <sz val="9"/>
        <color rgb="FF000000"/>
        <rFont val="Arial"/>
        <family val="2"/>
      </rPr>
      <t xml:space="preserve"> (hors contrats aidés)</t>
    </r>
  </si>
  <si>
    <t>Cadres et professions intellectuelles supérieures</t>
  </si>
  <si>
    <t>Professions intermédiaires</t>
  </si>
  <si>
    <t>Employés et ouvriers</t>
  </si>
  <si>
    <t>Professions indéterminées</t>
  </si>
  <si>
    <r>
      <t>Établissements communaux</t>
    </r>
    <r>
      <rPr>
        <vertAlign val="superscript"/>
        <sz val="9"/>
        <color theme="1"/>
        <rFont val="Arial"/>
        <family val="2"/>
      </rPr>
      <t>(b)</t>
    </r>
  </si>
  <si>
    <r>
      <t>EPCI</t>
    </r>
    <r>
      <rPr>
        <vertAlign val="superscript"/>
        <sz val="9"/>
        <color theme="1"/>
        <rFont val="Arial"/>
        <family val="2"/>
      </rPr>
      <t>(c)</t>
    </r>
    <r>
      <rPr>
        <sz val="9"/>
        <color theme="1"/>
        <rFont val="Arial"/>
        <family val="2"/>
      </rPr>
      <t xml:space="preserve"> à fiscalité propre</t>
    </r>
  </si>
  <si>
    <r>
      <t>Groupements intercommunaux sans fiscalité propre</t>
    </r>
    <r>
      <rPr>
        <vertAlign val="superscript"/>
        <sz val="9"/>
        <color theme="1"/>
        <rFont val="Arial"/>
        <family val="2"/>
      </rPr>
      <t>(d)</t>
    </r>
  </si>
  <si>
    <t>Services départementaux d'incendie et de secours</t>
  </si>
  <si>
    <r>
      <t>Centres de gestion et et CNFPT</t>
    </r>
    <r>
      <rPr>
        <vertAlign val="superscript"/>
        <sz val="9"/>
        <color theme="1"/>
        <rFont val="Arial"/>
        <family val="2"/>
      </rPr>
      <t>(c)</t>
    </r>
  </si>
  <si>
    <r>
      <t>Autres collectivités locales</t>
    </r>
    <r>
      <rPr>
        <vertAlign val="superscript"/>
        <sz val="9"/>
        <color theme="1"/>
        <rFont val="Arial"/>
        <family val="2"/>
      </rPr>
      <t>(e)</t>
    </r>
  </si>
  <si>
    <t>(a) principalement les collaborateurs de cabinet.</t>
  </si>
  <si>
    <t>(c) EPCI :  établissement public de coopération intercommunale - SDIS : services départementaux d'incendie et secours - CDG : centre de gestion - CNFPT : centre national de la fonction publique territoriale (délégations départementales et services centraux).</t>
  </si>
  <si>
    <t>Champ : France hors Mayotte. Tous statuts hors apprentis et assistants maternels et familiaux.</t>
  </si>
  <si>
    <r>
      <t>Effectifs en équivalent temps plein annualisés</t>
    </r>
    <r>
      <rPr>
        <b/>
        <vertAlign val="superscript"/>
        <sz val="10"/>
        <color rgb="FF002060"/>
        <rFont val="Arial"/>
        <family val="2"/>
      </rPr>
      <t>(a)</t>
    </r>
  </si>
  <si>
    <t>Évolution de la RMPP nette moyenne</t>
  </si>
  <si>
    <r>
      <t xml:space="preserve"> en euros constants
 </t>
    </r>
    <r>
      <rPr>
        <sz val="10"/>
        <color rgb="FF002060"/>
        <rFont val="Arial"/>
        <family val="2"/>
      </rPr>
      <t>(en %)</t>
    </r>
  </si>
  <si>
    <r>
      <t>Autres statuts</t>
    </r>
    <r>
      <rPr>
        <vertAlign val="superscript"/>
        <sz val="9"/>
        <color rgb="FF000000"/>
        <rFont val="Arial"/>
        <family val="2"/>
      </rPr>
      <t>(c)</t>
    </r>
    <r>
      <rPr>
        <sz val="9"/>
        <color rgb="FF000000"/>
        <rFont val="Arial"/>
        <family val="2"/>
      </rPr>
      <t xml:space="preserve"> (hors contrats aidés)</t>
    </r>
  </si>
  <si>
    <r>
      <t>Établissements communaux</t>
    </r>
    <r>
      <rPr>
        <vertAlign val="superscript"/>
        <sz val="9"/>
        <color theme="1"/>
        <rFont val="Arial"/>
        <family val="2"/>
      </rPr>
      <t>(d)</t>
    </r>
  </si>
  <si>
    <r>
      <t>EPCI</t>
    </r>
    <r>
      <rPr>
        <vertAlign val="superscript"/>
        <sz val="9"/>
        <color theme="1"/>
        <rFont val="Arial"/>
        <family val="2"/>
      </rPr>
      <t>(e)</t>
    </r>
    <r>
      <rPr>
        <sz val="9"/>
        <color theme="1"/>
        <rFont val="Arial"/>
        <family val="2"/>
      </rPr>
      <t xml:space="preserve"> à fiscalité propre</t>
    </r>
  </si>
  <si>
    <r>
      <t>Groupements intercommunaux sans fiscalité propre</t>
    </r>
    <r>
      <rPr>
        <vertAlign val="superscript"/>
        <sz val="9"/>
        <color theme="1"/>
        <rFont val="Arial"/>
        <family val="2"/>
      </rPr>
      <t>(f)</t>
    </r>
  </si>
  <si>
    <r>
      <t>Centres de gestion et et CNFPT</t>
    </r>
    <r>
      <rPr>
        <vertAlign val="superscript"/>
        <sz val="9"/>
        <color theme="1"/>
        <rFont val="Arial"/>
        <family val="2"/>
      </rPr>
      <t>(e)</t>
    </r>
  </si>
  <si>
    <r>
      <t>Autres collectivités locales</t>
    </r>
    <r>
      <rPr>
        <vertAlign val="superscript"/>
        <sz val="9"/>
        <color theme="1"/>
        <rFont val="Arial"/>
        <family val="2"/>
      </rPr>
      <t>(g)</t>
    </r>
  </si>
  <si>
    <t>(b) La rémunération moyenne des personnes en place (RMPP) est calculée sur le champ des salariés des collectivités territoriales présents les deux années consécutives (24 mois) chez le même employeur et ayant la même quotité de travail les deux années.</t>
  </si>
  <si>
    <t>(c) principalement les collaborateurs de cabinet.</t>
  </si>
  <si>
    <t>(d) Centres communaux d'action sociale, caisses des écoles et communes associées.</t>
  </si>
  <si>
    <t>(e) EPCI :  établissement public de coopération intercommunale - CNFPT : centre national de la fonction publique territoriale (délégations départementales et services centraux).</t>
  </si>
  <si>
    <t>(f) SIVOM, SIVU, syndicats mixtes, autres établissements publics intercommunaux.</t>
  </si>
  <si>
    <t>(g) Caisses de crédit municipal, régies, EPA locaux.</t>
  </si>
  <si>
    <t xml:space="preserve">8.8a Les emplois dans les collectivités locales selon le nombre d'habitants  
</t>
  </si>
  <si>
    <t>Strate démographique
 de la commune</t>
  </si>
  <si>
    <t>Nombre de communes</t>
  </si>
  <si>
    <t xml:space="preserve">Indicateurs 
sur les emplois principaux </t>
  </si>
  <si>
    <r>
      <t>Volume de travail en EQTP</t>
    </r>
    <r>
      <rPr>
        <b/>
        <vertAlign val="superscript"/>
        <sz val="10"/>
        <color rgb="FF002060"/>
        <rFont val="Arial"/>
        <family val="2"/>
      </rPr>
      <t xml:space="preserve">(b)
</t>
    </r>
    <r>
      <rPr>
        <i/>
        <sz val="9"/>
        <color rgb="FF002060"/>
        <rFont val="Arial"/>
        <family val="2"/>
      </rPr>
      <t>(en milliers)</t>
    </r>
  </si>
  <si>
    <r>
      <t xml:space="preserve">Taux d'administration 
 </t>
    </r>
    <r>
      <rPr>
        <i/>
        <sz val="9"/>
        <color rgb="FF002060"/>
        <rFont val="Arial"/>
        <family val="2"/>
      </rPr>
      <t>(en EQTP</t>
    </r>
    <r>
      <rPr>
        <i/>
        <vertAlign val="superscript"/>
        <sz val="9"/>
        <color rgb="FF002060"/>
        <rFont val="Arial"/>
        <family val="2"/>
      </rPr>
      <t>(b)</t>
    </r>
    <r>
      <rPr>
        <i/>
        <sz val="9"/>
        <color rgb="FF002060"/>
        <rFont val="Arial"/>
        <family val="2"/>
      </rPr>
      <t xml:space="preserve"> pour 1000 hab.)</t>
    </r>
  </si>
  <si>
    <t>Emplois principaux</t>
  </si>
  <si>
    <t xml:space="preserve">Effectif moyen </t>
  </si>
  <si>
    <r>
      <t xml:space="preserve">Dernier décile </t>
    </r>
    <r>
      <rPr>
        <b/>
        <vertAlign val="superscript"/>
        <sz val="10"/>
        <color rgb="FF002060"/>
        <rFont val="Arial"/>
        <family val="2"/>
      </rPr>
      <t>(a)</t>
    </r>
  </si>
  <si>
    <t>Moins de 100 hab.</t>
  </si>
  <si>
    <t>de 100 à 199 hab.</t>
  </si>
  <si>
    <t>de 200 à 499 hab.</t>
  </si>
  <si>
    <t>de 500 à 999 hab.</t>
  </si>
  <si>
    <t>de 1 000 à 1 999 hab.</t>
  </si>
  <si>
    <t>de 2 000 à 3 499 hab.</t>
  </si>
  <si>
    <t>de 3 500 à 4 999 hab.</t>
  </si>
  <si>
    <t>de 5 000 à 9 999 hab.</t>
  </si>
  <si>
    <t>de 10 000 à 19 999 hab.</t>
  </si>
  <si>
    <t>de 20 000 à 49 999 hab.</t>
  </si>
  <si>
    <t>de 50 000 à 79 999 hab.</t>
  </si>
  <si>
    <t>de 80 000 à 99 999 hab.</t>
  </si>
  <si>
    <t>de 100 000 à 299 9990 hab.</t>
  </si>
  <si>
    <t>300 000 hab. et plus</t>
  </si>
  <si>
    <t>(b) EQTP : équivalent temps plein.</t>
  </si>
  <si>
    <t>s. : soumis au secret statistique.</t>
  </si>
  <si>
    <t>Note : Ici, pour une commune donnée, on compte les emplois exercés en son sein, qu'elle soit l'employeur ou non.</t>
  </si>
  <si>
    <t xml:space="preserve">Champ : France hors Mayotte. Communes ayant au moins un agent y travaillant, emplois principaux et secondaires confondus. Ensemble des emplois pour le volume de travail en EQTP et pour le taux d'administration. Tous statuts. </t>
  </si>
  <si>
    <t>Strate démographique de la commune du siège de l'établissement communal</t>
  </si>
  <si>
    <t>Nombre d'établ. communaux</t>
  </si>
  <si>
    <t>Nombre de communes accueillant des établissements communaux</t>
  </si>
  <si>
    <r>
      <t>Volume de travail en EQTP</t>
    </r>
    <r>
      <rPr>
        <b/>
        <vertAlign val="superscript"/>
        <sz val="10"/>
        <color rgb="FF002060"/>
        <rFont val="Arial"/>
        <family val="2"/>
      </rPr>
      <t xml:space="preserve">(c)
</t>
    </r>
    <r>
      <rPr>
        <i/>
        <sz val="9"/>
        <color rgb="FF002060"/>
        <rFont val="Arial"/>
        <family val="2"/>
      </rPr>
      <t>(en milliers)</t>
    </r>
  </si>
  <si>
    <r>
      <t xml:space="preserve">Taux d'administration 
 </t>
    </r>
    <r>
      <rPr>
        <i/>
        <sz val="9"/>
        <color rgb="FF002060"/>
        <rFont val="Arial"/>
        <family val="2"/>
      </rPr>
      <t>(en EQTP</t>
    </r>
    <r>
      <rPr>
        <i/>
        <vertAlign val="superscript"/>
        <sz val="9"/>
        <color rgb="FF002060"/>
        <rFont val="Arial"/>
        <family val="2"/>
      </rPr>
      <t>(c)</t>
    </r>
    <r>
      <rPr>
        <i/>
        <sz val="9"/>
        <color rgb="FF002060"/>
        <rFont val="Arial"/>
        <family val="2"/>
      </rPr>
      <t xml:space="preserve"> pour 1000 hab.)</t>
    </r>
  </si>
  <si>
    <r>
      <t xml:space="preserve">Dernier décile </t>
    </r>
    <r>
      <rPr>
        <b/>
        <vertAlign val="superscript"/>
        <sz val="10"/>
        <color rgb="FF002060"/>
        <rFont val="Arial"/>
        <family val="2"/>
      </rPr>
      <t>(b)</t>
    </r>
  </si>
  <si>
    <t>Moins de 500 hab.</t>
  </si>
  <si>
    <t>(c) EQTP : équivalent temps plein.</t>
  </si>
  <si>
    <t>Note : Ici, pour un établissement communal donné, on compte les emplois exercés en son sein, qu'il soit l'employeur ou non.</t>
  </si>
  <si>
    <r>
      <t xml:space="preserve">Champ : France hors Mayotte. </t>
    </r>
    <r>
      <rPr>
        <sz val="9"/>
        <color rgb="FF002060"/>
        <rFont val="Calibri"/>
        <family val="2"/>
      </rPr>
      <t>É</t>
    </r>
    <r>
      <rPr>
        <i/>
        <sz val="9"/>
        <color rgb="FF002060"/>
        <rFont val="Arial"/>
        <family val="2"/>
      </rPr>
      <t xml:space="preserve">tablissements communaux ayant au moins un agent y travaillant, emplois principaux et secondaires confondus. Ensemble des emplois pour le volume de travail en EQTP et pour le taux d'administration. Tous statuts. </t>
    </r>
  </si>
  <si>
    <r>
      <t xml:space="preserve">Emplois au 31 décembre 2021 </t>
    </r>
    <r>
      <rPr>
        <i/>
        <sz val="9"/>
        <color rgb="FF002060"/>
        <rFont val="Arial"/>
        <family val="2"/>
      </rPr>
      <t>(en milliers)</t>
    </r>
  </si>
  <si>
    <t xml:space="preserve">8.8b Les emplois dans les collectivités locales selon le nombre d'habitants  
</t>
  </si>
  <si>
    <t>Strate démographique
 de l'intercommunalité</t>
  </si>
  <si>
    <t>Nombre d'EPCI à fiscalité propre</t>
  </si>
  <si>
    <r>
      <t xml:space="preserve">Taux d'administration
</t>
    </r>
    <r>
      <rPr>
        <i/>
        <sz val="9"/>
        <color rgb="FF002060"/>
        <rFont val="Arial"/>
        <family val="2"/>
      </rPr>
      <t>(en EQTP</t>
    </r>
    <r>
      <rPr>
        <i/>
        <vertAlign val="superscript"/>
        <sz val="9"/>
        <color rgb="FF002060"/>
        <rFont val="Arial"/>
        <family val="2"/>
      </rPr>
      <t>(b)</t>
    </r>
    <r>
      <rPr>
        <i/>
        <sz val="9"/>
        <color rgb="FF002060"/>
        <rFont val="Arial"/>
        <family val="2"/>
      </rPr>
      <t xml:space="preserve"> pour 1 000 hab.)</t>
    </r>
  </si>
  <si>
    <t>Moins de 5 000 hab.</t>
  </si>
  <si>
    <t>de 5 000 à 14 999 hab.</t>
  </si>
  <si>
    <t>de 15 000 à 29 999 hab.</t>
  </si>
  <si>
    <t>de 30 000 à 49 999 hab.</t>
  </si>
  <si>
    <t>de 50 000 à 99 999 hab.</t>
  </si>
  <si>
    <t>de 100 000 à 299 999 hab.</t>
  </si>
  <si>
    <t>Note : Ici, pour un EPCI à fiscalité propre donné, on compte les emplois exercés en son sein, qu'il soit employeur ou non.</t>
  </si>
  <si>
    <t>Source : Insee, SIASP ; DGCL, Banatic. Calculs DGCL.</t>
  </si>
  <si>
    <t xml:space="preserve">Champ : France hors Mayotte. EPCI à fiscalité propre ayant au moins un agent y travaillant, emplois principaux et secondaires confondus. Ensemble des emplois pour le volume de travail en EQTP et volume de travail pour le taux d'administration. Tous statuts. </t>
  </si>
  <si>
    <t>Nombre de groupements interco. sans fiscalité propre</t>
  </si>
  <si>
    <r>
      <t xml:space="preserve">Taux d'administration
</t>
    </r>
    <r>
      <rPr>
        <i/>
        <sz val="9"/>
        <color rgb="FF002060"/>
        <rFont val="Arial"/>
        <family val="2"/>
      </rPr>
      <t>(en EQTP</t>
    </r>
    <r>
      <rPr>
        <i/>
        <vertAlign val="superscript"/>
        <sz val="9"/>
        <color rgb="FF002060"/>
        <rFont val="Arial"/>
        <family val="2"/>
      </rPr>
      <t>(c)</t>
    </r>
    <r>
      <rPr>
        <i/>
        <sz val="9"/>
        <color rgb="FF002060"/>
        <rFont val="Arial"/>
        <family val="2"/>
      </rPr>
      <t xml:space="preserve"> pour 1 000 hab.)</t>
    </r>
  </si>
  <si>
    <r>
      <t>Population inconnue</t>
    </r>
    <r>
      <rPr>
        <vertAlign val="superscript"/>
        <sz val="9"/>
        <color indexed="8"/>
        <rFont val="Arial"/>
        <family val="2"/>
      </rPr>
      <t>(d)</t>
    </r>
  </si>
  <si>
    <r>
      <t>n.d.</t>
    </r>
    <r>
      <rPr>
        <vertAlign val="superscript"/>
        <sz val="9"/>
        <rFont val="Arial"/>
        <family val="2"/>
      </rPr>
      <t>(e)</t>
    </r>
  </si>
  <si>
    <r>
      <t>n.d.</t>
    </r>
    <r>
      <rPr>
        <b/>
        <vertAlign val="superscript"/>
        <sz val="9"/>
        <rFont val="Arial"/>
        <family val="2"/>
      </rPr>
      <t>(e)</t>
    </r>
  </si>
  <si>
    <t>(a) Syndicats intercommunaux à vocation unique (SIVU),  Syndicats intercommunaux à vocation multiple (SIVOM), syndicats mixtes et autres établissements publics intercommunaux.</t>
  </si>
  <si>
    <t xml:space="preserve">(d) Pour quelques intercommunalités ou établissements publics locaux, comme des syndicats ouverts mixtes ou des centres intercommunaux d'action sociale, il n'est pas possible d'attribuer de population. </t>
  </si>
  <si>
    <t>(e) n.d. : non déterminé. Etant donné qu'une partie des groupements intercommunaux sans fiscalité propre n'est rattachée à aucune population, il n'est pas possible de calculer un taux d'administration.</t>
  </si>
  <si>
    <t>Note : Ici, pour un groupement intercommunal sans fiscalité propre donné, on compte les emplois exercés en son sein, qu'il soit l'employeur ou non.</t>
  </si>
  <si>
    <t xml:space="preserve">Champ : France hors Mayotte. Groupements intercommunaux sans fiscalité propre ayant au moins un agent y travaillant, emplois principaux et secondaires confondus. Ensemble des emplois pour le volume de travail en EQTP et pour le taux d'administration. Tous statuts. </t>
  </si>
  <si>
    <t xml:space="preserve">8.8c Les emplois dans les collectivités locales selon le nombre d'habitants  
</t>
  </si>
  <si>
    <t>Strate démographique
du département</t>
  </si>
  <si>
    <t>Nombre de départements</t>
  </si>
  <si>
    <t>Moins de 300 000 hab.</t>
  </si>
  <si>
    <t>de 300 000 à 499 999 hab.</t>
  </si>
  <si>
    <t>de 500 000 à 799 999 hab.</t>
  </si>
  <si>
    <t>800 000 hab. et plus</t>
  </si>
  <si>
    <t>Note : Ici, pour un département donné, on compte les emplois exercés en son sein, qu'il soit l'employeur ou non.</t>
  </si>
  <si>
    <t xml:space="preserve">Champ : France hors Mayotte. Départements. Ensemble des emplois pour le volume de travail en EQTP et pour le taux d'administration. Tous statuts. </t>
  </si>
  <si>
    <r>
      <t>Strate démographique
 du département</t>
    </r>
    <r>
      <rPr>
        <b/>
        <vertAlign val="superscript"/>
        <sz val="11"/>
        <color rgb="FF002060"/>
        <rFont val="Arial"/>
        <family val="2"/>
      </rPr>
      <t>(a)</t>
    </r>
  </si>
  <si>
    <t>Nombre de SDIS</t>
  </si>
  <si>
    <t xml:space="preserve">(a) On attribue, à la collectivité, la population du département où est implanté l'établissement principal. </t>
  </si>
  <si>
    <t>Note : Ici, pour un SDIS donné, on compte les emplois exercés en son sein, qu'il soit l'employeur ou non.</t>
  </si>
  <si>
    <t xml:space="preserve">Champ : France hors Mayotte. SDIS. Ensemble des emplois pour le volume de travail en EQTP et pour le taux d'administration. Tous statuts. </t>
  </si>
  <si>
    <t xml:space="preserve">8.8d Les emplois dans les collectivités locales selon le nombre d'habitants  
</t>
  </si>
  <si>
    <r>
      <t>Strate démographique
 du département</t>
    </r>
    <r>
      <rPr>
        <b/>
        <vertAlign val="superscript"/>
        <sz val="11"/>
        <color rgb="FF002060"/>
        <rFont val="Arial"/>
        <family val="2"/>
      </rPr>
      <t>(b)</t>
    </r>
  </si>
  <si>
    <t>Nombre de centres de gestion et CNFPT</t>
  </si>
  <si>
    <r>
      <t>Volume de travail en EQTP</t>
    </r>
    <r>
      <rPr>
        <b/>
        <vertAlign val="superscript"/>
        <sz val="10"/>
        <color rgb="FF002060"/>
        <rFont val="Arial"/>
        <family val="2"/>
      </rPr>
      <t xml:space="preserve">(d)
</t>
    </r>
    <r>
      <rPr>
        <i/>
        <sz val="9"/>
        <color rgb="FF002060"/>
        <rFont val="Arial"/>
        <family val="2"/>
      </rPr>
      <t>(en milliers)</t>
    </r>
  </si>
  <si>
    <r>
      <t xml:space="preserve">Taux d'administration
</t>
    </r>
    <r>
      <rPr>
        <i/>
        <sz val="9"/>
        <color rgb="FF002060"/>
        <rFont val="Arial"/>
        <family val="2"/>
      </rPr>
      <t>(en EQTP</t>
    </r>
    <r>
      <rPr>
        <i/>
        <vertAlign val="superscript"/>
        <sz val="9"/>
        <color rgb="FF002060"/>
        <rFont val="Arial"/>
        <family val="2"/>
      </rPr>
      <t>(d)</t>
    </r>
    <r>
      <rPr>
        <i/>
        <sz val="9"/>
        <color rgb="FF002060"/>
        <rFont val="Arial"/>
        <family val="2"/>
      </rPr>
      <t xml:space="preserve"> pour 1 000 hab.)</t>
    </r>
  </si>
  <si>
    <r>
      <t xml:space="preserve">Dernier décile </t>
    </r>
    <r>
      <rPr>
        <b/>
        <vertAlign val="superscript"/>
        <sz val="10"/>
        <color rgb="FF002060"/>
        <rFont val="Arial"/>
        <family val="2"/>
      </rPr>
      <t>(c)</t>
    </r>
  </si>
  <si>
    <t>(a) CNFPT : centre national de la fonction publique territoriale (délégations départementales et services centraux).</t>
  </si>
  <si>
    <t xml:space="preserve">(b) On attribue, à la collectivité, la population du département où est implanté l'établissement principal. </t>
  </si>
  <si>
    <t>(d) EQTP : équivalent temps plein.</t>
  </si>
  <si>
    <t>Note : Ici, pour un centre de gestion donné ou le CNFPT, on compte les emplois exercés en son sein, qu'il soit l'employeur ou non.</t>
  </si>
  <si>
    <t xml:space="preserve">Champ : France hors Mayotte. Centres de gestion et CNFPT. Ensemble des emplois pour le volume de travail en EQTP et pour le taux d'administration. Tous statuts. </t>
  </si>
  <si>
    <t>Strate démographique
 de la région</t>
  </si>
  <si>
    <t>Nombre de régions</t>
  </si>
  <si>
    <t>Moins de 2 000 000 hab.</t>
  </si>
  <si>
    <t>de 2 000 000 à 3 499 999 hab.</t>
  </si>
  <si>
    <t>3 500 000 hab. et plus</t>
  </si>
  <si>
    <t>Note : Ici, pour une région donnée, on compte les emplois exercés en son sein, qu'elle soit employeur ou non.</t>
  </si>
  <si>
    <t xml:space="preserve">Champ : France hors Mayotte. Régions. Ensemble des emplois pour le volume de travail en EQTP et pour le taux d'administration. Tous statuts. </t>
  </si>
  <si>
    <t>8.13 Les élections professionnelles dans la fonction publique territoriale</t>
  </si>
  <si>
    <t>Résultats des élections professionnelles dans la fonction publique territoriale</t>
  </si>
  <si>
    <t>Comités techniques
4 décembre 2014</t>
  </si>
  <si>
    <t>Comités techniques
6 décembre 2018</t>
  </si>
  <si>
    <t>%</t>
  </si>
  <si>
    <t>Votants</t>
  </si>
  <si>
    <t xml:space="preserve">                    CFTC</t>
  </si>
  <si>
    <t xml:space="preserve">                    CGC </t>
  </si>
  <si>
    <t xml:space="preserve">                    CGT</t>
  </si>
  <si>
    <t xml:space="preserve">                    FA-FPT</t>
  </si>
  <si>
    <t xml:space="preserve">                    FO</t>
  </si>
  <si>
    <t xml:space="preserve">                    FSU</t>
  </si>
  <si>
    <t xml:space="preserve">                    SAFPT</t>
  </si>
  <si>
    <t xml:space="preserve">                    SUD Solidaires</t>
  </si>
  <si>
    <t xml:space="preserve">                    UNSA</t>
  </si>
  <si>
    <t xml:space="preserve">                    Divers</t>
  </si>
  <si>
    <t>Source : DGCL.</t>
  </si>
  <si>
    <t>Résultats aux élections professionnelles dans la fonction publique territoriale</t>
  </si>
  <si>
    <t>Femmes 2010</t>
  </si>
  <si>
    <t>Hommes 2010</t>
  </si>
  <si>
    <t>âge en années</t>
  </si>
  <si>
    <t>Libellé région</t>
  </si>
  <si>
    <t>Taux d'administration pour 1000 habitants</t>
  </si>
  <si>
    <t>Moyenne France (hors Mayotte)</t>
  </si>
  <si>
    <t>France métropole</t>
  </si>
  <si>
    <t>Taux de féminisation</t>
  </si>
  <si>
    <t>Hauts-De-France</t>
  </si>
  <si>
    <t>France(hors Mayotte)</t>
  </si>
  <si>
    <t>Filière</t>
  </si>
  <si>
    <t>Données pour graphique 8-13</t>
  </si>
  <si>
    <t>CGT</t>
  </si>
  <si>
    <t>CFDT</t>
  </si>
  <si>
    <t>FO</t>
  </si>
  <si>
    <t>UNSA</t>
  </si>
  <si>
    <t>FA-FPT</t>
  </si>
  <si>
    <t>SUD 
Solidaires</t>
  </si>
  <si>
    <t>CFTC</t>
  </si>
  <si>
    <t>FSU</t>
  </si>
  <si>
    <t>Divers</t>
  </si>
  <si>
    <t xml:space="preserve">CGC </t>
  </si>
  <si>
    <t>SAFPT</t>
  </si>
  <si>
    <t>(a) Collectivités locales employant au moins un agent en emploi principal, y compris les bénéficiaires de contrats aidés.</t>
  </si>
  <si>
    <r>
      <t xml:space="preserve">Établissements communaux </t>
    </r>
    <r>
      <rPr>
        <b/>
        <vertAlign val="superscript"/>
        <sz val="9"/>
        <rFont val="Arial"/>
        <family val="2"/>
      </rPr>
      <t>(b)</t>
    </r>
  </si>
  <si>
    <t>(c) Y compris la métropole de Lyon et les établissements publics territoriaux.</t>
  </si>
  <si>
    <r>
      <t xml:space="preserve">Organismes intercommunaux </t>
    </r>
    <r>
      <rPr>
        <b/>
        <vertAlign val="superscript"/>
        <sz val="9"/>
        <rFont val="Arial"/>
        <family val="2"/>
      </rPr>
      <t>(c)</t>
    </r>
  </si>
  <si>
    <r>
      <t xml:space="preserve">Communautés urbaines (CU) et métropoles </t>
    </r>
    <r>
      <rPr>
        <vertAlign val="superscript"/>
        <sz val="9"/>
        <rFont val="Arial"/>
        <family val="2"/>
      </rPr>
      <t>(c)</t>
    </r>
  </si>
  <si>
    <r>
      <t>Total des EPCI</t>
    </r>
    <r>
      <rPr>
        <b/>
        <vertAlign val="superscript"/>
        <sz val="9"/>
        <rFont val="Arial"/>
        <family val="2"/>
      </rPr>
      <t>(d)</t>
    </r>
    <r>
      <rPr>
        <b/>
        <sz val="9"/>
        <rFont val="Arial"/>
        <family val="2"/>
      </rPr>
      <t xml:space="preserve"> à fiscalité propre </t>
    </r>
    <r>
      <rPr>
        <b/>
        <vertAlign val="superscript"/>
        <sz val="9"/>
        <rFont val="Arial"/>
        <family val="2"/>
      </rPr>
      <t>(c)</t>
    </r>
  </si>
  <si>
    <t>(d) EPCI : établissement public de coopération intercommunale - SDIS : services départementaux d'incendie et secours - CNFPT : centre national de la fonction publique territoriale (délégations départementales et services centraux).</t>
  </si>
  <si>
    <r>
      <t>SDIS</t>
    </r>
    <r>
      <rPr>
        <vertAlign val="superscript"/>
        <sz val="9"/>
        <rFont val="Arial"/>
        <family val="2"/>
      </rPr>
      <t>(d)</t>
    </r>
  </si>
  <si>
    <r>
      <t>Centres de gestion et CNFPT</t>
    </r>
    <r>
      <rPr>
        <vertAlign val="superscript"/>
        <sz val="9"/>
        <rFont val="Arial"/>
        <family val="2"/>
      </rPr>
      <t>(d)</t>
    </r>
  </si>
  <si>
    <r>
      <t xml:space="preserve">Régions </t>
    </r>
    <r>
      <rPr>
        <b/>
        <vertAlign val="superscript"/>
        <sz val="9"/>
        <rFont val="Arial"/>
        <family val="2"/>
      </rPr>
      <t>(e)</t>
    </r>
  </si>
  <si>
    <r>
      <t>Autres</t>
    </r>
    <r>
      <rPr>
        <b/>
        <vertAlign val="superscript"/>
        <sz val="9"/>
        <rFont val="Arial"/>
        <family val="2"/>
      </rPr>
      <t>(f)</t>
    </r>
  </si>
  <si>
    <t>(b) Le dernier décile est la valeur pour laquelle 10 % des observations sont au dessus  (ou 90% sont en dessous). Par exemple, ici, 90 % des 25 SDIS implantés dans des départements ayant moins de 300 000 habitants ont moins de 299 agents.</t>
  </si>
  <si>
    <t xml:space="preserve">Effectifs au 31/12/2021
</t>
  </si>
  <si>
    <t xml:space="preserve">      </t>
  </si>
  <si>
    <t>Comités techniques
8 décembre 2022</t>
  </si>
  <si>
    <t>(a) En % des votants.</t>
  </si>
  <si>
    <t>(b) En % des suffrages exprimés.</t>
  </si>
  <si>
    <t>Taille de la collectivité
(en nombre d'agents en emploi principal bénéficiaires de contrats aidés)</t>
  </si>
  <si>
    <t>Les effectifs employés par les collectivités locales et leur volume de travail selon le type de collectivité</t>
  </si>
  <si>
    <t>Moyenne France :</t>
  </si>
  <si>
    <t>(b) Hors militaires.</t>
  </si>
  <si>
    <t>(c) Enseignants et documentalistes des établissements privés sous contrat, ouvriers d'État et apprentis.</t>
  </si>
  <si>
    <t>(d) Y compris internes et résidents, hors praticiens hospitalo-universitaires.</t>
  </si>
  <si>
    <t>(e) Principalement des médecins.</t>
  </si>
  <si>
    <t>(e) Y compris les collectivités uniques de Guyane et Martinique et la collectivité de Corse.</t>
  </si>
  <si>
    <t>(f) Caisses de crédit municipal, régies, EPA locaux.</t>
  </si>
  <si>
    <t>(b) Le dernier décile est la valeur pour laquelle 10 % des observations sont au dessus. Par exemple, ici, 10 % des 256 établissements communaux ayant entre 1 000 et 1 999 habitants font travailler plus de 64 agents.</t>
  </si>
  <si>
    <t>Inscrits</t>
  </si>
  <si>
    <r>
      <t>Suffrages exprimés</t>
    </r>
    <r>
      <rPr>
        <vertAlign val="superscript"/>
        <sz val="11"/>
        <color theme="1"/>
        <rFont val="Calibri"/>
        <family val="2"/>
        <scheme val="minor"/>
      </rPr>
      <t>(a)</t>
    </r>
  </si>
  <si>
    <r>
      <t xml:space="preserve">         dont</t>
    </r>
    <r>
      <rPr>
        <vertAlign val="superscript"/>
        <sz val="12"/>
        <color theme="1"/>
        <rFont val="Calibri"/>
        <family val="2"/>
        <scheme val="minor"/>
      </rPr>
      <t>(b)</t>
    </r>
    <r>
      <rPr>
        <sz val="11"/>
        <color theme="1"/>
        <rFont val="Calibri"/>
        <family val="2"/>
        <scheme val="minor"/>
      </rPr>
      <t xml:space="preserve"> CFDT</t>
    </r>
  </si>
  <si>
    <t>Note : La part des femmes en emploi principal, tous statuts confondus s'élève à 61,3 % contre 59 % si on restreint aux seuls fonctionnaires.</t>
  </si>
  <si>
    <t>Autres cas *</t>
  </si>
  <si>
    <t>Évolution 2021-2022</t>
  </si>
  <si>
    <t>Les effectifs et le volume de travail des collectivités locales selon la catégorie hierarchique, le sexe 
et le type de temps de travail des fonctionnaires et contractuels</t>
  </si>
  <si>
    <t>Champ : France hors Mayotte, fonctionnaires et contractuels en emplois principaux pour les effectifs au 31/12, ensemble des emplois pour les volumes de travail en équivalent temps plein. Tous statuts.</t>
  </si>
  <si>
    <t>Temps complet</t>
  </si>
  <si>
    <r>
      <t xml:space="preserve">2021
</t>
    </r>
    <r>
      <rPr>
        <vertAlign val="superscript"/>
        <sz val="9"/>
        <color rgb="FF002060"/>
        <rFont val="Arial"/>
        <family val="2"/>
      </rPr>
      <t>(version classique)</t>
    </r>
  </si>
  <si>
    <r>
      <t xml:space="preserve">2021
</t>
    </r>
    <r>
      <rPr>
        <vertAlign val="superscript"/>
        <sz val="9"/>
        <color rgb="FF002060"/>
        <rFont val="Arial"/>
        <family val="2"/>
      </rPr>
      <t>(version moderne)</t>
    </r>
  </si>
  <si>
    <t>Salaires nets mensuels moyens en équivalent temps plein en 2022</t>
  </si>
  <si>
    <r>
      <t>RMPP</t>
    </r>
    <r>
      <rPr>
        <b/>
        <vertAlign val="superscript"/>
        <sz val="11"/>
        <color rgb="FF002060"/>
        <rFont val="Arial"/>
        <family val="2"/>
      </rPr>
      <t>(b)</t>
    </r>
    <r>
      <rPr>
        <b/>
        <sz val="10"/>
        <color rgb="FF002060"/>
        <rFont val="Arial"/>
        <family val="2"/>
      </rPr>
      <t xml:space="preserve"> nette moyenne 2022
</t>
    </r>
    <r>
      <rPr>
        <sz val="10"/>
        <color rgb="FF002060"/>
        <rFont val="Arial"/>
        <family val="2"/>
      </rPr>
      <t xml:space="preserve"> (en euros)</t>
    </r>
  </si>
  <si>
    <t>Rémunérations nettes mensuelles moyennes des personnes en place en équivalent temps plein en 2022</t>
  </si>
  <si>
    <t>(a) Les agents sont classés en fonction de leur situation en 2021.</t>
  </si>
  <si>
    <t>Lecture : au 31 décembre 2022, les 18 582 communes de moins de 1 000 habitants employant au moins un agent en emploi principal comptent 68 600 agents sur un emploi principal. Le volume de travail  de ces collectivités est de 59 600 agents en équivalent temps plein.</t>
  </si>
  <si>
    <t>Lecture : au 31 décembre 2022, les collectivités de la région Auvergne-Rhône-Alpes comptent 223 800 agents sur un emploi principal. En 2022, le volume de travail généré par ces collectivités est de 209 600 agents en équivalent temps plein.</t>
  </si>
  <si>
    <t>© IGN - Insee 2024</t>
  </si>
  <si>
    <t>Taux d'administration régional en 2022</t>
  </si>
  <si>
    <r>
      <t xml:space="preserve">Nombre de collectivités en 2022 </t>
    </r>
    <r>
      <rPr>
        <b/>
        <vertAlign val="superscript"/>
        <sz val="10"/>
        <color rgb="FF002060"/>
        <rFont val="Arial"/>
        <family val="2"/>
      </rPr>
      <t>(a)</t>
    </r>
  </si>
  <si>
    <t>Effectifs par région selon le type de collectivité, au 31 décembre 2022</t>
  </si>
  <si>
    <t>Effectifs par région selon le statut et la catégorie hiérarchique, au 31 décembre 2022</t>
  </si>
  <si>
    <t>Lecture : au 31 décembre 2022, les communes de la région Auvergne-Rhône-Alpes comptent 114 700 agents sur un emploi principal et leurs établissements communaux en dénombrent 10 500.</t>
  </si>
  <si>
    <t>Lecture : au 31 décembre 2022, les collectivités comptent 1 431 400 agents fonctionnaires. En 2022, le volume de travail généré par ces collectivités est de 1 374 400 agents en équivalent temps plein.</t>
  </si>
  <si>
    <t>Lecture : au 31 décembre 2022, les communes comptent 750 400 agents fonctionnaires.</t>
  </si>
  <si>
    <t>Effectifs par filière selon le statut et la catégorie hiérarchique, au 31 décembre 2022</t>
  </si>
  <si>
    <t>Effectifs des collectivités locales par filière selon le type de collectivité, au 31 décembre 2022</t>
  </si>
  <si>
    <t>Lecture : au 31 décembre 2022, dans les communes, 214 500 agents fonctionnaires ou contractuels travaillent dans la filière administrative.</t>
  </si>
  <si>
    <t>Part de fonctionnaires selon la filière et le type de collectivité, au 31 décembre 2022</t>
  </si>
  <si>
    <t>Lecture : au 31 décembre 2022, dans les communes, parmi les fonctionnaires et contractuels en emploi principal, 82,1% sont fonctionnaires.</t>
  </si>
  <si>
    <t>Lecture : au 31 décembre 2022,  94 000 agents des collectivités locales avaient moins de 25 ans. En 2022, le volume de travail effectué par ces agents correspond à 91 800 équivalent temps plein.</t>
  </si>
  <si>
    <t>Pyramide des âges en 2010 et 2022</t>
  </si>
  <si>
    <t>Femmes 2022</t>
  </si>
  <si>
    <t>Hommes 2022</t>
  </si>
  <si>
    <t>Lecture : au 31 décembre 2022, les collectivités locales comptent 8 100 agents de sexe masculin agés de 25 ans.</t>
  </si>
  <si>
    <t>Répartition des effectifs par âge, selon le statut et le type de collectivité, au 31 décembre 2022</t>
  </si>
  <si>
    <t>Lecture : au 31 décembre 2022,  dans les communes, 5,3 % des agents ont moins de 25 ans.</t>
  </si>
  <si>
    <t>Effectifs des collectivités locales par âge selon le statut et la catégorie hiérarchique, au 31 décembre 2022</t>
  </si>
  <si>
    <t>Lecture : au 31 décembre 2022,  parmi les 94 000 agents ayant moins de 25 ans, 13 100 sont fonctionnaires.</t>
  </si>
  <si>
    <t>Répartition des collectivités locales et des emplois selon la taille des collectivités, au 31 décembre 2022</t>
  </si>
  <si>
    <t>Lecture : au 31 décembre 2022, dans les collectivités locales employant entre 1 et 4 agents, 37 600 agents sont en emploi principal (y compris contrat aidé). Parmi eux, 1 400 sont des bénéficiaires de contrats aidés.</t>
  </si>
  <si>
    <t>Lecture : au 31 décembre 2022, les 16 781 collectivités locales employant entre 1 et 4 agents sur un emploi principal hors contrats aidés comptabilisent 36 100 emplois principaux qui ne sont pas des contrats aidés. Parmi eux, 28 700 sont dans des communes.</t>
  </si>
  <si>
    <t>Lecture : au 31 décembre 2022, les 222 collectivités locales n'employant aucun agent sur un emploi principal emploient 500 bénéficiaires de contrats aidés. Parmi eux, 200 sont dans des communes.</t>
  </si>
  <si>
    <t>Lecture : au 31 décembre 2022, les 4 251 collectivités locales n'employant aucun agent en emploi principal y compris bénéficiaires de contrats aidés emploient 4 900 agents en emploi secondaire. Parmi eux, 4 000 sont dans des communes.</t>
  </si>
  <si>
    <r>
      <t>Nombre d'emplois secondaires selon la taille des collectivités</t>
    </r>
    <r>
      <rPr>
        <b/>
        <vertAlign val="superscript"/>
        <sz val="12"/>
        <rFont val="Arial, Helvetica, sans-serif"/>
      </rPr>
      <t xml:space="preserve"> </t>
    </r>
    <r>
      <rPr>
        <b/>
        <sz val="12"/>
        <rFont val="Arial, Helvetica, sans-serif"/>
      </rPr>
      <t>et</t>
    </r>
    <r>
      <rPr>
        <b/>
        <vertAlign val="superscript"/>
        <sz val="12"/>
        <rFont val="Arial, Helvetica, sans-serif"/>
      </rPr>
      <t xml:space="preserve"> </t>
    </r>
    <r>
      <rPr>
        <b/>
        <sz val="12"/>
        <rFont val="Arial, Helvetica, sans-serif"/>
      </rPr>
      <t>leur type, au 31 décembre 2022</t>
    </r>
  </si>
  <si>
    <r>
      <t>Nombre d'emplois secondaires selon la taille des collectivités, par</t>
    </r>
    <r>
      <rPr>
        <b/>
        <vertAlign val="superscript"/>
        <sz val="12"/>
        <rFont val="Arial, Helvetica, sans-serif"/>
      </rPr>
      <t xml:space="preserve"> </t>
    </r>
    <r>
      <rPr>
        <b/>
        <sz val="12"/>
        <rFont val="Arial, Helvetica, sans-serif"/>
      </rPr>
      <t>statut et catégorie hiérarchique, au 31 décembre 2022</t>
    </r>
  </si>
  <si>
    <t>Lecture : au 31 décembre 2022, les collectivités locales qui emploient 1 à 4 agents en emploi principal hors contrat aidé, emploient également 5 500 agents en emploi secondaire dont 500 emplois de catégorie A.</t>
  </si>
  <si>
    <r>
      <t xml:space="preserve">Taille de la collectivité
</t>
    </r>
    <r>
      <rPr>
        <b/>
        <sz val="8"/>
        <color rgb="FF002060"/>
        <rFont val="Arial"/>
        <family val="2"/>
      </rPr>
      <t>(en nombre d'agents en emploi principal hors bénéficiaires de contrats aidés)</t>
    </r>
  </si>
  <si>
    <t>Part des femmes dans les différents types de collectivités selon le statut, la catégorie hiérarchique, au 31 décembre 2022</t>
  </si>
  <si>
    <t>Lecture :  au 31 décembre 2022, dans les communes, sur 750 400 agents fonctionnaires, on dénombre 60,1 % de femmes.</t>
  </si>
  <si>
    <t xml:space="preserve">Lecture : au 31 décembre 2022, dans les collectivités employant entre 1 et 4 agents sur un emploi principal hors contrats aidés, 61,4 % des emplois principaux sont occupés par des femmes. </t>
  </si>
  <si>
    <t>Part des femmes dans les filières, au 31 décembre 2022</t>
  </si>
  <si>
    <t>Part des femmes dans les collectivités selon leur taille, au 31 décembre 2022</t>
  </si>
  <si>
    <t>(a) Pour les agents présents au 31/12/2021 et au 31/12/2022.</t>
  </si>
  <si>
    <t>Les mouvements de personnel par type de collectivité entre 2021 et 2022</t>
  </si>
  <si>
    <t xml:space="preserve">Effectifs au 31/12/2022
</t>
  </si>
  <si>
    <t>Les mouvements de personnel par statut entre 2021 et 2022</t>
  </si>
  <si>
    <t>Lecture : sur les 1 449 000 fonctionnaires en emploi principal dans la FPT au 31 décembre 2021, 93 800 ont quitté la FPT. D'autre part, 33 200 ont rejoint la FPT. Les changements de statuts ont également fait gagner à la FPT 43 000 agents fonctionnaires.</t>
  </si>
  <si>
    <r>
      <t xml:space="preserve">2021
</t>
    </r>
    <r>
      <rPr>
        <vertAlign val="superscript"/>
        <sz val="10"/>
        <color rgb="FF002060"/>
        <rFont val="Arial"/>
        <family val="2"/>
      </rPr>
      <t>(version classique)</t>
    </r>
  </si>
  <si>
    <r>
      <t xml:space="preserve">2021
</t>
    </r>
    <r>
      <rPr>
        <vertAlign val="superscript"/>
        <sz val="10"/>
        <color rgb="FF002060"/>
        <rFont val="Arial"/>
        <family val="2"/>
      </rPr>
      <t>(version moderne)</t>
    </r>
  </si>
  <si>
    <r>
      <t>Autres</t>
    </r>
    <r>
      <rPr>
        <vertAlign val="superscript"/>
        <sz val="10"/>
        <rFont val="Arial"/>
        <family val="2"/>
      </rPr>
      <t>(a)</t>
    </r>
  </si>
  <si>
    <r>
      <t>Fonction publique de l'État</t>
    </r>
    <r>
      <rPr>
        <b/>
        <vertAlign val="superscript"/>
        <sz val="10"/>
        <rFont val="Arial"/>
        <family val="2"/>
      </rPr>
      <t>(b)</t>
    </r>
    <r>
      <rPr>
        <b/>
        <sz val="10"/>
        <rFont val="Arial"/>
        <family val="2"/>
      </rPr>
      <t xml:space="preserve"> (1)+(2)</t>
    </r>
  </si>
  <si>
    <r>
      <t>Autres</t>
    </r>
    <r>
      <rPr>
        <vertAlign val="superscript"/>
        <sz val="10"/>
        <rFont val="Arial"/>
        <family val="2"/>
      </rPr>
      <t>(c)</t>
    </r>
  </si>
  <si>
    <r>
      <t>Fonction publique hospitalière</t>
    </r>
    <r>
      <rPr>
        <b/>
        <vertAlign val="superscript"/>
        <sz val="10"/>
        <rFont val="Arial"/>
        <family val="2"/>
      </rPr>
      <t>(d)</t>
    </r>
    <r>
      <rPr>
        <b/>
        <sz val="10"/>
        <rFont val="Arial"/>
        <family val="2"/>
      </rPr>
      <t xml:space="preserve"> (1)+(2)</t>
    </r>
  </si>
  <si>
    <r>
      <t>Autres</t>
    </r>
    <r>
      <rPr>
        <vertAlign val="superscript"/>
        <sz val="10"/>
        <rFont val="Arial"/>
        <family val="2"/>
      </rPr>
      <t>(e)</t>
    </r>
  </si>
  <si>
    <r>
      <t>Part des temps partiels</t>
    </r>
    <r>
      <rPr>
        <vertAlign val="superscript"/>
        <sz val="10"/>
        <color indexed="8"/>
        <rFont val="Arial"/>
        <family val="2"/>
      </rPr>
      <t xml:space="preserve"> (a)</t>
    </r>
  </si>
  <si>
    <r>
      <rPr>
        <sz val="10"/>
        <color indexed="8"/>
        <rFont val="Calibri"/>
        <family val="2"/>
      </rPr>
      <t>Â</t>
    </r>
    <r>
      <rPr>
        <sz val="10"/>
        <color indexed="8"/>
        <rFont val="Arial"/>
        <family val="2"/>
      </rPr>
      <t>ge moyen</t>
    </r>
  </si>
  <si>
    <r>
      <t>Fonction publique de l’État</t>
    </r>
    <r>
      <rPr>
        <b/>
        <vertAlign val="superscript"/>
        <sz val="10"/>
        <rFont val="Arial"/>
        <family val="2"/>
      </rPr>
      <t>(b)</t>
    </r>
  </si>
  <si>
    <r>
      <t xml:space="preserve">Part des temps partiels </t>
    </r>
    <r>
      <rPr>
        <vertAlign val="superscript"/>
        <sz val="10"/>
        <color indexed="8"/>
        <rFont val="Arial"/>
        <family val="2"/>
      </rPr>
      <t>(a)</t>
    </r>
  </si>
  <si>
    <r>
      <t>Établ. communaux</t>
    </r>
    <r>
      <rPr>
        <b/>
        <vertAlign val="superscript"/>
        <sz val="10"/>
        <color rgb="FF002060"/>
        <rFont val="Arial"/>
        <family val="2"/>
      </rPr>
      <t>(a)</t>
    </r>
  </si>
  <si>
    <r>
      <t>EPCI</t>
    </r>
    <r>
      <rPr>
        <b/>
        <vertAlign val="superscript"/>
        <sz val="10"/>
        <color rgb="FF002060"/>
        <rFont val="Arial"/>
        <family val="2"/>
      </rPr>
      <t>(b)</t>
    </r>
    <r>
      <rPr>
        <b/>
        <sz val="10"/>
        <color rgb="FF002060"/>
        <rFont val="Arial"/>
        <family val="2"/>
      </rPr>
      <t xml:space="preserve"> à fiscalité propre</t>
    </r>
  </si>
  <si>
    <r>
      <t>Autres</t>
    </r>
    <r>
      <rPr>
        <b/>
        <vertAlign val="superscript"/>
        <sz val="10"/>
        <color rgb="FF002060"/>
        <rFont val="Arial"/>
        <family val="2"/>
      </rPr>
      <t>(c)</t>
    </r>
  </si>
  <si>
    <r>
      <t>SDIS</t>
    </r>
    <r>
      <rPr>
        <b/>
        <vertAlign val="superscript"/>
        <sz val="10"/>
        <color rgb="FF002060"/>
        <rFont val="Arial"/>
        <family val="2"/>
      </rPr>
      <t>(b)</t>
    </r>
  </si>
  <si>
    <r>
      <t>CDG et CNFPT</t>
    </r>
    <r>
      <rPr>
        <b/>
        <vertAlign val="superscript"/>
        <sz val="10"/>
        <color rgb="FF002060"/>
        <rFont val="Arial"/>
        <family val="2"/>
      </rPr>
      <t>(b)</t>
    </r>
  </si>
  <si>
    <r>
      <t>Autres cas</t>
    </r>
    <r>
      <rPr>
        <vertAlign val="superscript"/>
        <sz val="10"/>
        <color indexed="8"/>
        <rFont val="Arial"/>
        <family val="2"/>
      </rPr>
      <t>(e)</t>
    </r>
  </si>
  <si>
    <r>
      <rPr>
        <b/>
        <sz val="10"/>
        <color rgb="FF002060"/>
        <rFont val="Calibri"/>
        <family val="2"/>
      </rPr>
      <t>É</t>
    </r>
    <r>
      <rPr>
        <b/>
        <sz val="10"/>
        <color rgb="FF002060"/>
        <rFont val="Arial"/>
        <family val="2"/>
      </rPr>
      <t xml:space="preserve">volution 2021-2022 
</t>
    </r>
    <r>
      <rPr>
        <i/>
        <sz val="10"/>
        <color rgb="FF002060"/>
        <rFont val="Arial"/>
        <family val="2"/>
      </rPr>
      <t>(en point de %)</t>
    </r>
  </si>
  <si>
    <t>Emplois et indicateurs sur les communes par strate démographique, au 31 décembre 2022</t>
  </si>
  <si>
    <r>
      <t>Emplois et indicateurs sur les établissements communaux</t>
    </r>
    <r>
      <rPr>
        <b/>
        <vertAlign val="superscript"/>
        <sz val="12"/>
        <rFont val="Arial, Helvetica, sans-serif"/>
      </rPr>
      <t>(a)</t>
    </r>
    <r>
      <rPr>
        <b/>
        <sz val="12"/>
        <rFont val="Arial, Helvetica, sans-serif"/>
      </rPr>
      <t xml:space="preserve"> par strate démographique, au 31 décembre 2022</t>
    </r>
  </si>
  <si>
    <r>
      <t xml:space="preserve">Emplois au 31 décembre 2022 </t>
    </r>
    <r>
      <rPr>
        <i/>
        <sz val="9"/>
        <color rgb="FF002060"/>
        <rFont val="Arial"/>
        <family val="2"/>
      </rPr>
      <t>(en milliers)</t>
    </r>
  </si>
  <si>
    <t>s.</t>
  </si>
  <si>
    <t>Lecture : au 31 décembre 2022,  les  1 826 communes de moins de 100 habitants dans lesquelles au moins un agent travaille comptent 1 100 agents en emploi principal hors contrats aidés et 100 bénéficaires de contrats aidés.</t>
  </si>
  <si>
    <t>Source : Insee, SIASP, Recensement de la population 2023. Calculs DGCL.</t>
  </si>
  <si>
    <t>Lecture : au 31 décembre 2022,  les 126 établissements communaux dans lesquels au moins un agent travaille et se situant dans des communes 500 à 999 habitants comptent 2 500 agents sur un emploi principal qui n'est pas un contrat aidé.</t>
  </si>
  <si>
    <t>Emplois et indicateurs sur les établissements publics de coopération intercommunale (EPCI) à fiscalité propre par strate démographique,
 au 31 décembre 2022</t>
  </si>
  <si>
    <t>(a) Le dernier décile est la valeur pour laquelle 10 % des observations sont au dessus. Par exemple, ici, 10 % des 435 EPCI à fiscalité propre ayant entre 15 000 et 29 999 habitants comptent plus de 173 agents.</t>
  </si>
  <si>
    <t>Lecture : au 31 décembre 2022,  les 349 EPCI à fiscalité propre dans lesquels au moins un agent travaille et se situant dans une intercommunalité de 5 000 à 14 999 habitants comptent 17 800 emplois dont 400 sont des emplois principaux occupés par des bénéficiaires de contrats aidés.</t>
  </si>
  <si>
    <r>
      <t>(b) Le dernier décile est la valeur pour laquelle 10 % des observations sont au dessus. Par exemple, ici, 10 % des 2</t>
    </r>
    <r>
      <rPr>
        <sz val="9"/>
        <color rgb="FF002060"/>
        <rFont val="Calibri"/>
        <family val="2"/>
      </rPr>
      <t> 792</t>
    </r>
    <r>
      <rPr>
        <i/>
        <sz val="9"/>
        <color rgb="FF002060"/>
        <rFont val="Arial"/>
        <family val="2"/>
      </rPr>
      <t xml:space="preserve"> groupements intercommunaux sans fiscalité propre ayant moins de 5 000 habitants font travailler plus de 9 agents.</t>
    </r>
  </si>
  <si>
    <r>
      <t>Lecture : au 31 décembre 2022,  les 2</t>
    </r>
    <r>
      <rPr>
        <sz val="9"/>
        <color rgb="FF002060"/>
        <rFont val="Calibri"/>
        <family val="2"/>
      </rPr>
      <t> 792</t>
    </r>
    <r>
      <rPr>
        <i/>
        <sz val="9"/>
        <color rgb="FF002060"/>
        <rFont val="Arial"/>
        <family val="2"/>
      </rPr>
      <t xml:space="preserve"> groupements intercommunaux sans fiscalité propre dans lesquels au moins un agent travaille et se situant dans une intercommunalité de moins de 5 000 habitants comptent 12 600 agents occupant un emploi principal qui n'est pas un contrat aidé.</t>
    </r>
  </si>
  <si>
    <r>
      <t>Emplois et indicateurs sur les groupements intercommunaux sans fiscalité propre</t>
    </r>
    <r>
      <rPr>
        <b/>
        <vertAlign val="superscript"/>
        <sz val="12"/>
        <rFont val="Arial"/>
        <family val="2"/>
      </rPr>
      <t>(a)</t>
    </r>
    <r>
      <rPr>
        <b/>
        <sz val="12"/>
        <rFont val="Arial"/>
        <family val="2"/>
      </rPr>
      <t xml:space="preserve"> par strate démographique, au 31 décembre 2022</t>
    </r>
  </si>
  <si>
    <t>Emplois et indicateurs sur les départements par strate démographique, au 31 décembre 2022</t>
  </si>
  <si>
    <t>(a) Le dernier décile est la valeur pour laquelle 10 % des observations sont au dessus (ou 90% sont en dessous). Par exemple, ici, 90 % des 22 départements ayant moins de 300 000 habitants ont moins de 1 698 agents.</t>
  </si>
  <si>
    <t>Lecture : au 31 décembre 2022,  les 22 départements de moins de 300 000 habitants comptent 29 800 agents occupant un emploi principal qui n'est pas un contrat aidé.</t>
  </si>
  <si>
    <t>Source : Insee, SIASP. Recensement de la population 2023. Calculs DGCL.</t>
  </si>
  <si>
    <t>Emplois et indicateurs sur les services départementaux d'incendie et secours (SDIS) par strate démographique, au 31 décembre 2022</t>
  </si>
  <si>
    <t>Lecture : au 31 décembre 2022,  les 25 SDIS implantés dans un département de moins de 300 000 habitants comptent 4 300 agents occupant un emploi principal qui n'est pas un contrat aidé.</t>
  </si>
  <si>
    <r>
      <t>Emplois et indicateurs sur les centres de gestion et le CNFPT</t>
    </r>
    <r>
      <rPr>
        <b/>
        <vertAlign val="superscript"/>
        <sz val="12"/>
        <rFont val="Arial"/>
        <family val="2"/>
      </rPr>
      <t>(a)</t>
    </r>
    <r>
      <rPr>
        <b/>
        <sz val="12"/>
        <rFont val="Arial"/>
        <family val="2"/>
      </rPr>
      <t xml:space="preserve"> par strate démographique, au 31 décembre 2022</t>
    </r>
  </si>
  <si>
    <t>(c) Le dernier décile est la valeur pour laquelle 10 % des observations sont au dessus. Par exemple, ici, 10 % des 27 centres de gestion (ou CNFPT) implantés dans des départements ayant moins de 300 000 habitants comptent plus de 90 agents.</t>
  </si>
  <si>
    <t>Lecture : au 31 décembre 2022,  les 27 centres de gestion (ou CNFPT) implantés dans un département de moins de 300 000 habitants comptent 1 100 agents occupant un emploi principal qui n'est pas un contrat aidé.</t>
  </si>
  <si>
    <t>Emplois et indicateurs sur les régions par strate démographique, au 31 décembre 2022</t>
  </si>
  <si>
    <t>(a) Le dernier quantile est la valeur pour laquelle 25 % des observations sont au dessus. Par exemple, ici, 25 % des 5 régions de moins de 2 millions d'habitants comptent plus de 4 445 agents.</t>
  </si>
  <si>
    <t>Lecture : au 31 décembre 2022,  les 5 régions comptant moins de 2 000 000 d'habitants comptent 16 000 agents occupant un emploi principal qui n'est pas un contrat aidé.</t>
  </si>
  <si>
    <t>Source : Insee, SIASP. Recensements de la population 2021, 2022 et 2023. Calculs DGCL.</t>
  </si>
  <si>
    <r>
      <t>Lecture : au 31 décembre 2022, la région Auvergne-Rhône-Alpes compte 161</t>
    </r>
    <r>
      <rPr>
        <sz val="9"/>
        <color rgb="FF002060"/>
        <rFont val="Arial"/>
        <family val="2"/>
      </rPr>
      <t> </t>
    </r>
    <r>
      <rPr>
        <i/>
        <sz val="9"/>
        <color rgb="FF002060"/>
        <rFont val="Arial"/>
        <family val="2"/>
      </rPr>
      <t>100 agents fonctionnaires et 55</t>
    </r>
    <r>
      <rPr>
        <sz val="9"/>
        <color rgb="FF002060"/>
        <rFont val="Arial"/>
        <family val="2"/>
      </rPr>
      <t> </t>
    </r>
    <r>
      <rPr>
        <i/>
        <sz val="9"/>
        <color rgb="FF002060"/>
        <rFont val="Arial"/>
        <family val="2"/>
      </rPr>
      <t>000 contractuels.</t>
    </r>
  </si>
  <si>
    <t>Effectifs par statut et catégorie hiérarchique selon le type de collectivité, au 31 décembre 2022</t>
  </si>
  <si>
    <t>Lecture : au 31 décembre 2022, parmi les 438 800 fonctionnaires et contractuels travaillant dans la filière administrative, 97 700 sont de catégorie A.</t>
  </si>
  <si>
    <r>
      <t>Nombre d'emplois principaux selon la taille des collectivités, par</t>
    </r>
    <r>
      <rPr>
        <b/>
        <vertAlign val="superscript"/>
        <sz val="12"/>
        <rFont val="Arial, Helvetica, sans-serif"/>
      </rPr>
      <t xml:space="preserve"> </t>
    </r>
    <r>
      <rPr>
        <b/>
        <sz val="12"/>
        <rFont val="Arial, Helvetica, sans-serif"/>
      </rPr>
      <t>statut et catégorie hiérarchique, au 31 décembre 2022</t>
    </r>
  </si>
  <si>
    <r>
      <t>Nombre d'emplois principaux hors contrats aidés selon la taille des collectivités</t>
    </r>
    <r>
      <rPr>
        <b/>
        <vertAlign val="superscript"/>
        <sz val="12"/>
        <rFont val="Arial, Helvetica, sans-serif"/>
      </rPr>
      <t xml:space="preserve"> </t>
    </r>
    <r>
      <rPr>
        <b/>
        <sz val="12"/>
        <rFont val="Arial, Helvetica, sans-serif"/>
      </rPr>
      <t>et</t>
    </r>
    <r>
      <rPr>
        <b/>
        <vertAlign val="superscript"/>
        <sz val="12"/>
        <rFont val="Arial, Helvetica, sans-serif"/>
      </rPr>
      <t xml:space="preserve"> </t>
    </r>
    <r>
      <rPr>
        <b/>
        <sz val="12"/>
        <rFont val="Arial, Helvetica, sans-serif"/>
      </rPr>
      <t>leur type, au 31 décembre 2022</t>
    </r>
  </si>
  <si>
    <r>
      <t>Nombre de bénéficiaires de contrats aidés selon la taille des collectivités</t>
    </r>
    <r>
      <rPr>
        <b/>
        <vertAlign val="superscript"/>
        <sz val="12"/>
        <rFont val="Arial, Helvetica, sans-serif"/>
      </rPr>
      <t xml:space="preserve"> </t>
    </r>
    <r>
      <rPr>
        <b/>
        <sz val="12"/>
        <rFont val="Arial, Helvetica, sans-serif"/>
      </rPr>
      <t>et</t>
    </r>
    <r>
      <rPr>
        <b/>
        <vertAlign val="superscript"/>
        <sz val="12"/>
        <rFont val="Arial, Helvetica, sans-serif"/>
      </rPr>
      <t xml:space="preserve"> </t>
    </r>
    <r>
      <rPr>
        <b/>
        <sz val="12"/>
        <rFont val="Arial, Helvetica, sans-serif"/>
      </rPr>
      <t>leur type, au 31 décembre 2022</t>
    </r>
  </si>
  <si>
    <t>Taux de féminisation par filière en 2022 (en %)</t>
  </si>
  <si>
    <t>Taux de féminisation par région en 2022 (en %)</t>
  </si>
  <si>
    <t>Taux d'administration par région en 2022</t>
  </si>
  <si>
    <t>(a) Un agent a temps non complet a un emploi créé pour une durée inférieure à 35 heures par semaine. Contrairement au temps partiel, la durée du temps de travail à temps non complet n'est pas choisi par l'agent mais par l'employeur.</t>
  </si>
  <si>
    <r>
      <t>Temps partiel</t>
    </r>
    <r>
      <rPr>
        <vertAlign val="superscript"/>
        <sz val="10"/>
        <rFont val="Arial"/>
        <family val="2"/>
      </rPr>
      <t>(a)</t>
    </r>
  </si>
  <si>
    <r>
      <t>Temps non complet</t>
    </r>
    <r>
      <rPr>
        <vertAlign val="superscript"/>
        <sz val="10"/>
        <rFont val="Arial"/>
        <family val="2"/>
      </rPr>
      <t>(a)</t>
    </r>
  </si>
  <si>
    <r>
      <t>Lecture : au 31 décembre 2022, la filière administrative compte 438</t>
    </r>
    <r>
      <rPr>
        <sz val="9"/>
        <color rgb="FF002060"/>
        <rFont val="Calibri"/>
        <family val="2"/>
      </rPr>
      <t> 8</t>
    </r>
    <r>
      <rPr>
        <i/>
        <sz val="9"/>
        <color rgb="FF002060"/>
        <rFont val="Arial"/>
        <family val="2"/>
      </rPr>
      <t>00 agents fonctionnaires et contractuels confondus. En 2022, le volume de travail généré dans cette filière est de 416 600 agents en équivalent temps plein.</t>
    </r>
  </si>
  <si>
    <t>Lecture : au 31 décembre 2022,  4 344 collectivités locales n'emploient aucun agent sur un emploi principal (hors contrat aidé). Ces collectivités comptent 5 400 agents qui sont en contrat aidé ou dont l'emploi est secondaire pour eux.</t>
  </si>
  <si>
    <r>
      <t>(a) Le dernier décile est la valeur pour laquelle 10 % des observations sont au dessus. Par exemple, ici, 10 % des 1</t>
    </r>
    <r>
      <rPr>
        <sz val="9"/>
        <color rgb="FF002060"/>
        <rFont val="Calibri"/>
        <family val="2"/>
      </rPr>
      <t> 826</t>
    </r>
    <r>
      <rPr>
        <i/>
        <sz val="9"/>
        <color rgb="FF002060"/>
        <rFont val="Arial"/>
        <family val="2"/>
      </rPr>
      <t xml:space="preserve"> communes de moins de 100 habitants comptent plus de 2 agents.</t>
    </r>
  </si>
  <si>
    <r>
      <t xml:space="preserve">Dernier quartile </t>
    </r>
    <r>
      <rPr>
        <b/>
        <vertAlign val="superscript"/>
        <sz val="10"/>
        <color rgb="FF002060"/>
        <rFont val="Arial"/>
        <family val="2"/>
      </rPr>
      <t>(a)</t>
    </r>
  </si>
  <si>
    <t>Lecture : sur les 1 031 600 agents en emploi principal dans les communes au 31 décembre 2021, 123 200 ont quitté la FPT. D'autre part, 117 400 ont rejoint la FPT. Les mouvements entre types de collectivités ont fait perdre 2 500 agents au communes.</t>
  </si>
  <si>
    <t>Évolution des salaires nets moyens 2021-2022</t>
  </si>
  <si>
    <t>Taille de la collectivité
(en nombre d'agents en emploi principal hors bénéficiaires de contrats aidés)</t>
  </si>
  <si>
    <t>s. : soumis au secret statistique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</si>
</sst>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00\ _€_-;\-* #,##0.00\ _€_-;_-* &quot;-&quot;??\ _€_-;_-@_-"/>
    <numFmt numFmtId="165" formatCode="_-* #,##0\ _€_-;\-* #,##0\ _€_-;_-* &quot;-&quot;??\ _€_-;_-@_-"/>
    <numFmt numFmtId="166" formatCode="_-* #,##0.0\ _€_-;\-* #,##0.0\ _€_-;_-* &quot;-&quot;??\ _€_-;_-@_-"/>
    <numFmt numFmtId="167" formatCode="\+0.0%;\-0.0%"/>
    <numFmt numFmtId="168" formatCode="0.0%"/>
    <numFmt numFmtId="169" formatCode="0.0"/>
    <numFmt numFmtId="170" formatCode="#,##0.0"/>
    <numFmt numFmtId="171" formatCode="_-* #,##0.0\ _€_-;\-* #,##0.0\ _€_-;_-* &quot;-&quot;?\ _€_-;_-@_-"/>
    <numFmt numFmtId="172" formatCode="#,##0.0_ ;\-#,##0.0\ "/>
    <numFmt numFmtId="173" formatCode="#,##0_ ;\-#,##0\ "/>
    <numFmt numFmtId="174" formatCode="\+0.0;\-0.0"/>
    <numFmt numFmtId="175" formatCode="_-* #,##0.000\ _€_-;\-* #,##0.000\ _€_-;_-* &quot;-&quot;?\ _€_-;_-@_-"/>
    <numFmt numFmtId="176" formatCode="_-* #,##0.000\ _€_-;\-* #,##0.000\ _€_-;_-* &quot;-&quot;??\ _€_-;_-@_-"/>
    <numFmt numFmtId="177" formatCode="_-* #,##0.0000\ _€_-;\-* #,##0.0000\ _€_-;_-* &quot;-&quot;?\ _€_-;_-@_-"/>
    <numFmt numFmtId="178" formatCode="_-* #,##0.00\ _€_-;\-* #,##0.00\ _€_-;_-* &quot;-&quot;?\ _€_-;_-@_-"/>
    <numFmt numFmtId="179" formatCode="#,##0.000_ ;\-#,##0.000\ "/>
    <numFmt numFmtId="180" formatCode="0.0_ ;\-0.0\ "/>
  </numFmts>
  <fonts count="18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rgb="FF002060"/>
      <name val="Arial"/>
      <family val="2"/>
    </font>
    <font>
      <b/>
      <sz val="11"/>
      <color theme="9"/>
      <name val="Calibri"/>
      <family val="2"/>
    </font>
    <font>
      <sz val="11"/>
      <color rgb="FFFF0000"/>
      <name val="Calibri"/>
      <family val="2"/>
    </font>
    <font>
      <sz val="11"/>
      <color rgb="FF00B050"/>
      <name val="Calibri"/>
      <family val="2"/>
    </font>
    <font>
      <b/>
      <sz val="12"/>
      <name val="Arial"/>
      <family val="2"/>
    </font>
    <font>
      <b/>
      <sz val="12"/>
      <name val="Arial, Helvetica, sans-serif"/>
    </font>
    <font>
      <sz val="10"/>
      <name val="Arial"/>
      <family val="2"/>
    </font>
    <font>
      <i/>
      <sz val="10"/>
      <name val="Arial"/>
      <family val="2"/>
    </font>
    <font>
      <b/>
      <sz val="10"/>
      <color rgb="FF002060"/>
      <name val="Arial"/>
      <family val="2"/>
    </font>
    <font>
      <b/>
      <vertAlign val="superscript"/>
      <sz val="10"/>
      <color rgb="FF002060"/>
      <name val="Arial"/>
      <family val="2"/>
    </font>
    <font>
      <sz val="10"/>
      <color rgb="FF002060"/>
      <name val="Arial"/>
      <family val="2"/>
    </font>
    <font>
      <i/>
      <sz val="9"/>
      <color rgb="FF002060"/>
      <name val="Arial"/>
      <family val="2"/>
    </font>
    <font>
      <sz val="10"/>
      <name val="ARIALNARROW"/>
    </font>
    <font>
      <sz val="11"/>
      <color indexed="8"/>
      <name val="Calibri"/>
      <family val="2"/>
    </font>
    <font>
      <b/>
      <sz val="10"/>
      <color rgb="FF002060"/>
      <name val="ARIALNARROW"/>
    </font>
    <font>
      <b/>
      <sz val="9"/>
      <name val="Arial"/>
      <family val="2"/>
    </font>
    <font>
      <b/>
      <sz val="8"/>
      <name val="Arial"/>
      <family val="2"/>
    </font>
    <font>
      <b/>
      <vertAlign val="superscript"/>
      <sz val="9"/>
      <name val="Arial"/>
      <family val="2"/>
    </font>
    <font>
      <sz val="9"/>
      <name val="Arial"/>
      <family val="2"/>
    </font>
    <font>
      <vertAlign val="superscript"/>
      <sz val="9"/>
      <name val="Arial"/>
      <family val="2"/>
    </font>
    <font>
      <sz val="9"/>
      <color indexed="8"/>
      <name val="Calibri"/>
      <family val="2"/>
    </font>
    <font>
      <b/>
      <sz val="9"/>
      <color theme="9"/>
      <name val="Arial"/>
      <family val="2"/>
    </font>
    <font>
      <i/>
      <sz val="9"/>
      <color indexed="8"/>
      <name val="Calibri"/>
      <family val="2"/>
    </font>
    <font>
      <b/>
      <sz val="10"/>
      <name val="Arial"/>
      <family val="2"/>
    </font>
    <font>
      <b/>
      <sz val="10"/>
      <name val="ARIALNARROW"/>
    </font>
    <font>
      <b/>
      <sz val="9"/>
      <name val="ARIALNARROW"/>
    </font>
    <font>
      <i/>
      <sz val="9"/>
      <name val="Arial"/>
      <family val="2"/>
    </font>
    <font>
      <sz val="9"/>
      <name val="ARIALNARROW"/>
    </font>
    <font>
      <i/>
      <sz val="11"/>
      <color indexed="8"/>
      <name val="Calibri"/>
      <family val="2"/>
    </font>
    <font>
      <i/>
      <sz val="8"/>
      <name val="Arial"/>
      <family val="2"/>
    </font>
    <font>
      <i/>
      <sz val="8"/>
      <color indexed="8"/>
      <name val="Arial"/>
      <family val="2"/>
    </font>
    <font>
      <b/>
      <sz val="10"/>
      <color theme="3" tint="-0.249977111117893"/>
      <name val="Arial"/>
      <family val="2"/>
    </font>
    <font>
      <sz val="11"/>
      <color rgb="FF000000"/>
      <name val="Arial"/>
      <family val="2"/>
    </font>
    <font>
      <b/>
      <sz val="14"/>
      <name val="Arial"/>
      <family val="2"/>
    </font>
    <font>
      <b/>
      <sz val="36"/>
      <name val="Arial"/>
      <family val="2"/>
    </font>
    <font>
      <sz val="24"/>
      <name val="Arial"/>
      <family val="2"/>
    </font>
    <font>
      <b/>
      <sz val="28"/>
      <name val="Arial"/>
      <family val="2"/>
    </font>
    <font>
      <b/>
      <sz val="24"/>
      <name val="Arial"/>
      <family val="2"/>
    </font>
    <font>
      <sz val="12"/>
      <name val="Arial"/>
      <family val="2"/>
    </font>
    <font>
      <sz val="10"/>
      <color rgb="FFFF0000"/>
      <name val="Arial"/>
      <family val="2"/>
    </font>
    <font>
      <b/>
      <sz val="14"/>
      <color indexed="8"/>
      <name val="Arial"/>
      <family val="2"/>
    </font>
    <font>
      <b/>
      <sz val="11"/>
      <color rgb="FFFF0000"/>
      <name val="Calibri"/>
      <family val="2"/>
    </font>
    <font>
      <b/>
      <sz val="18"/>
      <name val="Arial"/>
      <family val="2"/>
    </font>
    <font>
      <b/>
      <sz val="12"/>
      <color indexed="8"/>
      <name val="Arial"/>
      <family val="2"/>
    </font>
    <font>
      <sz val="8"/>
      <color indexed="62"/>
      <name val="ARIALNARROW"/>
    </font>
    <font>
      <b/>
      <vertAlign val="superscript"/>
      <sz val="10"/>
      <name val="Arial"/>
      <family val="2"/>
    </font>
    <font>
      <b/>
      <sz val="11"/>
      <color indexed="8"/>
      <name val="Calibri"/>
      <family val="2"/>
    </font>
    <font>
      <vertAlign val="superscript"/>
      <sz val="10"/>
      <name val="Arial"/>
      <family val="2"/>
    </font>
    <font>
      <b/>
      <sz val="11"/>
      <color rgb="FF00B050"/>
      <name val="Calibri"/>
      <family val="2"/>
    </font>
    <font>
      <sz val="8"/>
      <name val="Arial"/>
      <family val="2"/>
    </font>
    <font>
      <sz val="11"/>
      <color theme="3"/>
      <name val="Calibri"/>
      <family val="2"/>
    </font>
    <font>
      <b/>
      <sz val="10"/>
      <color indexed="8"/>
      <name val="ARIALNARROW"/>
    </font>
    <font>
      <sz val="9"/>
      <color indexed="8"/>
      <name val="Arial"/>
      <family val="2"/>
    </font>
    <font>
      <sz val="9"/>
      <color rgb="FF002060"/>
      <name val="Arial"/>
      <family val="2"/>
    </font>
    <font>
      <b/>
      <sz val="9"/>
      <color rgb="FF002060"/>
      <name val="Arial"/>
      <family val="2"/>
    </font>
    <font>
      <sz val="9"/>
      <color rgb="FF002060"/>
      <name val="Calibri"/>
      <family val="2"/>
    </font>
    <font>
      <i/>
      <sz val="8"/>
      <color theme="3"/>
      <name val="Arial"/>
      <family val="2"/>
    </font>
    <font>
      <sz val="8"/>
      <color theme="3"/>
      <name val="Arial"/>
      <family val="2"/>
    </font>
    <font>
      <b/>
      <sz val="11"/>
      <name val="Calibri"/>
      <family val="2"/>
    </font>
    <font>
      <vertAlign val="superscript"/>
      <sz val="11"/>
      <name val="Arial"/>
      <family val="2"/>
    </font>
    <font>
      <b/>
      <sz val="9"/>
      <color indexed="8"/>
      <name val="Arial"/>
      <family val="2"/>
    </font>
    <font>
      <b/>
      <sz val="11"/>
      <color rgb="FF000000"/>
      <name val="Arial"/>
      <family val="2"/>
    </font>
    <font>
      <sz val="10"/>
      <color indexed="8"/>
      <name val="Arial"/>
      <family val="2"/>
    </font>
    <font>
      <vertAlign val="superscript"/>
      <sz val="9"/>
      <color indexed="8"/>
      <name val="Arial"/>
      <family val="2"/>
    </font>
    <font>
      <sz val="11"/>
      <color theme="7" tint="0.39997558519241921"/>
      <name val="Calibri"/>
      <family val="2"/>
    </font>
    <font>
      <sz val="9"/>
      <color theme="9"/>
      <name val="Arial"/>
      <family val="2"/>
    </font>
    <font>
      <b/>
      <sz val="11"/>
      <color indexed="8"/>
      <name val="Arial"/>
      <family val="2"/>
    </font>
    <font>
      <sz val="10"/>
      <color theme="3"/>
      <name val="Arial"/>
      <family val="2"/>
    </font>
    <font>
      <b/>
      <sz val="10"/>
      <color theme="3"/>
      <name val="Arial"/>
      <family val="2"/>
    </font>
    <font>
      <sz val="8"/>
      <color indexed="8"/>
      <name val="Arial"/>
      <family val="2"/>
    </font>
    <font>
      <b/>
      <sz val="10"/>
      <color indexed="8"/>
      <name val="Arial"/>
      <family val="2"/>
    </font>
    <font>
      <i/>
      <sz val="8"/>
      <color rgb="FF002060"/>
      <name val="Arial"/>
      <family val="2"/>
    </font>
    <font>
      <b/>
      <sz val="12"/>
      <color theme="1"/>
      <name val="Arial"/>
      <family val="2"/>
    </font>
    <font>
      <b/>
      <sz val="12"/>
      <color rgb="FF002060"/>
      <name val="Arial"/>
      <family val="2"/>
    </font>
    <font>
      <i/>
      <sz val="10"/>
      <color indexed="8"/>
      <name val="Arial"/>
      <family val="2"/>
    </font>
    <font>
      <i/>
      <vertAlign val="superscript"/>
      <sz val="10"/>
      <color indexed="8"/>
      <name val="Arial"/>
      <family val="2"/>
    </font>
    <font>
      <i/>
      <sz val="9"/>
      <color theme="3"/>
      <name val="Arial"/>
      <family val="2"/>
    </font>
    <font>
      <i/>
      <sz val="9"/>
      <color indexed="8"/>
      <name val="Arial"/>
      <family val="2"/>
    </font>
    <font>
      <i/>
      <sz val="8"/>
      <color theme="9"/>
      <name val="Arial"/>
      <family val="2"/>
    </font>
    <font>
      <b/>
      <sz val="8"/>
      <color rgb="FF002060"/>
      <name val="Arial"/>
      <family val="2"/>
    </font>
    <font>
      <b/>
      <vertAlign val="superscript"/>
      <sz val="8"/>
      <color rgb="FF002060"/>
      <name val="Arial"/>
      <family val="2"/>
    </font>
    <font>
      <b/>
      <vertAlign val="superscript"/>
      <sz val="9"/>
      <color rgb="FF002060"/>
      <name val="Arial"/>
      <family val="2"/>
    </font>
    <font>
      <b/>
      <i/>
      <sz val="8"/>
      <name val="Arial"/>
      <family val="2"/>
    </font>
    <font>
      <b/>
      <sz val="11"/>
      <color rgb="FF002060"/>
      <name val="Arial"/>
      <family val="2"/>
    </font>
    <font>
      <b/>
      <sz val="12"/>
      <name val="Calibri"/>
      <family val="2"/>
    </font>
    <font>
      <sz val="8"/>
      <color indexed="8"/>
      <name val="Calibri"/>
      <family val="2"/>
    </font>
    <font>
      <sz val="8"/>
      <name val="Calibri"/>
      <family val="2"/>
    </font>
    <font>
      <i/>
      <sz val="8"/>
      <name val="Calibri"/>
      <family val="2"/>
    </font>
    <font>
      <sz val="8"/>
      <color rgb="FF002288"/>
      <name val="ARIALNARROW"/>
    </font>
    <font>
      <b/>
      <sz val="8"/>
      <color rgb="FF0000FF"/>
      <name val="Arial"/>
      <family val="2"/>
    </font>
    <font>
      <b/>
      <sz val="8"/>
      <color indexed="8"/>
      <name val="Arial"/>
      <family val="2"/>
    </font>
    <font>
      <b/>
      <sz val="9"/>
      <color indexed="8"/>
      <name val="Calibri"/>
      <family val="2"/>
    </font>
    <font>
      <b/>
      <i/>
      <sz val="9"/>
      <name val="Arial"/>
      <family val="2"/>
    </font>
    <font>
      <sz val="9"/>
      <color theme="1"/>
      <name val="Arial"/>
      <family val="2"/>
    </font>
    <font>
      <i/>
      <sz val="9"/>
      <color theme="1"/>
      <name val="Arial"/>
      <family val="2"/>
    </font>
    <font>
      <sz val="9"/>
      <color rgb="FF0000FF"/>
      <name val="Arial"/>
      <family val="2"/>
    </font>
    <font>
      <sz val="9"/>
      <color theme="1"/>
      <name val="ARIALNARROW"/>
    </font>
    <font>
      <sz val="8"/>
      <color theme="1"/>
      <name val="Arial"/>
      <family val="2"/>
    </font>
    <font>
      <sz val="8"/>
      <color theme="1"/>
      <name val="ARIALNARROW"/>
    </font>
    <font>
      <i/>
      <sz val="8"/>
      <color indexed="8"/>
      <name val="Calibri"/>
      <family val="2"/>
    </font>
    <font>
      <sz val="8"/>
      <color rgb="FF0000FF"/>
      <name val="Calibri"/>
      <family val="2"/>
    </font>
    <font>
      <sz val="8"/>
      <color rgb="FF00B050"/>
      <name val="Calibri"/>
      <family val="2"/>
    </font>
    <font>
      <b/>
      <sz val="11"/>
      <color rgb="FFFF0000"/>
      <name val="Arial"/>
      <family val="2"/>
    </font>
    <font>
      <sz val="11"/>
      <name val="Arial"/>
      <family val="2"/>
    </font>
    <font>
      <b/>
      <sz val="9"/>
      <color theme="1"/>
      <name val="Arial"/>
      <family val="2"/>
    </font>
    <font>
      <b/>
      <sz val="9"/>
      <color rgb="FF002060"/>
      <name val="ARIALNARROW"/>
    </font>
    <font>
      <b/>
      <sz val="9"/>
      <color rgb="FF002060"/>
      <name val="Calibri"/>
      <family val="2"/>
    </font>
    <font>
      <b/>
      <i/>
      <sz val="9"/>
      <color rgb="FF002060"/>
      <name val="Calibri"/>
      <family val="2"/>
    </font>
    <font>
      <sz val="9"/>
      <color rgb="FF002060"/>
      <name val="ARIALNARROW"/>
    </font>
    <font>
      <i/>
      <sz val="9"/>
      <color rgb="FF002060"/>
      <name val="Calibri"/>
      <family val="2"/>
    </font>
    <font>
      <sz val="11"/>
      <color rgb="FF002060"/>
      <name val="Calibri"/>
      <family val="2"/>
    </font>
    <font>
      <sz val="9"/>
      <color rgb="FF000000"/>
      <name val="Arial"/>
      <family val="2"/>
    </font>
    <font>
      <b/>
      <sz val="10"/>
      <color indexed="8"/>
      <name val="Calibri"/>
      <family val="2"/>
    </font>
    <font>
      <b/>
      <sz val="12"/>
      <color theme="9"/>
      <name val="Arial"/>
      <family val="2"/>
    </font>
    <font>
      <b/>
      <sz val="9"/>
      <color rgb="FF000000"/>
      <name val="Arial"/>
      <family val="2"/>
    </font>
    <font>
      <b/>
      <i/>
      <sz val="10"/>
      <color indexed="8"/>
      <name val="Arial"/>
      <family val="2"/>
    </font>
    <font>
      <b/>
      <i/>
      <sz val="9"/>
      <color indexed="8"/>
      <name val="Arial"/>
      <family val="2"/>
    </font>
    <font>
      <b/>
      <sz val="10"/>
      <color rgb="FF002060"/>
      <name val="Calibri"/>
      <family val="2"/>
    </font>
    <font>
      <sz val="9"/>
      <color rgb="FFFF0000"/>
      <name val="Arial"/>
      <family val="2"/>
    </font>
    <font>
      <b/>
      <sz val="8"/>
      <name val="Arial Narrow"/>
      <family val="2"/>
    </font>
    <font>
      <b/>
      <i/>
      <sz val="8"/>
      <name val="Arial Narrow"/>
      <family val="2"/>
    </font>
    <font>
      <i/>
      <sz val="8"/>
      <name val="Arial Narrow"/>
      <family val="2"/>
    </font>
    <font>
      <i/>
      <sz val="8"/>
      <color indexed="8"/>
      <name val="Arial Narrow"/>
      <family val="2"/>
    </font>
    <font>
      <sz val="10"/>
      <color rgb="FF00B050"/>
      <name val="ARIALNARROW"/>
    </font>
    <font>
      <sz val="10"/>
      <color theme="7" tint="0.39997558519241921"/>
      <name val="ARIALNARROW"/>
    </font>
    <font>
      <sz val="10"/>
      <color rgb="FF002060"/>
      <name val="ARIALNARROW"/>
    </font>
    <font>
      <b/>
      <sz val="14"/>
      <color theme="9"/>
      <name val="Calibri"/>
      <family val="2"/>
      <scheme val="minor"/>
    </font>
    <font>
      <b/>
      <sz val="12"/>
      <color theme="9"/>
      <name val="Arial, Helvetica, sans-serif"/>
    </font>
    <font>
      <sz val="11"/>
      <color theme="9"/>
      <name val="Calibri"/>
      <family val="2"/>
    </font>
    <font>
      <b/>
      <sz val="9"/>
      <color theme="4" tint="-0.499984740745262"/>
      <name val="Arial"/>
      <family val="2"/>
    </font>
    <font>
      <b/>
      <vertAlign val="superscript"/>
      <sz val="9"/>
      <color theme="4" tint="-0.499984740745262"/>
      <name val="Arial"/>
      <family val="2"/>
    </font>
    <font>
      <b/>
      <sz val="10"/>
      <name val="Arial Narrow"/>
      <family val="2"/>
    </font>
    <font>
      <sz val="10"/>
      <name val="Calibri"/>
      <family val="2"/>
    </font>
    <font>
      <sz val="10"/>
      <color indexed="8"/>
      <name val="ARIALNARROW"/>
    </font>
    <font>
      <b/>
      <sz val="9"/>
      <color indexed="8"/>
      <name val="ARIALNARROW"/>
    </font>
    <font>
      <b/>
      <sz val="8"/>
      <color indexed="62"/>
      <name val="ARIALNARROW"/>
    </font>
    <font>
      <b/>
      <vertAlign val="superscript"/>
      <sz val="12"/>
      <name val="Arial, Helvetica, sans-serif"/>
    </font>
    <font>
      <i/>
      <sz val="10"/>
      <name val="Arial, Helvetica, sans-serif"/>
    </font>
    <font>
      <b/>
      <sz val="10"/>
      <color theme="9"/>
      <name val="ARIALNARROW"/>
    </font>
    <font>
      <b/>
      <sz val="9"/>
      <color theme="9"/>
      <name val="Calibri"/>
      <family val="2"/>
      <scheme val="minor"/>
    </font>
    <font>
      <b/>
      <sz val="12"/>
      <color rgb="FFFF0000"/>
      <name val="Arial, Helvetica, sans-serif"/>
    </font>
    <font>
      <b/>
      <sz val="9"/>
      <color indexed="62"/>
      <name val="ARIALNARROW"/>
    </font>
    <font>
      <b/>
      <i/>
      <sz val="10"/>
      <name val="Arial"/>
      <family val="2"/>
    </font>
    <font>
      <b/>
      <sz val="10"/>
      <color indexed="62"/>
      <name val="Arial"/>
      <family val="2"/>
    </font>
    <font>
      <b/>
      <sz val="10"/>
      <color indexed="62"/>
      <name val="ARIALNARROW"/>
    </font>
    <font>
      <sz val="8"/>
      <color rgb="FF002060"/>
      <name val="Calibri"/>
      <family val="2"/>
    </font>
    <font>
      <b/>
      <sz val="28"/>
      <color theme="1"/>
      <name val="Arial Black"/>
      <family val="2"/>
    </font>
    <font>
      <i/>
      <sz val="8"/>
      <color theme="1"/>
      <name val="Arial"/>
      <family val="2"/>
    </font>
    <font>
      <b/>
      <i/>
      <sz val="8"/>
      <color theme="1"/>
      <name val="Arial"/>
      <family val="2"/>
    </font>
    <font>
      <b/>
      <sz val="10"/>
      <color theme="1"/>
      <name val="Arial"/>
      <family val="2"/>
    </font>
    <font>
      <sz val="11"/>
      <color theme="1"/>
      <name val="Arial"/>
      <family val="2"/>
    </font>
    <font>
      <sz val="10"/>
      <color theme="1"/>
      <name val="Arialnarrow"/>
    </font>
    <font>
      <b/>
      <vertAlign val="superscript"/>
      <sz val="10"/>
      <color theme="1"/>
      <name val="Arial"/>
      <family val="2"/>
    </font>
    <font>
      <b/>
      <sz val="10"/>
      <color theme="1"/>
      <name val="Arialnarrow"/>
    </font>
    <font>
      <sz val="10"/>
      <color theme="1"/>
      <name val="Arial"/>
      <family val="2"/>
    </font>
    <font>
      <vertAlign val="superscript"/>
      <sz val="10"/>
      <color theme="1"/>
      <name val="Arial"/>
      <family val="2"/>
    </font>
    <font>
      <b/>
      <sz val="9"/>
      <color theme="1"/>
      <name val="Arialnarrow"/>
    </font>
    <font>
      <b/>
      <i/>
      <sz val="9"/>
      <color rgb="FF002060"/>
      <name val="Arial"/>
      <family val="2"/>
    </font>
    <font>
      <sz val="10"/>
      <color indexed="8"/>
      <name val="Calibri"/>
      <family val="2"/>
    </font>
    <font>
      <b/>
      <sz val="9"/>
      <color theme="3"/>
      <name val="Arial"/>
      <family val="2"/>
    </font>
    <font>
      <sz val="9"/>
      <color theme="3"/>
      <name val="Arial"/>
      <family val="2"/>
    </font>
    <font>
      <b/>
      <sz val="14"/>
      <color theme="3"/>
      <name val="Arial"/>
      <family val="2"/>
    </font>
    <font>
      <b/>
      <sz val="11"/>
      <color rgb="FFFF0000"/>
      <name val="Calibri"/>
      <family val="2"/>
      <scheme val="minor"/>
    </font>
    <font>
      <i/>
      <sz val="9"/>
      <color rgb="FF000000"/>
      <name val="Arial"/>
      <family val="2"/>
    </font>
    <font>
      <vertAlign val="superscript"/>
      <sz val="9"/>
      <color rgb="FF000000"/>
      <name val="Arial"/>
      <family val="2"/>
    </font>
    <font>
      <vertAlign val="superscript"/>
      <sz val="9"/>
      <color theme="1"/>
      <name val="Arial"/>
      <family val="2"/>
    </font>
    <font>
      <b/>
      <vertAlign val="superscript"/>
      <sz val="11"/>
      <color rgb="FF002060"/>
      <name val="Arial"/>
      <family val="2"/>
    </font>
    <font>
      <i/>
      <vertAlign val="superscript"/>
      <sz val="9"/>
      <color rgb="FF002060"/>
      <name val="Arial"/>
      <family val="2"/>
    </font>
    <font>
      <b/>
      <sz val="10"/>
      <color rgb="FFFF0000"/>
      <name val="Arial"/>
      <family val="2"/>
    </font>
    <font>
      <b/>
      <vertAlign val="superscript"/>
      <sz val="12"/>
      <name val="Arial"/>
      <family val="2"/>
    </font>
    <font>
      <vertAlign val="superscript"/>
      <sz val="11"/>
      <color theme="1"/>
      <name val="Calibri"/>
      <family val="2"/>
      <scheme val="minor"/>
    </font>
    <font>
      <vertAlign val="superscript"/>
      <sz val="12"/>
      <color theme="1"/>
      <name val="Calibri"/>
      <family val="2"/>
      <scheme val="minor"/>
    </font>
    <font>
      <b/>
      <sz val="11"/>
      <color theme="1"/>
      <name val="Arial"/>
      <family val="2"/>
    </font>
    <font>
      <sz val="11"/>
      <color rgb="FF000000"/>
      <name val="Calibri"/>
      <family val="2"/>
      <scheme val="minor"/>
    </font>
    <font>
      <vertAlign val="superscript"/>
      <sz val="9"/>
      <color rgb="FF002060"/>
      <name val="Arial"/>
      <family val="2"/>
    </font>
    <font>
      <sz val="10"/>
      <color rgb="FF000000"/>
      <name val="Arial"/>
      <family val="2"/>
    </font>
    <font>
      <vertAlign val="superscript"/>
      <sz val="10"/>
      <color rgb="FF002060"/>
      <name val="Arial"/>
      <family val="2"/>
    </font>
    <font>
      <vertAlign val="superscript"/>
      <sz val="10"/>
      <color indexed="8"/>
      <name val="Arial"/>
      <family val="2"/>
    </font>
    <font>
      <b/>
      <sz val="10"/>
      <color rgb="FF000000"/>
      <name val="Arial"/>
      <family val="2"/>
    </font>
    <font>
      <i/>
      <sz val="10"/>
      <color rgb="FF00206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0"/>
        <bgColor indexed="64"/>
      </patternFill>
    </fill>
  </fills>
  <borders count="83">
    <border>
      <left/>
      <right/>
      <top/>
      <bottom/>
      <diagonal/>
    </border>
    <border>
      <left/>
      <right/>
      <top/>
      <bottom style="thin">
        <color rgb="FF002060"/>
      </bottom>
      <diagonal/>
    </border>
    <border>
      <left/>
      <right/>
      <top/>
      <bottom style="thin">
        <color theme="3"/>
      </bottom>
      <diagonal/>
    </border>
    <border>
      <left/>
      <right style="thin">
        <color theme="3"/>
      </right>
      <top style="thin">
        <color rgb="FF002060"/>
      </top>
      <bottom/>
      <diagonal/>
    </border>
    <border>
      <left style="thin">
        <color theme="3"/>
      </left>
      <right style="thin">
        <color theme="3"/>
      </right>
      <top style="thin">
        <color theme="3"/>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style="thin">
        <color rgb="FF002060"/>
      </right>
      <top style="thin">
        <color theme="3"/>
      </top>
      <bottom style="thin">
        <color theme="3"/>
      </bottom>
      <diagonal/>
    </border>
    <border>
      <left style="thin">
        <color rgb="FF002060"/>
      </left>
      <right/>
      <top style="thin">
        <color theme="3"/>
      </top>
      <bottom style="thin">
        <color theme="3"/>
      </bottom>
      <diagonal/>
    </border>
    <border>
      <left/>
      <right style="thin">
        <color theme="3"/>
      </right>
      <top style="thin">
        <color theme="3"/>
      </top>
      <bottom/>
      <diagonal/>
    </border>
    <border>
      <left/>
      <right style="thin">
        <color theme="3"/>
      </right>
      <top/>
      <bottom/>
      <diagonal/>
    </border>
    <border>
      <left/>
      <right/>
      <top style="thin">
        <color theme="3"/>
      </top>
      <bottom/>
      <diagonal/>
    </border>
    <border>
      <left style="thin">
        <color theme="3"/>
      </left>
      <right/>
      <top/>
      <bottom/>
      <diagonal/>
    </border>
    <border>
      <left/>
      <right style="thin">
        <color rgb="FF002060"/>
      </right>
      <top/>
      <bottom/>
      <diagonal/>
    </border>
    <border>
      <left style="thin">
        <color rgb="FF002060"/>
      </left>
      <right/>
      <top/>
      <bottom/>
      <diagonal/>
    </border>
    <border>
      <left/>
      <right style="thin">
        <color rgb="FF002060"/>
      </right>
      <top/>
      <bottom style="thin">
        <color theme="3"/>
      </bottom>
      <diagonal/>
    </border>
    <border>
      <left/>
      <right/>
      <top style="thin">
        <color rgb="FF002060"/>
      </top>
      <bottom/>
      <diagonal/>
    </border>
    <border>
      <left style="thin">
        <color theme="3"/>
      </left>
      <right/>
      <top style="thin">
        <color theme="3"/>
      </top>
      <bottom/>
      <diagonal/>
    </border>
    <border>
      <left/>
      <right style="thin">
        <color rgb="FF002060"/>
      </right>
      <top style="thin">
        <color theme="3"/>
      </top>
      <bottom/>
      <diagonal/>
    </border>
    <border>
      <left/>
      <right/>
      <top/>
      <bottom style="thin">
        <color auto="1"/>
      </bottom>
      <diagonal/>
    </border>
    <border>
      <left/>
      <right style="thin">
        <color theme="3"/>
      </right>
      <top/>
      <bottom style="thin">
        <color auto="1"/>
      </bottom>
      <diagonal/>
    </border>
    <border>
      <left/>
      <right style="thin">
        <color rgb="FF002060"/>
      </right>
      <top style="thin">
        <color auto="1"/>
      </top>
      <bottom style="thin">
        <color rgb="FF002060"/>
      </bottom>
      <diagonal/>
    </border>
    <border>
      <left style="thin">
        <color theme="3"/>
      </left>
      <right style="thin">
        <color theme="3"/>
      </right>
      <top style="thin">
        <color theme="3"/>
      </top>
      <bottom style="thin">
        <color theme="3"/>
      </bottom>
      <diagonal/>
    </border>
    <border>
      <left style="thin">
        <color rgb="FF002060"/>
      </left>
      <right/>
      <top/>
      <bottom style="thin">
        <color rgb="FF002060"/>
      </bottom>
      <diagonal/>
    </border>
    <border>
      <left/>
      <right/>
      <top style="thin">
        <color rgb="FF002060"/>
      </top>
      <bottom style="thin">
        <color theme="3"/>
      </bottom>
      <diagonal/>
    </border>
    <border>
      <left/>
      <right/>
      <top style="thin">
        <color rgb="FF002060"/>
      </top>
      <bottom style="thin">
        <color rgb="FF002060"/>
      </bottom>
      <diagonal/>
    </border>
    <border>
      <left/>
      <right style="thin">
        <color theme="3"/>
      </right>
      <top/>
      <bottom style="thin">
        <color rgb="FF002060"/>
      </bottom>
      <diagonal/>
    </border>
    <border>
      <left style="thin">
        <color theme="3"/>
      </left>
      <right/>
      <top style="thin">
        <color theme="3"/>
      </top>
      <bottom style="thin">
        <color rgb="FF002060"/>
      </bottom>
      <diagonal/>
    </border>
    <border>
      <left/>
      <right/>
      <top style="thin">
        <color theme="3"/>
      </top>
      <bottom style="thin">
        <color rgb="FF002060"/>
      </bottom>
      <diagonal/>
    </border>
    <border>
      <left/>
      <right style="thin">
        <color rgb="FF002060"/>
      </right>
      <top style="thin">
        <color theme="3"/>
      </top>
      <bottom style="thin">
        <color rgb="FF002060"/>
      </bottom>
      <diagonal/>
    </border>
    <border>
      <left style="thin">
        <color theme="3"/>
      </left>
      <right/>
      <top style="thin">
        <color rgb="FF002060"/>
      </top>
      <bottom style="thin">
        <color rgb="FF002060"/>
      </bottom>
      <diagonal/>
    </border>
    <border>
      <left/>
      <right style="thin">
        <color theme="3"/>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style="thin">
        <color rgb="FF002060"/>
      </right>
      <top/>
      <bottom style="thin">
        <color rgb="FF002060"/>
      </bottom>
      <diagonal/>
    </border>
    <border>
      <left/>
      <right style="thin">
        <color auto="1"/>
      </right>
      <top/>
      <bottom style="thin">
        <color auto="1"/>
      </bottom>
      <diagonal/>
    </border>
    <border>
      <left/>
      <right style="thin">
        <color auto="1"/>
      </right>
      <top/>
      <bottom/>
      <diagonal/>
    </border>
    <border>
      <left/>
      <right style="thin">
        <color rgb="FF002060"/>
      </right>
      <top style="thin">
        <color rgb="FF002060"/>
      </top>
      <bottom/>
      <diagonal/>
    </border>
    <border>
      <left style="thin">
        <color rgb="FF002060"/>
      </left>
      <right/>
      <top style="thin">
        <color rgb="FF002060"/>
      </top>
      <bottom/>
      <diagonal/>
    </border>
    <border>
      <left style="thin">
        <color rgb="FF002060"/>
      </left>
      <right/>
      <top style="thin">
        <color rgb="FF002060"/>
      </top>
      <bottom style="thin">
        <color theme="3"/>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style="thin">
        <color rgb="FF002060"/>
      </right>
      <top style="thin">
        <color theme="3"/>
      </top>
      <bottom/>
      <diagonal/>
    </border>
    <border>
      <left style="thin">
        <color rgb="FF002060"/>
      </left>
      <right style="thin">
        <color rgb="FF002060"/>
      </right>
      <top/>
      <bottom style="thin">
        <color theme="3"/>
      </bottom>
      <diagonal/>
    </border>
    <border>
      <left style="thin">
        <color rgb="FF002060"/>
      </left>
      <right/>
      <top/>
      <bottom style="thin">
        <color theme="3"/>
      </bottom>
      <diagonal/>
    </border>
    <border>
      <left style="thin">
        <color rgb="FF002060"/>
      </left>
      <right style="thin">
        <color theme="3"/>
      </right>
      <top style="thin">
        <color rgb="FF002060"/>
      </top>
      <bottom/>
      <diagonal/>
    </border>
    <border>
      <left style="thin">
        <color rgb="FF002060"/>
      </left>
      <right style="thin">
        <color theme="3"/>
      </right>
      <top/>
      <bottom style="thin">
        <color rgb="FF002060"/>
      </bottom>
      <diagonal/>
    </border>
    <border>
      <left style="thin">
        <color theme="3"/>
      </left>
      <right/>
      <top style="thin">
        <color rgb="FF002060"/>
      </top>
      <bottom/>
      <diagonal/>
    </border>
    <border>
      <left style="thin">
        <color rgb="FF002060"/>
      </left>
      <right style="thin">
        <color theme="3"/>
      </right>
      <top/>
      <bottom/>
      <diagonal/>
    </border>
    <border>
      <left style="thin">
        <color rgb="FF002060"/>
      </left>
      <right style="thin">
        <color theme="3"/>
      </right>
      <top/>
      <bottom style="thin">
        <color theme="3"/>
      </bottom>
      <diagonal/>
    </border>
    <border>
      <left style="thin">
        <color theme="3"/>
      </left>
      <right style="thin">
        <color theme="3"/>
      </right>
      <top style="thin">
        <color rgb="FF002060"/>
      </top>
      <bottom/>
      <diagonal/>
    </border>
    <border>
      <left style="thin">
        <color theme="3"/>
      </left>
      <right style="thin">
        <color rgb="FF002060"/>
      </right>
      <top style="thin">
        <color rgb="FF002060"/>
      </top>
      <bottom/>
      <diagonal/>
    </border>
    <border>
      <left style="thin">
        <color theme="3"/>
      </left>
      <right style="thin">
        <color theme="3"/>
      </right>
      <top/>
      <bottom style="thin">
        <color rgb="FF002060"/>
      </bottom>
      <diagonal/>
    </border>
    <border>
      <left style="thin">
        <color theme="3"/>
      </left>
      <right style="thin">
        <color rgb="FF002060"/>
      </right>
      <top/>
      <bottom style="thin">
        <color rgb="FF002060"/>
      </bottom>
      <diagonal/>
    </border>
    <border>
      <left/>
      <right style="thin">
        <color indexed="64"/>
      </right>
      <top style="thin">
        <color rgb="FF002060"/>
      </top>
      <bottom/>
      <diagonal/>
    </border>
    <border>
      <left/>
      <right style="thin">
        <color indexed="64"/>
      </right>
      <top/>
      <bottom style="thin">
        <color rgb="FF002060"/>
      </bottom>
      <diagonal/>
    </border>
    <border>
      <left style="thin">
        <color rgb="FF002060"/>
      </left>
      <right style="thin">
        <color rgb="FF002060"/>
      </right>
      <top style="thin">
        <color rgb="FF002060"/>
      </top>
      <bottom style="thin">
        <color rgb="FF002060"/>
      </bottom>
      <diagonal/>
    </border>
    <border>
      <left style="thin">
        <color auto="1"/>
      </left>
      <right/>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top style="thin">
        <color auto="1"/>
      </top>
      <bottom/>
      <diagonal/>
    </border>
    <border>
      <left style="thin">
        <color rgb="FF002060"/>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theme="3"/>
      </top>
      <bottom/>
      <diagonal/>
    </border>
    <border>
      <left/>
      <right style="thin">
        <color auto="1"/>
      </right>
      <top style="thin">
        <color theme="3"/>
      </top>
      <bottom/>
      <diagonal/>
    </border>
    <border>
      <left style="medium">
        <color rgb="FFC1C1C1"/>
      </left>
      <right/>
      <top/>
      <bottom/>
      <diagonal/>
    </border>
    <border>
      <left style="thin">
        <color rgb="FF002060"/>
      </left>
      <right/>
      <top style="thin">
        <color theme="3"/>
      </top>
      <bottom/>
      <diagonal/>
    </border>
    <border>
      <left/>
      <right style="thin">
        <color rgb="FF002060"/>
      </right>
      <top style="thin">
        <color rgb="FF002060"/>
      </top>
      <bottom style="thin">
        <color theme="3"/>
      </bottom>
      <diagonal/>
    </border>
    <border>
      <left style="thin">
        <color theme="3"/>
      </left>
      <right/>
      <top style="thin">
        <color theme="3"/>
      </top>
      <bottom style="thin">
        <color auto="1"/>
      </bottom>
      <diagonal/>
    </border>
    <border>
      <left style="thin">
        <color theme="3"/>
      </left>
      <right style="thin">
        <color theme="3"/>
      </right>
      <top/>
      <bottom/>
      <diagonal/>
    </border>
    <border>
      <left style="thin">
        <color theme="3"/>
      </left>
      <right/>
      <top style="thin">
        <color rgb="FF002060"/>
      </top>
      <bottom style="thin">
        <color theme="3"/>
      </bottom>
      <diagonal/>
    </border>
  </borders>
  <cellStyleXfs count="11">
    <xf numFmtId="0" fontId="0" fillId="0" borderId="0"/>
    <xf numFmtId="0" fontId="10" fillId="0" borderId="0"/>
    <xf numFmtId="164" fontId="17" fillId="0" borderId="0" applyFont="0" applyFill="0" applyBorder="0" applyAlignment="0" applyProtection="0"/>
    <xf numFmtId="9" fontId="17" fillId="0" borderId="0" applyFont="0" applyFill="0" applyBorder="0" applyAlignment="0" applyProtection="0"/>
    <xf numFmtId="0" fontId="10" fillId="0" borderId="0"/>
    <xf numFmtId="0" fontId="1" fillId="0" borderId="0"/>
    <xf numFmtId="9" fontId="1"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 fillId="0" borderId="0" applyFont="0" applyFill="0" applyBorder="0" applyAlignment="0" applyProtection="0"/>
  </cellStyleXfs>
  <cellXfs count="1724">
    <xf numFmtId="0" fontId="0" fillId="0" borderId="0" xfId="0"/>
    <xf numFmtId="0" fontId="5" fillId="3" borderId="0" xfId="0" applyNumberFormat="1" applyFont="1" applyFill="1" applyBorder="1" applyAlignment="1" applyProtection="1"/>
    <xf numFmtId="0" fontId="6" fillId="4" borderId="0" xfId="0" applyFont="1" applyFill="1"/>
    <xf numFmtId="0" fontId="0" fillId="3" borderId="0" xfId="0" applyNumberFormat="1" applyFont="1" applyFill="1" applyBorder="1" applyAlignment="1" applyProtection="1"/>
    <xf numFmtId="0" fontId="0" fillId="3" borderId="0" xfId="0" applyNumberFormat="1" applyFont="1" applyFill="1" applyBorder="1" applyAlignment="1" applyProtection="1">
      <alignment horizontal="left"/>
    </xf>
    <xf numFmtId="0" fontId="7" fillId="4" borderId="0" xfId="0" applyFont="1" applyFill="1"/>
    <xf numFmtId="0" fontId="0" fillId="4" borderId="0" xfId="0" applyNumberFormat="1" applyFont="1" applyFill="1" applyBorder="1" applyAlignment="1" applyProtection="1">
      <alignment horizontal="left"/>
    </xf>
    <xf numFmtId="0" fontId="0" fillId="4" borderId="0" xfId="0" applyNumberFormat="1" applyFont="1" applyFill="1" applyBorder="1" applyAlignment="1" applyProtection="1"/>
    <xf numFmtId="0" fontId="8" fillId="3" borderId="0" xfId="0" applyNumberFormat="1" applyFont="1" applyFill="1" applyBorder="1" applyAlignment="1" applyProtection="1">
      <alignment horizontal="left"/>
    </xf>
    <xf numFmtId="0" fontId="9" fillId="3" borderId="0" xfId="0" applyNumberFormat="1" applyFont="1" applyFill="1" applyBorder="1" applyAlignment="1" applyProtection="1">
      <alignment horizontal="left" wrapText="1"/>
    </xf>
    <xf numFmtId="0" fontId="11" fillId="4" borderId="1" xfId="1" applyNumberFormat="1" applyFont="1" applyFill="1" applyBorder="1" applyAlignment="1" applyProtection="1"/>
    <xf numFmtId="0" fontId="9" fillId="3" borderId="2" xfId="0" applyNumberFormat="1" applyFont="1" applyFill="1" applyBorder="1" applyAlignment="1" applyProtection="1">
      <alignment horizontal="left" wrapText="1"/>
    </xf>
    <xf numFmtId="0" fontId="0" fillId="3" borderId="2" xfId="0" applyNumberFormat="1" applyFont="1" applyFill="1" applyBorder="1" applyAlignment="1" applyProtection="1"/>
    <xf numFmtId="0" fontId="0" fillId="4" borderId="2" xfId="0" applyNumberFormat="1" applyFont="1" applyFill="1" applyBorder="1" applyAlignment="1" applyProtection="1">
      <alignment horizontal="left"/>
    </xf>
    <xf numFmtId="0" fontId="0" fillId="4" borderId="2" xfId="0" applyNumberFormat="1" applyFont="1" applyFill="1" applyBorder="1" applyAlignment="1" applyProtection="1"/>
    <xf numFmtId="0" fontId="9" fillId="3" borderId="3" xfId="0" applyNumberFormat="1" applyFont="1" applyFill="1" applyBorder="1" applyAlignment="1" applyProtection="1">
      <alignment horizontal="left" wrapText="1"/>
    </xf>
    <xf numFmtId="0" fontId="16" fillId="4" borderId="8" xfId="0" applyNumberFormat="1" applyFont="1" applyFill="1" applyBorder="1" applyAlignment="1" applyProtection="1">
      <alignment horizontal="right" vertical="center" wrapText="1"/>
    </xf>
    <xf numFmtId="0" fontId="19" fillId="4" borderId="13" xfId="0" applyNumberFormat="1" applyFont="1" applyFill="1" applyBorder="1" applyAlignment="1" applyProtection="1">
      <alignment horizontal="left" wrapText="1"/>
    </xf>
    <xf numFmtId="166" fontId="19" fillId="4" borderId="0" xfId="2" applyNumberFormat="1" applyFont="1" applyFill="1" applyBorder="1" applyAlignment="1" applyProtection="1">
      <alignment horizontal="right" vertical="center" wrapText="1" indent="1"/>
    </xf>
    <xf numFmtId="166" fontId="19" fillId="4" borderId="15" xfId="2" applyNumberFormat="1" applyFont="1" applyFill="1" applyBorder="1" applyAlignment="1" applyProtection="1">
      <alignment horizontal="right" vertical="center" wrapText="1" indent="1"/>
    </xf>
    <xf numFmtId="166" fontId="19" fillId="4" borderId="13" xfId="2" applyNumberFormat="1" applyFont="1" applyFill="1" applyBorder="1" applyAlignment="1" applyProtection="1">
      <alignment horizontal="right" vertical="center" wrapText="1" indent="1"/>
    </xf>
    <xf numFmtId="166" fontId="19" fillId="4" borderId="17" xfId="2" applyNumberFormat="1" applyFont="1" applyFill="1" applyBorder="1" applyAlignment="1" applyProtection="1">
      <alignment horizontal="right" vertical="center" wrapText="1" indent="1"/>
    </xf>
    <xf numFmtId="0" fontId="22" fillId="2" borderId="14" xfId="0" applyNumberFormat="1" applyFont="1" applyFill="1" applyBorder="1" applyAlignment="1" applyProtection="1">
      <alignment horizontal="left" vertical="center" wrapText="1" indent="2"/>
    </xf>
    <xf numFmtId="166" fontId="22" fillId="2" borderId="0" xfId="2" applyNumberFormat="1" applyFont="1" applyFill="1" applyBorder="1" applyAlignment="1">
      <alignment horizontal="right" vertical="center" indent="1"/>
    </xf>
    <xf numFmtId="166" fontId="22" fillId="2" borderId="17" xfId="2" applyNumberFormat="1" applyFont="1" applyFill="1" applyBorder="1" applyAlignment="1">
      <alignment horizontal="right" vertical="center" indent="1"/>
    </xf>
    <xf numFmtId="0" fontId="22" fillId="4" borderId="14" xfId="0" applyNumberFormat="1" applyFont="1" applyFill="1" applyBorder="1" applyAlignment="1" applyProtection="1">
      <alignment horizontal="left" vertical="center" wrapText="1" indent="2"/>
    </xf>
    <xf numFmtId="166" fontId="22" fillId="4" borderId="0" xfId="2" applyNumberFormat="1" applyFont="1" applyFill="1" applyBorder="1" applyAlignment="1">
      <alignment horizontal="right" vertical="center" indent="1"/>
    </xf>
    <xf numFmtId="166" fontId="22" fillId="4" borderId="17" xfId="2" applyNumberFormat="1" applyFont="1" applyFill="1" applyBorder="1" applyAlignment="1">
      <alignment horizontal="right" vertical="center" indent="1"/>
    </xf>
    <xf numFmtId="0" fontId="22" fillId="4" borderId="14" xfId="0" applyNumberFormat="1" applyFont="1" applyFill="1" applyBorder="1" applyAlignment="1" applyProtection="1">
      <alignment horizontal="left" wrapText="1" indent="2"/>
    </xf>
    <xf numFmtId="166" fontId="22" fillId="4" borderId="0" xfId="2" applyNumberFormat="1" applyFont="1" applyFill="1" applyBorder="1" applyAlignment="1">
      <alignment horizontal="right" indent="1"/>
    </xf>
    <xf numFmtId="166" fontId="22" fillId="4" borderId="17" xfId="2" applyNumberFormat="1" applyFont="1" applyFill="1" applyBorder="1" applyAlignment="1">
      <alignment horizontal="right" indent="1"/>
    </xf>
    <xf numFmtId="0" fontId="19" fillId="2" borderId="14" xfId="0" applyNumberFormat="1" applyFont="1" applyFill="1" applyBorder="1" applyAlignment="1" applyProtection="1">
      <alignment horizontal="left" wrapText="1" indent="2"/>
    </xf>
    <xf numFmtId="166" fontId="19" fillId="2" borderId="0" xfId="2" applyNumberFormat="1" applyFont="1" applyFill="1" applyBorder="1" applyAlignment="1" applyProtection="1">
      <alignment horizontal="right" wrapText="1" indent="1"/>
    </xf>
    <xf numFmtId="166" fontId="19" fillId="2" borderId="17" xfId="2" applyNumberFormat="1" applyFont="1" applyFill="1" applyBorder="1" applyAlignment="1" applyProtection="1">
      <alignment horizontal="right" wrapText="1" indent="1"/>
    </xf>
    <xf numFmtId="0" fontId="19" fillId="4" borderId="8" xfId="0" applyNumberFormat="1" applyFont="1" applyFill="1" applyBorder="1" applyAlignment="1" applyProtection="1">
      <alignment horizontal="left" vertical="center" wrapText="1" indent="2"/>
    </xf>
    <xf numFmtId="166" fontId="19" fillId="4" borderId="2" xfId="2" applyNumberFormat="1" applyFont="1" applyFill="1" applyBorder="1" applyAlignment="1">
      <alignment horizontal="right" vertical="center" indent="1"/>
    </xf>
    <xf numFmtId="166" fontId="19" fillId="4" borderId="19" xfId="2" applyNumberFormat="1" applyFont="1" applyFill="1" applyBorder="1" applyAlignment="1">
      <alignment horizontal="right" vertical="center" indent="1"/>
    </xf>
    <xf numFmtId="0" fontId="19" fillId="4" borderId="14" xfId="0" applyNumberFormat="1" applyFont="1" applyFill="1" applyBorder="1" applyAlignment="1" applyProtection="1">
      <alignment horizontal="left" vertical="center" wrapText="1"/>
    </xf>
    <xf numFmtId="166" fontId="19" fillId="4" borderId="14" xfId="2" applyNumberFormat="1" applyFont="1" applyFill="1" applyBorder="1" applyAlignment="1" applyProtection="1">
      <alignment horizontal="right" vertical="center" wrapText="1" indent="1"/>
    </xf>
    <xf numFmtId="167" fontId="19" fillId="4" borderId="0" xfId="3" applyNumberFormat="1" applyFont="1" applyFill="1" applyBorder="1" applyAlignment="1" applyProtection="1">
      <alignment horizontal="left" vertical="center" wrapText="1"/>
    </xf>
    <xf numFmtId="0" fontId="19" fillId="4" borderId="14" xfId="0" applyNumberFormat="1" applyFont="1" applyFill="1" applyBorder="1" applyAlignment="1" applyProtection="1">
      <alignment horizontal="left" vertical="center" wrapText="1" indent="2"/>
    </xf>
    <xf numFmtId="166" fontId="19" fillId="4" borderId="0" xfId="2" applyNumberFormat="1" applyFont="1" applyFill="1" applyBorder="1" applyAlignment="1">
      <alignment horizontal="right" vertical="center" indent="1"/>
    </xf>
    <xf numFmtId="166" fontId="19" fillId="4" borderId="17" xfId="2" applyNumberFormat="1" applyFont="1" applyFill="1" applyBorder="1" applyAlignment="1">
      <alignment horizontal="right" vertical="center" indent="1"/>
    </xf>
    <xf numFmtId="0" fontId="19" fillId="2" borderId="8" xfId="0" applyNumberFormat="1" applyFont="1" applyFill="1" applyBorder="1" applyAlignment="1" applyProtection="1">
      <alignment horizontal="left" vertical="center" wrapText="1" indent="2"/>
    </xf>
    <xf numFmtId="166" fontId="19" fillId="2" borderId="2" xfId="2" applyNumberFormat="1" applyFont="1" applyFill="1" applyBorder="1" applyAlignment="1" applyProtection="1">
      <alignment horizontal="right" vertical="center" wrapText="1" indent="1"/>
    </xf>
    <xf numFmtId="166" fontId="19" fillId="2" borderId="19" xfId="2" applyNumberFormat="1" applyFont="1" applyFill="1" applyBorder="1" applyAlignment="1" applyProtection="1">
      <alignment horizontal="right" vertical="center" wrapText="1" indent="1"/>
    </xf>
    <xf numFmtId="0" fontId="22" fillId="2" borderId="14" xfId="0" applyNumberFormat="1" applyFont="1" applyFill="1" applyBorder="1" applyAlignment="1" applyProtection="1">
      <alignment horizontal="left" wrapText="1" indent="2"/>
    </xf>
    <xf numFmtId="166" fontId="22" fillId="2" borderId="0" xfId="2" applyNumberFormat="1" applyFont="1" applyFill="1" applyBorder="1" applyAlignment="1">
      <alignment horizontal="right" indent="1"/>
    </xf>
    <xf numFmtId="166" fontId="22" fillId="2" borderId="17" xfId="2" applyNumberFormat="1" applyFont="1" applyFill="1" applyBorder="1" applyAlignment="1">
      <alignment horizontal="right" indent="1"/>
    </xf>
    <xf numFmtId="0" fontId="19" fillId="4" borderId="13" xfId="0" applyNumberFormat="1" applyFont="1" applyFill="1" applyBorder="1" applyAlignment="1" applyProtection="1">
      <alignment horizontal="left" vertical="center" wrapText="1"/>
    </xf>
    <xf numFmtId="166" fontId="19" fillId="4" borderId="15" xfId="2" applyNumberFormat="1" applyFont="1" applyFill="1" applyBorder="1" applyAlignment="1">
      <alignment horizontal="right" vertical="center"/>
    </xf>
    <xf numFmtId="166" fontId="19" fillId="4" borderId="22" xfId="2" applyNumberFormat="1" applyFont="1" applyFill="1" applyBorder="1" applyAlignment="1">
      <alignment horizontal="right" vertical="center"/>
    </xf>
    <xf numFmtId="0" fontId="19" fillId="2" borderId="7" xfId="0" applyNumberFormat="1" applyFont="1" applyFill="1" applyBorder="1" applyAlignment="1" applyProtection="1">
      <alignment horizontal="left" vertical="center" wrapText="1"/>
    </xf>
    <xf numFmtId="166" fontId="22" fillId="2" borderId="6" xfId="2" applyNumberFormat="1" applyFont="1" applyFill="1" applyBorder="1" applyAlignment="1">
      <alignment horizontal="right" vertical="center" indent="1"/>
    </xf>
    <xf numFmtId="166" fontId="22" fillId="2" borderId="7" xfId="2" applyNumberFormat="1" applyFont="1" applyFill="1" applyBorder="1" applyAlignment="1">
      <alignment horizontal="right" vertical="center" indent="1"/>
    </xf>
    <xf numFmtId="0" fontId="19" fillId="4" borderId="7" xfId="0" applyNumberFormat="1" applyFont="1" applyFill="1" applyBorder="1" applyAlignment="1" applyProtection="1">
      <alignment horizontal="left" vertical="center" wrapText="1"/>
    </xf>
    <xf numFmtId="166" fontId="19" fillId="4" borderId="5" xfId="2" applyNumberFormat="1" applyFont="1" applyFill="1" applyBorder="1" applyAlignment="1" applyProtection="1">
      <alignment horizontal="right" vertical="center" wrapText="1" indent="1"/>
    </xf>
    <xf numFmtId="166" fontId="19" fillId="4" borderId="6" xfId="2" applyNumberFormat="1" applyFont="1" applyFill="1" applyBorder="1" applyAlignment="1" applyProtection="1">
      <alignment horizontal="right" vertical="center" wrapText="1" indent="1"/>
    </xf>
    <xf numFmtId="166" fontId="19" fillId="4" borderId="7" xfId="2" applyNumberFormat="1" applyFont="1" applyFill="1" applyBorder="1" applyAlignment="1" applyProtection="1">
      <alignment horizontal="right" vertical="center" wrapText="1" indent="1"/>
    </xf>
    <xf numFmtId="0" fontId="22" fillId="2" borderId="7" xfId="0" applyNumberFormat="1" applyFont="1" applyFill="1" applyBorder="1" applyAlignment="1" applyProtection="1">
      <alignment horizontal="left" vertical="top" wrapText="1"/>
    </xf>
    <xf numFmtId="165" fontId="22" fillId="2" borderId="7" xfId="2" applyNumberFormat="1" applyFont="1" applyFill="1" applyBorder="1" applyAlignment="1" applyProtection="1">
      <alignment horizontal="right" vertical="center" wrapText="1" indent="1"/>
    </xf>
    <xf numFmtId="0" fontId="27" fillId="4" borderId="0" xfId="0" applyNumberFormat="1" applyFont="1" applyFill="1" applyBorder="1" applyAlignment="1" applyProtection="1">
      <alignment horizontal="left" vertical="center" wrapText="1"/>
    </xf>
    <xf numFmtId="165" fontId="19" fillId="4" borderId="0" xfId="2" applyNumberFormat="1" applyFont="1" applyFill="1" applyBorder="1" applyAlignment="1" applyProtection="1">
      <alignment horizontal="right" vertical="center" wrapText="1" indent="2"/>
    </xf>
    <xf numFmtId="166" fontId="19" fillId="4" borderId="0" xfId="2" applyNumberFormat="1" applyFont="1" applyFill="1" applyBorder="1" applyAlignment="1" applyProtection="1">
      <alignment horizontal="right" vertical="center" wrapText="1" indent="2"/>
    </xf>
    <xf numFmtId="167" fontId="19" fillId="4" borderId="0" xfId="3" applyNumberFormat="1" applyFont="1" applyFill="1" applyBorder="1" applyAlignment="1" applyProtection="1">
      <alignment horizontal="right" vertical="center" wrapText="1"/>
    </xf>
    <xf numFmtId="0" fontId="28" fillId="4" borderId="0" xfId="0" applyNumberFormat="1" applyFont="1" applyFill="1" applyBorder="1" applyAlignment="1" applyProtection="1">
      <alignment horizontal="left" vertical="center" wrapText="1"/>
    </xf>
    <xf numFmtId="165" fontId="28" fillId="4" borderId="0" xfId="2" applyNumberFormat="1" applyFont="1" applyFill="1" applyBorder="1" applyAlignment="1" applyProtection="1">
      <alignment horizontal="right" vertical="center" wrapText="1"/>
    </xf>
    <xf numFmtId="0" fontId="15" fillId="4" borderId="0" xfId="1" applyFont="1" applyFill="1" applyBorder="1" applyAlignment="1">
      <alignment horizontal="left" vertical="center"/>
    </xf>
    <xf numFmtId="0" fontId="29" fillId="4" borderId="0" xfId="0" applyNumberFormat="1" applyFont="1" applyFill="1" applyBorder="1" applyAlignment="1" applyProtection="1">
      <alignment horizontal="left" vertical="center" wrapText="1"/>
    </xf>
    <xf numFmtId="0" fontId="30" fillId="4" borderId="0" xfId="1" applyFont="1" applyFill="1" applyBorder="1" applyAlignment="1">
      <alignment horizontal="left" vertical="center"/>
    </xf>
    <xf numFmtId="0" fontId="30" fillId="4" borderId="0" xfId="1" applyFont="1" applyFill="1" applyBorder="1" applyAlignment="1">
      <alignment horizontal="left" vertical="center" wrapText="1"/>
    </xf>
    <xf numFmtId="0" fontId="26" fillId="3" borderId="0" xfId="0" applyNumberFormat="1" applyFont="1" applyFill="1" applyBorder="1" applyAlignment="1" applyProtection="1"/>
    <xf numFmtId="0" fontId="26" fillId="4" borderId="0" xfId="0" applyNumberFormat="1" applyFont="1" applyFill="1" applyBorder="1" applyAlignment="1" applyProtection="1">
      <alignment horizontal="left"/>
    </xf>
    <xf numFmtId="0" fontId="26" fillId="4" borderId="0" xfId="0" applyNumberFormat="1" applyFont="1" applyFill="1" applyBorder="1" applyAlignment="1" applyProtection="1"/>
    <xf numFmtId="0" fontId="24" fillId="4" borderId="0" xfId="0" applyNumberFormat="1" applyFont="1" applyFill="1" applyBorder="1" applyAlignment="1" applyProtection="1"/>
    <xf numFmtId="0" fontId="31" fillId="4" borderId="0" xfId="0" applyNumberFormat="1" applyFont="1" applyFill="1" applyBorder="1" applyAlignment="1" applyProtection="1">
      <alignment horizontal="left" vertical="center" wrapText="1"/>
    </xf>
    <xf numFmtId="0" fontId="30" fillId="4" borderId="0" xfId="1" applyFont="1" applyFill="1" applyBorder="1" applyAlignment="1">
      <alignment vertical="center"/>
    </xf>
    <xf numFmtId="3" fontId="30" fillId="4" borderId="0" xfId="1" applyNumberFormat="1" applyFont="1" applyFill="1" applyBorder="1" applyAlignment="1">
      <alignment vertical="center"/>
    </xf>
    <xf numFmtId="0" fontId="24" fillId="3" borderId="0" xfId="0" applyNumberFormat="1" applyFont="1" applyFill="1" applyBorder="1" applyAlignment="1" applyProtection="1"/>
    <xf numFmtId="0" fontId="24" fillId="3" borderId="0" xfId="0" applyNumberFormat="1" applyFont="1" applyFill="1" applyBorder="1" applyAlignment="1" applyProtection="1">
      <alignment horizontal="left"/>
    </xf>
    <xf numFmtId="0" fontId="32" fillId="4" borderId="0" xfId="0" applyNumberFormat="1" applyFont="1" applyFill="1" applyBorder="1" applyAlignment="1" applyProtection="1"/>
    <xf numFmtId="0" fontId="33" fillId="4" borderId="0" xfId="1" applyFont="1" applyFill="1" applyBorder="1" applyAlignment="1">
      <alignment vertical="center" wrapText="1"/>
    </xf>
    <xf numFmtId="0" fontId="33" fillId="4" borderId="0" xfId="1" applyFont="1" applyFill="1" applyBorder="1" applyAlignment="1">
      <alignment horizontal="left" vertical="center"/>
    </xf>
    <xf numFmtId="3" fontId="33" fillId="4" borderId="0" xfId="1" applyNumberFormat="1" applyFont="1" applyFill="1" applyBorder="1" applyAlignment="1">
      <alignment vertical="center"/>
    </xf>
    <xf numFmtId="0" fontId="34" fillId="4" borderId="0" xfId="1" applyNumberFormat="1" applyFont="1" applyFill="1" applyBorder="1" applyAlignment="1" applyProtection="1"/>
    <xf numFmtId="20" fontId="0" fillId="3" borderId="0" xfId="0" applyNumberFormat="1" applyFont="1" applyFill="1" applyBorder="1" applyAlignment="1" applyProtection="1"/>
    <xf numFmtId="0" fontId="33" fillId="4" borderId="0" xfId="1" applyFont="1" applyFill="1" applyBorder="1" applyAlignment="1">
      <alignment vertical="center"/>
    </xf>
    <xf numFmtId="0" fontId="18" fillId="4" borderId="2" xfId="3" applyNumberFormat="1" applyFont="1" applyFill="1" applyBorder="1" applyAlignment="1" applyProtection="1">
      <alignment horizontal="center" vertical="center" wrapText="1"/>
    </xf>
    <xf numFmtId="167" fontId="22" fillId="2" borderId="0" xfId="3" applyNumberFormat="1" applyFont="1" applyFill="1" applyBorder="1" applyAlignment="1" applyProtection="1">
      <alignment horizontal="right" vertical="center" wrapText="1"/>
    </xf>
    <xf numFmtId="167" fontId="22" fillId="4" borderId="0" xfId="3" applyNumberFormat="1" applyFont="1" applyFill="1" applyBorder="1" applyAlignment="1" applyProtection="1">
      <alignment horizontal="right" vertical="center" wrapText="1"/>
    </xf>
    <xf numFmtId="167" fontId="19" fillId="2" borderId="2" xfId="3" applyNumberFormat="1" applyFont="1" applyFill="1" applyBorder="1" applyAlignment="1" applyProtection="1">
      <alignment horizontal="right" vertical="center" wrapText="1"/>
    </xf>
    <xf numFmtId="167" fontId="19" fillId="4" borderId="6" xfId="3" applyNumberFormat="1" applyFont="1" applyFill="1" applyBorder="1" applyAlignment="1" applyProtection="1">
      <alignment horizontal="right" vertical="center" wrapText="1"/>
    </xf>
    <xf numFmtId="169" fontId="22" fillId="2" borderId="6" xfId="3" applyNumberFormat="1" applyFont="1" applyFill="1" applyBorder="1" applyAlignment="1" applyProtection="1">
      <alignment horizontal="right" vertical="center" wrapText="1" indent="1"/>
    </xf>
    <xf numFmtId="169" fontId="22" fillId="2" borderId="11" xfId="3" applyNumberFormat="1" applyFont="1" applyFill="1" applyBorder="1" applyAlignment="1" applyProtection="1">
      <alignment horizontal="right" vertical="center" wrapText="1" indent="1"/>
    </xf>
    <xf numFmtId="166" fontId="22" fillId="2" borderId="14" xfId="2" applyNumberFormat="1" applyFont="1" applyFill="1" applyBorder="1" applyAlignment="1">
      <alignment horizontal="right" vertical="center" indent="1"/>
    </xf>
    <xf numFmtId="166" fontId="22" fillId="4" borderId="14" xfId="2" applyNumberFormat="1" applyFont="1" applyFill="1" applyBorder="1" applyAlignment="1">
      <alignment horizontal="right" vertical="center" indent="1"/>
    </xf>
    <xf numFmtId="166" fontId="22" fillId="4" borderId="10" xfId="2" applyNumberFormat="1" applyFont="1" applyFill="1" applyBorder="1" applyAlignment="1">
      <alignment horizontal="right" vertical="center" indent="1"/>
    </xf>
    <xf numFmtId="166" fontId="22" fillId="4" borderId="2" xfId="2" applyNumberFormat="1" applyFont="1" applyFill="1" applyBorder="1" applyAlignment="1">
      <alignment horizontal="right" vertical="center" indent="1"/>
    </xf>
    <xf numFmtId="166" fontId="22" fillId="4" borderId="8" xfId="2" applyNumberFormat="1" applyFont="1" applyFill="1" applyBorder="1" applyAlignment="1">
      <alignment horizontal="right" vertical="center" indent="1"/>
    </xf>
    <xf numFmtId="166" fontId="22" fillId="2" borderId="2" xfId="2" applyNumberFormat="1" applyFont="1" applyFill="1" applyBorder="1" applyAlignment="1">
      <alignment horizontal="right" vertical="center" indent="1"/>
    </xf>
    <xf numFmtId="166" fontId="22" fillId="2" borderId="8" xfId="2" applyNumberFormat="1" applyFont="1" applyFill="1" applyBorder="1" applyAlignment="1">
      <alignment horizontal="right" vertical="center" indent="1"/>
    </xf>
    <xf numFmtId="166" fontId="19" fillId="2" borderId="0" xfId="2" applyNumberFormat="1" applyFont="1" applyFill="1" applyBorder="1" applyAlignment="1">
      <alignment horizontal="right" vertical="center" indent="1"/>
    </xf>
    <xf numFmtId="166" fontId="19" fillId="2" borderId="14" xfId="2" applyNumberFormat="1" applyFont="1" applyFill="1" applyBorder="1" applyAlignment="1">
      <alignment horizontal="right" vertical="center" indent="1"/>
    </xf>
    <xf numFmtId="166" fontId="19" fillId="2" borderId="7" xfId="2" applyNumberFormat="1" applyFont="1" applyFill="1" applyBorder="1" applyAlignment="1">
      <alignment horizontal="right" vertical="center" indent="1"/>
    </xf>
    <xf numFmtId="0" fontId="0" fillId="4" borderId="0" xfId="0" applyFill="1"/>
    <xf numFmtId="0" fontId="44" fillId="4" borderId="0" xfId="0" applyNumberFormat="1" applyFont="1" applyFill="1" applyBorder="1" applyAlignment="1" applyProtection="1">
      <alignment horizontal="left"/>
    </xf>
    <xf numFmtId="0" fontId="45" fillId="4" borderId="0" xfId="0" applyNumberFormat="1" applyFont="1" applyFill="1" applyBorder="1" applyAlignment="1" applyProtection="1"/>
    <xf numFmtId="0" fontId="8" fillId="4" borderId="0" xfId="0" applyNumberFormat="1" applyFont="1" applyFill="1" applyBorder="1" applyAlignment="1" applyProtection="1"/>
    <xf numFmtId="0" fontId="46" fillId="4" borderId="0" xfId="1" applyFont="1" applyFill="1" applyBorder="1" applyAlignment="1">
      <alignment horizontal="left" vertical="center" wrapText="1"/>
    </xf>
    <xf numFmtId="0" fontId="0" fillId="4" borderId="0" xfId="0" applyFill="1" applyBorder="1"/>
    <xf numFmtId="0" fontId="47" fillId="4" borderId="2" xfId="0" applyFont="1" applyFill="1" applyBorder="1" applyAlignment="1">
      <alignment horizontal="left" wrapText="1"/>
    </xf>
    <xf numFmtId="0" fontId="48" fillId="4" borderId="2" xfId="0" applyFont="1" applyFill="1" applyBorder="1" applyAlignment="1">
      <alignment horizontal="left" wrapText="1"/>
    </xf>
    <xf numFmtId="0" fontId="0" fillId="4" borderId="2" xfId="0" applyFill="1" applyBorder="1"/>
    <xf numFmtId="0" fontId="0" fillId="4" borderId="1" xfId="0" applyFill="1" applyBorder="1"/>
    <xf numFmtId="0" fontId="3" fillId="4" borderId="0" xfId="0" applyFont="1" applyFill="1" applyBorder="1" applyAlignment="1">
      <alignment horizontal="center" vertical="top" wrapText="1"/>
    </xf>
    <xf numFmtId="0" fontId="11" fillId="4" borderId="14" xfId="1" applyNumberFormat="1" applyFont="1" applyFill="1" applyBorder="1" applyAlignment="1" applyProtection="1"/>
    <xf numFmtId="0" fontId="0" fillId="4" borderId="0" xfId="0" applyFill="1" applyBorder="1" applyAlignment="1">
      <alignment vertical="top" wrapText="1"/>
    </xf>
    <xf numFmtId="0" fontId="35" fillId="4" borderId="8" xfId="1" applyNumberFormat="1" applyFont="1" applyFill="1" applyBorder="1" applyAlignment="1" applyProtection="1">
      <alignment horizontal="right" vertical="center"/>
    </xf>
    <xf numFmtId="0" fontId="12" fillId="4" borderId="7" xfId="1" applyNumberFormat="1" applyFont="1" applyFill="1" applyBorder="1" applyAlignment="1" applyProtection="1">
      <alignment horizontal="center" vertical="distributed"/>
    </xf>
    <xf numFmtId="0" fontId="27" fillId="2" borderId="14" xfId="1" applyNumberFormat="1" applyFont="1" applyFill="1" applyBorder="1" applyAlignment="1" applyProtection="1"/>
    <xf numFmtId="167" fontId="29" fillId="2" borderId="0" xfId="3" applyNumberFormat="1" applyFont="1" applyFill="1" applyBorder="1" applyAlignment="1" applyProtection="1">
      <alignment vertical="center" wrapText="1"/>
    </xf>
    <xf numFmtId="167" fontId="19" fillId="2" borderId="15" xfId="3" applyNumberFormat="1" applyFont="1" applyFill="1" applyBorder="1" applyAlignment="1" applyProtection="1">
      <alignment horizontal="right" vertical="center" wrapText="1"/>
    </xf>
    <xf numFmtId="0" fontId="50" fillId="4" borderId="0" xfId="0" applyFont="1" applyFill="1" applyBorder="1"/>
    <xf numFmtId="0" fontId="50" fillId="0" borderId="0" xfId="0" applyFont="1" applyFill="1"/>
    <xf numFmtId="0" fontId="50" fillId="4" borderId="0" xfId="0" applyFont="1" applyFill="1"/>
    <xf numFmtId="0" fontId="10" fillId="4" borderId="14" xfId="1" applyNumberFormat="1" applyFont="1" applyFill="1" applyBorder="1" applyAlignment="1" applyProtection="1">
      <alignment horizontal="left" vertical="center" indent="1"/>
    </xf>
    <xf numFmtId="167" fontId="31" fillId="4" borderId="0" xfId="3" applyNumberFormat="1" applyFont="1" applyFill="1" applyBorder="1" applyAlignment="1" applyProtection="1">
      <alignment vertical="center" wrapText="1"/>
    </xf>
    <xf numFmtId="0" fontId="10" fillId="2" borderId="8" xfId="1" applyNumberFormat="1" applyFont="1" applyFill="1" applyBorder="1" applyAlignment="1" applyProtection="1">
      <alignment horizontal="left" vertical="center" indent="1"/>
    </xf>
    <xf numFmtId="0" fontId="52" fillId="4" borderId="0" xfId="0" applyFont="1" applyFill="1" applyBorder="1" applyAlignment="1">
      <alignment wrapText="1"/>
    </xf>
    <xf numFmtId="0" fontId="52" fillId="4" borderId="0" xfId="0" quotePrefix="1" applyFont="1" applyFill="1" applyBorder="1" applyAlignment="1">
      <alignment wrapText="1"/>
    </xf>
    <xf numFmtId="0" fontId="45" fillId="4" borderId="0" xfId="0" quotePrefix="1" applyFont="1" applyFill="1" applyBorder="1" applyAlignment="1">
      <alignment wrapText="1"/>
    </xf>
    <xf numFmtId="0" fontId="50" fillId="4" borderId="0" xfId="0" applyFont="1" applyFill="1" applyBorder="1" applyAlignment="1">
      <alignment wrapText="1"/>
    </xf>
    <xf numFmtId="0" fontId="27" fillId="4" borderId="30" xfId="1" applyNumberFormat="1" applyFont="1" applyFill="1" applyBorder="1" applyAlignment="1" applyProtection="1">
      <alignment horizontal="left" vertical="center" wrapText="1"/>
    </xf>
    <xf numFmtId="0" fontId="7" fillId="4" borderId="0" xfId="0" applyFont="1" applyFill="1" applyBorder="1"/>
    <xf numFmtId="0" fontId="27" fillId="2" borderId="7" xfId="1" applyNumberFormat="1" applyFont="1" applyFill="1" applyBorder="1" applyAlignment="1" applyProtection="1">
      <alignment horizontal="left" vertical="center" wrapText="1"/>
    </xf>
    <xf numFmtId="166" fontId="19" fillId="2" borderId="29" xfId="2" applyNumberFormat="1" applyFont="1" applyFill="1" applyBorder="1" applyAlignment="1">
      <alignment horizontal="right" vertical="center" indent="1"/>
    </xf>
    <xf numFmtId="0" fontId="54" fillId="4" borderId="0" xfId="0" applyFont="1" applyFill="1" applyBorder="1"/>
    <xf numFmtId="0" fontId="27" fillId="4" borderId="0" xfId="1" applyNumberFormat="1" applyFont="1" applyFill="1" applyBorder="1" applyAlignment="1" applyProtection="1">
      <alignment horizontal="left" indent="1"/>
    </xf>
    <xf numFmtId="166" fontId="19" fillId="4" borderId="0" xfId="2" applyNumberFormat="1" applyFont="1" applyFill="1" applyBorder="1" applyAlignment="1">
      <alignment horizontal="right" vertical="center" indent="2"/>
    </xf>
    <xf numFmtId="167" fontId="55" fillId="4" borderId="0" xfId="3" applyNumberFormat="1" applyFont="1" applyFill="1" applyBorder="1" applyAlignment="1" applyProtection="1">
      <alignment horizontal="right" vertical="center" wrapText="1" indent="2"/>
    </xf>
    <xf numFmtId="167" fontId="19" fillId="4" borderId="0" xfId="2" applyNumberFormat="1" applyFont="1" applyFill="1" applyBorder="1" applyAlignment="1">
      <alignment horizontal="right" vertical="center" indent="2"/>
    </xf>
    <xf numFmtId="166" fontId="22" fillId="4" borderId="0" xfId="2" applyNumberFormat="1" applyFont="1" applyFill="1" applyBorder="1" applyAlignment="1">
      <alignment horizontal="center" vertical="center"/>
    </xf>
    <xf numFmtId="169" fontId="56" fillId="4" borderId="0" xfId="3" applyNumberFormat="1" applyFont="1" applyFill="1" applyBorder="1" applyAlignment="1" applyProtection="1">
      <alignment horizontal="right" vertical="center" wrapText="1" indent="2"/>
    </xf>
    <xf numFmtId="0" fontId="15" fillId="4" borderId="0" xfId="1" applyNumberFormat="1" applyFont="1" applyFill="1" applyBorder="1" applyAlignment="1" applyProtection="1">
      <alignment horizontal="left" vertical="center" wrapText="1"/>
    </xf>
    <xf numFmtId="0" fontId="15" fillId="4" borderId="0" xfId="1" applyNumberFormat="1" applyFont="1" applyFill="1" applyBorder="1" applyAlignment="1" applyProtection="1"/>
    <xf numFmtId="0" fontId="57" fillId="4" borderId="0" xfId="1" applyFont="1" applyFill="1" applyBorder="1"/>
    <xf numFmtId="3" fontId="57" fillId="4" borderId="0" xfId="1" applyNumberFormat="1" applyFont="1" applyFill="1" applyBorder="1"/>
    <xf numFmtId="0" fontId="59" fillId="4" borderId="0" xfId="0" applyFont="1" applyFill="1"/>
    <xf numFmtId="0" fontId="15" fillId="4" borderId="0" xfId="1" applyNumberFormat="1" applyFont="1" applyFill="1" applyBorder="1" applyAlignment="1" applyProtection="1">
      <alignment horizontal="left" vertical="center"/>
    </xf>
    <xf numFmtId="0" fontId="60" fillId="4" borderId="0" xfId="1" applyNumberFormat="1" applyFont="1" applyFill="1" applyBorder="1" applyAlignment="1" applyProtection="1">
      <alignment horizontal="left" vertical="center"/>
    </xf>
    <xf numFmtId="0" fontId="61" fillId="4" borderId="0" xfId="1" applyFont="1" applyFill="1" applyBorder="1"/>
    <xf numFmtId="3" fontId="61" fillId="4" borderId="0" xfId="1" applyNumberFormat="1" applyFont="1" applyFill="1" applyBorder="1"/>
    <xf numFmtId="0" fontId="47" fillId="4" borderId="0" xfId="0" applyFont="1" applyFill="1" applyAlignment="1"/>
    <xf numFmtId="0" fontId="11" fillId="4" borderId="3" xfId="1" applyNumberFormat="1" applyFont="1" applyFill="1" applyBorder="1" applyAlignment="1" applyProtection="1"/>
    <xf numFmtId="0" fontId="27" fillId="2" borderId="14" xfId="1" applyNumberFormat="1" applyFont="1" applyFill="1" applyBorder="1" applyAlignment="1" applyProtection="1">
      <alignment horizontal="left" vertical="center" wrapText="1"/>
    </xf>
    <xf numFmtId="0" fontId="62" fillId="4" borderId="0" xfId="0" applyFont="1" applyFill="1" applyAlignment="1">
      <alignment wrapText="1"/>
    </xf>
    <xf numFmtId="0" fontId="10" fillId="4" borderId="14" xfId="1" applyNumberFormat="1" applyFont="1" applyFill="1" applyBorder="1" applyAlignment="1" applyProtection="1">
      <alignment horizontal="left" indent="2"/>
    </xf>
    <xf numFmtId="0" fontId="10" fillId="2" borderId="14" xfId="1" applyNumberFormat="1" applyFont="1" applyFill="1" applyBorder="1" applyAlignment="1" applyProtection="1">
      <alignment horizontal="left" indent="2"/>
    </xf>
    <xf numFmtId="167" fontId="31" fillId="2" borderId="0" xfId="3" applyNumberFormat="1" applyFont="1" applyFill="1" applyBorder="1" applyAlignment="1" applyProtection="1">
      <alignment vertical="center" wrapText="1"/>
    </xf>
    <xf numFmtId="171" fontId="0" fillId="4" borderId="0" xfId="0" applyNumberFormat="1" applyFill="1"/>
    <xf numFmtId="0" fontId="10" fillId="4" borderId="8" xfId="1" applyNumberFormat="1" applyFont="1" applyFill="1" applyBorder="1" applyAlignment="1" applyProtection="1">
      <alignment horizontal="left" indent="2"/>
    </xf>
    <xf numFmtId="167" fontId="31" fillId="4" borderId="2" xfId="3" applyNumberFormat="1" applyFont="1" applyFill="1" applyBorder="1" applyAlignment="1" applyProtection="1">
      <alignment vertical="center" wrapText="1"/>
    </xf>
    <xf numFmtId="167" fontId="22" fillId="4" borderId="2" xfId="3" applyNumberFormat="1" applyFont="1" applyFill="1" applyBorder="1" applyAlignment="1" applyProtection="1">
      <alignment horizontal="right" vertical="center" wrapText="1"/>
    </xf>
    <xf numFmtId="0" fontId="27" fillId="2" borderId="7" xfId="1" applyNumberFormat="1" applyFont="1" applyFill="1" applyBorder="1" applyAlignment="1" applyProtection="1">
      <alignment horizontal="left" wrapText="1"/>
    </xf>
    <xf numFmtId="166" fontId="19" fillId="2" borderId="6" xfId="2" applyNumberFormat="1" applyFont="1" applyFill="1" applyBorder="1" applyAlignment="1">
      <alignment horizontal="right" vertical="center" indent="1"/>
    </xf>
    <xf numFmtId="167" fontId="29" fillId="2" borderId="6" xfId="3" applyNumberFormat="1" applyFont="1" applyFill="1" applyBorder="1" applyAlignment="1" applyProtection="1">
      <alignment vertical="center" wrapText="1"/>
    </xf>
    <xf numFmtId="11" fontId="27" fillId="4" borderId="7" xfId="1" applyNumberFormat="1" applyFont="1" applyFill="1" applyBorder="1" applyAlignment="1" applyProtection="1">
      <alignment horizontal="left" wrapText="1"/>
    </xf>
    <xf numFmtId="166" fontId="19" fillId="4" borderId="6" xfId="2" applyNumberFormat="1" applyFont="1" applyFill="1" applyBorder="1" applyAlignment="1">
      <alignment horizontal="right" vertical="center" indent="1"/>
    </xf>
    <xf numFmtId="166" fontId="19" fillId="4" borderId="7" xfId="2" applyNumberFormat="1" applyFont="1" applyFill="1" applyBorder="1" applyAlignment="1">
      <alignment horizontal="right" vertical="center" indent="1"/>
    </xf>
    <xf numFmtId="167" fontId="29" fillId="4" borderId="6" xfId="3" applyNumberFormat="1" applyFont="1" applyFill="1" applyBorder="1" applyAlignment="1" applyProtection="1">
      <alignment vertical="center" wrapText="1"/>
    </xf>
    <xf numFmtId="0" fontId="50" fillId="4" borderId="0" xfId="0" applyFont="1" applyFill="1" applyAlignment="1">
      <alignment wrapText="1"/>
    </xf>
    <xf numFmtId="11" fontId="27" fillId="4" borderId="0" xfId="1" applyNumberFormat="1" applyFont="1" applyFill="1" applyBorder="1" applyAlignment="1" applyProtection="1">
      <alignment horizontal="left" indent="1"/>
    </xf>
    <xf numFmtId="166" fontId="19" fillId="4" borderId="0" xfId="2" applyNumberFormat="1" applyFont="1" applyFill="1" applyBorder="1" applyAlignment="1">
      <alignment horizontal="center" vertical="center"/>
    </xf>
    <xf numFmtId="167" fontId="64" fillId="4" borderId="0" xfId="3" applyNumberFormat="1" applyFont="1" applyFill="1" applyBorder="1" applyAlignment="1" applyProtection="1">
      <alignment horizontal="right" vertical="center" wrapText="1" indent="2"/>
    </xf>
    <xf numFmtId="0" fontId="54" fillId="4" borderId="0" xfId="0" applyFont="1" applyFill="1"/>
    <xf numFmtId="0" fontId="5" fillId="4" borderId="0" xfId="0" applyFont="1" applyFill="1"/>
    <xf numFmtId="0" fontId="47" fillId="4" borderId="2" xfId="5" applyFont="1" applyFill="1" applyBorder="1" applyAlignment="1">
      <alignment horizontal="left"/>
    </xf>
    <xf numFmtId="0" fontId="48" fillId="4" borderId="2" xfId="5" applyFont="1" applyFill="1" applyBorder="1" applyAlignment="1">
      <alignment horizontal="left"/>
    </xf>
    <xf numFmtId="0" fontId="27" fillId="4" borderId="8" xfId="1" applyNumberFormat="1" applyFont="1" applyFill="1" applyBorder="1" applyAlignment="1" applyProtection="1"/>
    <xf numFmtId="0" fontId="65" fillId="4" borderId="0" xfId="0" applyFont="1" applyFill="1" applyBorder="1" applyAlignment="1">
      <alignment horizontal="center" vertical="top" wrapText="1"/>
    </xf>
    <xf numFmtId="0" fontId="66" fillId="2" borderId="14" xfId="0" applyFont="1" applyFill="1" applyBorder="1" applyAlignment="1">
      <alignment horizontal="left" indent="2"/>
    </xf>
    <xf numFmtId="166" fontId="22" fillId="2" borderId="0" xfId="2" applyNumberFormat="1" applyFont="1" applyFill="1" applyBorder="1" applyAlignment="1">
      <alignment horizontal="right"/>
    </xf>
    <xf numFmtId="166" fontId="22" fillId="2" borderId="14" xfId="2" applyNumberFormat="1" applyFont="1" applyFill="1" applyBorder="1" applyAlignment="1">
      <alignment horizontal="right"/>
    </xf>
    <xf numFmtId="167" fontId="22" fillId="2" borderId="15" xfId="2" applyNumberFormat="1" applyFont="1" applyFill="1" applyBorder="1" applyAlignment="1"/>
    <xf numFmtId="167" fontId="22" fillId="2" borderId="21" xfId="3" applyNumberFormat="1" applyFont="1" applyFill="1" applyBorder="1" applyAlignment="1" applyProtection="1">
      <alignment wrapText="1"/>
    </xf>
    <xf numFmtId="0" fontId="36" fillId="4" borderId="0" xfId="0" applyFont="1" applyFill="1" applyBorder="1" applyAlignment="1">
      <alignment vertical="top" wrapText="1"/>
    </xf>
    <xf numFmtId="2" fontId="0" fillId="4" borderId="0" xfId="0" applyNumberFormat="1" applyFill="1" applyBorder="1"/>
    <xf numFmtId="1" fontId="68" fillId="4" borderId="0" xfId="0" applyNumberFormat="1" applyFont="1" applyFill="1" applyBorder="1"/>
    <xf numFmtId="0" fontId="66" fillId="4" borderId="14" xfId="0" applyFont="1" applyFill="1" applyBorder="1" applyAlignment="1">
      <alignment horizontal="left" indent="2"/>
    </xf>
    <xf numFmtId="166" fontId="22" fillId="4" borderId="0" xfId="2" applyNumberFormat="1" applyFont="1" applyFill="1" applyBorder="1" applyAlignment="1">
      <alignment horizontal="right"/>
    </xf>
    <xf numFmtId="166" fontId="22" fillId="4" borderId="14" xfId="2" applyNumberFormat="1" applyFont="1" applyFill="1" applyBorder="1" applyAlignment="1">
      <alignment horizontal="right"/>
    </xf>
    <xf numFmtId="167" fontId="22" fillId="4" borderId="0" xfId="3" applyNumberFormat="1" applyFont="1" applyFill="1" applyBorder="1" applyAlignment="1" applyProtection="1">
      <alignment wrapText="1"/>
    </xf>
    <xf numFmtId="167" fontId="22" fillId="4" borderId="0" xfId="2" applyNumberFormat="1" applyFont="1" applyFill="1" applyBorder="1" applyAlignment="1"/>
    <xf numFmtId="0" fontId="66" fillId="2" borderId="14" xfId="0" applyFont="1" applyFill="1" applyBorder="1" applyAlignment="1">
      <alignment horizontal="left" vertical="center" indent="2"/>
    </xf>
    <xf numFmtId="167" fontId="22" fillId="2" borderId="0" xfId="3" applyNumberFormat="1" applyFont="1" applyFill="1" applyBorder="1" applyAlignment="1" applyProtection="1">
      <alignment vertical="center" wrapText="1"/>
    </xf>
    <xf numFmtId="167" fontId="22" fillId="2" borderId="0" xfId="2" applyNumberFormat="1" applyFont="1" applyFill="1" applyBorder="1" applyAlignment="1">
      <alignment vertical="center"/>
    </xf>
    <xf numFmtId="0" fontId="66" fillId="4" borderId="8" xfId="0" applyFont="1" applyFill="1" applyBorder="1" applyAlignment="1">
      <alignment horizontal="left" indent="2"/>
    </xf>
    <xf numFmtId="167" fontId="22" fillId="4" borderId="2" xfId="3" applyNumberFormat="1" applyFont="1" applyFill="1" applyBorder="1" applyAlignment="1" applyProtection="1">
      <alignment vertical="center" wrapText="1"/>
    </xf>
    <xf numFmtId="167" fontId="22" fillId="4" borderId="2" xfId="2" applyNumberFormat="1" applyFont="1" applyFill="1" applyBorder="1" applyAlignment="1">
      <alignment vertical="center"/>
    </xf>
    <xf numFmtId="167" fontId="22" fillId="2" borderId="15" xfId="2" applyNumberFormat="1" applyFont="1" applyFill="1" applyBorder="1" applyAlignment="1">
      <alignment vertical="center"/>
    </xf>
    <xf numFmtId="0" fontId="66" fillId="2" borderId="14" xfId="0" applyFont="1" applyFill="1" applyBorder="1" applyAlignment="1">
      <alignment horizontal="left" wrapText="1" indent="2"/>
    </xf>
    <xf numFmtId="11" fontId="27" fillId="2" borderId="7" xfId="1" applyNumberFormat="1" applyFont="1" applyFill="1" applyBorder="1" applyAlignment="1" applyProtection="1">
      <alignment wrapText="1"/>
    </xf>
    <xf numFmtId="167" fontId="19" fillId="2" borderId="6" xfId="2" applyNumberFormat="1" applyFont="1" applyFill="1" applyBorder="1" applyAlignment="1">
      <alignment vertical="center"/>
    </xf>
    <xf numFmtId="167" fontId="19" fillId="2" borderId="6" xfId="3" applyNumberFormat="1" applyFont="1" applyFill="1" applyBorder="1" applyAlignment="1" applyProtection="1">
      <alignment vertical="center" wrapText="1"/>
    </xf>
    <xf numFmtId="167" fontId="64" fillId="4" borderId="0" xfId="3" applyNumberFormat="1" applyFont="1" applyFill="1" applyBorder="1" applyAlignment="1" applyProtection="1">
      <alignment horizontal="right" vertical="center" wrapText="1"/>
    </xf>
    <xf numFmtId="0" fontId="54" fillId="4" borderId="0" xfId="0" applyFont="1" applyFill="1" applyBorder="1" applyAlignment="1">
      <alignment horizontal="left"/>
    </xf>
    <xf numFmtId="0" fontId="54" fillId="4" borderId="0" xfId="0" applyFont="1" applyFill="1" applyAlignment="1">
      <alignment horizontal="left"/>
    </xf>
    <xf numFmtId="0" fontId="59" fillId="4" borderId="0" xfId="0" applyNumberFormat="1" applyFont="1" applyFill="1" applyBorder="1" applyAlignment="1" applyProtection="1"/>
    <xf numFmtId="166" fontId="0" fillId="4" borderId="0" xfId="0" applyNumberFormat="1" applyFill="1" applyBorder="1"/>
    <xf numFmtId="171" fontId="0" fillId="4" borderId="0" xfId="0" applyNumberFormat="1" applyFill="1" applyBorder="1"/>
    <xf numFmtId="0" fontId="4" fillId="4" borderId="0" xfId="0" applyNumberFormat="1" applyFont="1" applyFill="1" applyBorder="1" applyAlignment="1" applyProtection="1"/>
    <xf numFmtId="0" fontId="37" fillId="4" borderId="0" xfId="1" applyFont="1" applyFill="1" applyBorder="1" applyAlignment="1">
      <alignment vertical="center"/>
    </xf>
    <xf numFmtId="0" fontId="56" fillId="4" borderId="0" xfId="0" applyNumberFormat="1" applyFont="1" applyFill="1" applyBorder="1" applyAlignment="1" applyProtection="1"/>
    <xf numFmtId="0" fontId="2" fillId="4" borderId="0" xfId="0" applyNumberFormat="1" applyFont="1" applyFill="1" applyBorder="1" applyAlignment="1" applyProtection="1"/>
    <xf numFmtId="0" fontId="69" fillId="4" borderId="0" xfId="0" applyNumberFormat="1" applyFont="1" applyFill="1" applyBorder="1" applyAlignment="1" applyProtection="1"/>
    <xf numFmtId="0" fontId="8"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vertical="center" wrapText="1"/>
    </xf>
    <xf numFmtId="0" fontId="70" fillId="4" borderId="0" xfId="0" applyNumberFormat="1" applyFont="1" applyFill="1" applyBorder="1" applyAlignment="1" applyProtection="1">
      <alignment horizontal="center" vertical="center"/>
    </xf>
    <xf numFmtId="0" fontId="8" fillId="3" borderId="1" xfId="0" applyNumberFormat="1" applyFont="1" applyFill="1" applyBorder="1" applyAlignment="1" applyProtection="1">
      <alignment horizontal="left" vertical="center" wrapText="1"/>
    </xf>
    <xf numFmtId="0" fontId="72" fillId="4" borderId="0" xfId="1" applyNumberFormat="1" applyFont="1" applyFill="1" applyBorder="1" applyAlignment="1" applyProtection="1">
      <alignment wrapText="1"/>
    </xf>
    <xf numFmtId="0" fontId="56" fillId="4" borderId="0" xfId="0" applyNumberFormat="1" applyFont="1" applyFill="1" applyBorder="1" applyAlignment="1" applyProtection="1">
      <alignment horizontal="center"/>
    </xf>
    <xf numFmtId="0" fontId="73" fillId="4" borderId="0" xfId="0" applyNumberFormat="1" applyFont="1" applyFill="1" applyBorder="1" applyAlignment="1" applyProtection="1">
      <alignment horizontal="center"/>
    </xf>
    <xf numFmtId="0" fontId="72" fillId="4" borderId="0" xfId="1" applyNumberFormat="1" applyFont="1" applyFill="1" applyBorder="1" applyAlignment="1" applyProtection="1">
      <alignment vertical="top" wrapText="1"/>
    </xf>
    <xf numFmtId="0" fontId="56"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alignment horizontal="center" vertical="center"/>
    </xf>
    <xf numFmtId="0" fontId="19" fillId="4" borderId="0" xfId="0" applyNumberFormat="1" applyFont="1" applyFill="1" applyBorder="1" applyAlignment="1" applyProtection="1">
      <alignment horizontal="center" vertical="center"/>
    </xf>
    <xf numFmtId="0" fontId="19" fillId="4" borderId="0" xfId="0" applyNumberFormat="1" applyFont="1" applyFill="1" applyBorder="1" applyAlignment="1" applyProtection="1">
      <alignment horizontal="center" vertical="center" wrapText="1"/>
    </xf>
    <xf numFmtId="165" fontId="22" fillId="4" borderId="41" xfId="2" applyNumberFormat="1" applyFont="1" applyFill="1" applyBorder="1" applyAlignment="1" applyProtection="1">
      <alignment horizontal="left" vertical="center" wrapText="1" indent="2"/>
    </xf>
    <xf numFmtId="172" fontId="22" fillId="4" borderId="0" xfId="2" applyNumberFormat="1" applyFont="1" applyFill="1" applyBorder="1" applyAlignment="1" applyProtection="1">
      <alignment horizontal="right" vertical="center" wrapText="1" indent="1"/>
    </xf>
    <xf numFmtId="172" fontId="22" fillId="4" borderId="41" xfId="2" applyNumberFormat="1" applyFont="1" applyFill="1" applyBorder="1" applyAlignment="1" applyProtection="1">
      <alignment horizontal="right" vertical="center" wrapText="1" indent="1"/>
    </xf>
    <xf numFmtId="167" fontId="22" fillId="4" borderId="0" xfId="2" applyNumberFormat="1" applyFont="1" applyFill="1" applyBorder="1" applyAlignment="1" applyProtection="1">
      <alignment horizontal="right" vertical="center" wrapText="1" indent="1"/>
    </xf>
    <xf numFmtId="168" fontId="56" fillId="4" borderId="0" xfId="3" applyNumberFormat="1" applyFont="1" applyFill="1" applyBorder="1" applyAlignment="1" applyProtection="1"/>
    <xf numFmtId="165" fontId="22" fillId="4" borderId="0" xfId="2" applyNumberFormat="1" applyFont="1" applyFill="1" applyBorder="1" applyAlignment="1" applyProtection="1">
      <alignment horizontal="left" vertical="center" wrapText="1"/>
    </xf>
    <xf numFmtId="173" fontId="22" fillId="4" borderId="0" xfId="2" applyNumberFormat="1" applyFont="1" applyFill="1" applyBorder="1" applyAlignment="1" applyProtection="1">
      <alignment horizontal="right" vertical="center" wrapText="1" indent="1"/>
    </xf>
    <xf numFmtId="172" fontId="22" fillId="4" borderId="0" xfId="2" applyNumberFormat="1" applyFont="1" applyFill="1" applyBorder="1" applyAlignment="1" applyProtection="1">
      <alignment horizontal="right" vertical="center" wrapText="1" indent="2"/>
    </xf>
    <xf numFmtId="165" fontId="22" fillId="2" borderId="17" xfId="2" applyNumberFormat="1" applyFont="1" applyFill="1" applyBorder="1" applyAlignment="1" applyProtection="1">
      <alignment horizontal="left" vertical="center" wrapText="1" indent="2"/>
    </xf>
    <xf numFmtId="172" fontId="22" fillId="2" borderId="0" xfId="2" applyNumberFormat="1" applyFont="1" applyFill="1" applyBorder="1" applyAlignment="1" applyProtection="1">
      <alignment horizontal="right" vertical="center" wrapText="1" indent="1"/>
    </xf>
    <xf numFmtId="172" fontId="22" fillId="2" borderId="17" xfId="2" applyNumberFormat="1" applyFont="1" applyFill="1" applyBorder="1" applyAlignment="1" applyProtection="1">
      <alignment horizontal="right" vertical="center" wrapText="1" indent="1"/>
    </xf>
    <xf numFmtId="167" fontId="22" fillId="2" borderId="0" xfId="2" applyNumberFormat="1" applyFont="1" applyFill="1" applyBorder="1" applyAlignment="1" applyProtection="1">
      <alignment horizontal="right" vertical="center" wrapText="1" indent="1"/>
    </xf>
    <xf numFmtId="0" fontId="25" fillId="4" borderId="0" xfId="0" applyNumberFormat="1" applyFont="1" applyFill="1" applyBorder="1" applyAlignment="1" applyProtection="1"/>
    <xf numFmtId="165" fontId="22" fillId="4" borderId="17" xfId="2" applyNumberFormat="1" applyFont="1" applyFill="1" applyBorder="1" applyAlignment="1" applyProtection="1">
      <alignment horizontal="left" vertical="center" wrapText="1" indent="2"/>
    </xf>
    <xf numFmtId="172" fontId="22" fillId="4" borderId="17" xfId="2" applyNumberFormat="1" applyFont="1" applyFill="1" applyBorder="1" applyAlignment="1" applyProtection="1">
      <alignment horizontal="right" vertical="center" wrapText="1" indent="1"/>
    </xf>
    <xf numFmtId="165" fontId="19" fillId="2" borderId="38" xfId="2" applyNumberFormat="1" applyFont="1" applyFill="1" applyBorder="1" applyAlignment="1" applyProtection="1">
      <alignment horizontal="left" vertical="center" wrapText="1" indent="1"/>
    </xf>
    <xf numFmtId="170" fontId="64" fillId="2" borderId="1" xfId="3" applyNumberFormat="1" applyFont="1" applyFill="1" applyBorder="1" applyAlignment="1" applyProtection="1">
      <alignment horizontal="right" indent="1"/>
    </xf>
    <xf numFmtId="170" fontId="64" fillId="2" borderId="38" xfId="3" applyNumberFormat="1" applyFont="1" applyFill="1" applyBorder="1" applyAlignment="1" applyProtection="1">
      <alignment horizontal="right" indent="1"/>
    </xf>
    <xf numFmtId="167" fontId="19" fillId="2" borderId="1" xfId="2" applyNumberFormat="1" applyFont="1" applyFill="1" applyBorder="1" applyAlignment="1" applyProtection="1">
      <alignment horizontal="right" vertical="center" wrapText="1" indent="1"/>
    </xf>
    <xf numFmtId="0" fontId="64" fillId="4" borderId="0" xfId="0" applyNumberFormat="1" applyFont="1" applyFill="1" applyBorder="1" applyAlignment="1" applyProtection="1"/>
    <xf numFmtId="165" fontId="19" fillId="4" borderId="0" xfId="2" applyNumberFormat="1" applyFont="1" applyFill="1" applyBorder="1" applyAlignment="1" applyProtection="1">
      <alignment horizontal="left" vertical="center" wrapText="1"/>
    </xf>
    <xf numFmtId="173" fontId="19" fillId="4" borderId="0" xfId="2" applyNumberFormat="1" applyFont="1" applyFill="1" applyBorder="1" applyAlignment="1" applyProtection="1">
      <alignment horizontal="right" vertical="center" wrapText="1" indent="1"/>
    </xf>
    <xf numFmtId="167" fontId="19" fillId="4" borderId="0" xfId="2" applyNumberFormat="1" applyFont="1" applyFill="1" applyBorder="1" applyAlignment="1" applyProtection="1">
      <alignment horizontal="right" vertical="center" wrapText="1" indent="1"/>
    </xf>
    <xf numFmtId="172" fontId="19" fillId="4" borderId="0" xfId="2" applyNumberFormat="1" applyFont="1" applyFill="1" applyBorder="1" applyAlignment="1" applyProtection="1">
      <alignment horizontal="right" vertical="center" wrapText="1" indent="2"/>
    </xf>
    <xf numFmtId="172" fontId="19" fillId="4" borderId="0" xfId="2" applyNumberFormat="1" applyFont="1" applyFill="1" applyBorder="1" applyAlignment="1" applyProtection="1">
      <alignment horizontal="right" vertical="center" wrapText="1" indent="1"/>
    </xf>
    <xf numFmtId="165" fontId="19" fillId="4" borderId="38" xfId="2" applyNumberFormat="1" applyFont="1" applyFill="1" applyBorder="1" applyAlignment="1" applyProtection="1">
      <alignment horizontal="left" vertical="center" wrapText="1" indent="1"/>
    </xf>
    <xf numFmtId="169" fontId="64" fillId="4" borderId="1" xfId="3" applyNumberFormat="1" applyFont="1" applyFill="1" applyBorder="1" applyAlignment="1" applyProtection="1">
      <alignment horizontal="right" indent="1"/>
    </xf>
    <xf numFmtId="169" fontId="64" fillId="4" borderId="38" xfId="3" applyNumberFormat="1" applyFont="1" applyFill="1" applyBorder="1" applyAlignment="1" applyProtection="1">
      <alignment horizontal="right" indent="1"/>
    </xf>
    <xf numFmtId="167" fontId="19" fillId="4" borderId="1" xfId="2" applyNumberFormat="1" applyFont="1" applyFill="1" applyBorder="1" applyAlignment="1" applyProtection="1">
      <alignment horizontal="right" vertical="center" wrapText="1" indent="1"/>
    </xf>
    <xf numFmtId="165" fontId="27" fillId="2" borderId="36" xfId="2" applyNumberFormat="1" applyFont="1" applyFill="1" applyBorder="1" applyAlignment="1" applyProtection="1">
      <alignment horizontal="left" vertical="center" wrapText="1"/>
    </xf>
    <xf numFmtId="167" fontId="27" fillId="2" borderId="29" xfId="2" applyNumberFormat="1" applyFont="1" applyFill="1" applyBorder="1" applyAlignment="1" applyProtection="1">
      <alignment horizontal="right" vertical="center" wrapText="1" indent="1"/>
    </xf>
    <xf numFmtId="0" fontId="75" fillId="4" borderId="0" xfId="1" applyFont="1" applyFill="1" applyBorder="1" applyAlignment="1"/>
    <xf numFmtId="0" fontId="75" fillId="4" borderId="0" xfId="1" applyFont="1" applyFill="1" applyBorder="1" applyAlignment="1">
      <alignment horizontal="left" vertical="center" wrapText="1"/>
    </xf>
    <xf numFmtId="0" fontId="57" fillId="4" borderId="0" xfId="0" applyNumberFormat="1" applyFont="1" applyFill="1" applyBorder="1" applyAlignment="1" applyProtection="1"/>
    <xf numFmtId="0" fontId="75" fillId="4" borderId="0" xfId="1" applyFont="1" applyFill="1" applyBorder="1" applyAlignment="1">
      <alignment horizontal="left" vertical="center"/>
    </xf>
    <xf numFmtId="0" fontId="76" fillId="4" borderId="0" xfId="0" applyNumberFormat="1" applyFont="1" applyFill="1" applyBorder="1" applyAlignment="1" applyProtection="1"/>
    <xf numFmtId="0" fontId="77" fillId="4" borderId="0" xfId="0" applyNumberFormat="1" applyFont="1" applyFill="1" applyBorder="1" applyAlignment="1" applyProtection="1"/>
    <xf numFmtId="0" fontId="78" fillId="4" borderId="0" xfId="0" applyNumberFormat="1" applyFont="1" applyFill="1" applyBorder="1" applyAlignment="1" applyProtection="1"/>
    <xf numFmtId="0" fontId="15" fillId="4" borderId="0" xfId="0" applyNumberFormat="1" applyFont="1" applyFill="1" applyBorder="1" applyAlignment="1" applyProtection="1"/>
    <xf numFmtId="0" fontId="34" fillId="4" borderId="0" xfId="0" applyNumberFormat="1" applyFont="1" applyFill="1" applyBorder="1" applyAlignment="1" applyProtection="1"/>
    <xf numFmtId="0" fontId="34" fillId="4" borderId="0" xfId="0" applyNumberFormat="1" applyFont="1" applyFill="1" applyBorder="1" applyAlignment="1" applyProtection="1">
      <alignment wrapText="1"/>
    </xf>
    <xf numFmtId="0" fontId="56" fillId="4" borderId="0" xfId="0" applyNumberFormat="1" applyFont="1" applyFill="1" applyBorder="1" applyAlignment="1" applyProtection="1">
      <alignment wrapText="1"/>
    </xf>
    <xf numFmtId="0" fontId="80" fillId="4" borderId="0" xfId="1" applyNumberFormat="1" applyFont="1" applyFill="1" applyBorder="1" applyAlignment="1" applyProtection="1"/>
    <xf numFmtId="0" fontId="80" fillId="4" borderId="0" xfId="0" applyNumberFormat="1" applyFont="1" applyFill="1" applyBorder="1" applyAlignment="1" applyProtection="1"/>
    <xf numFmtId="0" fontId="60" fillId="4" borderId="0" xfId="1" applyNumberFormat="1" applyFont="1" applyFill="1" applyBorder="1" applyAlignment="1" applyProtection="1"/>
    <xf numFmtId="0" fontId="60" fillId="4" borderId="0" xfId="0" applyNumberFormat="1" applyFont="1" applyFill="1" applyBorder="1" applyAlignment="1" applyProtection="1"/>
    <xf numFmtId="0" fontId="81" fillId="4" borderId="0" xfId="0" applyNumberFormat="1" applyFont="1" applyFill="1" applyBorder="1" applyAlignment="1" applyProtection="1">
      <alignment wrapText="1"/>
    </xf>
    <xf numFmtId="0" fontId="81" fillId="4" borderId="0" xfId="0" applyNumberFormat="1" applyFont="1" applyFill="1" applyBorder="1" applyAlignment="1" applyProtection="1"/>
    <xf numFmtId="0" fontId="33" fillId="4" borderId="0" xfId="1" applyFont="1" applyFill="1" applyBorder="1" applyAlignment="1">
      <alignment horizontal="left" vertical="center" wrapText="1"/>
    </xf>
    <xf numFmtId="0" fontId="56" fillId="4" borderId="1" xfId="0" applyNumberFormat="1" applyFont="1" applyFill="1" applyBorder="1" applyAlignment="1" applyProtection="1"/>
    <xf numFmtId="0" fontId="33" fillId="4" borderId="1" xfId="1" applyFont="1" applyFill="1" applyBorder="1" applyAlignment="1">
      <alignment horizontal="left" vertical="center"/>
    </xf>
    <xf numFmtId="0" fontId="33" fillId="4" borderId="1" xfId="1" applyFont="1" applyFill="1" applyBorder="1" applyAlignment="1">
      <alignment horizontal="left" vertical="center" wrapText="1"/>
    </xf>
    <xf numFmtId="0" fontId="33" fillId="4" borderId="41" xfId="1" applyFont="1" applyFill="1" applyBorder="1" applyAlignment="1">
      <alignment vertical="center"/>
    </xf>
    <xf numFmtId="0" fontId="82" fillId="4" borderId="38" xfId="1" applyFont="1" applyFill="1" applyBorder="1" applyAlignment="1">
      <alignment horizontal="center" vertical="center"/>
    </xf>
    <xf numFmtId="165" fontId="83" fillId="4" borderId="37" xfId="2" applyNumberFormat="1" applyFont="1" applyFill="1" applyBorder="1" applyAlignment="1" applyProtection="1">
      <alignment horizontal="center" vertical="center" wrapText="1"/>
    </xf>
    <xf numFmtId="0" fontId="83" fillId="4" borderId="36" xfId="0" applyNumberFormat="1" applyFont="1" applyFill="1" applyBorder="1" applyAlignment="1" applyProtection="1">
      <alignment horizontal="center" vertical="center" wrapText="1"/>
    </xf>
    <xf numFmtId="0" fontId="58" fillId="3" borderId="37" xfId="0" applyNumberFormat="1" applyFont="1" applyFill="1" applyBorder="1" applyAlignment="1" applyProtection="1">
      <alignment horizontal="center" vertical="center" wrapText="1"/>
    </xf>
    <xf numFmtId="0" fontId="83" fillId="4" borderId="29" xfId="0" applyNumberFormat="1" applyFont="1" applyFill="1" applyBorder="1" applyAlignment="1" applyProtection="1">
      <alignment horizontal="center" vertical="center" wrapText="1"/>
    </xf>
    <xf numFmtId="0" fontId="58" fillId="4" borderId="29" xfId="0" applyNumberFormat="1" applyFont="1" applyFill="1" applyBorder="1" applyAlignment="1" applyProtection="1">
      <alignment horizontal="center" vertical="center" wrapText="1"/>
    </xf>
    <xf numFmtId="0" fontId="33" fillId="4" borderId="0" xfId="1" applyFont="1" applyFill="1" applyBorder="1" applyAlignment="1">
      <alignment horizontal="center" vertical="center" wrapText="1"/>
    </xf>
    <xf numFmtId="171" fontId="22" fillId="4" borderId="0" xfId="2" applyNumberFormat="1" applyFont="1" applyFill="1" applyBorder="1" applyAlignment="1" applyProtection="1">
      <alignment horizontal="right" vertical="center" wrapText="1" indent="1"/>
    </xf>
    <xf numFmtId="171" fontId="22" fillId="4" borderId="17" xfId="2" applyNumberFormat="1" applyFont="1" applyFill="1" applyBorder="1" applyAlignment="1" applyProtection="1">
      <alignment horizontal="right" vertical="center" wrapText="1" indent="1"/>
    </xf>
    <xf numFmtId="171" fontId="22" fillId="4" borderId="46" xfId="2" applyNumberFormat="1" applyFont="1" applyFill="1" applyBorder="1" applyAlignment="1" applyProtection="1">
      <alignment horizontal="right" vertical="center" wrapText="1" indent="1"/>
    </xf>
    <xf numFmtId="171" fontId="22" fillId="2" borderId="0" xfId="2" applyNumberFormat="1" applyFont="1" applyFill="1" applyBorder="1" applyAlignment="1" applyProtection="1">
      <alignment horizontal="right" vertical="center" wrapText="1" indent="1"/>
    </xf>
    <xf numFmtId="171" fontId="22" fillId="2" borderId="17" xfId="2" applyNumberFormat="1" applyFont="1" applyFill="1" applyBorder="1" applyAlignment="1" applyProtection="1">
      <alignment horizontal="right" vertical="center" wrapText="1" indent="1"/>
    </xf>
    <xf numFmtId="171" fontId="22" fillId="2" borderId="46" xfId="2" applyNumberFormat="1" applyFont="1" applyFill="1" applyBorder="1" applyAlignment="1" applyProtection="1">
      <alignment horizontal="right" vertical="center" wrapText="1" indent="1"/>
    </xf>
    <xf numFmtId="171" fontId="22" fillId="4" borderId="18" xfId="2" applyNumberFormat="1" applyFont="1" applyFill="1" applyBorder="1" applyAlignment="1">
      <alignment horizontal="right" vertical="center" indent="2"/>
    </xf>
    <xf numFmtId="171" fontId="22" fillId="2" borderId="18" xfId="2" applyNumberFormat="1" applyFont="1" applyFill="1" applyBorder="1" applyAlignment="1" applyProtection="1">
      <alignment horizontal="right" vertical="center" wrapText="1" indent="1"/>
    </xf>
    <xf numFmtId="171" fontId="19" fillId="2" borderId="27" xfId="2" applyNumberFormat="1" applyFont="1" applyFill="1" applyBorder="1" applyAlignment="1" applyProtection="1">
      <alignment horizontal="right" vertical="center" wrapText="1" indent="1"/>
    </xf>
    <xf numFmtId="171" fontId="19" fillId="2" borderId="1" xfId="2" applyNumberFormat="1" applyFont="1" applyFill="1" applyBorder="1" applyAlignment="1" applyProtection="1">
      <alignment horizontal="right" vertical="center" wrapText="1" indent="1"/>
    </xf>
    <xf numFmtId="171" fontId="19" fillId="2" borderId="45" xfId="2" applyNumberFormat="1" applyFont="1" applyFill="1" applyBorder="1" applyAlignment="1" applyProtection="1">
      <alignment horizontal="right" vertical="center" wrapText="1" indent="1"/>
    </xf>
    <xf numFmtId="0" fontId="86" fillId="4" borderId="0" xfId="1" applyFont="1" applyFill="1" applyBorder="1" applyAlignment="1">
      <alignment horizontal="left" vertical="center" wrapText="1"/>
    </xf>
    <xf numFmtId="171" fontId="22" fillId="2" borderId="18" xfId="2" applyNumberFormat="1" applyFont="1" applyFill="1" applyBorder="1" applyAlignment="1">
      <alignment horizontal="right" vertical="center" indent="2"/>
    </xf>
    <xf numFmtId="0" fontId="15" fillId="4" borderId="0" xfId="2" applyNumberFormat="1" applyFont="1" applyFill="1" applyBorder="1" applyAlignment="1" applyProtection="1">
      <alignment horizontal="left" vertical="center"/>
    </xf>
    <xf numFmtId="0" fontId="82" fillId="4" borderId="0" xfId="1" applyFont="1" applyFill="1" applyBorder="1" applyAlignment="1">
      <alignment vertical="center"/>
    </xf>
    <xf numFmtId="165" fontId="19" fillId="4" borderId="0" xfId="2" applyNumberFormat="1" applyFont="1" applyFill="1" applyBorder="1" applyAlignment="1" applyProtection="1">
      <alignment horizontal="center" vertical="center" wrapText="1"/>
    </xf>
    <xf numFmtId="0" fontId="73" fillId="4" borderId="0" xfId="0" applyNumberFormat="1" applyFont="1" applyFill="1" applyBorder="1" applyAlignment="1" applyProtection="1"/>
    <xf numFmtId="0" fontId="11" fillId="4" borderId="0" xfId="1" applyNumberFormat="1" applyFont="1" applyFill="1" applyBorder="1" applyAlignment="1" applyProtection="1"/>
    <xf numFmtId="0" fontId="70" fillId="4" borderId="1" xfId="0" applyNumberFormat="1" applyFont="1" applyFill="1" applyBorder="1" applyAlignment="1" applyProtection="1">
      <alignment vertical="center"/>
    </xf>
    <xf numFmtId="0" fontId="70" fillId="4" borderId="0" xfId="0" applyNumberFormat="1" applyFont="1" applyFill="1" applyBorder="1" applyAlignment="1" applyProtection="1">
      <alignment vertical="center"/>
    </xf>
    <xf numFmtId="0" fontId="56" fillId="4" borderId="0" xfId="0" applyNumberFormat="1" applyFont="1" applyFill="1" applyBorder="1" applyAlignment="1" applyProtection="1">
      <alignment vertical="center"/>
    </xf>
    <xf numFmtId="0" fontId="45" fillId="3" borderId="0" xfId="0" applyNumberFormat="1" applyFont="1" applyFill="1" applyBorder="1" applyAlignment="1" applyProtection="1"/>
    <xf numFmtId="0" fontId="58" fillId="4" borderId="29" xfId="0" applyNumberFormat="1" applyFont="1" applyFill="1" applyBorder="1" applyAlignment="1" applyProtection="1">
      <alignment horizontal="center" vertical="center" wrapText="1"/>
    </xf>
    <xf numFmtId="165" fontId="58" fillId="4" borderId="1" xfId="2" applyNumberFormat="1" applyFont="1" applyFill="1" applyBorder="1" applyAlignment="1" applyProtection="1">
      <alignment horizontal="center" vertical="center"/>
    </xf>
    <xf numFmtId="165" fontId="58" fillId="4" borderId="29" xfId="2" applyNumberFormat="1" applyFont="1" applyFill="1" applyBorder="1" applyAlignment="1" applyProtection="1">
      <alignment horizontal="center" vertical="center"/>
    </xf>
    <xf numFmtId="0" fontId="58" fillId="4" borderId="36" xfId="0" applyNumberFormat="1" applyFont="1" applyFill="1" applyBorder="1" applyAlignment="1" applyProtection="1">
      <alignment horizontal="center" vertical="center"/>
    </xf>
    <xf numFmtId="0" fontId="58" fillId="4" borderId="0" xfId="0" applyNumberFormat="1" applyFont="1" applyFill="1" applyBorder="1" applyAlignment="1" applyProtection="1"/>
    <xf numFmtId="172" fontId="56" fillId="4" borderId="0" xfId="0" applyNumberFormat="1" applyFont="1" applyFill="1" applyBorder="1" applyAlignment="1" applyProtection="1"/>
    <xf numFmtId="0" fontId="74" fillId="4" borderId="0" xfId="0" applyNumberFormat="1" applyFont="1" applyFill="1" applyBorder="1" applyAlignment="1" applyProtection="1"/>
    <xf numFmtId="0" fontId="15" fillId="4" borderId="0" xfId="1" applyFont="1" applyFill="1" applyBorder="1" applyAlignment="1"/>
    <xf numFmtId="0" fontId="81" fillId="4" borderId="0" xfId="1" applyNumberFormat="1" applyFont="1" applyFill="1" applyBorder="1" applyAlignment="1" applyProtection="1"/>
    <xf numFmtId="0" fontId="89" fillId="4" borderId="0" xfId="0" applyNumberFormat="1" applyFont="1" applyFill="1" applyBorder="1" applyAlignment="1" applyProtection="1">
      <alignment vertical="center"/>
    </xf>
    <xf numFmtId="0" fontId="89" fillId="3" borderId="0" xfId="0" applyNumberFormat="1" applyFont="1" applyFill="1" applyBorder="1" applyAlignment="1" applyProtection="1">
      <alignment vertical="center"/>
    </xf>
    <xf numFmtId="0" fontId="37" fillId="4" borderId="0" xfId="1" applyFont="1" applyFill="1" applyBorder="1" applyAlignment="1">
      <alignment horizontal="left" vertical="center" wrapText="1"/>
    </xf>
    <xf numFmtId="0" fontId="9" fillId="3" borderId="0" xfId="0" applyNumberFormat="1" applyFont="1" applyFill="1" applyBorder="1" applyAlignment="1" applyProtection="1">
      <alignment vertical="center"/>
    </xf>
    <xf numFmtId="0" fontId="90" fillId="3" borderId="0" xfId="0" applyNumberFormat="1" applyFont="1" applyFill="1" applyBorder="1" applyAlignment="1" applyProtection="1">
      <alignment vertical="center"/>
    </xf>
    <xf numFmtId="0" fontId="91" fillId="4" borderId="0" xfId="0" applyNumberFormat="1" applyFont="1" applyFill="1" applyBorder="1" applyAlignment="1" applyProtection="1">
      <alignment vertical="center"/>
    </xf>
    <xf numFmtId="0" fontId="90" fillId="4" borderId="0" xfId="0" applyNumberFormat="1" applyFont="1" applyFill="1" applyBorder="1" applyAlignment="1" applyProtection="1">
      <alignment vertical="center"/>
    </xf>
    <xf numFmtId="165" fontId="92" fillId="4" borderId="0" xfId="2" applyNumberFormat="1" applyFont="1" applyFill="1" applyAlignment="1">
      <alignment vertical="center"/>
    </xf>
    <xf numFmtId="165" fontId="92" fillId="4" borderId="0" xfId="2" applyNumberFormat="1" applyFont="1" applyFill="1" applyBorder="1" applyAlignment="1">
      <alignment vertical="center"/>
    </xf>
    <xf numFmtId="0" fontId="89" fillId="3" borderId="20" xfId="0" applyNumberFormat="1" applyFont="1" applyFill="1" applyBorder="1" applyAlignment="1" applyProtection="1">
      <alignment vertical="center"/>
    </xf>
    <xf numFmtId="0" fontId="78" fillId="4" borderId="0" xfId="0" applyNumberFormat="1" applyFont="1" applyFill="1" applyBorder="1" applyAlignment="1" applyProtection="1">
      <alignment horizontal="left" vertical="center" wrapText="1"/>
    </xf>
    <xf numFmtId="0" fontId="78" fillId="4" borderId="0" xfId="0" applyFont="1" applyFill="1" applyBorder="1" applyAlignment="1">
      <alignment horizontal="left" vertical="center"/>
    </xf>
    <xf numFmtId="165" fontId="20" fillId="4" borderId="0" xfId="2" applyNumberFormat="1" applyFont="1" applyFill="1" applyBorder="1" applyAlignment="1">
      <alignment horizontal="center" vertical="center" wrapText="1"/>
    </xf>
    <xf numFmtId="165" fontId="93" fillId="4" borderId="0" xfId="2" applyNumberFormat="1" applyFont="1" applyFill="1" applyBorder="1" applyAlignment="1">
      <alignment vertical="center" wrapText="1"/>
    </xf>
    <xf numFmtId="0" fontId="94" fillId="4" borderId="0" xfId="0" applyNumberFormat="1" applyFont="1" applyFill="1" applyBorder="1" applyAlignment="1" applyProtection="1">
      <alignment horizontal="center" vertical="center"/>
    </xf>
    <xf numFmtId="165" fontId="19" fillId="2" borderId="47" xfId="2" applyNumberFormat="1" applyFont="1" applyFill="1" applyBorder="1" applyAlignment="1">
      <alignment horizontal="left" vertical="center" wrapText="1" indent="1"/>
    </xf>
    <xf numFmtId="165" fontId="19" fillId="4" borderId="0" xfId="2" applyNumberFormat="1" applyFont="1" applyFill="1" applyBorder="1" applyAlignment="1">
      <alignment horizontal="center" vertical="center" wrapText="1"/>
    </xf>
    <xf numFmtId="165" fontId="19" fillId="4" borderId="0" xfId="2" applyNumberFormat="1" applyFont="1" applyFill="1" applyBorder="1" applyAlignment="1">
      <alignment vertical="center" wrapText="1"/>
    </xf>
    <xf numFmtId="0" fontId="24" fillId="4" borderId="0" xfId="0" applyNumberFormat="1" applyFont="1" applyFill="1" applyBorder="1" applyAlignment="1" applyProtection="1">
      <alignment vertical="center"/>
    </xf>
    <xf numFmtId="0" fontId="24" fillId="3" borderId="0" xfId="0" applyNumberFormat="1" applyFont="1" applyFill="1" applyBorder="1" applyAlignment="1" applyProtection="1">
      <alignment vertical="center"/>
    </xf>
    <xf numFmtId="172" fontId="22" fillId="4" borderId="0" xfId="2" applyNumberFormat="1" applyFont="1" applyFill="1" applyBorder="1" applyAlignment="1">
      <alignment horizontal="right" vertical="center" wrapText="1" indent="2"/>
    </xf>
    <xf numFmtId="0" fontId="56" fillId="4" borderId="0" xfId="0" applyNumberFormat="1" applyFont="1" applyFill="1" applyBorder="1" applyAlignment="1" applyProtection="1">
      <alignment horizontal="left" vertical="center"/>
    </xf>
    <xf numFmtId="165" fontId="22" fillId="4" borderId="0" xfId="2" applyNumberFormat="1" applyFont="1" applyFill="1" applyBorder="1" applyAlignment="1">
      <alignment vertical="center" wrapText="1"/>
    </xf>
    <xf numFmtId="165" fontId="22" fillId="4" borderId="0" xfId="2" applyNumberFormat="1" applyFont="1" applyFill="1" applyBorder="1" applyAlignment="1">
      <alignment horizontal="center" vertical="center" wrapText="1"/>
    </xf>
    <xf numFmtId="165" fontId="22" fillId="4" borderId="46" xfId="2" applyNumberFormat="1" applyFont="1" applyFill="1" applyBorder="1" applyAlignment="1">
      <alignment horizontal="left" vertical="center" wrapText="1" indent="3"/>
    </xf>
    <xf numFmtId="165" fontId="30" fillId="4" borderId="0" xfId="2" applyNumberFormat="1" applyFont="1" applyFill="1" applyBorder="1" applyAlignment="1">
      <alignment horizontal="center" vertical="center" wrapText="1"/>
    </xf>
    <xf numFmtId="172" fontId="30" fillId="4" borderId="0" xfId="2" applyNumberFormat="1" applyFont="1" applyFill="1" applyBorder="1" applyAlignment="1">
      <alignment horizontal="right" vertical="center" wrapText="1" indent="2"/>
    </xf>
    <xf numFmtId="0" fontId="26" fillId="4" borderId="0" xfId="0" applyNumberFormat="1" applyFont="1" applyFill="1" applyBorder="1" applyAlignment="1" applyProtection="1">
      <alignment vertical="center"/>
    </xf>
    <xf numFmtId="0" fontId="26" fillId="3" borderId="0" xfId="0" applyNumberFormat="1" applyFont="1" applyFill="1" applyBorder="1" applyAlignment="1" applyProtection="1">
      <alignment vertical="center"/>
    </xf>
    <xf numFmtId="165" fontId="22" fillId="4" borderId="17" xfId="2" applyNumberFormat="1" applyFont="1" applyFill="1" applyBorder="1" applyAlignment="1">
      <alignment horizontal="left" vertical="center" wrapText="1" indent="3"/>
    </xf>
    <xf numFmtId="167" fontId="22" fillId="4" borderId="0" xfId="3" applyNumberFormat="1" applyFont="1" applyFill="1" applyBorder="1" applyAlignment="1">
      <alignment horizontal="right" vertical="center" wrapText="1" indent="1"/>
    </xf>
    <xf numFmtId="172" fontId="22" fillId="2" borderId="48" xfId="2" applyNumberFormat="1" applyFont="1" applyFill="1" applyBorder="1" applyAlignment="1">
      <alignment horizontal="left" vertical="center" wrapText="1" indent="3"/>
    </xf>
    <xf numFmtId="165" fontId="19" fillId="2" borderId="17" xfId="2" applyNumberFormat="1" applyFont="1" applyFill="1" applyBorder="1" applyAlignment="1">
      <alignment horizontal="left" vertical="center" indent="1"/>
    </xf>
    <xf numFmtId="172" fontId="19" fillId="4" borderId="0" xfId="2" applyNumberFormat="1" applyFont="1" applyFill="1" applyBorder="1" applyAlignment="1">
      <alignment horizontal="right" vertical="center" wrapText="1" indent="2"/>
    </xf>
    <xf numFmtId="165" fontId="22" fillId="4" borderId="0" xfId="2" applyNumberFormat="1" applyFont="1" applyFill="1" applyBorder="1" applyAlignment="1">
      <alignment horizontal="right" vertical="center" wrapText="1" indent="2"/>
    </xf>
    <xf numFmtId="172" fontId="22" fillId="4" borderId="48" xfId="2" applyNumberFormat="1" applyFont="1" applyFill="1" applyBorder="1" applyAlignment="1">
      <alignment horizontal="left" vertical="center" wrapText="1" indent="3"/>
    </xf>
    <xf numFmtId="167" fontId="22" fillId="4" borderId="2" xfId="2" applyNumberFormat="1" applyFont="1" applyFill="1" applyBorder="1" applyAlignment="1" applyProtection="1">
      <alignment horizontal="right" vertical="center" wrapText="1" indent="1"/>
    </xf>
    <xf numFmtId="165" fontId="19" fillId="2" borderId="17" xfId="2" applyNumberFormat="1" applyFont="1" applyFill="1" applyBorder="1" applyAlignment="1">
      <alignment horizontal="left" vertical="center" wrapText="1" indent="1"/>
    </xf>
    <xf numFmtId="172" fontId="22" fillId="4" borderId="17" xfId="2" applyNumberFormat="1" applyFont="1" applyFill="1" applyBorder="1" applyAlignment="1">
      <alignment horizontal="left" vertical="center" wrapText="1" indent="3"/>
    </xf>
    <xf numFmtId="172" fontId="22" fillId="2" borderId="17" xfId="2" applyNumberFormat="1" applyFont="1" applyFill="1" applyBorder="1" applyAlignment="1">
      <alignment horizontal="left" vertical="center" wrapText="1" indent="3"/>
    </xf>
    <xf numFmtId="167" fontId="22" fillId="2" borderId="0" xfId="3" applyNumberFormat="1" applyFont="1" applyFill="1" applyBorder="1" applyAlignment="1">
      <alignment horizontal="right" vertical="center" wrapText="1" indent="1"/>
    </xf>
    <xf numFmtId="165" fontId="19" fillId="2" borderId="45" xfId="2" applyNumberFormat="1" applyFont="1" applyFill="1" applyBorder="1" applyAlignment="1">
      <alignment horizontal="left" vertical="center" wrapText="1" indent="1"/>
    </xf>
    <xf numFmtId="0" fontId="95" fillId="4" borderId="0" xfId="0" applyNumberFormat="1" applyFont="1" applyFill="1" applyBorder="1" applyAlignment="1" applyProtection="1">
      <alignment vertical="center"/>
    </xf>
    <xf numFmtId="0" fontId="95" fillId="3" borderId="0" xfId="0" applyNumberFormat="1" applyFont="1" applyFill="1" applyBorder="1" applyAlignment="1" applyProtection="1">
      <alignment vertical="center"/>
    </xf>
    <xf numFmtId="172" fontId="22" fillId="4" borderId="0" xfId="2" applyNumberFormat="1" applyFont="1" applyFill="1" applyBorder="1" applyAlignment="1">
      <alignment horizontal="left" vertical="center" wrapText="1" indent="3"/>
    </xf>
    <xf numFmtId="166" fontId="96" fillId="4" borderId="0" xfId="2" applyNumberFormat="1" applyFont="1" applyFill="1" applyBorder="1" applyAlignment="1">
      <alignment horizontal="right" vertical="center" wrapText="1" indent="2"/>
    </xf>
    <xf numFmtId="165" fontId="96" fillId="4" borderId="0" xfId="2" applyNumberFormat="1" applyFont="1" applyFill="1" applyBorder="1" applyAlignment="1">
      <alignment horizontal="center" vertical="center" wrapText="1"/>
    </xf>
    <xf numFmtId="165" fontId="19" fillId="4" borderId="0" xfId="2" applyNumberFormat="1" applyFont="1" applyFill="1" applyBorder="1" applyAlignment="1">
      <alignment horizontal="right" vertical="center" wrapText="1" indent="2"/>
    </xf>
    <xf numFmtId="165" fontId="30" fillId="4" borderId="0" xfId="2" applyNumberFormat="1" applyFont="1" applyFill="1" applyBorder="1" applyAlignment="1">
      <alignment horizontal="center" wrapText="1"/>
    </xf>
    <xf numFmtId="172" fontId="30" fillId="4" borderId="0" xfId="2" applyNumberFormat="1" applyFont="1" applyFill="1" applyBorder="1" applyAlignment="1">
      <alignment horizontal="right" wrapText="1"/>
    </xf>
    <xf numFmtId="170" fontId="64" fillId="4" borderId="0" xfId="2" applyNumberFormat="1" applyFont="1" applyFill="1" applyBorder="1" applyAlignment="1">
      <alignment horizontal="right" vertical="center" wrapText="1" indent="1"/>
    </xf>
    <xf numFmtId="172" fontId="53" fillId="4" borderId="0" xfId="2" applyNumberFormat="1" applyFont="1" applyFill="1" applyBorder="1" applyAlignment="1">
      <alignment horizontal="right" vertical="center" wrapText="1" indent="2"/>
    </xf>
    <xf numFmtId="165" fontId="53" fillId="4" borderId="0" xfId="2" applyNumberFormat="1" applyFont="1" applyFill="1" applyBorder="1" applyAlignment="1">
      <alignment horizontal="center" vertical="center" wrapText="1"/>
    </xf>
    <xf numFmtId="165" fontId="97" fillId="4" borderId="0" xfId="2" applyNumberFormat="1" applyFont="1" applyFill="1" applyAlignment="1">
      <alignment vertical="center"/>
    </xf>
    <xf numFmtId="165" fontId="98" fillId="4" borderId="0" xfId="2" applyNumberFormat="1" applyFont="1" applyFill="1" applyAlignment="1">
      <alignment vertical="center"/>
    </xf>
    <xf numFmtId="165" fontId="99" fillId="4" borderId="0" xfId="2" applyNumberFormat="1" applyFont="1" applyFill="1" applyAlignment="1">
      <alignment vertical="center" wrapText="1"/>
    </xf>
    <xf numFmtId="0" fontId="15" fillId="4" borderId="0" xfId="1" applyFont="1" applyFill="1" applyBorder="1" applyAlignment="1">
      <alignment vertical="center"/>
    </xf>
    <xf numFmtId="165" fontId="100" fillId="4" borderId="0" xfId="2" applyNumberFormat="1" applyFont="1" applyFill="1" applyAlignment="1">
      <alignment vertical="center"/>
    </xf>
    <xf numFmtId="165" fontId="101" fillId="4" borderId="0" xfId="2" applyNumberFormat="1" applyFont="1" applyFill="1" applyAlignment="1">
      <alignment vertical="center"/>
    </xf>
    <xf numFmtId="165" fontId="102" fillId="4" borderId="0" xfId="2" applyNumberFormat="1" applyFont="1" applyFill="1" applyAlignment="1">
      <alignment vertical="center"/>
    </xf>
    <xf numFmtId="0" fontId="103" fillId="3" borderId="0" xfId="0" applyNumberFormat="1" applyFont="1" applyFill="1" applyBorder="1" applyAlignment="1" applyProtection="1">
      <alignment vertical="center"/>
    </xf>
    <xf numFmtId="0" fontId="104" fillId="3" borderId="0" xfId="0" applyNumberFormat="1" applyFont="1" applyFill="1" applyBorder="1" applyAlignment="1" applyProtection="1">
      <alignment vertical="center"/>
    </xf>
    <xf numFmtId="171" fontId="105" fillId="3" borderId="0" xfId="0" applyNumberFormat="1" applyFont="1" applyFill="1" applyBorder="1" applyAlignment="1" applyProtection="1">
      <alignment vertical="center"/>
    </xf>
    <xf numFmtId="0" fontId="105" fillId="3" borderId="0" xfId="0" applyNumberFormat="1" applyFont="1" applyFill="1" applyBorder="1" applyAlignment="1" applyProtection="1">
      <alignment vertical="center"/>
    </xf>
    <xf numFmtId="171" fontId="105" fillId="4" borderId="0" xfId="0" applyNumberFormat="1" applyFont="1" applyFill="1" applyBorder="1" applyAlignment="1" applyProtection="1">
      <alignment vertical="center"/>
    </xf>
    <xf numFmtId="0" fontId="105" fillId="4" borderId="0" xfId="0" applyNumberFormat="1" applyFont="1" applyFill="1" applyBorder="1" applyAlignment="1" applyProtection="1">
      <alignment vertical="center"/>
    </xf>
    <xf numFmtId="165" fontId="22" fillId="2" borderId="46" xfId="2" applyNumberFormat="1" applyFont="1" applyFill="1" applyBorder="1" applyAlignment="1">
      <alignment horizontal="left" vertical="center" wrapText="1" indent="3"/>
    </xf>
    <xf numFmtId="0" fontId="15" fillId="4" borderId="0" xfId="1" applyFont="1" applyFill="1" applyBorder="1" applyAlignment="1">
      <alignment horizontal="left" vertical="top" wrapText="1"/>
    </xf>
    <xf numFmtId="0" fontId="89" fillId="4" borderId="0" xfId="0" applyNumberFormat="1" applyFont="1" applyFill="1" applyBorder="1" applyAlignment="1" applyProtection="1">
      <alignment vertical="top"/>
    </xf>
    <xf numFmtId="0" fontId="89" fillId="3" borderId="0" xfId="0" applyNumberFormat="1" applyFont="1" applyFill="1" applyBorder="1" applyAlignment="1" applyProtection="1">
      <alignment vertical="top"/>
    </xf>
    <xf numFmtId="0" fontId="47" fillId="3" borderId="0" xfId="0" applyNumberFormat="1" applyFont="1" applyFill="1" applyBorder="1" applyAlignment="1" applyProtection="1">
      <alignment vertical="center"/>
    </xf>
    <xf numFmtId="0" fontId="0" fillId="3" borderId="0" xfId="0" applyNumberFormat="1" applyFont="1" applyFill="1" applyBorder="1" applyAlignment="1" applyProtection="1">
      <alignment vertical="center"/>
    </xf>
    <xf numFmtId="0" fontId="78" fillId="3" borderId="2" xfId="0" applyNumberFormat="1" applyFont="1" applyFill="1" applyBorder="1" applyAlignment="1" applyProtection="1">
      <alignment horizontal="left" vertical="center"/>
    </xf>
    <xf numFmtId="0" fontId="106" fillId="3" borderId="2" xfId="0" applyNumberFormat="1" applyFont="1" applyFill="1" applyBorder="1" applyAlignment="1" applyProtection="1">
      <alignment vertical="center"/>
    </xf>
    <xf numFmtId="0" fontId="78" fillId="0" borderId="1" xfId="0" applyFont="1" applyBorder="1" applyAlignment="1">
      <alignment horizontal="left" vertical="center"/>
    </xf>
    <xf numFmtId="0" fontId="0" fillId="3" borderId="1" xfId="0" applyNumberFormat="1" applyFont="1" applyFill="1" applyBorder="1" applyAlignment="1" applyProtection="1">
      <alignment vertical="center"/>
    </xf>
    <xf numFmtId="0" fontId="58" fillId="4" borderId="15" xfId="1" applyFont="1" applyFill="1" applyBorder="1" applyAlignment="1">
      <alignment vertical="center" wrapText="1"/>
    </xf>
    <xf numFmtId="0" fontId="107" fillId="4" borderId="13" xfId="0" applyNumberFormat="1" applyFont="1" applyFill="1" applyBorder="1" applyAlignment="1" applyProtection="1">
      <alignment vertical="center"/>
    </xf>
    <xf numFmtId="0" fontId="58" fillId="4" borderId="0" xfId="1" applyFont="1" applyFill="1" applyBorder="1" applyAlignment="1">
      <alignment vertical="center" wrapText="1"/>
    </xf>
    <xf numFmtId="0" fontId="58" fillId="4" borderId="1" xfId="1" applyFont="1" applyFill="1" applyBorder="1" applyAlignment="1">
      <alignment horizontal="center" vertical="center" wrapText="1"/>
    </xf>
    <xf numFmtId="0" fontId="33" fillId="4" borderId="30" xfId="1" applyFont="1" applyFill="1" applyBorder="1" applyAlignment="1">
      <alignment vertical="center"/>
    </xf>
    <xf numFmtId="0" fontId="58" fillId="4" borderId="0" xfId="1" applyFont="1" applyFill="1" applyBorder="1" applyAlignment="1">
      <alignment horizontal="center" vertical="center" wrapText="1"/>
    </xf>
    <xf numFmtId="165" fontId="19" fillId="2" borderId="47" xfId="2" applyNumberFormat="1" applyFont="1" applyFill="1" applyBorder="1" applyAlignment="1">
      <alignment horizontal="left" vertical="center" wrapText="1"/>
    </xf>
    <xf numFmtId="0" fontId="94" fillId="4" borderId="0" xfId="0" applyNumberFormat="1" applyFont="1" applyFill="1" applyBorder="1" applyAlignment="1" applyProtection="1">
      <alignment vertical="center"/>
    </xf>
    <xf numFmtId="171" fontId="89" fillId="4" borderId="0" xfId="0" applyNumberFormat="1" applyFont="1" applyFill="1" applyBorder="1" applyAlignment="1" applyProtection="1">
      <alignment vertical="center"/>
    </xf>
    <xf numFmtId="165" fontId="22" fillId="4" borderId="46" xfId="2" applyNumberFormat="1" applyFont="1" applyFill="1" applyBorder="1" applyAlignment="1">
      <alignment horizontal="left" vertical="center" wrapText="1" indent="1"/>
    </xf>
    <xf numFmtId="166" fontId="94" fillId="4" borderId="0" xfId="0" applyNumberFormat="1" applyFont="1" applyFill="1" applyBorder="1" applyAlignment="1" applyProtection="1">
      <alignment vertical="center"/>
    </xf>
    <xf numFmtId="165" fontId="22" fillId="2" borderId="46" xfId="2" applyNumberFormat="1" applyFont="1" applyFill="1" applyBorder="1" applyAlignment="1">
      <alignment horizontal="left" vertical="center" wrapText="1" indent="1"/>
    </xf>
    <xf numFmtId="172" fontId="22" fillId="2" borderId="48" xfId="2" applyNumberFormat="1" applyFont="1" applyFill="1" applyBorder="1" applyAlignment="1">
      <alignment horizontal="left" vertical="center" wrapText="1" indent="1"/>
    </xf>
    <xf numFmtId="165" fontId="19" fillId="2" borderId="46" xfId="2" applyNumberFormat="1" applyFont="1" applyFill="1" applyBorder="1" applyAlignment="1">
      <alignment horizontal="left" vertical="center"/>
    </xf>
    <xf numFmtId="166" fontId="64" fillId="4" borderId="0" xfId="0" applyNumberFormat="1" applyFont="1" applyFill="1" applyBorder="1" applyAlignment="1" applyProtection="1">
      <alignment vertical="center"/>
    </xf>
    <xf numFmtId="165" fontId="19" fillId="2" borderId="46" xfId="2" applyNumberFormat="1" applyFont="1" applyFill="1" applyBorder="1" applyAlignment="1">
      <alignment horizontal="left" vertical="center" wrapText="1"/>
    </xf>
    <xf numFmtId="172" fontId="22" fillId="4" borderId="17" xfId="2" applyNumberFormat="1" applyFont="1" applyFill="1" applyBorder="1" applyAlignment="1">
      <alignment horizontal="left" vertical="center" wrapText="1" indent="1"/>
    </xf>
    <xf numFmtId="172" fontId="22" fillId="2" borderId="17" xfId="2" applyNumberFormat="1" applyFont="1" applyFill="1" applyBorder="1" applyAlignment="1">
      <alignment horizontal="left" vertical="center" wrapText="1" indent="1"/>
    </xf>
    <xf numFmtId="172" fontId="22" fillId="4" borderId="48" xfId="2" applyNumberFormat="1" applyFont="1" applyFill="1" applyBorder="1" applyAlignment="1">
      <alignment horizontal="left" vertical="center" wrapText="1" indent="1"/>
    </xf>
    <xf numFmtId="165" fontId="19" fillId="4" borderId="0" xfId="2" applyNumberFormat="1" applyFont="1" applyFill="1" applyBorder="1" applyAlignment="1">
      <alignment vertical="top" wrapText="1"/>
    </xf>
    <xf numFmtId="166" fontId="108" fillId="4" borderId="0" xfId="2" applyNumberFormat="1" applyFont="1" applyFill="1" applyBorder="1" applyAlignment="1">
      <alignment vertical="center"/>
    </xf>
    <xf numFmtId="0" fontId="15" fillId="4" borderId="0" xfId="1" applyFont="1" applyFill="1" applyBorder="1" applyAlignment="1">
      <alignment horizontal="left"/>
    </xf>
    <xf numFmtId="165" fontId="58" fillId="4" borderId="0" xfId="2" applyNumberFormat="1" applyFont="1" applyFill="1" applyAlignment="1">
      <alignment vertical="center"/>
    </xf>
    <xf numFmtId="165" fontId="109" fillId="4" borderId="0" xfId="2" applyNumberFormat="1" applyFont="1" applyFill="1" applyAlignment="1">
      <alignment vertical="center"/>
    </xf>
    <xf numFmtId="0" fontId="110" fillId="3" borderId="0" xfId="0" applyNumberFormat="1" applyFont="1" applyFill="1" applyBorder="1" applyAlignment="1" applyProtection="1">
      <alignment vertical="center"/>
    </xf>
    <xf numFmtId="0" fontId="111" fillId="3" borderId="0" xfId="0" applyNumberFormat="1" applyFont="1" applyFill="1" applyBorder="1" applyAlignment="1" applyProtection="1">
      <alignment vertical="center"/>
    </xf>
    <xf numFmtId="165" fontId="57" fillId="4" borderId="0" xfId="2" applyNumberFormat="1" applyFont="1" applyFill="1" applyAlignment="1">
      <alignment vertical="center"/>
    </xf>
    <xf numFmtId="165" fontId="112" fillId="4" borderId="0" xfId="2" applyNumberFormat="1" applyFont="1" applyFill="1" applyAlignment="1">
      <alignment vertical="center"/>
    </xf>
    <xf numFmtId="0" fontId="59" fillId="3" borderId="0" xfId="0" applyNumberFormat="1" applyFont="1" applyFill="1" applyBorder="1" applyAlignment="1" applyProtection="1">
      <alignment vertical="center"/>
    </xf>
    <xf numFmtId="0" fontId="113" fillId="3" borderId="0" xfId="0" applyNumberFormat="1" applyFont="1" applyFill="1" applyBorder="1" applyAlignment="1" applyProtection="1">
      <alignment vertical="center"/>
    </xf>
    <xf numFmtId="165" fontId="89" fillId="3" borderId="0" xfId="0" applyNumberFormat="1" applyFont="1" applyFill="1" applyBorder="1" applyAlignment="1" applyProtection="1">
      <alignment vertical="center"/>
    </xf>
    <xf numFmtId="0" fontId="4" fillId="4" borderId="0" xfId="1" applyFont="1" applyFill="1" applyBorder="1" applyAlignment="1">
      <alignment vertical="top" wrapText="1"/>
    </xf>
    <xf numFmtId="0" fontId="0" fillId="4" borderId="0" xfId="0" applyNumberFormat="1" applyFont="1" applyFill="1" applyBorder="1" applyAlignment="1" applyProtection="1">
      <alignment vertical="center"/>
    </xf>
    <xf numFmtId="0" fontId="4" fillId="4" borderId="0" xfId="1" applyFont="1" applyFill="1" applyBorder="1" applyAlignment="1">
      <alignment horizontal="left" vertical="center" wrapText="1"/>
    </xf>
    <xf numFmtId="0" fontId="114" fillId="4" borderId="0" xfId="0" applyNumberFormat="1" applyFont="1" applyFill="1" applyBorder="1" applyAlignment="1" applyProtection="1">
      <alignment vertical="center"/>
    </xf>
    <xf numFmtId="0" fontId="37" fillId="4" borderId="0" xfId="1" applyFont="1" applyFill="1" applyBorder="1" applyAlignment="1">
      <alignment horizontal="center" vertical="center" wrapText="1"/>
    </xf>
    <xf numFmtId="0" fontId="0" fillId="4" borderId="0" xfId="0" applyNumberFormat="1" applyFont="1" applyFill="1" applyBorder="1" applyAlignment="1" applyProtection="1">
      <alignment horizontal="center" vertical="center"/>
    </xf>
    <xf numFmtId="0" fontId="115" fillId="4" borderId="22" xfId="0" applyFont="1" applyFill="1" applyBorder="1" applyAlignment="1">
      <alignment horizontal="left" vertical="center" wrapText="1" indent="1"/>
    </xf>
    <xf numFmtId="169" fontId="22" fillId="4" borderId="0" xfId="1" applyNumberFormat="1" applyFont="1" applyFill="1" applyBorder="1" applyAlignment="1">
      <alignment horizontal="right" vertical="center" wrapText="1" indent="1"/>
    </xf>
    <xf numFmtId="169" fontId="22" fillId="4" borderId="17" xfId="1" applyNumberFormat="1" applyFont="1" applyFill="1" applyBorder="1" applyAlignment="1">
      <alignment horizontal="right" vertical="center" wrapText="1" indent="1"/>
    </xf>
    <xf numFmtId="0" fontId="115" fillId="2" borderId="17" xfId="0" applyFont="1" applyFill="1" applyBorder="1" applyAlignment="1">
      <alignment horizontal="left" vertical="center" wrapText="1" indent="1"/>
    </xf>
    <xf numFmtId="169" fontId="22" fillId="2" borderId="0" xfId="1" applyNumberFormat="1" applyFont="1" applyFill="1" applyBorder="1" applyAlignment="1">
      <alignment horizontal="right" vertical="center" wrapText="1" indent="1"/>
    </xf>
    <xf numFmtId="169" fontId="22" fillId="2" borderId="17" xfId="1" applyNumberFormat="1" applyFont="1" applyFill="1" applyBorder="1" applyAlignment="1">
      <alignment horizontal="right" vertical="center" wrapText="1" indent="1"/>
    </xf>
    <xf numFmtId="0" fontId="115" fillId="4" borderId="17" xfId="0" applyFont="1" applyFill="1" applyBorder="1" applyAlignment="1">
      <alignment horizontal="left" vertical="center" wrapText="1" indent="1"/>
    </xf>
    <xf numFmtId="0" fontId="56" fillId="4" borderId="19" xfId="7" applyFont="1" applyFill="1" applyBorder="1" applyAlignment="1">
      <alignment horizontal="left" vertical="center" wrapText="1" indent="1"/>
    </xf>
    <xf numFmtId="0" fontId="19" fillId="2" borderId="11" xfId="0" applyFont="1" applyFill="1" applyBorder="1" applyAlignment="1">
      <alignment horizontal="left" vertical="center" wrapText="1"/>
    </xf>
    <xf numFmtId="167" fontId="19" fillId="2" borderId="6" xfId="2" applyNumberFormat="1" applyFont="1" applyFill="1" applyBorder="1" applyAlignment="1" applyProtection="1">
      <alignment horizontal="right" vertical="center" wrapText="1" indent="1"/>
    </xf>
    <xf numFmtId="0" fontId="27" fillId="4" borderId="0" xfId="1" applyFont="1" applyFill="1" applyBorder="1" applyAlignment="1">
      <alignment horizontal="left" vertical="center" wrapText="1"/>
    </xf>
    <xf numFmtId="0" fontId="116" fillId="4" borderId="0" xfId="0" applyNumberFormat="1" applyFont="1" applyFill="1" applyBorder="1" applyAlignment="1" applyProtection="1">
      <alignment vertical="center"/>
    </xf>
    <xf numFmtId="0" fontId="19" fillId="4" borderId="0" xfId="0" applyFont="1" applyFill="1" applyBorder="1" applyAlignment="1">
      <alignment horizontal="left" vertical="center" wrapText="1"/>
    </xf>
    <xf numFmtId="169" fontId="19" fillId="4" borderId="0" xfId="1" applyNumberFormat="1" applyFont="1" applyFill="1" applyBorder="1" applyAlignment="1">
      <alignment horizontal="right" vertical="center" wrapText="1"/>
    </xf>
    <xf numFmtId="0" fontId="50" fillId="4" borderId="0" xfId="0" applyNumberFormat="1" applyFont="1" applyFill="1" applyBorder="1" applyAlignment="1" applyProtection="1">
      <alignment vertical="center"/>
    </xf>
    <xf numFmtId="0" fontId="19" fillId="4" borderId="0" xfId="1" applyFont="1" applyFill="1" applyBorder="1" applyAlignment="1">
      <alignment horizontal="left" vertical="center" wrapText="1"/>
    </xf>
    <xf numFmtId="0" fontId="0" fillId="4" borderId="0" xfId="0" applyNumberFormat="1" applyFont="1" applyFill="1" applyBorder="1" applyAlignment="1" applyProtection="1">
      <alignment horizontal="left" vertical="center" wrapText="1"/>
    </xf>
    <xf numFmtId="0" fontId="75" fillId="4" borderId="0" xfId="1" applyFont="1" applyFill="1" applyBorder="1" applyAlignment="1">
      <alignment vertical="center"/>
    </xf>
    <xf numFmtId="0" fontId="8" fillId="4" borderId="0" xfId="1" applyFont="1" applyFill="1" applyBorder="1" applyAlignment="1">
      <alignment vertical="center"/>
    </xf>
    <xf numFmtId="0" fontId="117" fillId="4" borderId="0" xfId="1" applyFont="1" applyFill="1" applyBorder="1" applyAlignment="1">
      <alignment vertical="center"/>
    </xf>
    <xf numFmtId="0" fontId="58" fillId="4" borderId="37" xfId="0" applyNumberFormat="1" applyFont="1" applyFill="1" applyBorder="1" applyAlignment="1" applyProtection="1">
      <alignment horizontal="center" vertical="center"/>
    </xf>
    <xf numFmtId="0" fontId="58" fillId="4" borderId="1" xfId="0" applyNumberFormat="1" applyFont="1" applyFill="1" applyBorder="1" applyAlignment="1" applyProtection="1">
      <alignment horizontal="center" vertical="center"/>
    </xf>
    <xf numFmtId="165" fontId="58" fillId="4" borderId="36" xfId="2" applyNumberFormat="1" applyFont="1" applyFill="1" applyBorder="1" applyAlignment="1" applyProtection="1">
      <alignment horizontal="center" vertical="center" wrapText="1"/>
    </xf>
    <xf numFmtId="0" fontId="7" fillId="3" borderId="0" xfId="0" applyNumberFormat="1" applyFont="1" applyFill="1" applyBorder="1" applyAlignment="1" applyProtection="1">
      <alignment vertical="center"/>
    </xf>
    <xf numFmtId="0" fontId="115" fillId="4" borderId="41" xfId="0" applyFont="1" applyFill="1" applyBorder="1" applyAlignment="1">
      <alignment horizontal="left" vertical="center" wrapText="1" indent="1"/>
    </xf>
    <xf numFmtId="171" fontId="7" fillId="3" borderId="0" xfId="0" applyNumberFormat="1" applyFont="1" applyFill="1" applyBorder="1" applyAlignment="1" applyProtection="1">
      <alignment vertical="center"/>
    </xf>
    <xf numFmtId="0" fontId="56" fillId="4" borderId="17" xfId="7" applyFont="1" applyFill="1" applyBorder="1" applyAlignment="1">
      <alignment horizontal="left" vertical="center" wrapText="1" indent="1"/>
    </xf>
    <xf numFmtId="0" fontId="19" fillId="2" borderId="36" xfId="0" applyFont="1" applyFill="1" applyBorder="1" applyAlignment="1">
      <alignment horizontal="left" vertical="center" wrapText="1"/>
    </xf>
    <xf numFmtId="0" fontId="11" fillId="4" borderId="0" xfId="1" applyFont="1" applyFill="1" applyBorder="1" applyAlignment="1">
      <alignment horizontal="left" vertical="center" wrapText="1"/>
    </xf>
    <xf numFmtId="0" fontId="32" fillId="3" borderId="0" xfId="0" applyNumberFormat="1" applyFont="1" applyFill="1" applyBorder="1" applyAlignment="1" applyProtection="1">
      <alignment horizontal="left" vertical="center" wrapText="1"/>
    </xf>
    <xf numFmtId="0" fontId="10" fillId="4" borderId="0" xfId="1" applyFont="1" applyFill="1" applyAlignment="1">
      <alignment horizontal="left" wrapText="1"/>
    </xf>
    <xf numFmtId="0" fontId="10" fillId="4" borderId="0" xfId="1" applyFont="1" applyFill="1" applyBorder="1" applyAlignment="1">
      <alignment horizontal="left" wrapText="1"/>
    </xf>
    <xf numFmtId="0" fontId="10" fillId="4" borderId="1" xfId="1" applyFont="1" applyFill="1" applyBorder="1" applyAlignment="1">
      <alignment horizontal="left" wrapText="1"/>
    </xf>
    <xf numFmtId="0" fontId="10" fillId="4" borderId="41" xfId="1" applyFont="1" applyFill="1" applyBorder="1" applyAlignment="1">
      <alignment horizontal="left" wrapText="1"/>
    </xf>
    <xf numFmtId="0" fontId="118" fillId="4" borderId="0" xfId="0" applyFont="1" applyFill="1" applyBorder="1" applyAlignment="1">
      <alignment vertical="center" wrapText="1"/>
    </xf>
    <xf numFmtId="0" fontId="19" fillId="4" borderId="0" xfId="7" applyFont="1" applyFill="1" applyBorder="1" applyAlignment="1">
      <alignment horizontal="center" vertical="center" wrapText="1"/>
    </xf>
    <xf numFmtId="170" fontId="22" fillId="4" borderId="0" xfId="2" applyNumberFormat="1" applyFont="1" applyFill="1" applyBorder="1" applyAlignment="1">
      <alignment horizontal="right" vertical="center" wrapText="1" indent="1"/>
    </xf>
    <xf numFmtId="3" fontId="56" fillId="4" borderId="0" xfId="2" applyNumberFormat="1" applyFont="1" applyFill="1" applyBorder="1" applyAlignment="1" applyProtection="1">
      <alignment horizontal="right" vertical="center" indent="1"/>
    </xf>
    <xf numFmtId="3" fontId="56" fillId="4" borderId="0" xfId="0" applyNumberFormat="1" applyFont="1" applyFill="1" applyBorder="1" applyAlignment="1" applyProtection="1">
      <alignment horizontal="right" vertical="center" indent="1"/>
    </xf>
    <xf numFmtId="167" fontId="56" fillId="4" borderId="0" xfId="0" applyNumberFormat="1" applyFont="1" applyFill="1" applyBorder="1" applyAlignment="1" applyProtection="1">
      <alignment horizontal="center"/>
    </xf>
    <xf numFmtId="169" fontId="22" fillId="2" borderId="46" xfId="1" applyNumberFormat="1" applyFont="1" applyFill="1" applyBorder="1" applyAlignment="1">
      <alignment horizontal="right" vertical="center" wrapText="1" indent="1"/>
    </xf>
    <xf numFmtId="169" fontId="22" fillId="4" borderId="46" xfId="1" applyNumberFormat="1" applyFont="1" applyFill="1" applyBorder="1" applyAlignment="1">
      <alignment horizontal="right" vertical="center" wrapText="1" indent="1"/>
    </xf>
    <xf numFmtId="3" fontId="56" fillId="4" borderId="0" xfId="0" quotePrefix="1" applyNumberFormat="1" applyFont="1" applyFill="1" applyBorder="1" applyAlignment="1" applyProtection="1">
      <alignment horizontal="right" vertical="center" indent="1"/>
    </xf>
    <xf numFmtId="3" fontId="22" fillId="4" borderId="0" xfId="0" applyNumberFormat="1" applyFont="1" applyFill="1" applyBorder="1" applyAlignment="1" applyProtection="1">
      <alignment horizontal="right" vertical="center" indent="1"/>
    </xf>
    <xf numFmtId="166" fontId="22" fillId="4" borderId="0" xfId="1" applyNumberFormat="1" applyFont="1" applyFill="1" applyBorder="1" applyAlignment="1">
      <alignment horizontal="right" vertical="center" wrapText="1" indent="1"/>
    </xf>
    <xf numFmtId="166" fontId="22" fillId="4" borderId="17" xfId="1" applyNumberFormat="1" applyFont="1" applyFill="1" applyBorder="1" applyAlignment="1">
      <alignment horizontal="right" vertical="center" wrapText="1" indent="1"/>
    </xf>
    <xf numFmtId="166" fontId="22" fillId="4" borderId="46" xfId="1" applyNumberFormat="1" applyFont="1" applyFill="1" applyBorder="1" applyAlignment="1">
      <alignment horizontal="right" vertical="center" wrapText="1" indent="1"/>
    </xf>
    <xf numFmtId="166" fontId="22" fillId="2" borderId="0" xfId="1" applyNumberFormat="1" applyFont="1" applyFill="1" applyBorder="1" applyAlignment="1">
      <alignment horizontal="right" vertical="center" wrapText="1" indent="1"/>
    </xf>
    <xf numFmtId="166" fontId="22" fillId="2" borderId="17" xfId="1" applyNumberFormat="1" applyFont="1" applyFill="1" applyBorder="1" applyAlignment="1">
      <alignment horizontal="right" vertical="center" wrapText="1" indent="1"/>
    </xf>
    <xf numFmtId="166" fontId="22" fillId="2" borderId="46" xfId="1" applyNumberFormat="1" applyFont="1" applyFill="1" applyBorder="1" applyAlignment="1">
      <alignment horizontal="right" vertical="center" wrapText="1" indent="1"/>
    </xf>
    <xf numFmtId="169" fontId="22" fillId="4" borderId="1" xfId="1" applyNumberFormat="1" applyFont="1" applyFill="1" applyBorder="1" applyAlignment="1">
      <alignment horizontal="right" vertical="center" wrapText="1" indent="1"/>
    </xf>
    <xf numFmtId="169" fontId="22" fillId="4" borderId="38" xfId="1" applyNumberFormat="1" applyFont="1" applyFill="1" applyBorder="1" applyAlignment="1">
      <alignment horizontal="right" vertical="center" wrapText="1" indent="1"/>
    </xf>
    <xf numFmtId="166" fontId="22" fillId="4" borderId="1" xfId="1" applyNumberFormat="1" applyFont="1" applyFill="1" applyBorder="1" applyAlignment="1">
      <alignment horizontal="right" vertical="center" wrapText="1" indent="1"/>
    </xf>
    <xf numFmtId="166" fontId="22" fillId="4" borderId="38" xfId="1" applyNumberFormat="1" applyFont="1" applyFill="1" applyBorder="1" applyAlignment="1">
      <alignment horizontal="right" vertical="center" wrapText="1" indent="1"/>
    </xf>
    <xf numFmtId="166" fontId="22" fillId="4" borderId="45" xfId="1" applyNumberFormat="1" applyFont="1" applyFill="1" applyBorder="1" applyAlignment="1">
      <alignment horizontal="right" vertical="center" wrapText="1" indent="1"/>
    </xf>
    <xf numFmtId="3" fontId="27" fillId="4" borderId="0" xfId="2" applyNumberFormat="1" applyFont="1" applyFill="1" applyBorder="1" applyAlignment="1">
      <alignment horizontal="right" vertical="center" wrapText="1" indent="1"/>
    </xf>
    <xf numFmtId="3" fontId="74" fillId="4" borderId="0" xfId="7" applyNumberFormat="1" applyFont="1" applyFill="1" applyBorder="1" applyAlignment="1">
      <alignment horizontal="right" vertical="center" wrapText="1" indent="1"/>
    </xf>
    <xf numFmtId="167" fontId="119" fillId="4" borderId="0" xfId="7" applyNumberFormat="1" applyFont="1" applyFill="1" applyBorder="1" applyAlignment="1">
      <alignment horizontal="center" vertical="center" wrapText="1"/>
    </xf>
    <xf numFmtId="0" fontId="116" fillId="3" borderId="0" xfId="0" applyNumberFormat="1" applyFont="1" applyFill="1" applyBorder="1" applyAlignment="1" applyProtection="1">
      <alignment vertical="center"/>
    </xf>
    <xf numFmtId="0" fontId="19" fillId="4" borderId="20" xfId="0" applyFont="1" applyFill="1" applyBorder="1" applyAlignment="1">
      <alignment horizontal="left" vertical="center" wrapText="1"/>
    </xf>
    <xf numFmtId="3" fontId="19" fillId="4" borderId="0" xfId="2" applyNumberFormat="1" applyFont="1" applyFill="1" applyBorder="1" applyAlignment="1">
      <alignment horizontal="right" vertical="center" wrapText="1" indent="1"/>
    </xf>
    <xf numFmtId="3" fontId="64" fillId="4" borderId="0" xfId="7" applyNumberFormat="1" applyFont="1" applyFill="1" applyBorder="1" applyAlignment="1">
      <alignment horizontal="right" vertical="center" wrapText="1" indent="1"/>
    </xf>
    <xf numFmtId="167" fontId="120" fillId="4" borderId="0" xfId="7" applyNumberFormat="1" applyFont="1" applyFill="1" applyBorder="1" applyAlignment="1">
      <alignment horizontal="center" vertical="center" wrapText="1"/>
    </xf>
    <xf numFmtId="0" fontId="19" fillId="4" borderId="0" xfId="0" applyFont="1" applyFill="1" applyBorder="1" applyAlignment="1">
      <alignment horizontal="left" vertical="center"/>
    </xf>
    <xf numFmtId="3" fontId="19" fillId="4" borderId="0" xfId="2" applyNumberFormat="1" applyFont="1" applyFill="1" applyBorder="1" applyAlignment="1">
      <alignment horizontal="right" vertical="center"/>
    </xf>
    <xf numFmtId="3" fontId="64" fillId="4" borderId="0" xfId="7" applyNumberFormat="1" applyFont="1" applyFill="1" applyBorder="1" applyAlignment="1">
      <alignment horizontal="right" vertical="center"/>
    </xf>
    <xf numFmtId="167" fontId="120" fillId="4" borderId="0" xfId="7" applyNumberFormat="1" applyFont="1" applyFill="1" applyBorder="1" applyAlignment="1">
      <alignment horizontal="center" vertical="center"/>
    </xf>
    <xf numFmtId="165" fontId="58" fillId="4" borderId="0" xfId="2" applyNumberFormat="1" applyFont="1" applyFill="1" applyAlignment="1"/>
    <xf numFmtId="165" fontId="109" fillId="4" borderId="0" xfId="2" applyNumberFormat="1" applyFont="1" applyFill="1" applyAlignment="1"/>
    <xf numFmtId="0" fontId="110" fillId="3" borderId="0" xfId="0" applyNumberFormat="1" applyFont="1" applyFill="1" applyBorder="1" applyAlignment="1" applyProtection="1"/>
    <xf numFmtId="0" fontId="111" fillId="3" borderId="0" xfId="0" applyNumberFormat="1" applyFont="1" applyFill="1" applyBorder="1" applyAlignment="1" applyProtection="1"/>
    <xf numFmtId="0" fontId="15" fillId="4" borderId="0" xfId="1" applyFont="1" applyFill="1" applyBorder="1" applyAlignment="1">
      <alignment wrapText="1"/>
    </xf>
    <xf numFmtId="0" fontId="30" fillId="4" borderId="0" xfId="1" applyFont="1" applyFill="1" applyBorder="1" applyAlignment="1">
      <alignment wrapText="1"/>
    </xf>
    <xf numFmtId="0" fontId="33" fillId="4" borderId="0" xfId="1" applyFont="1" applyFill="1" applyBorder="1" applyAlignment="1">
      <alignment wrapText="1"/>
    </xf>
    <xf numFmtId="0" fontId="33" fillId="4" borderId="0" xfId="1" applyFont="1" applyFill="1" applyBorder="1" applyAlignment="1">
      <alignment horizontal="left" wrapText="1"/>
    </xf>
    <xf numFmtId="0" fontId="53" fillId="4" borderId="0" xfId="1" applyFont="1" applyFill="1" applyAlignment="1">
      <alignment wrapText="1"/>
    </xf>
    <xf numFmtId="0" fontId="8" fillId="4" borderId="0" xfId="1" applyFont="1" applyFill="1" applyBorder="1" applyAlignment="1">
      <alignment vertical="center" wrapText="1"/>
    </xf>
    <xf numFmtId="0" fontId="11" fillId="4" borderId="1" xfId="1" applyFont="1" applyFill="1" applyBorder="1" applyAlignment="1">
      <alignment horizontal="left" vertical="center" wrapText="1"/>
    </xf>
    <xf numFmtId="0" fontId="117" fillId="4" borderId="1" xfId="1" applyFont="1" applyFill="1" applyBorder="1" applyAlignment="1">
      <alignment horizontal="left" vertical="center"/>
    </xf>
    <xf numFmtId="0" fontId="0" fillId="4" borderId="1" xfId="0" applyNumberFormat="1" applyFont="1" applyFill="1" applyBorder="1" applyAlignment="1" applyProtection="1">
      <alignment vertical="center"/>
    </xf>
    <xf numFmtId="0" fontId="8" fillId="4" borderId="1" xfId="1" applyFont="1" applyFill="1" applyBorder="1" applyAlignment="1">
      <alignment horizontal="left" vertical="center" wrapText="1"/>
    </xf>
    <xf numFmtId="0" fontId="8" fillId="4" borderId="0" xfId="1" applyFont="1" applyFill="1" applyBorder="1" applyAlignment="1">
      <alignment horizontal="left" vertical="center"/>
    </xf>
    <xf numFmtId="0" fontId="10" fillId="4" borderId="41" xfId="1" applyFont="1" applyFill="1" applyBorder="1" applyAlignment="1">
      <alignment horizontal="left" vertical="center" wrapText="1"/>
    </xf>
    <xf numFmtId="169" fontId="22" fillId="4" borderId="0" xfId="2" applyNumberFormat="1" applyFont="1" applyFill="1" applyBorder="1" applyAlignment="1" applyProtection="1">
      <alignment horizontal="right" vertical="center" indent="2"/>
    </xf>
    <xf numFmtId="169" fontId="122" fillId="4" borderId="0" xfId="2" applyNumberFormat="1" applyFont="1" applyFill="1" applyBorder="1" applyAlignment="1" applyProtection="1">
      <alignment horizontal="left" vertical="center" indent="2"/>
    </xf>
    <xf numFmtId="169" fontId="56" fillId="4" borderId="0" xfId="2" applyNumberFormat="1" applyFont="1" applyFill="1" applyBorder="1" applyAlignment="1" applyProtection="1">
      <alignment horizontal="right" vertical="center" indent="2"/>
    </xf>
    <xf numFmtId="169" fontId="56" fillId="4" borderId="0" xfId="2" applyNumberFormat="1" applyFont="1" applyFill="1" applyBorder="1" applyAlignment="1" applyProtection="1">
      <alignment horizontal="right" vertical="center" indent="3"/>
    </xf>
    <xf numFmtId="169" fontId="19" fillId="4" borderId="0" xfId="2" applyNumberFormat="1" applyFont="1" applyFill="1" applyBorder="1" applyAlignment="1">
      <alignment horizontal="right" vertical="center" wrapText="1" indent="2"/>
    </xf>
    <xf numFmtId="174" fontId="120" fillId="4" borderId="0" xfId="7" applyNumberFormat="1" applyFont="1" applyFill="1" applyBorder="1" applyAlignment="1">
      <alignment horizontal="right" vertical="center" wrapText="1" indent="3"/>
    </xf>
    <xf numFmtId="0" fontId="30" fillId="4" borderId="0" xfId="1" applyFont="1" applyFill="1" applyBorder="1" applyAlignment="1">
      <alignment vertical="center" wrapText="1"/>
    </xf>
    <xf numFmtId="0" fontId="22" fillId="4" borderId="0" xfId="1" applyFont="1" applyFill="1" applyBorder="1" applyAlignment="1">
      <alignment horizontal="left" wrapText="1"/>
    </xf>
    <xf numFmtId="0" fontId="22" fillId="4" borderId="0" xfId="1" applyFont="1" applyFill="1" applyAlignment="1">
      <alignment wrapText="1"/>
    </xf>
    <xf numFmtId="0" fontId="37" fillId="4" borderId="0" xfId="1" applyFont="1" applyFill="1" applyBorder="1" applyAlignment="1">
      <alignment vertical="top" wrapText="1"/>
    </xf>
    <xf numFmtId="0" fontId="0" fillId="4" borderId="0" xfId="0" applyNumberFormat="1" applyFont="1" applyFill="1" applyBorder="1" applyAlignment="1" applyProtection="1">
      <alignment vertical="top"/>
    </xf>
    <xf numFmtId="0" fontId="0" fillId="3" borderId="0" xfId="0" applyNumberFormat="1" applyFont="1" applyFill="1" applyBorder="1" applyAlignment="1" applyProtection="1">
      <alignment vertical="top"/>
    </xf>
    <xf numFmtId="3" fontId="123" fillId="4" borderId="0" xfId="2" applyNumberFormat="1" applyFont="1" applyFill="1" applyBorder="1" applyAlignment="1">
      <alignment horizontal="right" vertical="center" wrapText="1" indent="2"/>
    </xf>
    <xf numFmtId="3" fontId="124" fillId="4" borderId="0" xfId="2" applyNumberFormat="1" applyFont="1" applyFill="1" applyBorder="1" applyAlignment="1">
      <alignment horizontal="right" vertical="center" wrapText="1" indent="2"/>
    </xf>
    <xf numFmtId="169" fontId="125" fillId="4" borderId="0" xfId="7" applyNumberFormat="1" applyFont="1" applyFill="1" applyBorder="1" applyAlignment="1">
      <alignment horizontal="right" vertical="center" wrapText="1" indent="3"/>
    </xf>
    <xf numFmtId="169" fontId="126" fillId="4" borderId="0" xfId="7" applyNumberFormat="1" applyFont="1" applyFill="1" applyBorder="1" applyAlignment="1">
      <alignment horizontal="right" vertical="center" wrapText="1" indent="3"/>
    </xf>
    <xf numFmtId="0" fontId="10" fillId="4" borderId="19" xfId="1" applyFont="1" applyFill="1" applyBorder="1" applyAlignment="1">
      <alignment horizontal="left" wrapText="1"/>
    </xf>
    <xf numFmtId="0" fontId="22" fillId="4" borderId="17" xfId="0" applyFont="1" applyFill="1" applyBorder="1" applyAlignment="1">
      <alignment horizontal="left" vertical="center" wrapText="1" indent="1"/>
    </xf>
    <xf numFmtId="0" fontId="28" fillId="4" borderId="0" xfId="0" applyFont="1" applyFill="1" applyBorder="1" applyAlignment="1">
      <alignment horizontal="right" vertical="center" wrapText="1"/>
    </xf>
    <xf numFmtId="0" fontId="0" fillId="4" borderId="0" xfId="0" applyNumberFormat="1" applyFill="1" applyBorder="1" applyAlignment="1" applyProtection="1">
      <alignment horizontal="right" vertical="center"/>
    </xf>
    <xf numFmtId="0" fontId="16" fillId="4" borderId="0" xfId="0" applyFont="1" applyFill="1" applyBorder="1" applyAlignment="1">
      <alignment horizontal="right" vertical="center"/>
    </xf>
    <xf numFmtId="0" fontId="22" fillId="2" borderId="17" xfId="0" applyFont="1" applyFill="1" applyBorder="1" applyAlignment="1">
      <alignment horizontal="left" vertical="center" wrapText="1" indent="1"/>
    </xf>
    <xf numFmtId="166" fontId="16" fillId="4" borderId="0" xfId="2" applyNumberFormat="1" applyFont="1" applyFill="1" applyBorder="1" applyAlignment="1">
      <alignment horizontal="right" vertical="center" wrapText="1"/>
    </xf>
    <xf numFmtId="166" fontId="28" fillId="4" borderId="0" xfId="2" applyNumberFormat="1" applyFont="1" applyFill="1" applyBorder="1" applyAlignment="1">
      <alignment horizontal="right" vertical="center" wrapText="1"/>
    </xf>
    <xf numFmtId="165" fontId="127" fillId="4" borderId="0" xfId="2" applyNumberFormat="1" applyFont="1" applyFill="1" applyBorder="1" applyAlignment="1">
      <alignment horizontal="right" vertical="center" wrapText="1"/>
    </xf>
    <xf numFmtId="165" fontId="128" fillId="4" borderId="0" xfId="2" applyNumberFormat="1" applyFont="1" applyFill="1" applyBorder="1" applyAlignment="1">
      <alignment horizontal="right" vertical="center" wrapText="1"/>
    </xf>
    <xf numFmtId="0" fontId="22" fillId="4" borderId="38" xfId="0" applyFont="1" applyFill="1" applyBorder="1" applyAlignment="1">
      <alignment horizontal="left" vertical="center" wrapText="1" indent="1"/>
    </xf>
    <xf numFmtId="167" fontId="22" fillId="4" borderId="1" xfId="3" applyNumberFormat="1" applyFont="1" applyFill="1" applyBorder="1" applyAlignment="1">
      <alignment horizontal="right" vertical="center" wrapText="1" indent="1"/>
    </xf>
    <xf numFmtId="167" fontId="19" fillId="2" borderId="29" xfId="3" applyNumberFormat="1" applyFont="1" applyFill="1" applyBorder="1" applyAlignment="1">
      <alignment horizontal="right" vertical="center" wrapText="1" indent="1"/>
    </xf>
    <xf numFmtId="0" fontId="36" fillId="4" borderId="0" xfId="0" applyFont="1" applyFill="1" applyAlignment="1">
      <alignment vertical="top" wrapText="1"/>
    </xf>
    <xf numFmtId="0" fontId="29" fillId="4" borderId="0" xfId="0" applyFont="1" applyFill="1" applyBorder="1" applyAlignment="1">
      <alignment horizontal="left" vertical="center" wrapText="1"/>
    </xf>
    <xf numFmtId="170" fontId="19" fillId="4" borderId="0" xfId="2" applyNumberFormat="1" applyFont="1" applyFill="1" applyBorder="1" applyAlignment="1">
      <alignment horizontal="right" vertical="center" wrapText="1" indent="1"/>
    </xf>
    <xf numFmtId="3" fontId="56" fillId="4" borderId="0" xfId="2" applyNumberFormat="1" applyFont="1" applyFill="1" applyBorder="1" applyAlignment="1">
      <alignment horizontal="right" vertical="center" wrapText="1" indent="1"/>
    </xf>
    <xf numFmtId="3" fontId="64" fillId="4" borderId="0" xfId="0" applyNumberFormat="1" applyFont="1" applyFill="1" applyBorder="1" applyAlignment="1" applyProtection="1">
      <alignment horizontal="right" vertical="center" indent="1"/>
    </xf>
    <xf numFmtId="167" fontId="64" fillId="4" borderId="0" xfId="0" applyNumberFormat="1" applyFont="1" applyFill="1" applyBorder="1" applyAlignment="1" applyProtection="1">
      <alignment horizontal="center"/>
    </xf>
    <xf numFmtId="0" fontId="16" fillId="4" borderId="0" xfId="0" applyFont="1" applyFill="1" applyBorder="1" applyAlignment="1">
      <alignment horizontal="left" vertical="center" wrapText="1"/>
    </xf>
    <xf numFmtId="166" fontId="16" fillId="4" borderId="0" xfId="0" applyNumberFormat="1" applyFont="1" applyFill="1" applyBorder="1" applyAlignment="1">
      <alignment horizontal="right" vertical="center" wrapText="1"/>
    </xf>
    <xf numFmtId="166" fontId="28" fillId="4" borderId="0" xfId="0" applyNumberFormat="1" applyFont="1" applyFill="1" applyBorder="1" applyAlignment="1">
      <alignment horizontal="right" vertical="center" wrapText="1"/>
    </xf>
    <xf numFmtId="0" fontId="114" fillId="3" borderId="0" xfId="0" applyNumberFormat="1" applyFont="1" applyFill="1" applyBorder="1" applyAlignment="1" applyProtection="1">
      <alignment vertical="center"/>
    </xf>
    <xf numFmtId="0" fontId="129" fillId="4" borderId="0" xfId="0" applyFont="1" applyFill="1" applyBorder="1" applyAlignment="1">
      <alignment horizontal="left" vertical="center" wrapText="1"/>
    </xf>
    <xf numFmtId="166" fontId="129" fillId="4" borderId="0" xfId="0" applyNumberFormat="1" applyFont="1" applyFill="1" applyBorder="1" applyAlignment="1">
      <alignment horizontal="right" vertical="center" wrapText="1"/>
    </xf>
    <xf numFmtId="166" fontId="18" fillId="4" borderId="0" xfId="0" applyNumberFormat="1" applyFont="1" applyFill="1" applyBorder="1" applyAlignment="1">
      <alignment horizontal="right" vertical="center" wrapText="1"/>
    </xf>
    <xf numFmtId="0" fontId="33" fillId="4" borderId="13" xfId="1" applyFont="1" applyFill="1" applyBorder="1" applyAlignment="1">
      <alignment vertical="center"/>
    </xf>
    <xf numFmtId="165" fontId="83" fillId="4" borderId="29" xfId="2" applyNumberFormat="1" applyFont="1" applyFill="1" applyBorder="1" applyAlignment="1" applyProtection="1">
      <alignment horizontal="center" vertical="center" wrapText="1"/>
    </xf>
    <xf numFmtId="0" fontId="58" fillId="3" borderId="0" xfId="0" applyNumberFormat="1" applyFont="1" applyFill="1" applyBorder="1" applyAlignment="1" applyProtection="1">
      <alignment vertical="center"/>
    </xf>
    <xf numFmtId="0" fontId="50" fillId="3" borderId="0" xfId="0" applyNumberFormat="1" applyFont="1" applyFill="1" applyBorder="1" applyAlignment="1" applyProtection="1">
      <alignment vertical="center"/>
    </xf>
    <xf numFmtId="0" fontId="28" fillId="4" borderId="0" xfId="0" applyFont="1" applyFill="1" applyBorder="1" applyAlignment="1">
      <alignment horizontal="left" vertical="center" wrapText="1"/>
    </xf>
    <xf numFmtId="0" fontId="19" fillId="2" borderId="14" xfId="1" applyFont="1" applyFill="1" applyBorder="1" applyAlignment="1">
      <alignment horizontal="left" vertical="center" indent="1"/>
    </xf>
    <xf numFmtId="0" fontId="22" fillId="4" borderId="14" xfId="0" applyFont="1" applyFill="1" applyBorder="1" applyAlignment="1">
      <alignment horizontal="left" vertical="center" wrapText="1" indent="3"/>
    </xf>
    <xf numFmtId="0" fontId="22" fillId="2" borderId="14" xfId="0" applyFont="1" applyFill="1" applyBorder="1" applyAlignment="1">
      <alignment horizontal="left" vertical="center" wrapText="1" indent="3"/>
    </xf>
    <xf numFmtId="0" fontId="22" fillId="4" borderId="8" xfId="0" applyFont="1" applyFill="1" applyBorder="1" applyAlignment="1">
      <alignment horizontal="left" vertical="center" wrapText="1" indent="3"/>
    </xf>
    <xf numFmtId="171" fontId="0" fillId="3" borderId="0" xfId="0" applyNumberFormat="1" applyFont="1" applyFill="1" applyBorder="1" applyAlignment="1" applyProtection="1">
      <alignment vertical="center"/>
    </xf>
    <xf numFmtId="0" fontId="19" fillId="2" borderId="17" xfId="1" applyFont="1" applyFill="1" applyBorder="1" applyAlignment="1">
      <alignment horizontal="left" vertical="center" indent="1"/>
    </xf>
    <xf numFmtId="0" fontId="22" fillId="4" borderId="17" xfId="0" applyFont="1" applyFill="1" applyBorder="1" applyAlignment="1">
      <alignment horizontal="left" vertical="center" wrapText="1" indent="3"/>
    </xf>
    <xf numFmtId="0" fontId="22" fillId="2" borderId="17" xfId="0" applyFont="1" applyFill="1" applyBorder="1" applyAlignment="1">
      <alignment horizontal="left" vertical="center" wrapText="1" indent="3"/>
    </xf>
    <xf numFmtId="0" fontId="22" fillId="4" borderId="38" xfId="0" applyFont="1" applyFill="1" applyBorder="1" applyAlignment="1">
      <alignment horizontal="left" vertical="center" wrapText="1" indent="3"/>
    </xf>
    <xf numFmtId="0" fontId="75" fillId="4" borderId="0" xfId="2" applyNumberFormat="1" applyFont="1" applyFill="1" applyBorder="1" applyAlignment="1" applyProtection="1">
      <alignment vertical="center" wrapText="1"/>
    </xf>
    <xf numFmtId="0" fontId="11" fillId="4" borderId="20" xfId="1" applyNumberFormat="1" applyFont="1" applyFill="1" applyBorder="1" applyAlignment="1" applyProtection="1"/>
    <xf numFmtId="0" fontId="0" fillId="3" borderId="41" xfId="0" applyNumberFormat="1" applyFont="1" applyFill="1" applyBorder="1" applyAlignment="1" applyProtection="1">
      <alignment vertical="center"/>
    </xf>
    <xf numFmtId="0" fontId="0" fillId="3" borderId="17" xfId="0" applyNumberFormat="1" applyFont="1" applyFill="1" applyBorder="1" applyAlignment="1" applyProtection="1">
      <alignment vertical="center"/>
    </xf>
    <xf numFmtId="165" fontId="19" fillId="4" borderId="1" xfId="2" applyNumberFormat="1" applyFont="1" applyFill="1" applyBorder="1" applyAlignment="1" applyProtection="1">
      <alignment vertical="center" wrapText="1"/>
    </xf>
    <xf numFmtId="0" fontId="0" fillId="3" borderId="38" xfId="0" applyNumberFormat="1" applyFont="1" applyFill="1" applyBorder="1" applyAlignment="1" applyProtection="1">
      <alignment vertical="center"/>
    </xf>
    <xf numFmtId="165" fontId="58" fillId="4" borderId="37" xfId="2" applyNumberFormat="1" applyFont="1" applyFill="1" applyBorder="1" applyAlignment="1" applyProtection="1">
      <alignment horizontal="center" vertical="center"/>
    </xf>
    <xf numFmtId="0" fontId="58" fillId="4" borderId="38" xfId="0" applyNumberFormat="1" applyFont="1" applyFill="1" applyBorder="1" applyAlignment="1" applyProtection="1">
      <alignment horizontal="center" vertical="center"/>
    </xf>
    <xf numFmtId="172" fontId="56" fillId="3" borderId="0" xfId="0" applyNumberFormat="1" applyFont="1" applyFill="1" applyBorder="1" applyAlignment="1" applyProtection="1">
      <alignment horizontal="right" vertical="center" indent="1"/>
    </xf>
    <xf numFmtId="172" fontId="56" fillId="2" borderId="0" xfId="0" applyNumberFormat="1" applyFont="1" applyFill="1" applyBorder="1" applyAlignment="1" applyProtection="1">
      <alignment horizontal="right" vertical="center" indent="1"/>
    </xf>
    <xf numFmtId="172" fontId="19" fillId="2" borderId="37" xfId="2" applyNumberFormat="1" applyFont="1" applyFill="1" applyBorder="1" applyAlignment="1" applyProtection="1">
      <alignment horizontal="right" vertical="center" wrapText="1" indent="1"/>
    </xf>
    <xf numFmtId="168" fontId="19" fillId="2" borderId="0" xfId="6" applyNumberFormat="1" applyFont="1" applyFill="1" applyBorder="1" applyAlignment="1" applyProtection="1">
      <alignment horizontal="right" vertical="center" wrapText="1" indent="2"/>
    </xf>
    <xf numFmtId="168" fontId="19" fillId="2" borderId="17" xfId="6" applyNumberFormat="1" applyFont="1" applyFill="1" applyBorder="1" applyAlignment="1" applyProtection="1">
      <alignment horizontal="right" vertical="center" wrapText="1" indent="2"/>
    </xf>
    <xf numFmtId="168" fontId="19" fillId="2" borderId="18" xfId="6" applyNumberFormat="1" applyFont="1" applyFill="1" applyBorder="1" applyAlignment="1" applyProtection="1">
      <alignment horizontal="right" vertical="center" wrapText="1" indent="2"/>
    </xf>
    <xf numFmtId="168" fontId="22" fillId="4" borderId="0" xfId="6" applyNumberFormat="1" applyFont="1" applyFill="1" applyBorder="1" applyAlignment="1" applyProtection="1">
      <alignment horizontal="right" vertical="center" wrapText="1" indent="2"/>
    </xf>
    <xf numFmtId="168" fontId="22" fillId="4" borderId="17" xfId="6" applyNumberFormat="1" applyFont="1" applyFill="1" applyBorder="1" applyAlignment="1" applyProtection="1">
      <alignment horizontal="right" vertical="center" wrapText="1" indent="2"/>
    </xf>
    <xf numFmtId="168" fontId="22" fillId="4" borderId="18" xfId="6" applyNumberFormat="1" applyFont="1" applyFill="1" applyBorder="1" applyAlignment="1" applyProtection="1">
      <alignment horizontal="right" vertical="center" wrapText="1" indent="2"/>
    </xf>
    <xf numFmtId="168" fontId="22" fillId="4" borderId="46" xfId="6" applyNumberFormat="1" applyFont="1" applyFill="1" applyBorder="1" applyAlignment="1" applyProtection="1">
      <alignment horizontal="right" vertical="center" wrapText="1" indent="2"/>
    </xf>
    <xf numFmtId="168" fontId="22" fillId="2" borderId="0" xfId="6" applyNumberFormat="1" applyFont="1" applyFill="1" applyBorder="1" applyAlignment="1" applyProtection="1">
      <alignment horizontal="right" vertical="center" wrapText="1" indent="2"/>
    </xf>
    <xf numFmtId="168" fontId="22" fillId="2" borderId="17" xfId="6" applyNumberFormat="1" applyFont="1" applyFill="1" applyBorder="1" applyAlignment="1" applyProtection="1">
      <alignment horizontal="right" vertical="center" wrapText="1" indent="2"/>
    </xf>
    <xf numFmtId="168" fontId="22" fillId="2" borderId="18" xfId="6" applyNumberFormat="1" applyFont="1" applyFill="1" applyBorder="1" applyAlignment="1" applyProtection="1">
      <alignment horizontal="right" vertical="center" wrapText="1" indent="2"/>
    </xf>
    <xf numFmtId="168" fontId="22" fillId="2" borderId="46" xfId="6" applyNumberFormat="1" applyFont="1" applyFill="1" applyBorder="1" applyAlignment="1" applyProtection="1">
      <alignment horizontal="right" vertical="center" wrapText="1" indent="2"/>
    </xf>
    <xf numFmtId="168" fontId="22" fillId="4" borderId="1" xfId="6" applyNumberFormat="1" applyFont="1" applyFill="1" applyBorder="1" applyAlignment="1" applyProtection="1">
      <alignment horizontal="right" vertical="center" wrapText="1" indent="2"/>
    </xf>
    <xf numFmtId="168" fontId="22" fillId="4" borderId="38" xfId="6" applyNumberFormat="1" applyFont="1" applyFill="1" applyBorder="1" applyAlignment="1" applyProtection="1">
      <alignment horizontal="right" vertical="center" wrapText="1" indent="2"/>
    </xf>
    <xf numFmtId="168" fontId="22" fillId="4" borderId="27" xfId="6" applyNumberFormat="1" applyFont="1" applyFill="1" applyBorder="1" applyAlignment="1" applyProtection="1">
      <alignment horizontal="right" vertical="center" wrapText="1" indent="2"/>
    </xf>
    <xf numFmtId="168" fontId="22" fillId="4" borderId="45" xfId="6" applyNumberFormat="1" applyFont="1" applyFill="1" applyBorder="1" applyAlignment="1" applyProtection="1">
      <alignment horizontal="right" vertical="center" wrapText="1" indent="2"/>
    </xf>
    <xf numFmtId="0" fontId="130" fillId="4" borderId="0" xfId="1" applyFont="1" applyFill="1" applyBorder="1" applyAlignment="1">
      <alignment horizontal="left" vertical="center"/>
    </xf>
    <xf numFmtId="0" fontId="9" fillId="4" borderId="0" xfId="0" applyNumberFormat="1" applyFont="1" applyFill="1" applyBorder="1" applyAlignment="1" applyProtection="1"/>
    <xf numFmtId="0" fontId="131" fillId="4" borderId="0" xfId="0" applyNumberFormat="1" applyFont="1" applyFill="1" applyBorder="1" applyAlignment="1" applyProtection="1"/>
    <xf numFmtId="0" fontId="132" fillId="4" borderId="0" xfId="0" applyFont="1" applyFill="1" applyAlignment="1"/>
    <xf numFmtId="0" fontId="11" fillId="4" borderId="1" xfId="0" applyNumberFormat="1" applyFont="1" applyFill="1" applyBorder="1" applyAlignment="1" applyProtection="1">
      <alignment horizontal="left"/>
    </xf>
    <xf numFmtId="0" fontId="131" fillId="4" borderId="1" xfId="0" applyNumberFormat="1" applyFont="1" applyFill="1" applyBorder="1" applyAlignment="1" applyProtection="1">
      <alignment horizontal="left" wrapText="1"/>
    </xf>
    <xf numFmtId="0" fontId="9" fillId="4" borderId="0" xfId="0" applyNumberFormat="1" applyFont="1" applyFill="1" applyBorder="1" applyAlignment="1" applyProtection="1">
      <alignment horizontal="left" wrapText="1"/>
    </xf>
    <xf numFmtId="0" fontId="0" fillId="4" borderId="0" xfId="0" applyFill="1" applyBorder="1" applyAlignment="1"/>
    <xf numFmtId="0" fontId="16" fillId="4" borderId="0" xfId="0" applyFont="1" applyFill="1" applyBorder="1" applyAlignment="1">
      <alignment horizontal="center" vertical="center" wrapText="1"/>
    </xf>
    <xf numFmtId="0" fontId="133" fillId="4" borderId="1" xfId="0" applyFont="1" applyFill="1" applyBorder="1" applyAlignment="1">
      <alignment horizontal="center" vertical="center" wrapText="1"/>
    </xf>
    <xf numFmtId="0" fontId="28" fillId="4" borderId="0" xfId="0" applyNumberFormat="1" applyFont="1" applyFill="1" applyBorder="1" applyAlignment="1" applyProtection="1">
      <alignment horizontal="center" vertical="center" wrapText="1"/>
    </xf>
    <xf numFmtId="0" fontId="28" fillId="4" borderId="0" xfId="0" applyNumberFormat="1" applyFont="1" applyFill="1" applyBorder="1" applyAlignment="1" applyProtection="1">
      <alignment horizontal="right" vertical="center" wrapText="1"/>
    </xf>
    <xf numFmtId="0" fontId="56" fillId="2" borderId="41" xfId="0" applyNumberFormat="1" applyFont="1" applyFill="1" applyBorder="1" applyAlignment="1" applyProtection="1">
      <alignment horizontal="left" vertical="center" wrapText="1" indent="2"/>
    </xf>
    <xf numFmtId="165" fontId="56" fillId="2" borderId="0" xfId="2" applyNumberFormat="1" applyFont="1" applyFill="1" applyBorder="1" applyAlignment="1" applyProtection="1">
      <alignment horizontal="right" vertical="center" wrapText="1" indent="1"/>
    </xf>
    <xf numFmtId="166" fontId="56" fillId="2" borderId="0" xfId="2" applyNumberFormat="1" applyFont="1" applyFill="1" applyBorder="1" applyAlignment="1" applyProtection="1">
      <alignment horizontal="right" vertical="center" wrapText="1" indent="1"/>
    </xf>
    <xf numFmtId="166" fontId="22" fillId="2" borderId="0" xfId="2" applyNumberFormat="1" applyFont="1" applyFill="1" applyBorder="1" applyAlignment="1" applyProtection="1">
      <alignment horizontal="right" vertical="center" wrapText="1" indent="1"/>
    </xf>
    <xf numFmtId="0" fontId="137" fillId="4" borderId="0" xfId="0" applyNumberFormat="1" applyFont="1" applyFill="1" applyBorder="1" applyAlignment="1" applyProtection="1">
      <alignment horizontal="left" vertical="center" wrapText="1"/>
    </xf>
    <xf numFmtId="165" fontId="137" fillId="4" borderId="0" xfId="2" applyNumberFormat="1" applyFont="1" applyFill="1" applyBorder="1" applyAlignment="1" applyProtection="1">
      <alignment vertical="center" wrapText="1"/>
    </xf>
    <xf numFmtId="166" fontId="137" fillId="4" borderId="0" xfId="2" applyNumberFormat="1" applyFont="1" applyFill="1" applyBorder="1" applyAlignment="1" applyProtection="1">
      <alignment vertical="center" wrapText="1"/>
    </xf>
    <xf numFmtId="0" fontId="56" fillId="4" borderId="17" xfId="0" applyNumberFormat="1" applyFont="1" applyFill="1" applyBorder="1" applyAlignment="1" applyProtection="1">
      <alignment horizontal="left" vertical="center" wrapText="1" indent="2"/>
    </xf>
    <xf numFmtId="165" fontId="56" fillId="4" borderId="0" xfId="2" applyNumberFormat="1" applyFont="1" applyFill="1" applyBorder="1" applyAlignment="1" applyProtection="1">
      <alignment horizontal="right" vertical="center" wrapText="1" indent="1"/>
    </xf>
    <xf numFmtId="166" fontId="56" fillId="4" borderId="0" xfId="2" applyNumberFormat="1" applyFont="1" applyFill="1" applyBorder="1" applyAlignment="1" applyProtection="1">
      <alignment horizontal="right" vertical="center" wrapText="1" indent="1"/>
    </xf>
    <xf numFmtId="166" fontId="22" fillId="4" borderId="0" xfId="2" applyNumberFormat="1" applyFont="1" applyFill="1" applyBorder="1" applyAlignment="1" applyProtection="1">
      <alignment horizontal="right" vertical="center" wrapText="1" indent="1"/>
    </xf>
    <xf numFmtId="0" fontId="56" fillId="2" borderId="17" xfId="0" applyNumberFormat="1" applyFont="1" applyFill="1" applyBorder="1" applyAlignment="1" applyProtection="1">
      <alignment horizontal="left" vertical="center" wrapText="1" indent="2"/>
    </xf>
    <xf numFmtId="165" fontId="0" fillId="4" borderId="0" xfId="0" applyNumberFormat="1" applyFont="1" applyFill="1" applyBorder="1" applyAlignment="1" applyProtection="1">
      <alignment vertical="center"/>
    </xf>
    <xf numFmtId="0" fontId="56" fillId="4" borderId="38" xfId="0" applyNumberFormat="1" applyFont="1" applyFill="1" applyBorder="1" applyAlignment="1" applyProtection="1">
      <alignment horizontal="left" vertical="center" wrapText="1" indent="2"/>
    </xf>
    <xf numFmtId="166" fontId="56" fillId="4" borderId="1" xfId="2" applyNumberFormat="1" applyFont="1" applyFill="1" applyBorder="1" applyAlignment="1" applyProtection="1">
      <alignment horizontal="right" vertical="center" wrapText="1" indent="1"/>
    </xf>
    <xf numFmtId="166" fontId="22" fillId="4" borderId="1" xfId="2" applyNumberFormat="1" applyFont="1" applyFill="1" applyBorder="1" applyAlignment="1" applyProtection="1">
      <alignment horizontal="right" vertical="center" wrapText="1" indent="1"/>
    </xf>
    <xf numFmtId="0" fontId="19" fillId="2" borderId="38" xfId="0" applyNumberFormat="1" applyFont="1" applyFill="1" applyBorder="1" applyAlignment="1" applyProtection="1">
      <alignment horizontal="left" vertical="center" wrapText="1" indent="1"/>
    </xf>
    <xf numFmtId="165" fontId="64" fillId="2" borderId="1" xfId="2" applyNumberFormat="1" applyFont="1" applyFill="1" applyBorder="1" applyAlignment="1" applyProtection="1">
      <alignment horizontal="right" vertical="center" wrapText="1" indent="1"/>
    </xf>
    <xf numFmtId="166" fontId="64" fillId="2" borderId="1" xfId="2" applyNumberFormat="1" applyFont="1" applyFill="1" applyBorder="1" applyAlignment="1" applyProtection="1">
      <alignment horizontal="right" vertical="center" wrapText="1" indent="1"/>
    </xf>
    <xf numFmtId="166" fontId="64" fillId="2" borderId="36" xfId="2" applyNumberFormat="1" applyFont="1" applyFill="1" applyBorder="1" applyAlignment="1" applyProtection="1">
      <alignment horizontal="right" vertical="center" wrapText="1" indent="1"/>
    </xf>
    <xf numFmtId="166" fontId="19" fillId="2" borderId="1" xfId="2" applyNumberFormat="1" applyFont="1" applyFill="1" applyBorder="1" applyAlignment="1" applyProtection="1">
      <alignment horizontal="right" vertical="center" wrapText="1" indent="1"/>
    </xf>
    <xf numFmtId="166" fontId="50" fillId="4" borderId="0" xfId="2" applyNumberFormat="1" applyFont="1" applyFill="1" applyBorder="1" applyAlignment="1" applyProtection="1">
      <alignment vertical="center"/>
    </xf>
    <xf numFmtId="165" fontId="55" fillId="4" borderId="0" xfId="2" applyNumberFormat="1" applyFont="1" applyFill="1" applyBorder="1" applyAlignment="1" applyProtection="1">
      <alignment vertical="center" wrapText="1"/>
    </xf>
    <xf numFmtId="166" fontId="55" fillId="4" borderId="0" xfId="2" applyNumberFormat="1" applyFont="1" applyFill="1" applyBorder="1" applyAlignment="1" applyProtection="1">
      <alignment vertical="center" wrapText="1"/>
    </xf>
    <xf numFmtId="0" fontId="50" fillId="3" borderId="0" xfId="0" applyNumberFormat="1" applyFont="1" applyFill="1" applyBorder="1" applyAlignment="1" applyProtection="1"/>
    <xf numFmtId="165" fontId="138" fillId="4" borderId="0" xfId="2" applyNumberFormat="1" applyFont="1" applyFill="1" applyBorder="1" applyAlignment="1" applyProtection="1">
      <alignment vertical="center" wrapText="1"/>
    </xf>
    <xf numFmtId="166" fontId="138" fillId="4" borderId="0" xfId="2" applyNumberFormat="1" applyFont="1" applyFill="1" applyBorder="1" applyAlignment="1" applyProtection="1">
      <alignment vertical="center" wrapText="1"/>
    </xf>
    <xf numFmtId="166" fontId="29" fillId="4" borderId="0" xfId="2" applyNumberFormat="1" applyFont="1" applyFill="1" applyBorder="1" applyAlignment="1" applyProtection="1">
      <alignment vertical="center" wrapText="1"/>
    </xf>
    <xf numFmtId="0" fontId="50" fillId="4" borderId="0" xfId="0" applyNumberFormat="1" applyFont="1" applyFill="1" applyBorder="1" applyAlignment="1" applyProtection="1"/>
    <xf numFmtId="0" fontId="15" fillId="0" borderId="0" xfId="0" applyNumberFormat="1" applyFont="1" applyFill="1" applyBorder="1" applyAlignment="1" applyProtection="1"/>
    <xf numFmtId="0" fontId="59" fillId="3" borderId="0" xfId="0" applyNumberFormat="1" applyFont="1" applyFill="1" applyBorder="1" applyAlignment="1" applyProtection="1"/>
    <xf numFmtId="0" fontId="33" fillId="4" borderId="0" xfId="7" applyFont="1" applyFill="1" applyAlignment="1">
      <alignment horizontal="left" vertical="center"/>
    </xf>
    <xf numFmtId="0" fontId="33" fillId="4" borderId="0" xfId="7" applyFont="1" applyFill="1" applyBorder="1" applyAlignment="1">
      <alignment horizontal="left" vertical="center"/>
    </xf>
    <xf numFmtId="0" fontId="15" fillId="4" borderId="0" xfId="7" applyFont="1" applyFill="1" applyAlignment="1">
      <alignment horizontal="left" vertical="center"/>
    </xf>
    <xf numFmtId="165" fontId="109" fillId="4" borderId="0" xfId="2" applyNumberFormat="1" applyFont="1" applyFill="1" applyBorder="1" applyAlignment="1" applyProtection="1">
      <alignment horizontal="right" vertical="center" wrapText="1"/>
    </xf>
    <xf numFmtId="165" fontId="139" fillId="4" borderId="0" xfId="2" applyNumberFormat="1" applyFont="1" applyFill="1" applyBorder="1" applyAlignment="1" applyProtection="1">
      <alignment horizontal="right" vertical="center" wrapText="1"/>
    </xf>
    <xf numFmtId="165" fontId="0" fillId="3" borderId="0" xfId="0" applyNumberFormat="1" applyFont="1" applyFill="1" applyBorder="1" applyAlignment="1" applyProtection="1"/>
    <xf numFmtId="165" fontId="0" fillId="4" borderId="0" xfId="0" applyNumberFormat="1" applyFont="1" applyFill="1" applyBorder="1" applyAlignment="1" applyProtection="1"/>
    <xf numFmtId="166" fontId="22" fillId="4" borderId="0" xfId="2" applyNumberFormat="1" applyFont="1" applyFill="1" applyBorder="1" applyAlignment="1" applyProtection="1">
      <alignment horizontal="right" vertical="center" wrapText="1" indent="2"/>
    </xf>
    <xf numFmtId="166" fontId="22" fillId="4" borderId="0" xfId="2" applyNumberFormat="1" applyFont="1" applyFill="1" applyBorder="1" applyAlignment="1" applyProtection="1">
      <alignment horizontal="center" vertical="center" wrapText="1"/>
    </xf>
    <xf numFmtId="0" fontId="141" fillId="4" borderId="0" xfId="0" applyNumberFormat="1" applyFont="1" applyFill="1" applyBorder="1" applyAlignment="1" applyProtection="1">
      <alignment horizontal="left" wrapText="1"/>
    </xf>
    <xf numFmtId="166" fontId="22" fillId="4" borderId="1" xfId="2" applyNumberFormat="1" applyFont="1" applyFill="1" applyBorder="1" applyAlignment="1" applyProtection="1">
      <alignment horizontal="center" vertical="center" wrapText="1"/>
    </xf>
    <xf numFmtId="165" fontId="58" fillId="4" borderId="27" xfId="2" applyNumberFormat="1" applyFont="1" applyFill="1" applyBorder="1" applyAlignment="1" applyProtection="1">
      <alignment horizontal="center" vertical="center"/>
    </xf>
    <xf numFmtId="0" fontId="7" fillId="4" borderId="0" xfId="0" applyNumberFormat="1" applyFont="1" applyFill="1" applyBorder="1" applyAlignment="1" applyProtection="1"/>
    <xf numFmtId="0" fontId="56" fillId="2" borderId="20" xfId="0" applyNumberFormat="1" applyFont="1" applyFill="1" applyBorder="1" applyAlignment="1" applyProtection="1">
      <alignment horizontal="left" wrapText="1" indent="2"/>
    </xf>
    <xf numFmtId="166" fontId="22" fillId="2" borderId="18" xfId="2" applyNumberFormat="1" applyFont="1" applyFill="1" applyBorder="1" applyAlignment="1" applyProtection="1">
      <alignment horizontal="right" vertical="center" wrapText="1" indent="1"/>
    </xf>
    <xf numFmtId="166" fontId="22" fillId="2" borderId="17" xfId="2" applyNumberFormat="1" applyFont="1" applyFill="1" applyBorder="1" applyAlignment="1" applyProtection="1">
      <alignment horizontal="right" vertical="center" wrapText="1" indent="1"/>
    </xf>
    <xf numFmtId="171" fontId="7" fillId="3" borderId="0" xfId="0" applyNumberFormat="1" applyFont="1" applyFill="1" applyBorder="1" applyAlignment="1" applyProtection="1"/>
    <xf numFmtId="0" fontId="56" fillId="4" borderId="0" xfId="0" applyNumberFormat="1" applyFont="1" applyFill="1" applyBorder="1" applyAlignment="1" applyProtection="1">
      <alignment horizontal="left" vertical="center" wrapText="1" indent="2"/>
    </xf>
    <xf numFmtId="166" fontId="22" fillId="4" borderId="18" xfId="2" applyNumberFormat="1" applyFont="1" applyFill="1" applyBorder="1" applyAlignment="1" applyProtection="1">
      <alignment horizontal="right" vertical="center" wrapText="1" indent="1"/>
    </xf>
    <xf numFmtId="166" fontId="22" fillId="4" borderId="17" xfId="2" applyNumberFormat="1" applyFont="1" applyFill="1" applyBorder="1" applyAlignment="1" applyProtection="1">
      <alignment horizontal="right" vertical="center" wrapText="1" indent="1"/>
    </xf>
    <xf numFmtId="0" fontId="56" fillId="2" borderId="0" xfId="0" applyNumberFormat="1" applyFont="1" applyFill="1" applyBorder="1" applyAlignment="1" applyProtection="1">
      <alignment horizontal="left" vertical="center" wrapText="1" indent="2"/>
    </xf>
    <xf numFmtId="166" fontId="22" fillId="4" borderId="27" xfId="2" applyNumberFormat="1" applyFont="1" applyFill="1" applyBorder="1" applyAlignment="1" applyProtection="1">
      <alignment horizontal="right" vertical="center" wrapText="1" indent="1"/>
    </xf>
    <xf numFmtId="166" fontId="22" fillId="4" borderId="38" xfId="2" applyNumberFormat="1" applyFont="1" applyFill="1" applyBorder="1" applyAlignment="1" applyProtection="1">
      <alignment horizontal="right" vertical="center" wrapText="1" indent="1"/>
    </xf>
    <xf numFmtId="0" fontId="64" fillId="2" borderId="36" xfId="0" applyNumberFormat="1" applyFont="1" applyFill="1" applyBorder="1" applyAlignment="1" applyProtection="1">
      <alignment horizontal="left" vertical="center" wrapText="1" indent="1"/>
    </xf>
    <xf numFmtId="0" fontId="86" fillId="4" borderId="0" xfId="1" applyFont="1" applyFill="1" applyBorder="1" applyAlignment="1">
      <alignment vertical="center"/>
    </xf>
    <xf numFmtId="165" fontId="50" fillId="4" borderId="0" xfId="0" applyNumberFormat="1" applyFont="1" applyFill="1" applyBorder="1" applyAlignment="1" applyProtection="1"/>
    <xf numFmtId="0" fontId="64" fillId="4" borderId="0" xfId="0" applyNumberFormat="1" applyFont="1" applyFill="1" applyBorder="1" applyAlignment="1" applyProtection="1">
      <alignment horizontal="left" vertical="center" wrapText="1" indent="1"/>
    </xf>
    <xf numFmtId="166" fontId="57" fillId="4" borderId="0" xfId="2" applyNumberFormat="1" applyFont="1" applyFill="1" applyBorder="1" applyAlignment="1" applyProtection="1">
      <alignment horizontal="right" vertical="center" wrapText="1" indent="2"/>
    </xf>
    <xf numFmtId="165" fontId="139" fillId="4" borderId="0" xfId="2" applyNumberFormat="1" applyFont="1" applyFill="1" applyBorder="1" applyAlignment="1" applyProtection="1">
      <alignment horizontal="left" vertical="center" wrapText="1"/>
    </xf>
    <xf numFmtId="165" fontId="0" fillId="4" borderId="0" xfId="0" applyNumberFormat="1" applyFont="1" applyFill="1" applyBorder="1" applyAlignment="1" applyProtection="1">
      <alignment horizontal="left"/>
    </xf>
    <xf numFmtId="0" fontId="56" fillId="4" borderId="0" xfId="0" applyNumberFormat="1" applyFont="1" applyFill="1" applyBorder="1" applyAlignment="1" applyProtection="1">
      <alignment horizontal="left" vertical="center" wrapText="1" indent="3"/>
    </xf>
    <xf numFmtId="165" fontId="142" fillId="4" borderId="0" xfId="2" applyNumberFormat="1" applyFont="1" applyFill="1" applyBorder="1" applyAlignment="1" applyProtection="1">
      <alignment vertical="center"/>
    </xf>
    <xf numFmtId="165" fontId="58" fillId="4" borderId="0" xfId="2" applyNumberFormat="1" applyFont="1" applyFill="1" applyBorder="1" applyAlignment="1" applyProtection="1">
      <alignment vertical="center"/>
    </xf>
    <xf numFmtId="165" fontId="58" fillId="4" borderId="0" xfId="2" applyNumberFormat="1" applyFont="1" applyFill="1" applyBorder="1" applyAlignment="1" applyProtection="1">
      <alignment vertical="center" wrapText="1"/>
    </xf>
    <xf numFmtId="0" fontId="33" fillId="4" borderId="0" xfId="7" applyFont="1" applyFill="1" applyAlignment="1">
      <alignment horizontal="left" wrapText="1"/>
    </xf>
    <xf numFmtId="0" fontId="33" fillId="4" borderId="0" xfId="7" applyFont="1" applyFill="1" applyAlignment="1">
      <alignment horizontal="left" vertical="center" wrapText="1"/>
    </xf>
    <xf numFmtId="0" fontId="33" fillId="0" borderId="0" xfId="0" applyFont="1" applyAlignment="1">
      <alignment horizontal="left" readingOrder="1"/>
    </xf>
    <xf numFmtId="0" fontId="90" fillId="4" borderId="0" xfId="0" applyNumberFormat="1" applyFont="1" applyFill="1" applyBorder="1" applyAlignment="1" applyProtection="1"/>
    <xf numFmtId="0" fontId="0" fillId="0" borderId="0" xfId="0" applyNumberFormat="1" applyFill="1" applyBorder="1" applyAlignment="1" applyProtection="1"/>
    <xf numFmtId="168" fontId="56" fillId="2" borderId="17" xfId="6" applyNumberFormat="1" applyFont="1" applyFill="1" applyBorder="1" applyAlignment="1" applyProtection="1">
      <alignment horizontal="right" vertical="center" wrapText="1" indent="1"/>
    </xf>
    <xf numFmtId="168" fontId="56" fillId="4" borderId="17" xfId="6" applyNumberFormat="1" applyFont="1" applyFill="1" applyBorder="1" applyAlignment="1" applyProtection="1">
      <alignment horizontal="right" vertical="center" wrapText="1" indent="1"/>
    </xf>
    <xf numFmtId="168" fontId="56" fillId="4" borderId="38" xfId="6" applyNumberFormat="1" applyFont="1" applyFill="1" applyBorder="1" applyAlignment="1" applyProtection="1">
      <alignment horizontal="right" vertical="center" wrapText="1" indent="1"/>
    </xf>
    <xf numFmtId="168" fontId="64" fillId="2" borderId="36" xfId="6" applyNumberFormat="1" applyFont="1" applyFill="1" applyBorder="1" applyAlignment="1" applyProtection="1">
      <alignment horizontal="right" vertical="center" wrapText="1" indent="1"/>
    </xf>
    <xf numFmtId="166" fontId="22" fillId="2" borderId="41" xfId="2" applyNumberFormat="1" applyFont="1" applyFill="1" applyBorder="1" applyAlignment="1" applyProtection="1">
      <alignment horizontal="right" vertical="center" wrapText="1" indent="1"/>
    </xf>
    <xf numFmtId="9" fontId="64" fillId="2" borderId="38" xfId="6" applyFont="1" applyFill="1" applyBorder="1" applyAlignment="1" applyProtection="1">
      <alignment horizontal="right" vertical="center" wrapText="1" indent="1"/>
    </xf>
    <xf numFmtId="168" fontId="64" fillId="2" borderId="38" xfId="6" applyNumberFormat="1" applyFont="1" applyFill="1" applyBorder="1" applyAlignment="1" applyProtection="1">
      <alignment horizontal="right" vertical="center" wrapText="1" indent="1"/>
    </xf>
    <xf numFmtId="0" fontId="33" fillId="4" borderId="0" xfId="1" applyFont="1" applyFill="1" applyBorder="1" applyAlignment="1">
      <alignment vertical="top"/>
    </xf>
    <xf numFmtId="165" fontId="139" fillId="4" borderId="0" xfId="2" applyNumberFormat="1" applyFont="1" applyFill="1" applyBorder="1" applyAlignment="1" applyProtection="1">
      <alignment horizontal="right" vertical="top" wrapText="1"/>
    </xf>
    <xf numFmtId="165" fontId="0" fillId="3" borderId="0" xfId="0" applyNumberFormat="1" applyFont="1" applyFill="1" applyBorder="1" applyAlignment="1" applyProtection="1">
      <alignment vertical="top"/>
    </xf>
    <xf numFmtId="165" fontId="143" fillId="4" borderId="0" xfId="2" applyNumberFormat="1" applyFont="1" applyFill="1" applyBorder="1" applyAlignment="1" applyProtection="1">
      <alignment horizontal="left" vertical="center" wrapText="1"/>
    </xf>
    <xf numFmtId="165" fontId="143" fillId="4" borderId="0" xfId="2" applyNumberFormat="1" applyFont="1" applyFill="1" applyBorder="1" applyAlignment="1" applyProtection="1">
      <alignment horizontal="left" vertical="center"/>
    </xf>
    <xf numFmtId="0" fontId="141" fillId="4" borderId="0" xfId="0" applyNumberFormat="1" applyFont="1" applyFill="1" applyBorder="1" applyAlignment="1" applyProtection="1">
      <alignment horizontal="left"/>
    </xf>
    <xf numFmtId="0" fontId="144" fillId="4" borderId="0" xfId="0" applyNumberFormat="1" applyFont="1" applyFill="1" applyBorder="1" applyAlignment="1" applyProtection="1">
      <alignment horizontal="left"/>
    </xf>
    <xf numFmtId="0" fontId="0" fillId="4" borderId="0" xfId="0" applyFill="1" applyAlignment="1"/>
    <xf numFmtId="165" fontId="50" fillId="3" borderId="0" xfId="0" applyNumberFormat="1" applyFont="1" applyFill="1" applyBorder="1" applyAlignment="1" applyProtection="1"/>
    <xf numFmtId="0" fontId="56" fillId="4" borderId="41" xfId="0" applyNumberFormat="1" applyFont="1" applyFill="1" applyBorder="1" applyAlignment="1" applyProtection="1">
      <alignment horizontal="left" vertical="center" wrapText="1" indent="2"/>
    </xf>
    <xf numFmtId="166" fontId="22" fillId="4" borderId="46" xfId="2" applyNumberFormat="1" applyFont="1" applyFill="1" applyBorder="1" applyAlignment="1" applyProtection="1">
      <alignment horizontal="right" vertical="center" wrapText="1" indent="1"/>
    </xf>
    <xf numFmtId="166" fontId="22" fillId="2" borderId="46" xfId="2" applyNumberFormat="1" applyFont="1" applyFill="1" applyBorder="1" applyAlignment="1" applyProtection="1">
      <alignment horizontal="right" vertical="center" wrapText="1" indent="1"/>
    </xf>
    <xf numFmtId="166" fontId="22" fillId="4" borderId="45" xfId="2" applyNumberFormat="1" applyFont="1" applyFill="1" applyBorder="1" applyAlignment="1" applyProtection="1">
      <alignment horizontal="right" vertical="center" wrapText="1" indent="1"/>
    </xf>
    <xf numFmtId="0" fontId="19" fillId="2" borderId="36" xfId="0" applyNumberFormat="1" applyFont="1" applyFill="1" applyBorder="1" applyAlignment="1" applyProtection="1">
      <alignment horizontal="left" vertical="center" wrapText="1" indent="1"/>
    </xf>
    <xf numFmtId="165" fontId="64" fillId="2" borderId="36" xfId="2" applyNumberFormat="1" applyFont="1" applyFill="1" applyBorder="1" applyAlignment="1" applyProtection="1">
      <alignment horizontal="right" vertical="center" wrapText="1" indent="1"/>
    </xf>
    <xf numFmtId="166" fontId="64" fillId="2" borderId="37" xfId="2" applyNumberFormat="1" applyFont="1" applyFill="1" applyBorder="1" applyAlignment="1" applyProtection="1">
      <alignment horizontal="right" vertical="center" wrapText="1" indent="1"/>
    </xf>
    <xf numFmtId="166" fontId="64" fillId="2" borderId="29" xfId="2" applyNumberFormat="1" applyFont="1" applyFill="1" applyBorder="1" applyAlignment="1" applyProtection="1">
      <alignment horizontal="right" vertical="center" wrapText="1" indent="1"/>
    </xf>
    <xf numFmtId="0" fontId="95" fillId="4" borderId="0" xfId="0" applyNumberFormat="1" applyFont="1" applyFill="1" applyBorder="1" applyAlignment="1" applyProtection="1"/>
    <xf numFmtId="0" fontId="95" fillId="3" borderId="0" xfId="0" applyNumberFormat="1" applyFont="1" applyFill="1" applyBorder="1" applyAlignment="1" applyProtection="1"/>
    <xf numFmtId="0" fontId="96" fillId="4" borderId="0" xfId="1" applyFont="1" applyFill="1" applyBorder="1" applyAlignment="1">
      <alignment vertical="center"/>
    </xf>
    <xf numFmtId="165" fontId="145" fillId="4" borderId="0" xfId="2" applyNumberFormat="1" applyFont="1" applyFill="1" applyBorder="1" applyAlignment="1" applyProtection="1">
      <alignment horizontal="right" vertical="center" wrapText="1"/>
    </xf>
    <xf numFmtId="165" fontId="95" fillId="3" borderId="0" xfId="0" applyNumberFormat="1" applyFont="1" applyFill="1" applyBorder="1" applyAlignment="1" applyProtection="1"/>
    <xf numFmtId="0" fontId="19" fillId="4" borderId="0" xfId="0" applyNumberFormat="1" applyFont="1" applyFill="1" applyBorder="1" applyAlignment="1" applyProtection="1">
      <alignment horizontal="left" vertical="center" wrapText="1" indent="1"/>
    </xf>
    <xf numFmtId="165" fontId="56" fillId="4" borderId="0" xfId="2" applyNumberFormat="1" applyFont="1" applyFill="1" applyBorder="1" applyAlignment="1" applyProtection="1">
      <alignment horizontal="right" vertical="center" wrapText="1" indent="2"/>
    </xf>
    <xf numFmtId="166" fontId="56" fillId="4" borderId="0" xfId="2" applyNumberFormat="1" applyFont="1" applyFill="1" applyBorder="1" applyAlignment="1" applyProtection="1">
      <alignment horizontal="right" vertical="center" wrapText="1" indent="2"/>
    </xf>
    <xf numFmtId="165" fontId="0" fillId="3" borderId="0" xfId="0" applyNumberFormat="1" applyFont="1" applyFill="1" applyBorder="1" applyAlignment="1" applyProtection="1">
      <alignment horizontal="left"/>
    </xf>
    <xf numFmtId="0" fontId="27" fillId="4" borderId="0" xfId="0" applyNumberFormat="1" applyFont="1" applyFill="1" applyBorder="1" applyAlignment="1" applyProtection="1">
      <alignment horizontal="left" vertical="center" wrapText="1" indent="1"/>
    </xf>
    <xf numFmtId="0" fontId="74" fillId="3" borderId="0" xfId="0" applyNumberFormat="1" applyFont="1" applyFill="1" applyBorder="1" applyAlignment="1" applyProtection="1"/>
    <xf numFmtId="0" fontId="146" fillId="4" borderId="0" xfId="1" applyFont="1" applyFill="1" applyBorder="1" applyAlignment="1">
      <alignment vertical="center"/>
    </xf>
    <xf numFmtId="165" fontId="147" fillId="4" borderId="0" xfId="2" applyNumberFormat="1" applyFont="1" applyFill="1" applyBorder="1" applyAlignment="1" applyProtection="1">
      <alignment horizontal="right" vertical="center" wrapText="1"/>
    </xf>
    <xf numFmtId="165" fontId="74" fillId="3" borderId="0" xfId="0" applyNumberFormat="1" applyFont="1" applyFill="1" applyBorder="1" applyAlignment="1" applyProtection="1"/>
    <xf numFmtId="0" fontId="116" fillId="4" borderId="0" xfId="0" applyNumberFormat="1" applyFont="1" applyFill="1" applyBorder="1" applyAlignment="1" applyProtection="1"/>
    <xf numFmtId="171" fontId="116" fillId="4" borderId="0" xfId="0" applyNumberFormat="1" applyFont="1" applyFill="1" applyBorder="1" applyAlignment="1" applyProtection="1"/>
    <xf numFmtId="0" fontId="116" fillId="3" borderId="0" xfId="0" applyNumberFormat="1" applyFont="1" applyFill="1" applyBorder="1" applyAlignment="1" applyProtection="1"/>
    <xf numFmtId="165" fontId="148" fillId="4" borderId="0" xfId="2" applyNumberFormat="1" applyFont="1" applyFill="1" applyBorder="1" applyAlignment="1" applyProtection="1">
      <alignment horizontal="right" vertical="center" wrapText="1"/>
    </xf>
    <xf numFmtId="165" fontId="116" fillId="3" borderId="0" xfId="0" applyNumberFormat="1" applyFont="1" applyFill="1" applyBorder="1" applyAlignment="1" applyProtection="1"/>
    <xf numFmtId="166" fontId="19" fillId="4" borderId="0" xfId="2" applyNumberFormat="1" applyFont="1" applyFill="1" applyBorder="1" applyAlignment="1" applyProtection="1">
      <alignment horizontal="right" vertical="center" wrapText="1"/>
    </xf>
    <xf numFmtId="0" fontId="9" fillId="4" borderId="0" xfId="0" applyNumberFormat="1" applyFont="1" applyFill="1" applyBorder="1" applyAlignment="1" applyProtection="1">
      <alignment wrapText="1"/>
    </xf>
    <xf numFmtId="0" fontId="56" fillId="4" borderId="1" xfId="0" applyNumberFormat="1" applyFont="1" applyFill="1" applyBorder="1" applyAlignment="1" applyProtection="1">
      <alignment horizontal="left" vertical="center" wrapText="1" indent="2"/>
    </xf>
    <xf numFmtId="165" fontId="122" fillId="0" borderId="0" xfId="2" applyNumberFormat="1" applyFont="1" applyFill="1" applyBorder="1" applyAlignment="1" applyProtection="1">
      <alignment horizontal="right" vertical="center" wrapText="1" indent="2"/>
    </xf>
    <xf numFmtId="166" fontId="122" fillId="0" borderId="0" xfId="2" applyNumberFormat="1" applyFont="1" applyFill="1" applyBorder="1" applyAlignment="1" applyProtection="1">
      <alignment horizontal="right" vertical="center" wrapText="1" indent="2"/>
    </xf>
    <xf numFmtId="0" fontId="8" fillId="4" borderId="0" xfId="0" applyNumberFormat="1" applyFont="1" applyFill="1" applyBorder="1" applyAlignment="1" applyProtection="1">
      <alignment horizontal="left" vertical="center"/>
    </xf>
    <xf numFmtId="0" fontId="106" fillId="4" borderId="0" xfId="0" applyNumberFormat="1" applyFont="1" applyFill="1" applyBorder="1" applyAlignment="1" applyProtection="1">
      <alignment vertical="center"/>
    </xf>
    <xf numFmtId="0" fontId="103" fillId="4" borderId="0" xfId="0" applyNumberFormat="1" applyFont="1" applyFill="1" applyBorder="1" applyAlignment="1" applyProtection="1">
      <alignment vertical="center"/>
    </xf>
    <xf numFmtId="0" fontId="33" fillId="4" borderId="1" xfId="1" applyFont="1" applyFill="1" applyBorder="1" applyAlignment="1">
      <alignment vertical="center"/>
    </xf>
    <xf numFmtId="165" fontId="101" fillId="4" borderId="1" xfId="2" applyNumberFormat="1" applyFont="1" applyFill="1" applyBorder="1" applyAlignment="1">
      <alignment vertical="center"/>
    </xf>
    <xf numFmtId="0" fontId="58" fillId="4" borderId="20" xfId="1" applyFont="1" applyFill="1" applyBorder="1" applyAlignment="1">
      <alignment vertical="center" wrapText="1"/>
    </xf>
    <xf numFmtId="0" fontId="107" fillId="4" borderId="14" xfId="0" applyNumberFormat="1" applyFont="1" applyFill="1" applyBorder="1" applyAlignment="1" applyProtection="1">
      <alignment vertical="center"/>
    </xf>
    <xf numFmtId="0" fontId="24" fillId="4" borderId="0" xfId="0" applyFont="1" applyFill="1"/>
    <xf numFmtId="0" fontId="0" fillId="4" borderId="0" xfId="0" applyFont="1" applyFill="1"/>
    <xf numFmtId="0" fontId="95" fillId="4" borderId="0" xfId="0" applyFont="1" applyFill="1"/>
    <xf numFmtId="165" fontId="19" fillId="2" borderId="46" xfId="2" applyNumberFormat="1" applyFont="1" applyFill="1" applyBorder="1" applyAlignment="1">
      <alignment vertical="center" wrapText="1"/>
    </xf>
    <xf numFmtId="0" fontId="0" fillId="4" borderId="0" xfId="0" applyFill="1" applyAlignment="1">
      <alignment horizontal="left"/>
    </xf>
    <xf numFmtId="0" fontId="110" fillId="4" borderId="0" xfId="0" applyNumberFormat="1" applyFont="1" applyFill="1" applyBorder="1" applyAlignment="1" applyProtection="1">
      <alignment vertical="center"/>
    </xf>
    <xf numFmtId="0" fontId="111" fillId="4" borderId="0" xfId="0" applyNumberFormat="1" applyFont="1" applyFill="1" applyBorder="1" applyAlignment="1" applyProtection="1">
      <alignment vertical="center"/>
    </xf>
    <xf numFmtId="166" fontId="57" fillId="4" borderId="0" xfId="2" applyNumberFormat="1" applyFont="1" applyFill="1" applyBorder="1" applyAlignment="1">
      <alignment vertical="center"/>
    </xf>
    <xf numFmtId="166" fontId="110" fillId="4" borderId="0" xfId="0" applyNumberFormat="1" applyFont="1" applyFill="1" applyBorder="1" applyAlignment="1" applyProtection="1">
      <alignment vertical="center"/>
    </xf>
    <xf numFmtId="166" fontId="58" fillId="4" borderId="0" xfId="2" applyNumberFormat="1" applyFont="1" applyFill="1" applyBorder="1" applyAlignment="1">
      <alignment vertical="center"/>
    </xf>
    <xf numFmtId="0" fontId="59" fillId="4" borderId="0" xfId="0" applyNumberFormat="1" applyFont="1" applyFill="1" applyBorder="1" applyAlignment="1" applyProtection="1">
      <alignment vertical="center"/>
    </xf>
    <xf numFmtId="0" fontId="75" fillId="4" borderId="0" xfId="1" applyFont="1" applyFill="1" applyBorder="1" applyAlignment="1">
      <alignment horizontal="left"/>
    </xf>
    <xf numFmtId="0" fontId="149" fillId="4" borderId="0" xfId="0" applyNumberFormat="1" applyFont="1" applyFill="1" applyBorder="1" applyAlignment="1" applyProtection="1">
      <alignment vertical="center"/>
    </xf>
    <xf numFmtId="0" fontId="9" fillId="4" borderId="0" xfId="0" applyNumberFormat="1" applyFont="1" applyFill="1" applyBorder="1" applyAlignment="1" applyProtection="1">
      <alignment horizontal="left" vertical="center"/>
    </xf>
    <xf numFmtId="0" fontId="150" fillId="4" borderId="0" xfId="0" applyFont="1" applyFill="1" applyAlignment="1">
      <alignment horizontal="center" vertical="center"/>
    </xf>
    <xf numFmtId="0" fontId="66" fillId="4" borderId="0" xfId="0" applyFont="1" applyFill="1"/>
    <xf numFmtId="0" fontId="66" fillId="4" borderId="0" xfId="0" applyFont="1" applyFill="1" applyAlignment="1">
      <alignment horizontal="left"/>
    </xf>
    <xf numFmtId="168" fontId="108" fillId="2" borderId="0" xfId="6" applyNumberFormat="1" applyFont="1" applyFill="1" applyBorder="1" applyAlignment="1">
      <alignment horizontal="right" vertical="center" indent="1"/>
    </xf>
    <xf numFmtId="168" fontId="108" fillId="2" borderId="3" xfId="6" applyNumberFormat="1" applyFont="1" applyFill="1" applyBorder="1" applyAlignment="1">
      <alignment horizontal="right" vertical="center" indent="1"/>
    </xf>
    <xf numFmtId="168" fontId="108" fillId="2" borderId="52" xfId="6" applyNumberFormat="1" applyFont="1" applyFill="1" applyBorder="1" applyAlignment="1">
      <alignment horizontal="right" vertical="center" indent="1"/>
    </xf>
    <xf numFmtId="168" fontId="97" fillId="4" borderId="0" xfId="6" applyNumberFormat="1" applyFont="1" applyFill="1" applyBorder="1" applyAlignment="1">
      <alignment horizontal="right" vertical="center" indent="1"/>
    </xf>
    <xf numFmtId="168" fontId="97" fillId="4" borderId="17" xfId="6" applyNumberFormat="1" applyFont="1" applyFill="1" applyBorder="1" applyAlignment="1">
      <alignment horizontal="right" vertical="center" indent="1"/>
    </xf>
    <xf numFmtId="168" fontId="97" fillId="4" borderId="53" xfId="6" applyNumberFormat="1" applyFont="1" applyFill="1" applyBorder="1" applyAlignment="1">
      <alignment horizontal="right" vertical="center" indent="1"/>
    </xf>
    <xf numFmtId="168" fontId="56" fillId="4" borderId="0" xfId="6" applyNumberFormat="1" applyFont="1" applyFill="1" applyBorder="1" applyAlignment="1" applyProtection="1">
      <alignment horizontal="right" vertical="center" indent="1"/>
    </xf>
    <xf numFmtId="168" fontId="97" fillId="2" borderId="17" xfId="6" applyNumberFormat="1" applyFont="1" applyFill="1" applyBorder="1" applyAlignment="1">
      <alignment horizontal="right" vertical="center" indent="1"/>
    </xf>
    <xf numFmtId="168" fontId="97" fillId="2" borderId="0" xfId="6" applyNumberFormat="1" applyFont="1" applyFill="1" applyBorder="1" applyAlignment="1">
      <alignment horizontal="right" vertical="center" indent="1"/>
    </xf>
    <xf numFmtId="168" fontId="97" fillId="2" borderId="53" xfId="6" applyNumberFormat="1" applyFont="1" applyFill="1" applyBorder="1" applyAlignment="1">
      <alignment horizontal="right" vertical="center" indent="1"/>
    </xf>
    <xf numFmtId="168" fontId="56" fillId="2" borderId="0" xfId="6" applyNumberFormat="1" applyFont="1" applyFill="1" applyBorder="1" applyAlignment="1" applyProtection="1">
      <alignment horizontal="right" vertical="center" indent="1"/>
    </xf>
    <xf numFmtId="168" fontId="56" fillId="4" borderId="18" xfId="6" applyNumberFormat="1" applyFont="1" applyFill="1" applyBorder="1" applyAlignment="1" applyProtection="1">
      <alignment horizontal="right" vertical="center" indent="1"/>
    </xf>
    <xf numFmtId="168" fontId="97" fillId="2" borderId="2" xfId="6" applyNumberFormat="1" applyFont="1" applyFill="1" applyBorder="1" applyAlignment="1">
      <alignment horizontal="right" vertical="center" indent="1"/>
    </xf>
    <xf numFmtId="168" fontId="97" fillId="2" borderId="19" xfId="6" applyNumberFormat="1" applyFont="1" applyFill="1" applyBorder="1" applyAlignment="1">
      <alignment horizontal="right" vertical="center" indent="1"/>
    </xf>
    <xf numFmtId="168" fontId="56" fillId="2" borderId="2" xfId="6" applyNumberFormat="1" applyFont="1" applyFill="1" applyBorder="1" applyAlignment="1" applyProtection="1">
      <alignment horizontal="right" vertical="center" indent="1"/>
    </xf>
    <xf numFmtId="168" fontId="97" fillId="2" borderId="54" xfId="6" applyNumberFormat="1" applyFont="1" applyFill="1" applyBorder="1" applyAlignment="1">
      <alignment horizontal="right" vertical="center" indent="1"/>
    </xf>
    <xf numFmtId="0" fontId="4" fillId="4" borderId="0" xfId="1" applyFont="1" applyFill="1" applyBorder="1" applyAlignment="1">
      <alignment vertical="top"/>
    </xf>
    <xf numFmtId="0" fontId="37" fillId="4" borderId="0" xfId="1" applyFont="1" applyFill="1" applyBorder="1" applyAlignment="1">
      <alignment vertical="top"/>
    </xf>
    <xf numFmtId="0" fontId="0" fillId="4" borderId="0" xfId="0" applyFill="1" applyAlignment="1">
      <alignment vertical="top"/>
    </xf>
    <xf numFmtId="0" fontId="34" fillId="4" borderId="0" xfId="0" applyFont="1" applyFill="1"/>
    <xf numFmtId="0" fontId="151" fillId="4" borderId="0" xfId="0" applyFont="1" applyFill="1" applyBorder="1" applyAlignment="1"/>
    <xf numFmtId="0" fontId="151" fillId="4" borderId="0" xfId="0" applyFont="1" applyFill="1" applyBorder="1" applyAlignment="1">
      <alignment vertical="center" wrapText="1"/>
    </xf>
    <xf numFmtId="0" fontId="152" fillId="4" borderId="0" xfId="0" applyFont="1" applyFill="1" applyBorder="1" applyAlignment="1">
      <alignment vertical="center"/>
    </xf>
    <xf numFmtId="0" fontId="34" fillId="4" borderId="1" xfId="0" applyFont="1" applyFill="1" applyBorder="1"/>
    <xf numFmtId="0" fontId="133" fillId="4" borderId="0" xfId="0" applyNumberFormat="1" applyFont="1" applyFill="1" applyBorder="1" applyAlignment="1" applyProtection="1">
      <alignment vertical="center" wrapText="1"/>
    </xf>
    <xf numFmtId="0" fontId="133" fillId="4" borderId="37" xfId="0" applyNumberFormat="1" applyFont="1" applyFill="1" applyBorder="1" applyAlignment="1" applyProtection="1">
      <alignment horizontal="center" vertical="center" wrapText="1"/>
    </xf>
    <xf numFmtId="0" fontId="133" fillId="4" borderId="35" xfId="0" applyNumberFormat="1" applyFont="1" applyFill="1" applyBorder="1" applyAlignment="1" applyProtection="1">
      <alignment horizontal="center" vertical="center" wrapText="1"/>
    </xf>
    <xf numFmtId="0" fontId="133" fillId="4" borderId="36" xfId="0" applyNumberFormat="1" applyFont="1" applyFill="1" applyBorder="1" applyAlignment="1" applyProtection="1">
      <alignment horizontal="center" vertical="center" wrapText="1"/>
    </xf>
    <xf numFmtId="0" fontId="56" fillId="2" borderId="41" xfId="0" applyNumberFormat="1" applyFont="1" applyFill="1" applyBorder="1" applyAlignment="1" applyProtection="1">
      <alignment horizontal="left" wrapText="1" indent="2"/>
    </xf>
    <xf numFmtId="0" fontId="116" fillId="4" borderId="0" xfId="0" applyFont="1" applyFill="1"/>
    <xf numFmtId="169" fontId="153" fillId="4" borderId="0" xfId="0" applyNumberFormat="1" applyFont="1" applyFill="1" applyBorder="1" applyAlignment="1">
      <alignment horizontal="right" indent="1"/>
    </xf>
    <xf numFmtId="169" fontId="74" fillId="4" borderId="0" xfId="0" applyNumberFormat="1" applyFont="1" applyFill="1" applyBorder="1" applyAlignment="1">
      <alignment horizontal="right" indent="1"/>
    </xf>
    <xf numFmtId="0" fontId="75" fillId="4" borderId="0" xfId="7" applyFont="1" applyFill="1" applyAlignment="1">
      <alignment vertical="center"/>
    </xf>
    <xf numFmtId="0" fontId="75" fillId="4" borderId="0" xfId="7" applyFont="1" applyFill="1" applyAlignment="1">
      <alignment vertical="center" wrapText="1"/>
    </xf>
    <xf numFmtId="0" fontId="75" fillId="4" borderId="0" xfId="1" applyFont="1" applyFill="1" applyBorder="1" applyAlignment="1">
      <alignment horizontal="left" wrapText="1"/>
    </xf>
    <xf numFmtId="168" fontId="97" fillId="2" borderId="17" xfId="6" applyNumberFormat="1" applyFont="1" applyFill="1" applyBorder="1" applyAlignment="1">
      <alignment horizontal="right" indent="1"/>
    </xf>
    <xf numFmtId="168" fontId="97" fillId="4" borderId="17" xfId="6" applyNumberFormat="1" applyFont="1" applyFill="1" applyBorder="1" applyAlignment="1">
      <alignment horizontal="right" indent="1"/>
    </xf>
    <xf numFmtId="168" fontId="97" fillId="4" borderId="19" xfId="6" applyNumberFormat="1" applyFont="1" applyFill="1" applyBorder="1" applyAlignment="1">
      <alignment horizontal="right" indent="1"/>
    </xf>
    <xf numFmtId="168" fontId="108" fillId="2" borderId="11" xfId="6" applyNumberFormat="1" applyFont="1" applyFill="1" applyBorder="1" applyAlignment="1">
      <alignment horizontal="right" indent="1"/>
    </xf>
    <xf numFmtId="0" fontId="4" fillId="2" borderId="0" xfId="5" applyNumberFormat="1" applyFont="1" applyFill="1" applyBorder="1" applyAlignment="1" applyProtection="1">
      <alignment horizontal="left"/>
    </xf>
    <xf numFmtId="0" fontId="1" fillId="2" borderId="0" xfId="5" applyFill="1"/>
    <xf numFmtId="0" fontId="1" fillId="4" borderId="0" xfId="5" applyFill="1"/>
    <xf numFmtId="0" fontId="44" fillId="4" borderId="0" xfId="5" applyNumberFormat="1" applyFont="1" applyFill="1" applyBorder="1" applyAlignment="1" applyProtection="1">
      <alignment horizontal="left"/>
    </xf>
    <xf numFmtId="0" fontId="11" fillId="4" borderId="1" xfId="0" applyNumberFormat="1" applyFont="1" applyFill="1" applyBorder="1" applyAlignment="1" applyProtection="1">
      <alignment horizontal="left" wrapText="1"/>
    </xf>
    <xf numFmtId="0" fontId="9" fillId="4" borderId="1" xfId="5" applyNumberFormat="1" applyFont="1" applyFill="1" applyBorder="1" applyAlignment="1" applyProtection="1">
      <alignment horizontal="left" wrapText="1"/>
    </xf>
    <xf numFmtId="0" fontId="1" fillId="4" borderId="1" xfId="5" applyFill="1" applyBorder="1" applyAlignment="1"/>
    <xf numFmtId="0" fontId="1" fillId="4" borderId="1" xfId="5" applyFill="1" applyBorder="1"/>
    <xf numFmtId="0" fontId="155" fillId="4" borderId="41" xfId="5" applyFont="1" applyFill="1" applyBorder="1"/>
    <xf numFmtId="0" fontId="153" fillId="4" borderId="44" xfId="5" applyFont="1" applyFill="1" applyBorder="1" applyAlignment="1">
      <alignment horizontal="center" vertical="center" wrapText="1"/>
    </xf>
    <xf numFmtId="0" fontId="153" fillId="4" borderId="0" xfId="5" applyFont="1" applyFill="1" applyBorder="1" applyAlignment="1">
      <alignment horizontal="center" vertical="center" wrapText="1"/>
    </xf>
    <xf numFmtId="0" fontId="153" fillId="4" borderId="41" xfId="5" applyFont="1" applyFill="1" applyBorder="1" applyAlignment="1">
      <alignment horizontal="center" vertical="center" wrapText="1"/>
    </xf>
    <xf numFmtId="0" fontId="155" fillId="4" borderId="38" xfId="5" applyFont="1" applyFill="1" applyBorder="1"/>
    <xf numFmtId="49" fontId="153" fillId="4" borderId="45" xfId="5" applyNumberFormat="1" applyFont="1" applyFill="1" applyBorder="1" applyAlignment="1">
      <alignment horizontal="center" vertical="center" wrapText="1"/>
    </xf>
    <xf numFmtId="49" fontId="157" fillId="4" borderId="1" xfId="5" applyNumberFormat="1" applyFont="1" applyFill="1" applyBorder="1" applyAlignment="1">
      <alignment horizontal="center" vertical="center" wrapText="1"/>
    </xf>
    <xf numFmtId="49" fontId="157" fillId="4" borderId="38" xfId="5" applyNumberFormat="1" applyFont="1" applyFill="1" applyBorder="1" applyAlignment="1">
      <alignment horizontal="center" vertical="center" wrapText="1"/>
    </xf>
    <xf numFmtId="0" fontId="157" fillId="4" borderId="1" xfId="5" applyFont="1" applyFill="1" applyBorder="1" applyAlignment="1">
      <alignment horizontal="center" vertical="center" wrapText="1"/>
    </xf>
    <xf numFmtId="0" fontId="158" fillId="4" borderId="17" xfId="5" applyFont="1" applyFill="1" applyBorder="1" applyAlignment="1">
      <alignment horizontal="left" indent="2"/>
    </xf>
    <xf numFmtId="170" fontId="158" fillId="4" borderId="46" xfId="5" applyNumberFormat="1" applyFont="1" applyFill="1" applyBorder="1" applyAlignment="1">
      <alignment horizontal="right" indent="1"/>
    </xf>
    <xf numFmtId="170" fontId="158" fillId="4" borderId="0" xfId="0" applyNumberFormat="1" applyFont="1" applyFill="1" applyBorder="1" applyAlignment="1">
      <alignment horizontal="right" indent="1"/>
    </xf>
    <xf numFmtId="170" fontId="158" fillId="4" borderId="17" xfId="0" applyNumberFormat="1" applyFont="1" applyFill="1" applyBorder="1" applyAlignment="1">
      <alignment horizontal="right" indent="3"/>
    </xf>
    <xf numFmtId="170" fontId="158" fillId="4" borderId="0" xfId="5" applyNumberFormat="1" applyFont="1" applyFill="1" applyBorder="1" applyAlignment="1">
      <alignment horizontal="right" indent="1"/>
    </xf>
    <xf numFmtId="170" fontId="1" fillId="4" borderId="0" xfId="5" applyNumberFormat="1" applyFill="1"/>
    <xf numFmtId="0" fontId="158" fillId="2" borderId="17" xfId="5" applyFont="1" applyFill="1" applyBorder="1" applyAlignment="1">
      <alignment horizontal="left" wrapText="1" indent="2"/>
    </xf>
    <xf numFmtId="170" fontId="158" fillId="2" borderId="46" xfId="5" applyNumberFormat="1" applyFont="1" applyFill="1" applyBorder="1" applyAlignment="1">
      <alignment horizontal="right" indent="1"/>
    </xf>
    <xf numFmtId="170" fontId="158" fillId="2" borderId="0" xfId="0" applyNumberFormat="1" applyFont="1" applyFill="1" applyBorder="1" applyAlignment="1">
      <alignment horizontal="right" indent="1"/>
    </xf>
    <xf numFmtId="170" fontId="158" fillId="2" borderId="17" xfId="0" applyNumberFormat="1" applyFont="1" applyFill="1" applyBorder="1" applyAlignment="1">
      <alignment horizontal="right" indent="3"/>
    </xf>
    <xf numFmtId="170" fontId="158" fillId="2" borderId="0" xfId="5" applyNumberFormat="1" applyFont="1" applyFill="1" applyBorder="1" applyAlignment="1">
      <alignment horizontal="right" indent="1"/>
    </xf>
    <xf numFmtId="0" fontId="158" fillId="2" borderId="17" xfId="5" applyFont="1" applyFill="1" applyBorder="1" applyAlignment="1">
      <alignment horizontal="left" vertical="center" wrapText="1" indent="2"/>
    </xf>
    <xf numFmtId="0" fontId="158" fillId="2" borderId="17" xfId="5" applyFont="1" applyFill="1" applyBorder="1" applyAlignment="1">
      <alignment horizontal="left" indent="2"/>
    </xf>
    <xf numFmtId="0" fontId="158" fillId="4" borderId="38" xfId="5" applyFont="1" applyFill="1" applyBorder="1" applyAlignment="1">
      <alignment horizontal="left" indent="2"/>
    </xf>
    <xf numFmtId="0" fontId="153" fillId="2" borderId="38" xfId="5" applyFont="1" applyFill="1" applyBorder="1" applyAlignment="1">
      <alignment horizontal="left" indent="1"/>
    </xf>
    <xf numFmtId="170" fontId="154" fillId="4" borderId="0" xfId="5" applyNumberFormat="1" applyFont="1" applyFill="1"/>
    <xf numFmtId="0" fontId="154" fillId="4" borderId="0" xfId="5" applyFont="1" applyFill="1"/>
    <xf numFmtId="0" fontId="160" fillId="4" borderId="0" xfId="5" applyFont="1" applyFill="1" applyBorder="1"/>
    <xf numFmtId="170" fontId="160" fillId="4" borderId="0" xfId="5" applyNumberFormat="1" applyFont="1" applyFill="1" applyBorder="1" applyAlignment="1">
      <alignment horizontal="right" indent="1"/>
    </xf>
    <xf numFmtId="170" fontId="160" fillId="4" borderId="0" xfId="5" applyNumberFormat="1" applyFont="1" applyFill="1" applyBorder="1" applyAlignment="1">
      <alignment horizontal="right" indent="3"/>
    </xf>
    <xf numFmtId="0" fontId="15" fillId="4" borderId="0" xfId="5" applyFont="1" applyFill="1" applyBorder="1" applyAlignment="1">
      <alignment vertical="center"/>
    </xf>
    <xf numFmtId="3" fontId="161" fillId="4" borderId="0" xfId="5" applyNumberFormat="1" applyFont="1" applyFill="1" applyBorder="1" applyAlignment="1">
      <alignment vertical="center"/>
    </xf>
    <xf numFmtId="0" fontId="57" fillId="4" borderId="0" xfId="5" applyFont="1" applyFill="1" applyAlignment="1">
      <alignment vertical="center"/>
    </xf>
    <xf numFmtId="0" fontId="1" fillId="4" borderId="0" xfId="5" applyFill="1" applyAlignment="1">
      <alignment wrapText="1"/>
    </xf>
    <xf numFmtId="0" fontId="155" fillId="4" borderId="41" xfId="5" applyFont="1" applyFill="1" applyBorder="1" applyAlignment="1">
      <alignment vertical="center"/>
    </xf>
    <xf numFmtId="0" fontId="155" fillId="4" borderId="38" xfId="5" applyFont="1" applyFill="1" applyBorder="1" applyAlignment="1">
      <alignment vertical="center"/>
    </xf>
    <xf numFmtId="49" fontId="153" fillId="4" borderId="1" xfId="5" applyNumberFormat="1" applyFont="1" applyFill="1" applyBorder="1" applyAlignment="1">
      <alignment horizontal="center" vertical="center" wrapText="1"/>
    </xf>
    <xf numFmtId="49" fontId="153" fillId="4" borderId="38" xfId="5" applyNumberFormat="1" applyFont="1" applyFill="1" applyBorder="1" applyAlignment="1">
      <alignment horizontal="center" vertical="center" wrapText="1"/>
    </xf>
    <xf numFmtId="0" fontId="153" fillId="4" borderId="1" xfId="5" applyFont="1" applyFill="1" applyBorder="1" applyAlignment="1">
      <alignment horizontal="center" vertical="center" wrapText="1"/>
    </xf>
    <xf numFmtId="0" fontId="153" fillId="2" borderId="1" xfId="5" applyFont="1" applyFill="1" applyBorder="1" applyAlignment="1">
      <alignment horizontal="left" indent="1"/>
    </xf>
    <xf numFmtId="0" fontId="157" fillId="4" borderId="0" xfId="5" applyFont="1" applyFill="1" applyBorder="1"/>
    <xf numFmtId="170" fontId="157" fillId="4" borderId="0" xfId="5" applyNumberFormat="1" applyFont="1" applyFill="1" applyBorder="1" applyAlignment="1">
      <alignment horizontal="right" indent="1"/>
    </xf>
    <xf numFmtId="170" fontId="157" fillId="4" borderId="0" xfId="0" applyNumberFormat="1" applyFont="1" applyFill="1" applyBorder="1" applyAlignment="1">
      <alignment horizontal="right" indent="1"/>
    </xf>
    <xf numFmtId="170" fontId="157" fillId="4" borderId="0" xfId="5" applyNumberFormat="1" applyFont="1" applyFill="1" applyBorder="1" applyAlignment="1">
      <alignment horizontal="right" indent="3"/>
    </xf>
    <xf numFmtId="0" fontId="57" fillId="4" borderId="0" xfId="5" applyFont="1" applyFill="1"/>
    <xf numFmtId="0" fontId="1" fillId="0" borderId="0" xfId="5"/>
    <xf numFmtId="0" fontId="4" fillId="2" borderId="0" xfId="1" applyFont="1" applyFill="1" applyBorder="1" applyAlignment="1">
      <alignment vertical="center"/>
    </xf>
    <xf numFmtId="0" fontId="37" fillId="2" borderId="0" xfId="1" applyFont="1" applyFill="1" applyBorder="1" applyAlignment="1">
      <alignment vertical="center"/>
    </xf>
    <xf numFmtId="0" fontId="47" fillId="4" borderId="0" xfId="0" applyFont="1" applyFill="1" applyAlignment="1">
      <alignment horizontal="left"/>
    </xf>
    <xf numFmtId="0" fontId="47" fillId="4" borderId="0" xfId="0" applyFont="1" applyFill="1" applyAlignment="1">
      <alignment horizontal="left" wrapText="1"/>
    </xf>
    <xf numFmtId="0" fontId="48" fillId="4" borderId="0" xfId="0" applyFont="1" applyFill="1" applyAlignment="1">
      <alignment horizontal="left" wrapText="1"/>
    </xf>
    <xf numFmtId="0" fontId="30" fillId="4" borderId="2" xfId="1" applyNumberFormat="1" applyFont="1" applyFill="1" applyBorder="1" applyAlignment="1" applyProtection="1"/>
    <xf numFmtId="0" fontId="0" fillId="4" borderId="0" xfId="1" applyNumberFormat="1" applyFont="1" applyFill="1" applyBorder="1" applyAlignment="1" applyProtection="1"/>
    <xf numFmtId="167" fontId="64" fillId="4" borderId="0" xfId="3" applyNumberFormat="1" applyFont="1" applyFill="1" applyBorder="1" applyAlignment="1" applyProtection="1">
      <alignment horizontal="right" vertical="center" wrapText="1" indent="1"/>
    </xf>
    <xf numFmtId="0" fontId="162" fillId="4" borderId="0" xfId="1" applyNumberFormat="1" applyFont="1" applyFill="1" applyBorder="1" applyAlignment="1" applyProtection="1"/>
    <xf numFmtId="171" fontId="162" fillId="4" borderId="0" xfId="0" applyNumberFormat="1" applyFont="1" applyFill="1"/>
    <xf numFmtId="0" fontId="162" fillId="4" borderId="0" xfId="0" applyFont="1" applyFill="1"/>
    <xf numFmtId="0" fontId="95" fillId="4" borderId="0" xfId="1" applyNumberFormat="1" applyFont="1" applyFill="1" applyBorder="1" applyAlignment="1" applyProtection="1"/>
    <xf numFmtId="167" fontId="56" fillId="4" borderId="0" xfId="3" applyNumberFormat="1" applyFont="1" applyFill="1" applyBorder="1" applyAlignment="1" applyProtection="1">
      <alignment horizontal="right" vertical="center" wrapText="1" indent="1"/>
    </xf>
    <xf numFmtId="0" fontId="24" fillId="4" borderId="0" xfId="1" applyNumberFormat="1" applyFont="1" applyFill="1" applyBorder="1" applyAlignment="1" applyProtection="1"/>
    <xf numFmtId="166" fontId="27" fillId="4" borderId="0" xfId="2" applyNumberFormat="1" applyFont="1" applyFill="1" applyBorder="1" applyAlignment="1">
      <alignment horizontal="right" vertical="center" indent="1"/>
    </xf>
    <xf numFmtId="167" fontId="74" fillId="4" borderId="0" xfId="3" applyNumberFormat="1" applyFont="1" applyFill="1" applyBorder="1" applyAlignment="1" applyProtection="1">
      <alignment horizontal="right" vertical="center" wrapText="1" indent="1"/>
    </xf>
    <xf numFmtId="0" fontId="17" fillId="4" borderId="0" xfId="1" applyNumberFormat="1" applyFont="1" applyFill="1" applyBorder="1" applyAlignment="1" applyProtection="1"/>
    <xf numFmtId="0" fontId="25" fillId="4" borderId="0" xfId="1" applyNumberFormat="1" applyFont="1" applyFill="1" applyBorder="1" applyAlignment="1" applyProtection="1"/>
    <xf numFmtId="166" fontId="25" fillId="4" borderId="0" xfId="2" applyNumberFormat="1" applyFont="1" applyFill="1" applyBorder="1" applyAlignment="1">
      <alignment horizontal="center" vertical="center"/>
    </xf>
    <xf numFmtId="169" fontId="25" fillId="4" borderId="0" xfId="3" applyNumberFormat="1" applyFont="1" applyFill="1" applyBorder="1" applyAlignment="1" applyProtection="1">
      <alignment horizontal="right" vertical="center" wrapText="1" indent="2"/>
    </xf>
    <xf numFmtId="167" fontId="25" fillId="4" borderId="0" xfId="3" applyNumberFormat="1" applyFont="1" applyFill="1" applyBorder="1" applyAlignment="1" applyProtection="1">
      <alignment horizontal="right" vertical="center" wrapText="1" indent="2"/>
    </xf>
    <xf numFmtId="167" fontId="25" fillId="4" borderId="0" xfId="2" applyNumberFormat="1" applyFont="1" applyFill="1" applyBorder="1" applyAlignment="1">
      <alignment horizontal="center" vertical="center"/>
    </xf>
    <xf numFmtId="166" fontId="163" fillId="4" borderId="0" xfId="2" applyNumberFormat="1" applyFont="1" applyFill="1" applyBorder="1" applyAlignment="1">
      <alignment horizontal="center" vertical="center"/>
    </xf>
    <xf numFmtId="169" fontId="163" fillId="4" borderId="0" xfId="3" applyNumberFormat="1" applyFont="1" applyFill="1" applyBorder="1" applyAlignment="1" applyProtection="1">
      <alignment horizontal="right" vertical="center" wrapText="1" indent="2"/>
    </xf>
    <xf numFmtId="167" fontId="163" fillId="4" borderId="0" xfId="3" applyNumberFormat="1" applyFont="1" applyFill="1" applyBorder="1" applyAlignment="1" applyProtection="1">
      <alignment horizontal="right" vertical="center" wrapText="1" indent="2"/>
    </xf>
    <xf numFmtId="167" fontId="163" fillId="4" borderId="0" xfId="2" applyNumberFormat="1" applyFont="1" applyFill="1" applyBorder="1" applyAlignment="1">
      <alignment horizontal="center" vertical="center"/>
    </xf>
    <xf numFmtId="0" fontId="54" fillId="4" borderId="0" xfId="1" applyNumberFormat="1" applyFont="1" applyFill="1" applyBorder="1" applyAlignment="1" applyProtection="1"/>
    <xf numFmtId="0" fontId="164" fillId="4" borderId="0" xfId="1" applyFont="1" applyFill="1" applyBorder="1"/>
    <xf numFmtId="3" fontId="164" fillId="4" borderId="0" xfId="1" applyNumberFormat="1" applyFont="1" applyFill="1" applyBorder="1"/>
    <xf numFmtId="0" fontId="80" fillId="4" borderId="0" xfId="1" applyNumberFormat="1" applyFont="1" applyFill="1" applyBorder="1" applyAlignment="1" applyProtection="1">
      <alignment horizontal="left" vertical="center" wrapText="1"/>
    </xf>
    <xf numFmtId="166" fontId="54" fillId="4" borderId="0" xfId="1" applyNumberFormat="1" applyFont="1" applyFill="1" applyBorder="1" applyAlignment="1" applyProtection="1"/>
    <xf numFmtId="0" fontId="76" fillId="4" borderId="0" xfId="5" applyFont="1" applyFill="1" applyAlignment="1">
      <alignment horizontal="left"/>
    </xf>
    <xf numFmtId="0" fontId="30" fillId="4" borderId="0" xfId="1" applyNumberFormat="1" applyFont="1" applyFill="1" applyBorder="1" applyAlignment="1" applyProtection="1"/>
    <xf numFmtId="0" fontId="47" fillId="4" borderId="0" xfId="5" applyFont="1" applyFill="1" applyAlignment="1">
      <alignment horizontal="left"/>
    </xf>
    <xf numFmtId="0" fontId="27" fillId="4" borderId="13" xfId="1" applyNumberFormat="1" applyFont="1" applyFill="1" applyBorder="1" applyAlignment="1" applyProtection="1"/>
    <xf numFmtId="0" fontId="11" fillId="4" borderId="0" xfId="1" applyNumberFormat="1" applyFont="1" applyFill="1" applyBorder="1" applyAlignment="1" applyProtection="1">
      <alignment wrapText="1"/>
    </xf>
    <xf numFmtId="0" fontId="56" fillId="4" borderId="0" xfId="0" applyFont="1" applyFill="1" applyBorder="1" applyAlignment="1">
      <alignment horizontal="left" indent="1"/>
    </xf>
    <xf numFmtId="0" fontId="97" fillId="4" borderId="0" xfId="0" applyFont="1" applyFill="1" applyBorder="1" applyAlignment="1">
      <alignment horizontal="right" indent="1"/>
    </xf>
    <xf numFmtId="0" fontId="165" fillId="2" borderId="0" xfId="5" applyNumberFormat="1" applyFont="1" applyFill="1" applyBorder="1" applyAlignment="1" applyProtection="1">
      <alignment horizontal="left"/>
    </xf>
    <xf numFmtId="0" fontId="166" fillId="4" borderId="0" xfId="5" applyFont="1" applyFill="1"/>
    <xf numFmtId="0" fontId="8" fillId="4" borderId="1" xfId="5" applyNumberFormat="1" applyFont="1" applyFill="1" applyBorder="1" applyAlignment="1" applyProtection="1">
      <alignment horizontal="left" wrapText="1"/>
    </xf>
    <xf numFmtId="0" fontId="154" fillId="4" borderId="1" xfId="5" applyFont="1" applyFill="1" applyBorder="1" applyAlignment="1"/>
    <xf numFmtId="0" fontId="142" fillId="4" borderId="0" xfId="5" applyFont="1" applyFill="1"/>
    <xf numFmtId="0" fontId="155" fillId="4" borderId="0" xfId="5" applyFont="1" applyFill="1"/>
    <xf numFmtId="0" fontId="12" fillId="4" borderId="1" xfId="5" applyFont="1" applyFill="1" applyBorder="1" applyAlignment="1">
      <alignment horizontal="center" vertical="center" wrapText="1"/>
    </xf>
    <xf numFmtId="0" fontId="12" fillId="4" borderId="38" xfId="5" applyFont="1" applyFill="1" applyBorder="1" applyAlignment="1">
      <alignment horizontal="center" vertical="center" wrapText="1"/>
    </xf>
    <xf numFmtId="0" fontId="12" fillId="4" borderId="27" xfId="5" applyFont="1" applyFill="1" applyBorder="1" applyAlignment="1">
      <alignment horizontal="center" wrapText="1"/>
    </xf>
    <xf numFmtId="0" fontId="12" fillId="4" borderId="1" xfId="5" applyFont="1" applyFill="1" applyBorder="1" applyAlignment="1">
      <alignment horizontal="center" wrapText="1"/>
    </xf>
    <xf numFmtId="0" fontId="118" fillId="4" borderId="36" xfId="5" applyFont="1" applyFill="1" applyBorder="1" applyAlignment="1">
      <alignment horizontal="left" vertical="top" wrapText="1"/>
    </xf>
    <xf numFmtId="169" fontId="108" fillId="4" borderId="29" xfId="5" applyNumberFormat="1" applyFont="1" applyFill="1" applyBorder="1" applyAlignment="1">
      <alignment horizontal="right" indent="2"/>
    </xf>
    <xf numFmtId="3" fontId="118" fillId="4" borderId="61" xfId="0" applyNumberFormat="1" applyFont="1" applyFill="1" applyBorder="1" applyAlignment="1">
      <alignment horizontal="right" vertical="top" wrapText="1" indent="2"/>
    </xf>
    <xf numFmtId="174" fontId="108" fillId="4" borderId="29" xfId="0" applyNumberFormat="1" applyFont="1" applyFill="1" applyBorder="1" applyAlignment="1">
      <alignment horizontal="right" indent="2"/>
    </xf>
    <xf numFmtId="0" fontId="157" fillId="4" borderId="0" xfId="5" applyFont="1" applyFill="1"/>
    <xf numFmtId="0" fontId="3" fillId="4" borderId="0" xfId="5" applyFont="1" applyFill="1"/>
    <xf numFmtId="0" fontId="3" fillId="0" borderId="0" xfId="5" applyFont="1"/>
    <xf numFmtId="0" fontId="115" fillId="2" borderId="17" xfId="5" applyFont="1" applyFill="1" applyBorder="1" applyAlignment="1">
      <alignment horizontal="left" vertical="top" wrapText="1" indent="1"/>
    </xf>
    <xf numFmtId="169" fontId="97" fillId="2" borderId="0" xfId="0" applyNumberFormat="1" applyFont="1" applyFill="1" applyBorder="1" applyAlignment="1">
      <alignment horizontal="right" indent="2"/>
    </xf>
    <xf numFmtId="3" fontId="115" fillId="2" borderId="46" xfId="0" applyNumberFormat="1" applyFont="1" applyFill="1" applyBorder="1" applyAlignment="1">
      <alignment horizontal="right" vertical="top" wrapText="1" indent="2"/>
    </xf>
    <xf numFmtId="174" fontId="56" fillId="2" borderId="0" xfId="0" applyNumberFormat="1" applyFont="1" applyFill="1" applyBorder="1" applyAlignment="1">
      <alignment horizontal="right" indent="2"/>
    </xf>
    <xf numFmtId="0" fontId="167" fillId="4" borderId="17" xfId="5" applyFont="1" applyFill="1" applyBorder="1" applyAlignment="1">
      <alignment horizontal="left" vertical="top" wrapText="1" indent="2"/>
    </xf>
    <xf numFmtId="169" fontId="97" fillId="4" borderId="0" xfId="0" applyNumberFormat="1" applyFont="1" applyFill="1" applyBorder="1" applyAlignment="1">
      <alignment horizontal="right" indent="2"/>
    </xf>
    <xf numFmtId="3" fontId="115" fillId="4" borderId="46" xfId="0" applyNumberFormat="1" applyFont="1" applyFill="1" applyBorder="1" applyAlignment="1">
      <alignment horizontal="right" vertical="top" wrapText="1" indent="2"/>
    </xf>
    <xf numFmtId="174" fontId="56" fillId="4" borderId="0" xfId="0" applyNumberFormat="1" applyFont="1" applyFill="1" applyBorder="1" applyAlignment="1">
      <alignment horizontal="right" indent="2"/>
    </xf>
    <xf numFmtId="0" fontId="167" fillId="2" borderId="17" xfId="5" applyFont="1" applyFill="1" applyBorder="1" applyAlignment="1">
      <alignment horizontal="left" vertical="top" wrapText="1" indent="2"/>
    </xf>
    <xf numFmtId="0" fontId="115" fillId="4" borderId="17" xfId="5" applyFont="1" applyFill="1" applyBorder="1" applyAlignment="1">
      <alignment horizontal="left" vertical="top" wrapText="1" indent="1"/>
    </xf>
    <xf numFmtId="0" fontId="118" fillId="2" borderId="17" xfId="5" applyFont="1" applyFill="1" applyBorder="1" applyAlignment="1">
      <alignment horizontal="left" vertical="top" wrapText="1" indent="1"/>
    </xf>
    <xf numFmtId="169" fontId="108" fillId="2" borderId="0" xfId="0" applyNumberFormat="1" applyFont="1" applyFill="1" applyBorder="1" applyAlignment="1">
      <alignment horizontal="right" indent="2"/>
    </xf>
    <xf numFmtId="3" fontId="118" fillId="2" borderId="46" xfId="0" applyNumberFormat="1" applyFont="1" applyFill="1" applyBorder="1" applyAlignment="1">
      <alignment horizontal="right" vertical="top" wrapText="1" indent="2"/>
    </xf>
    <xf numFmtId="174" fontId="64" fillId="2" borderId="0" xfId="0" applyNumberFormat="1" applyFont="1" applyFill="1" applyBorder="1" applyAlignment="1">
      <alignment horizontal="right" indent="2"/>
    </xf>
    <xf numFmtId="0" fontId="115" fillId="4" borderId="38" xfId="5" applyFont="1" applyFill="1" applyBorder="1" applyAlignment="1">
      <alignment horizontal="left" vertical="top" wrapText="1" indent="1"/>
    </xf>
    <xf numFmtId="169" fontId="97" fillId="4" borderId="1" xfId="0" applyNumberFormat="1" applyFont="1" applyFill="1" applyBorder="1" applyAlignment="1">
      <alignment horizontal="right" indent="2"/>
    </xf>
    <xf numFmtId="3" fontId="115" fillId="4" borderId="45" xfId="0" applyNumberFormat="1" applyFont="1" applyFill="1" applyBorder="1" applyAlignment="1">
      <alignment horizontal="right" vertical="top" wrapText="1" indent="2"/>
    </xf>
    <xf numFmtId="174" fontId="56" fillId="4" borderId="1" xfId="0" applyNumberFormat="1" applyFont="1" applyFill="1" applyBorder="1" applyAlignment="1">
      <alignment horizontal="right" indent="2"/>
    </xf>
    <xf numFmtId="0" fontId="97" fillId="2" borderId="17" xfId="5" applyFont="1" applyFill="1" applyBorder="1" applyAlignment="1">
      <alignment horizontal="left" vertical="top" wrapText="1" indent="1"/>
    </xf>
    <xf numFmtId="0" fontId="97" fillId="4" borderId="17" xfId="5" applyFont="1" applyFill="1" applyBorder="1" applyAlignment="1">
      <alignment horizontal="left" vertical="top" wrapText="1" indent="1"/>
    </xf>
    <xf numFmtId="0" fontId="97" fillId="4" borderId="17" xfId="5" applyFont="1" applyFill="1" applyBorder="1" applyAlignment="1">
      <alignment horizontal="left" vertical="center" indent="1"/>
    </xf>
    <xf numFmtId="169" fontId="97" fillId="4" borderId="0" xfId="0" applyNumberFormat="1" applyFont="1" applyFill="1" applyBorder="1" applyAlignment="1">
      <alignment horizontal="right" vertical="center" indent="2"/>
    </xf>
    <xf numFmtId="3" fontId="115" fillId="4" borderId="46" xfId="0" applyNumberFormat="1" applyFont="1" applyFill="1" applyBorder="1" applyAlignment="1">
      <alignment horizontal="right" vertical="center" wrapText="1" indent="2"/>
    </xf>
    <xf numFmtId="174" fontId="56" fillId="4" borderId="0" xfId="0" applyNumberFormat="1" applyFont="1" applyFill="1" applyBorder="1" applyAlignment="1">
      <alignment horizontal="right" vertical="center" indent="2"/>
    </xf>
    <xf numFmtId="0" fontId="155" fillId="4" borderId="0" xfId="5" applyFont="1" applyFill="1" applyAlignment="1">
      <alignment vertical="center"/>
    </xf>
    <xf numFmtId="0" fontId="1" fillId="4" borderId="0" xfId="5" applyFill="1" applyAlignment="1">
      <alignment vertical="center"/>
    </xf>
    <xf numFmtId="0" fontId="1" fillId="0" borderId="0" xfId="5" applyAlignment="1">
      <alignment vertical="center"/>
    </xf>
    <xf numFmtId="0" fontId="97" fillId="2" borderId="38" xfId="5" applyFont="1" applyFill="1" applyBorder="1" applyAlignment="1">
      <alignment horizontal="left" vertical="top" wrapText="1" indent="1"/>
    </xf>
    <xf numFmtId="169" fontId="97" fillId="2" borderId="1" xfId="0" applyNumberFormat="1" applyFont="1" applyFill="1" applyBorder="1" applyAlignment="1">
      <alignment horizontal="right" indent="2"/>
    </xf>
    <xf numFmtId="3" fontId="115" fillId="2" borderId="45" xfId="0" applyNumberFormat="1" applyFont="1" applyFill="1" applyBorder="1" applyAlignment="1">
      <alignment horizontal="right" vertical="top" wrapText="1" indent="2"/>
    </xf>
    <xf numFmtId="174" fontId="56" fillId="2" borderId="1" xfId="0" applyNumberFormat="1" applyFont="1" applyFill="1" applyBorder="1" applyAlignment="1">
      <alignment horizontal="right" indent="2"/>
    </xf>
    <xf numFmtId="0" fontId="97" fillId="4" borderId="0" xfId="5" applyFont="1" applyFill="1" applyBorder="1" applyAlignment="1">
      <alignment horizontal="left" vertical="top" wrapText="1"/>
    </xf>
    <xf numFmtId="169" fontId="97" fillId="4" borderId="0" xfId="0" applyNumberFormat="1" applyFont="1" applyFill="1" applyBorder="1"/>
    <xf numFmtId="169" fontId="97" fillId="4" borderId="0" xfId="5" applyNumberFormat="1" applyFont="1" applyFill="1" applyBorder="1"/>
    <xf numFmtId="3" fontId="115" fillId="4" borderId="0" xfId="0" applyNumberFormat="1" applyFont="1" applyFill="1" applyBorder="1" applyAlignment="1">
      <alignment vertical="top" wrapText="1"/>
    </xf>
    <xf numFmtId="174" fontId="56" fillId="4" borderId="0" xfId="0" applyNumberFormat="1" applyFont="1" applyFill="1" applyBorder="1"/>
    <xf numFmtId="0" fontId="97" fillId="4" borderId="0" xfId="5" applyFont="1" applyFill="1"/>
    <xf numFmtId="0" fontId="15" fillId="4" borderId="0" xfId="5" applyFont="1" applyFill="1" applyBorder="1" applyAlignment="1">
      <alignment horizontal="left" vertical="top"/>
    </xf>
    <xf numFmtId="0" fontId="1" fillId="4" borderId="0" xfId="5" applyFill="1" applyAlignment="1"/>
    <xf numFmtId="0" fontId="12" fillId="4" borderId="27" xfId="5" applyFont="1" applyFill="1" applyBorder="1" applyAlignment="1">
      <alignment horizontal="center" vertical="center" wrapText="1"/>
    </xf>
    <xf numFmtId="0" fontId="12" fillId="4" borderId="0" xfId="5" applyFont="1" applyFill="1" applyBorder="1" applyAlignment="1">
      <alignment horizontal="center" wrapText="1"/>
    </xf>
    <xf numFmtId="0" fontId="158" fillId="4" borderId="0" xfId="5" applyFont="1" applyFill="1" applyBorder="1" applyAlignment="1">
      <alignment horizontal="left" vertical="top" wrapText="1"/>
    </xf>
    <xf numFmtId="0" fontId="155" fillId="4" borderId="0" xfId="5" applyFont="1" applyFill="1" applyBorder="1"/>
    <xf numFmtId="0" fontId="57" fillId="4" borderId="0" xfId="5" applyFont="1" applyFill="1" applyBorder="1"/>
    <xf numFmtId="168" fontId="108" fillId="4" borderId="36" xfId="6" applyNumberFormat="1" applyFont="1" applyFill="1" applyBorder="1" applyAlignment="1">
      <alignment horizontal="right" indent="2"/>
    </xf>
    <xf numFmtId="168" fontId="97" fillId="2" borderId="17" xfId="6" applyNumberFormat="1" applyFont="1" applyFill="1" applyBorder="1" applyAlignment="1">
      <alignment horizontal="right" indent="2"/>
    </xf>
    <xf numFmtId="168" fontId="97" fillId="4" borderId="17" xfId="6" applyNumberFormat="1" applyFont="1" applyFill="1" applyBorder="1" applyAlignment="1">
      <alignment horizontal="right" indent="2"/>
    </xf>
    <xf numFmtId="168" fontId="108" fillId="2" borderId="17" xfId="6" applyNumberFormat="1" applyFont="1" applyFill="1" applyBorder="1" applyAlignment="1">
      <alignment horizontal="right" indent="2"/>
    </xf>
    <xf numFmtId="168" fontId="97" fillId="4" borderId="38" xfId="6" applyNumberFormat="1" applyFont="1" applyFill="1" applyBorder="1" applyAlignment="1">
      <alignment horizontal="right" indent="2"/>
    </xf>
    <xf numFmtId="168" fontId="97" fillId="4" borderId="17" xfId="6" applyNumberFormat="1" applyFont="1" applyFill="1" applyBorder="1" applyAlignment="1">
      <alignment horizontal="right" vertical="center" indent="2"/>
    </xf>
    <xf numFmtId="168" fontId="97" fillId="2" borderId="38" xfId="6" applyNumberFormat="1" applyFont="1" applyFill="1" applyBorder="1" applyAlignment="1">
      <alignment horizontal="right" indent="2"/>
    </xf>
    <xf numFmtId="0" fontId="5" fillId="4" borderId="0" xfId="0" applyNumberFormat="1" applyFont="1" applyFill="1" applyBorder="1" applyAlignment="1" applyProtection="1">
      <alignment vertical="center"/>
    </xf>
    <xf numFmtId="0" fontId="9" fillId="3" borderId="0" xfId="0" applyNumberFormat="1" applyFont="1" applyFill="1" applyBorder="1" applyAlignment="1" applyProtection="1">
      <alignment horizontal="left" vertical="center" wrapText="1"/>
    </xf>
    <xf numFmtId="0" fontId="12" fillId="4" borderId="23" xfId="0" applyNumberFormat="1" applyFont="1" applyFill="1" applyBorder="1" applyAlignment="1" applyProtection="1">
      <alignment horizontal="center" vertical="center" wrapText="1"/>
    </xf>
    <xf numFmtId="0" fontId="22" fillId="2" borderId="71" xfId="0" applyNumberFormat="1" applyFont="1" applyFill="1" applyBorder="1" applyAlignment="1" applyProtection="1">
      <alignment horizontal="left" vertical="center" wrapText="1" indent="2"/>
    </xf>
    <xf numFmtId="3" fontId="22" fillId="2" borderId="71" xfId="0" applyNumberFormat="1" applyFont="1" applyFill="1" applyBorder="1" applyAlignment="1" applyProtection="1">
      <alignment horizontal="right" vertical="center" wrapText="1" indent="1"/>
    </xf>
    <xf numFmtId="170" fontId="22" fillId="2" borderId="62" xfId="0" applyNumberFormat="1" applyFont="1" applyFill="1" applyBorder="1" applyAlignment="1" applyProtection="1">
      <alignment horizontal="right" vertical="center" wrapText="1" indent="1"/>
    </xf>
    <xf numFmtId="170" fontId="22" fillId="2" borderId="0" xfId="0" applyNumberFormat="1" applyFont="1" applyFill="1" applyBorder="1" applyAlignment="1" applyProtection="1">
      <alignment horizontal="right" vertical="center" wrapText="1" indent="1"/>
    </xf>
    <xf numFmtId="170" fontId="22" fillId="2" borderId="71" xfId="0" applyNumberFormat="1" applyFont="1" applyFill="1" applyBorder="1" applyAlignment="1" applyProtection="1">
      <alignment horizontal="right" vertical="center" wrapText="1" indent="1"/>
    </xf>
    <xf numFmtId="3" fontId="22" fillId="2" borderId="62" xfId="0" applyNumberFormat="1" applyFont="1" applyFill="1" applyBorder="1" applyAlignment="1" applyProtection="1">
      <alignment horizontal="right" vertical="center" wrapText="1" indent="1"/>
    </xf>
    <xf numFmtId="3" fontId="22" fillId="2" borderId="40" xfId="0" applyNumberFormat="1" applyFont="1" applyFill="1" applyBorder="1" applyAlignment="1" applyProtection="1">
      <alignment horizontal="right" vertical="center" wrapText="1" indent="1"/>
    </xf>
    <xf numFmtId="170" fontId="24" fillId="3" borderId="0" xfId="0" applyNumberFormat="1" applyFont="1" applyFill="1" applyBorder="1" applyAlignment="1" applyProtection="1">
      <alignment vertical="center"/>
    </xf>
    <xf numFmtId="0" fontId="22" fillId="4" borderId="71" xfId="0" applyNumberFormat="1" applyFont="1" applyFill="1" applyBorder="1" applyAlignment="1" applyProtection="1">
      <alignment horizontal="left" vertical="center" wrapText="1" indent="2"/>
    </xf>
    <xf numFmtId="3" fontId="22" fillId="4" borderId="71" xfId="0" applyNumberFormat="1" applyFont="1" applyFill="1" applyBorder="1" applyAlignment="1" applyProtection="1">
      <alignment horizontal="right" vertical="center" wrapText="1" indent="1"/>
    </xf>
    <xf numFmtId="170" fontId="22" fillId="4" borderId="62" xfId="0" applyNumberFormat="1" applyFont="1" applyFill="1" applyBorder="1" applyAlignment="1" applyProtection="1">
      <alignment horizontal="right" vertical="center" wrapText="1" indent="1"/>
    </xf>
    <xf numFmtId="170" fontId="22" fillId="4" borderId="0" xfId="0" applyNumberFormat="1" applyFont="1" applyFill="1" applyBorder="1" applyAlignment="1" applyProtection="1">
      <alignment horizontal="right" vertical="center" wrapText="1" indent="1"/>
    </xf>
    <xf numFmtId="170" fontId="22" fillId="4" borderId="71" xfId="0" applyNumberFormat="1" applyFont="1" applyFill="1" applyBorder="1" applyAlignment="1" applyProtection="1">
      <alignment horizontal="right" vertical="center" wrapText="1" indent="1"/>
    </xf>
    <xf numFmtId="3" fontId="22" fillId="4" borderId="62" xfId="0" applyNumberFormat="1" applyFont="1" applyFill="1" applyBorder="1" applyAlignment="1" applyProtection="1">
      <alignment horizontal="right" vertical="center" wrapText="1" indent="1"/>
    </xf>
    <xf numFmtId="3" fontId="22" fillId="4" borderId="40" xfId="0" applyNumberFormat="1" applyFont="1" applyFill="1" applyBorder="1" applyAlignment="1" applyProtection="1">
      <alignment horizontal="right" vertical="center" wrapText="1" indent="1"/>
    </xf>
    <xf numFmtId="0" fontId="56" fillId="2" borderId="71" xfId="0" applyNumberFormat="1" applyFont="1" applyFill="1" applyBorder="1" applyAlignment="1" applyProtection="1">
      <alignment horizontal="left" vertical="center" wrapText="1" indent="2"/>
    </xf>
    <xf numFmtId="0" fontId="56" fillId="4" borderId="71" xfId="0" applyNumberFormat="1" applyFont="1" applyFill="1" applyBorder="1" applyAlignment="1" applyProtection="1">
      <alignment horizontal="left" vertical="center" wrapText="1" indent="2"/>
    </xf>
    <xf numFmtId="0" fontId="19" fillId="2" borderId="74" xfId="0" applyNumberFormat="1" applyFont="1" applyFill="1" applyBorder="1" applyAlignment="1" applyProtection="1">
      <alignment horizontal="left" vertical="center" wrapText="1" indent="1"/>
    </xf>
    <xf numFmtId="3" fontId="19" fillId="2" borderId="74" xfId="0" applyNumberFormat="1" applyFont="1" applyFill="1" applyBorder="1" applyAlignment="1" applyProtection="1">
      <alignment horizontal="right" vertical="center" wrapText="1" indent="1"/>
    </xf>
    <xf numFmtId="170" fontId="19" fillId="2" borderId="64" xfId="0" applyNumberFormat="1" applyFont="1" applyFill="1" applyBorder="1" applyAlignment="1" applyProtection="1">
      <alignment horizontal="right" vertical="center" wrapText="1" indent="1"/>
    </xf>
    <xf numFmtId="170" fontId="19" fillId="2" borderId="74" xfId="0" applyNumberFormat="1" applyFont="1" applyFill="1" applyBorder="1" applyAlignment="1" applyProtection="1">
      <alignment horizontal="right" vertical="center" wrapText="1" indent="1"/>
    </xf>
    <xf numFmtId="3" fontId="19" fillId="2" borderId="64" xfId="0" applyNumberFormat="1" applyFont="1" applyFill="1" applyBorder="1" applyAlignment="1" applyProtection="1">
      <alignment horizontal="right" vertical="center" wrapText="1" indent="1"/>
    </xf>
    <xf numFmtId="3" fontId="19" fillId="2" borderId="70" xfId="0" applyNumberFormat="1" applyFont="1" applyFill="1" applyBorder="1" applyAlignment="1" applyProtection="1">
      <alignment horizontal="right" vertical="center" wrapText="1" indent="1"/>
    </xf>
    <xf numFmtId="0" fontId="19" fillId="4" borderId="0" xfId="0" applyNumberFormat="1" applyFont="1" applyFill="1" applyBorder="1" applyAlignment="1" applyProtection="1">
      <alignment horizontal="left" vertical="center" wrapText="1"/>
    </xf>
    <xf numFmtId="3" fontId="19" fillId="4" borderId="0" xfId="0" applyNumberFormat="1" applyFont="1" applyFill="1" applyBorder="1" applyAlignment="1" applyProtection="1">
      <alignment horizontal="right" vertical="center" wrapText="1" indent="1"/>
    </xf>
    <xf numFmtId="170" fontId="19" fillId="4" borderId="0" xfId="0" applyNumberFormat="1" applyFont="1" applyFill="1" applyBorder="1" applyAlignment="1" applyProtection="1">
      <alignment horizontal="right" vertical="center" wrapText="1" indent="1"/>
    </xf>
    <xf numFmtId="0" fontId="15" fillId="4" borderId="0" xfId="1" applyFont="1" applyFill="1" applyBorder="1"/>
    <xf numFmtId="0" fontId="15" fillId="4" borderId="0" xfId="0" applyNumberFormat="1" applyFont="1" applyFill="1" applyBorder="1" applyAlignment="1" applyProtection="1">
      <alignment vertical="center"/>
    </xf>
    <xf numFmtId="0" fontId="9" fillId="3" borderId="0" xfId="0" applyNumberFormat="1" applyFont="1" applyFill="1" applyBorder="1" applyAlignment="1" applyProtection="1"/>
    <xf numFmtId="0" fontId="172" fillId="4" borderId="0" xfId="0" applyNumberFormat="1" applyFont="1" applyFill="1" applyBorder="1" applyAlignment="1" applyProtection="1">
      <alignment vertical="center" wrapText="1"/>
    </xf>
    <xf numFmtId="0" fontId="22" fillId="2" borderId="69" xfId="0" applyNumberFormat="1" applyFont="1" applyFill="1" applyBorder="1" applyAlignment="1" applyProtection="1">
      <alignment horizontal="left" vertical="center" wrapText="1" indent="2"/>
    </xf>
    <xf numFmtId="170" fontId="22" fillId="2" borderId="75" xfId="0" applyNumberFormat="1" applyFont="1" applyFill="1" applyBorder="1" applyAlignment="1" applyProtection="1">
      <alignment horizontal="right" vertical="center" wrapText="1" indent="1"/>
    </xf>
    <xf numFmtId="170" fontId="22" fillId="2" borderId="76" xfId="0" applyNumberFormat="1" applyFont="1" applyFill="1" applyBorder="1" applyAlignment="1" applyProtection="1">
      <alignment horizontal="right" vertical="center" wrapText="1" indent="1"/>
    </xf>
    <xf numFmtId="0" fontId="56" fillId="4" borderId="40" xfId="0" applyNumberFormat="1" applyFont="1" applyFill="1" applyBorder="1" applyAlignment="1" applyProtection="1">
      <alignment horizontal="left" vertical="center" wrapText="1" indent="2"/>
    </xf>
    <xf numFmtId="170" fontId="22" fillId="4" borderId="40" xfId="0" applyNumberFormat="1" applyFont="1" applyFill="1" applyBorder="1" applyAlignment="1" applyProtection="1">
      <alignment horizontal="right" vertical="center" wrapText="1" indent="1"/>
    </xf>
    <xf numFmtId="0" fontId="56" fillId="2" borderId="40" xfId="0" applyNumberFormat="1" applyFont="1" applyFill="1" applyBorder="1" applyAlignment="1" applyProtection="1">
      <alignment horizontal="left" vertical="center" wrapText="1" indent="2"/>
    </xf>
    <xf numFmtId="170" fontId="22" fillId="2" borderId="40" xfId="0" applyNumberFormat="1" applyFont="1" applyFill="1" applyBorder="1" applyAlignment="1" applyProtection="1">
      <alignment horizontal="right" vertical="center" wrapText="1" indent="1"/>
    </xf>
    <xf numFmtId="0" fontId="19" fillId="2" borderId="70" xfId="0" applyNumberFormat="1" applyFont="1" applyFill="1" applyBorder="1" applyAlignment="1" applyProtection="1">
      <alignment horizontal="left" vertical="center" wrapText="1" indent="1"/>
    </xf>
    <xf numFmtId="170" fontId="19" fillId="2" borderId="70" xfId="0" applyNumberFormat="1" applyFont="1" applyFill="1" applyBorder="1" applyAlignment="1" applyProtection="1">
      <alignment horizontal="right" vertical="center" wrapText="1" indent="1"/>
    </xf>
    <xf numFmtId="3" fontId="22" fillId="4" borderId="0" xfId="0" applyNumberFormat="1" applyFont="1" applyFill="1" applyBorder="1" applyAlignment="1" applyProtection="1">
      <alignment horizontal="right" vertical="center" wrapText="1" indent="1"/>
    </xf>
    <xf numFmtId="0" fontId="15" fillId="4" borderId="0" xfId="1" applyFont="1" applyFill="1" applyBorder="1" applyAlignment="1">
      <alignment vertical="center" wrapText="1"/>
    </xf>
    <xf numFmtId="0" fontId="0"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wrapText="1"/>
    </xf>
    <xf numFmtId="0" fontId="8" fillId="3" borderId="1" xfId="0" applyNumberFormat="1" applyFont="1" applyFill="1" applyBorder="1" applyAlignment="1" applyProtection="1">
      <alignment horizontal="left" wrapText="1"/>
    </xf>
    <xf numFmtId="0" fontId="0" fillId="3" borderId="1" xfId="0" applyNumberFormat="1" applyFont="1" applyFill="1" applyBorder="1" applyAlignment="1" applyProtection="1"/>
    <xf numFmtId="170" fontId="22" fillId="4" borderId="18" xfId="0" applyNumberFormat="1" applyFont="1" applyFill="1" applyBorder="1" applyAlignment="1" applyProtection="1">
      <alignment horizontal="right" vertical="center" wrapText="1" indent="1"/>
    </xf>
    <xf numFmtId="170" fontId="22" fillId="4" borderId="46" xfId="0" applyNumberFormat="1" applyFont="1" applyFill="1" applyBorder="1" applyAlignment="1" applyProtection="1">
      <alignment horizontal="right" vertical="center" wrapText="1" indent="1"/>
    </xf>
    <xf numFmtId="170" fontId="22" fillId="4" borderId="17" xfId="0" applyNumberFormat="1" applyFont="1" applyFill="1" applyBorder="1" applyAlignment="1" applyProtection="1">
      <alignment horizontal="right" vertical="center" wrapText="1" indent="1"/>
    </xf>
    <xf numFmtId="3" fontId="22" fillId="2" borderId="0" xfId="0" applyNumberFormat="1" applyFont="1" applyFill="1" applyBorder="1" applyAlignment="1" applyProtection="1">
      <alignment horizontal="right" vertical="center" wrapText="1" indent="1"/>
    </xf>
    <xf numFmtId="170" fontId="22" fillId="2" borderId="18" xfId="0" applyNumberFormat="1" applyFont="1" applyFill="1" applyBorder="1" applyAlignment="1" applyProtection="1">
      <alignment horizontal="right" vertical="center" wrapText="1" indent="1"/>
    </xf>
    <xf numFmtId="170" fontId="22" fillId="2" borderId="46" xfId="0" applyNumberFormat="1" applyFont="1" applyFill="1" applyBorder="1" applyAlignment="1" applyProtection="1">
      <alignment horizontal="right" vertical="center" wrapText="1" indent="1"/>
    </xf>
    <xf numFmtId="170" fontId="22" fillId="2" borderId="17" xfId="0" applyNumberFormat="1" applyFont="1" applyFill="1" applyBorder="1" applyAlignment="1" applyProtection="1">
      <alignment horizontal="right" vertical="center" wrapText="1" indent="1"/>
    </xf>
    <xf numFmtId="3" fontId="22" fillId="4" borderId="1" xfId="0" applyNumberFormat="1" applyFont="1" applyFill="1" applyBorder="1" applyAlignment="1" applyProtection="1">
      <alignment horizontal="right" vertical="center" wrapText="1" indent="1"/>
    </xf>
    <xf numFmtId="170" fontId="22" fillId="4" borderId="27" xfId="0" applyNumberFormat="1" applyFont="1" applyFill="1" applyBorder="1" applyAlignment="1" applyProtection="1">
      <alignment horizontal="right" vertical="center" wrapText="1" indent="1"/>
    </xf>
    <xf numFmtId="170" fontId="22" fillId="4" borderId="1" xfId="0" applyNumberFormat="1" applyFont="1" applyFill="1" applyBorder="1" applyAlignment="1" applyProtection="1">
      <alignment horizontal="right" vertical="center" wrapText="1" indent="1"/>
    </xf>
    <xf numFmtId="170" fontId="22" fillId="4" borderId="45" xfId="0" applyNumberFormat="1" applyFont="1" applyFill="1" applyBorder="1" applyAlignment="1" applyProtection="1">
      <alignment horizontal="right" vertical="center" wrapText="1" indent="1"/>
    </xf>
    <xf numFmtId="170" fontId="22" fillId="4" borderId="38" xfId="0" applyNumberFormat="1" applyFont="1" applyFill="1" applyBorder="1" applyAlignment="1" applyProtection="1">
      <alignment horizontal="right" vertical="center" wrapText="1" indent="1"/>
    </xf>
    <xf numFmtId="3" fontId="19" fillId="2" borderId="1" xfId="0" applyNumberFormat="1" applyFont="1" applyFill="1" applyBorder="1" applyAlignment="1" applyProtection="1">
      <alignment horizontal="right" vertical="center" wrapText="1" indent="1"/>
    </xf>
    <xf numFmtId="170" fontId="19" fillId="2" borderId="27" xfId="0" applyNumberFormat="1" applyFont="1" applyFill="1" applyBorder="1" applyAlignment="1" applyProtection="1">
      <alignment horizontal="right" vertical="center" wrapText="1" indent="1"/>
    </xf>
    <xf numFmtId="170" fontId="19" fillId="2" borderId="1" xfId="0" applyNumberFormat="1" applyFont="1" applyFill="1" applyBorder="1" applyAlignment="1" applyProtection="1">
      <alignment horizontal="right" vertical="center" wrapText="1" indent="1"/>
    </xf>
    <xf numFmtId="170" fontId="19" fillId="2" borderId="45" xfId="0" applyNumberFormat="1" applyFont="1" applyFill="1" applyBorder="1" applyAlignment="1" applyProtection="1">
      <alignment horizontal="right" vertical="center" wrapText="1" indent="1"/>
    </xf>
    <xf numFmtId="170" fontId="19" fillId="2" borderId="38" xfId="0" applyNumberFormat="1" applyFont="1" applyFill="1" applyBorder="1" applyAlignment="1" applyProtection="1">
      <alignment horizontal="right" vertical="center" wrapText="1" indent="1"/>
    </xf>
    <xf numFmtId="0" fontId="30" fillId="4" borderId="0" xfId="1" applyFont="1" applyFill="1" applyBorder="1"/>
    <xf numFmtId="0" fontId="114" fillId="3" borderId="0" xfId="0" applyNumberFormat="1" applyFont="1" applyFill="1" applyBorder="1" applyAlignment="1" applyProtection="1">
      <alignment horizontal="left" vertical="center"/>
    </xf>
    <xf numFmtId="0" fontId="0" fillId="3" borderId="0" xfId="0" applyNumberFormat="1" applyFont="1" applyFill="1" applyBorder="1" applyAlignment="1" applyProtection="1">
      <alignment horizontal="left" vertical="center" wrapText="1"/>
    </xf>
    <xf numFmtId="0" fontId="75" fillId="4" borderId="0" xfId="1" applyFont="1" applyFill="1" applyBorder="1" applyAlignment="1">
      <alignment vertical="center" wrapText="1"/>
    </xf>
    <xf numFmtId="3" fontId="22" fillId="2" borderId="44" xfId="0" applyNumberFormat="1" applyFont="1" applyFill="1" applyBorder="1" applyAlignment="1" applyProtection="1">
      <alignment horizontal="right" vertical="center" wrapText="1" indent="1"/>
    </xf>
    <xf numFmtId="170" fontId="22" fillId="2" borderId="44" xfId="0" applyNumberFormat="1" applyFont="1" applyFill="1" applyBorder="1" applyAlignment="1" applyProtection="1">
      <alignment horizontal="right" vertical="center" wrapText="1" indent="1"/>
    </xf>
    <xf numFmtId="3" fontId="22" fillId="2" borderId="41" xfId="0" applyNumberFormat="1" applyFont="1" applyFill="1" applyBorder="1" applyAlignment="1" applyProtection="1">
      <alignment horizontal="right" vertical="center" wrapText="1" indent="1"/>
    </xf>
    <xf numFmtId="3" fontId="22" fillId="4" borderId="46" xfId="0" applyNumberFormat="1" applyFont="1" applyFill="1" applyBorder="1" applyAlignment="1" applyProtection="1">
      <alignment horizontal="right" vertical="center" wrapText="1" indent="1"/>
    </xf>
    <xf numFmtId="3" fontId="22" fillId="4" borderId="17" xfId="0" applyNumberFormat="1" applyFont="1" applyFill="1" applyBorder="1" applyAlignment="1" applyProtection="1">
      <alignment horizontal="right" vertical="center" wrapText="1" indent="1"/>
    </xf>
    <xf numFmtId="3" fontId="22" fillId="2" borderId="46" xfId="0" applyNumberFormat="1" applyFont="1" applyFill="1" applyBorder="1" applyAlignment="1" applyProtection="1">
      <alignment horizontal="right" vertical="center" wrapText="1" indent="1"/>
    </xf>
    <xf numFmtId="3" fontId="22" fillId="2" borderId="17" xfId="0" applyNumberFormat="1" applyFont="1" applyFill="1" applyBorder="1" applyAlignment="1" applyProtection="1">
      <alignment horizontal="right" vertical="center" wrapText="1" indent="1"/>
    </xf>
    <xf numFmtId="3" fontId="22" fillId="4" borderId="45" xfId="0" applyNumberFormat="1" applyFont="1" applyFill="1" applyBorder="1" applyAlignment="1" applyProtection="1">
      <alignment horizontal="right" vertical="center" wrapText="1" indent="1"/>
    </xf>
    <xf numFmtId="3" fontId="22" fillId="4" borderId="38" xfId="0" applyNumberFormat="1" applyFont="1" applyFill="1" applyBorder="1" applyAlignment="1" applyProtection="1">
      <alignment horizontal="right" vertical="center" wrapText="1" indent="1"/>
    </xf>
    <xf numFmtId="3" fontId="19" fillId="2" borderId="45" xfId="0" applyNumberFormat="1" applyFont="1" applyFill="1" applyBorder="1" applyAlignment="1" applyProtection="1">
      <alignment horizontal="right" vertical="center" wrapText="1" indent="1"/>
    </xf>
    <xf numFmtId="3" fontId="19" fillId="2" borderId="38" xfId="0" applyNumberFormat="1" applyFont="1" applyFill="1" applyBorder="1" applyAlignment="1" applyProtection="1">
      <alignment horizontal="right" vertical="center" wrapText="1" indent="1"/>
    </xf>
    <xf numFmtId="0" fontId="162" fillId="3" borderId="0" xfId="0" applyNumberFormat="1" applyFont="1" applyFill="1" applyBorder="1" applyAlignment="1" applyProtection="1">
      <alignment vertical="center"/>
    </xf>
    <xf numFmtId="0" fontId="37" fillId="4" borderId="0" xfId="1" applyFont="1" applyFill="1" applyBorder="1" applyAlignment="1">
      <alignment vertical="center" wrapText="1"/>
    </xf>
    <xf numFmtId="170" fontId="22" fillId="2" borderId="41" xfId="0" applyNumberFormat="1" applyFont="1" applyFill="1" applyBorder="1" applyAlignment="1" applyProtection="1">
      <alignment horizontal="right" vertical="center" wrapText="1" indent="1"/>
    </xf>
    <xf numFmtId="170" fontId="19" fillId="2" borderId="36" xfId="0" applyNumberFormat="1" applyFont="1" applyFill="1" applyBorder="1" applyAlignment="1" applyProtection="1">
      <alignment horizontal="right" vertical="center" wrapText="1" indent="1"/>
    </xf>
    <xf numFmtId="170" fontId="19" fillId="2" borderId="61" xfId="0" applyNumberFormat="1" applyFont="1" applyFill="1" applyBorder="1" applyAlignment="1" applyProtection="1">
      <alignment horizontal="right" vertical="center" wrapText="1" indent="1"/>
    </xf>
    <xf numFmtId="0" fontId="24" fillId="3" borderId="0" xfId="0" applyNumberFormat="1" applyFont="1" applyFill="1" applyBorder="1" applyAlignment="1" applyProtection="1">
      <alignment horizontal="left" vertical="center"/>
    </xf>
    <xf numFmtId="170" fontId="22" fillId="4" borderId="41" xfId="0" applyNumberFormat="1" applyFont="1" applyFill="1" applyBorder="1" applyAlignment="1" applyProtection="1">
      <alignment horizontal="right" vertical="center" wrapText="1" indent="1"/>
    </xf>
    <xf numFmtId="3" fontId="22" fillId="4" borderId="41" xfId="0" applyNumberFormat="1" applyFont="1" applyFill="1" applyBorder="1" applyAlignment="1" applyProtection="1">
      <alignment horizontal="right" vertical="center" wrapText="1" indent="1"/>
    </xf>
    <xf numFmtId="170" fontId="19" fillId="2" borderId="29" xfId="0" applyNumberFormat="1" applyFont="1" applyFill="1" applyBorder="1" applyAlignment="1" applyProtection="1">
      <alignment horizontal="right" vertical="center" wrapText="1" indent="1"/>
    </xf>
    <xf numFmtId="0" fontId="165" fillId="2" borderId="0" xfId="8" applyFont="1" applyFill="1"/>
    <xf numFmtId="0" fontId="10" fillId="2" borderId="0" xfId="7" applyFill="1"/>
    <xf numFmtId="0" fontId="10" fillId="4" borderId="0" xfId="7" applyFill="1"/>
    <xf numFmtId="0" fontId="8" fillId="4" borderId="0" xfId="8" applyFont="1" applyFill="1" applyBorder="1"/>
    <xf numFmtId="0" fontId="1" fillId="4" borderId="0" xfId="8" applyFont="1" applyFill="1" applyBorder="1"/>
    <xf numFmtId="0" fontId="10" fillId="4" borderId="0" xfId="7" applyFill="1" applyBorder="1"/>
    <xf numFmtId="0" fontId="10" fillId="4" borderId="65" xfId="7" applyFill="1" applyBorder="1"/>
    <xf numFmtId="0" fontId="10" fillId="4" borderId="23" xfId="7" applyFill="1" applyBorder="1"/>
    <xf numFmtId="0" fontId="3" fillId="2" borderId="23" xfId="8" applyFont="1" applyFill="1" applyBorder="1" applyAlignment="1">
      <alignment horizontal="center" vertical="center" wrapText="1"/>
    </xf>
    <xf numFmtId="0" fontId="3" fillId="4" borderId="23" xfId="8" applyFont="1" applyFill="1" applyBorder="1" applyAlignment="1">
      <alignment horizontal="center" vertical="center" wrapText="1"/>
    </xf>
    <xf numFmtId="0" fontId="1" fillId="4" borderId="0" xfId="8" applyFont="1" applyFill="1" applyBorder="1" applyAlignment="1">
      <alignment horizontal="left"/>
    </xf>
    <xf numFmtId="3" fontId="1" fillId="2" borderId="0" xfId="8" applyNumberFormat="1" applyFont="1" applyFill="1" applyBorder="1" applyAlignment="1">
      <alignment horizontal="right" indent="1"/>
    </xf>
    <xf numFmtId="169" fontId="1" fillId="4" borderId="0" xfId="9" applyNumberFormat="1" applyFont="1" applyFill="1" applyBorder="1" applyAlignment="1">
      <alignment horizontal="right" indent="1"/>
    </xf>
    <xf numFmtId="169" fontId="1" fillId="4" borderId="0" xfId="8" applyNumberFormat="1" applyFont="1" applyFill="1" applyBorder="1" applyAlignment="1">
      <alignment horizontal="right" indent="1"/>
    </xf>
    <xf numFmtId="0" fontId="1" fillId="4" borderId="0" xfId="8" applyFont="1" applyFill="1" applyBorder="1" applyAlignment="1">
      <alignment horizontal="left" wrapText="1"/>
    </xf>
    <xf numFmtId="0" fontId="1" fillId="4" borderId="23" xfId="8" applyFont="1" applyFill="1" applyBorder="1" applyAlignment="1">
      <alignment horizontal="left" wrapText="1"/>
    </xf>
    <xf numFmtId="3" fontId="1" fillId="2" borderId="23" xfId="8" applyNumberFormat="1" applyFont="1" applyFill="1" applyBorder="1" applyAlignment="1">
      <alignment horizontal="right" indent="1"/>
    </xf>
    <xf numFmtId="169" fontId="1" fillId="4" borderId="23" xfId="9" applyNumberFormat="1" applyFont="1" applyFill="1" applyBorder="1" applyAlignment="1">
      <alignment horizontal="right" indent="1"/>
    </xf>
    <xf numFmtId="0" fontId="151" fillId="4" borderId="0" xfId="8" applyFont="1" applyFill="1" applyBorder="1"/>
    <xf numFmtId="168" fontId="1" fillId="4" borderId="0" xfId="8" applyNumberFormat="1" applyFont="1" applyFill="1"/>
    <xf numFmtId="0" fontId="33" fillId="4" borderId="0" xfId="7" applyFont="1" applyFill="1"/>
    <xf numFmtId="0" fontId="65" fillId="4" borderId="0" xfId="0" applyFont="1" applyFill="1" applyAlignment="1">
      <alignment horizontal="left" readingOrder="1"/>
    </xf>
    <xf numFmtId="3" fontId="10" fillId="4" borderId="0" xfId="7" applyNumberFormat="1" applyFill="1"/>
    <xf numFmtId="0" fontId="10" fillId="0" borderId="0" xfId="7"/>
    <xf numFmtId="0" fontId="176" fillId="0" borderId="77" xfId="0" applyFont="1" applyBorder="1" applyAlignment="1">
      <alignment horizontal="center" vertical="top" wrapText="1"/>
    </xf>
    <xf numFmtId="0" fontId="176" fillId="0" borderId="0" xfId="0" applyFont="1" applyAlignment="1">
      <alignment horizontal="center" vertical="top" wrapText="1"/>
    </xf>
    <xf numFmtId="0" fontId="50" fillId="0" borderId="0" xfId="0" applyFont="1"/>
    <xf numFmtId="169" fontId="0" fillId="0" borderId="0" xfId="0" applyNumberFormat="1"/>
    <xf numFmtId="0" fontId="0" fillId="0" borderId="0" xfId="0" applyFont="1"/>
    <xf numFmtId="0" fontId="177" fillId="0" borderId="77" xfId="0" applyFont="1" applyFill="1" applyBorder="1" applyAlignment="1">
      <alignment horizontal="left" vertical="top" wrapText="1"/>
    </xf>
    <xf numFmtId="0" fontId="65" fillId="0" borderId="0" xfId="0" applyFont="1" applyAlignment="1">
      <alignment horizontal="left" readingOrder="1"/>
    </xf>
    <xf numFmtId="0" fontId="1" fillId="0" borderId="63" xfId="8" applyFont="1" applyBorder="1" applyAlignment="1">
      <alignment vertical="center" wrapText="1"/>
    </xf>
    <xf numFmtId="0" fontId="1" fillId="0" borderId="65" xfId="8" applyFont="1" applyBorder="1"/>
    <xf numFmtId="169" fontId="1" fillId="0" borderId="40" xfId="10" applyNumberFormat="1" applyFont="1" applyBorder="1"/>
    <xf numFmtId="0" fontId="1" fillId="0" borderId="0" xfId="8" applyFont="1" applyBorder="1"/>
    <xf numFmtId="169" fontId="1" fillId="0" borderId="40" xfId="9" applyNumberFormat="1" applyFont="1" applyBorder="1"/>
    <xf numFmtId="0" fontId="1" fillId="0" borderId="0" xfId="8" applyFont="1" applyBorder="1" applyAlignment="1">
      <alignment wrapText="1"/>
    </xf>
    <xf numFmtId="0" fontId="1" fillId="0" borderId="23" xfId="8" applyFont="1" applyBorder="1"/>
    <xf numFmtId="169" fontId="1" fillId="0" borderId="39" xfId="10" applyNumberFormat="1" applyFont="1" applyBorder="1"/>
    <xf numFmtId="168" fontId="0" fillId="0" borderId="0" xfId="6" applyNumberFormat="1" applyFont="1"/>
    <xf numFmtId="167" fontId="28" fillId="4" borderId="0" xfId="3" applyNumberFormat="1" applyFont="1" applyFill="1" applyBorder="1" applyAlignment="1" applyProtection="1">
      <alignment horizontal="right" vertical="center" wrapText="1"/>
    </xf>
    <xf numFmtId="0" fontId="32" fillId="3" borderId="0" xfId="0" applyNumberFormat="1" applyFont="1" applyFill="1" applyBorder="1" applyAlignment="1" applyProtection="1"/>
    <xf numFmtId="167" fontId="16" fillId="4" borderId="0" xfId="3" applyNumberFormat="1" applyFont="1" applyFill="1" applyBorder="1" applyAlignment="1" applyProtection="1">
      <alignment horizontal="right" vertical="center" wrapText="1"/>
    </xf>
    <xf numFmtId="165" fontId="16" fillId="4" borderId="0" xfId="2" applyNumberFormat="1" applyFont="1" applyFill="1" applyBorder="1" applyAlignment="1" applyProtection="1">
      <alignment horizontal="right" vertical="center" wrapText="1"/>
    </xf>
    <xf numFmtId="0" fontId="26" fillId="3" borderId="0" xfId="0" applyNumberFormat="1" applyFont="1" applyFill="1" applyBorder="1" applyAlignment="1" applyProtection="1">
      <alignment horizontal="left"/>
    </xf>
    <xf numFmtId="0" fontId="103" fillId="4" borderId="0" xfId="0" applyNumberFormat="1" applyFont="1" applyFill="1" applyBorder="1" applyAlignment="1" applyProtection="1"/>
    <xf numFmtId="0" fontId="15" fillId="4" borderId="0" xfId="1" applyNumberFormat="1" applyFont="1" applyFill="1" applyBorder="1" applyAlignment="1" applyProtection="1">
      <alignment wrapText="1"/>
    </xf>
    <xf numFmtId="165" fontId="19" fillId="4" borderId="13" xfId="2" applyNumberFormat="1" applyFont="1" applyFill="1" applyBorder="1" applyAlignment="1" applyProtection="1">
      <alignment horizontal="right" vertical="center" wrapText="1" indent="1"/>
    </xf>
    <xf numFmtId="165" fontId="22" fillId="2" borderId="17" xfId="2" applyNumberFormat="1" applyFont="1" applyFill="1" applyBorder="1" applyAlignment="1">
      <alignment horizontal="right" indent="1"/>
    </xf>
    <xf numFmtId="165" fontId="22" fillId="4" borderId="17" xfId="2" applyNumberFormat="1" applyFont="1" applyFill="1" applyBorder="1" applyAlignment="1">
      <alignment horizontal="right" vertical="center" indent="1"/>
    </xf>
    <xf numFmtId="165" fontId="22" fillId="2" borderId="17" xfId="2" applyNumberFormat="1" applyFont="1" applyFill="1" applyBorder="1" applyAlignment="1">
      <alignment horizontal="right" vertical="center" indent="1"/>
    </xf>
    <xf numFmtId="165" fontId="0" fillId="0" borderId="26" xfId="0" applyNumberFormat="1" applyBorder="1"/>
    <xf numFmtId="165" fontId="19" fillId="4" borderId="7" xfId="2" applyNumberFormat="1" applyFont="1" applyFill="1" applyBorder="1" applyAlignment="1" applyProtection="1">
      <alignment horizontal="right" vertical="center" wrapText="1" indent="1"/>
    </xf>
    <xf numFmtId="0" fontId="0" fillId="0" borderId="0" xfId="0" applyFill="1"/>
    <xf numFmtId="0" fontId="0" fillId="0" borderId="63" xfId="8" applyFont="1" applyBorder="1" applyAlignment="1">
      <alignment vertical="center" wrapText="1"/>
    </xf>
    <xf numFmtId="175" fontId="0" fillId="4" borderId="0" xfId="0" applyNumberFormat="1" applyFill="1" applyBorder="1"/>
    <xf numFmtId="164" fontId="94" fillId="4" borderId="0" xfId="0" applyNumberFormat="1" applyFont="1" applyFill="1" applyBorder="1" applyAlignment="1" applyProtection="1">
      <alignment vertical="center"/>
    </xf>
    <xf numFmtId="176" fontId="94" fillId="4" borderId="0" xfId="0" applyNumberFormat="1" applyFont="1" applyFill="1" applyBorder="1" applyAlignment="1" applyProtection="1">
      <alignment vertical="center"/>
    </xf>
    <xf numFmtId="177" fontId="59" fillId="3" borderId="0" xfId="0" applyNumberFormat="1" applyFont="1" applyFill="1" applyBorder="1" applyAlignment="1" applyProtection="1"/>
    <xf numFmtId="166" fontId="172" fillId="4" borderId="0" xfId="2" applyNumberFormat="1" applyFont="1" applyFill="1" applyBorder="1" applyAlignment="1">
      <alignment horizontal="right" vertical="center" indent="1"/>
    </xf>
    <xf numFmtId="177" fontId="0" fillId="4" borderId="0" xfId="0" applyNumberFormat="1" applyFont="1" applyFill="1" applyBorder="1" applyAlignment="1" applyProtection="1"/>
    <xf numFmtId="165" fontId="19" fillId="4" borderId="14" xfId="2" applyNumberFormat="1" applyFont="1" applyFill="1" applyBorder="1" applyAlignment="1" applyProtection="1">
      <alignment horizontal="right" vertical="center" wrapText="1" indent="1"/>
    </xf>
    <xf numFmtId="165" fontId="22" fillId="2" borderId="14" xfId="2" applyNumberFormat="1" applyFont="1" applyFill="1" applyBorder="1" applyAlignment="1">
      <alignment horizontal="right" vertical="center" indent="1"/>
    </xf>
    <xf numFmtId="165" fontId="22" fillId="4" borderId="14" xfId="2" applyNumberFormat="1" applyFont="1" applyFill="1" applyBorder="1" applyAlignment="1">
      <alignment horizontal="right" vertical="center" indent="1"/>
    </xf>
    <xf numFmtId="165" fontId="19" fillId="2" borderId="14" xfId="2" applyNumberFormat="1" applyFont="1" applyFill="1" applyBorder="1" applyAlignment="1">
      <alignment horizontal="right" vertical="center" indent="1"/>
    </xf>
    <xf numFmtId="165" fontId="19" fillId="4" borderId="8" xfId="2" applyNumberFormat="1" applyFont="1" applyFill="1" applyBorder="1" applyAlignment="1">
      <alignment horizontal="right" vertical="center" indent="1"/>
    </xf>
    <xf numFmtId="165" fontId="19" fillId="4" borderId="14" xfId="2" applyNumberFormat="1" applyFont="1" applyFill="1" applyBorder="1" applyAlignment="1">
      <alignment horizontal="right" vertical="center" indent="1"/>
    </xf>
    <xf numFmtId="165" fontId="19" fillId="2" borderId="8" xfId="2" applyNumberFormat="1" applyFont="1" applyFill="1" applyBorder="1" applyAlignment="1">
      <alignment horizontal="right" vertical="center" indent="1"/>
    </xf>
    <xf numFmtId="165" fontId="19" fillId="4" borderId="25" xfId="2" applyNumberFormat="1" applyFont="1" applyFill="1" applyBorder="1" applyAlignment="1">
      <alignment horizontal="right" vertical="center"/>
    </xf>
    <xf numFmtId="165" fontId="22" fillId="2" borderId="24" xfId="2" applyNumberFormat="1" applyFont="1" applyFill="1" applyBorder="1" applyAlignment="1">
      <alignment horizontal="right" vertical="center" indent="1"/>
    </xf>
    <xf numFmtId="171" fontId="22" fillId="4" borderId="18" xfId="2" applyNumberFormat="1" applyFont="1" applyFill="1" applyBorder="1" applyAlignment="1" applyProtection="1">
      <alignment horizontal="right" vertical="center" wrapText="1" indent="1"/>
    </xf>
    <xf numFmtId="171" fontId="19" fillId="2" borderId="38" xfId="2" applyNumberFormat="1" applyFont="1" applyFill="1" applyBorder="1" applyAlignment="1" applyProtection="1">
      <alignment horizontal="right" vertical="center" wrapText="1" indent="1"/>
    </xf>
    <xf numFmtId="171" fontId="27" fillId="2" borderId="37" xfId="2" applyNumberFormat="1" applyFont="1" applyFill="1" applyBorder="1" applyAlignment="1" applyProtection="1">
      <alignment horizontal="right" vertical="center" wrapText="1" indent="1"/>
    </xf>
    <xf numFmtId="171" fontId="27" fillId="2" borderId="36" xfId="2" applyNumberFormat="1" applyFont="1" applyFill="1" applyBorder="1" applyAlignment="1" applyProtection="1">
      <alignment horizontal="right" vertical="center" wrapText="1" indent="1"/>
    </xf>
    <xf numFmtId="171" fontId="27" fillId="2" borderId="29" xfId="2" applyNumberFormat="1" applyFont="1" applyFill="1" applyBorder="1" applyAlignment="1" applyProtection="1">
      <alignment horizontal="right" vertical="center" wrapText="1" indent="1"/>
    </xf>
    <xf numFmtId="171" fontId="22" fillId="2" borderId="18" xfId="2" applyNumberFormat="1" applyFont="1" applyFill="1" applyBorder="1" applyAlignment="1" applyProtection="1">
      <alignment horizontal="right" vertical="center" indent="1"/>
    </xf>
    <xf numFmtId="171" fontId="22" fillId="4" borderId="18" xfId="2" applyNumberFormat="1" applyFont="1" applyFill="1" applyBorder="1" applyAlignment="1" applyProtection="1">
      <alignment horizontal="right" vertical="center" indent="1"/>
    </xf>
    <xf numFmtId="171" fontId="22" fillId="4" borderId="0" xfId="2" applyNumberFormat="1" applyFont="1" applyFill="1" applyBorder="1" applyAlignment="1" applyProtection="1">
      <alignment vertical="center"/>
    </xf>
    <xf numFmtId="171" fontId="22" fillId="4" borderId="41" xfId="2" applyNumberFormat="1" applyFont="1" applyFill="1" applyBorder="1" applyAlignment="1" applyProtection="1">
      <alignment horizontal="right" vertical="center" wrapText="1" indent="1"/>
    </xf>
    <xf numFmtId="171" fontId="22" fillId="4" borderId="44" xfId="2" applyNumberFormat="1" applyFont="1" applyFill="1" applyBorder="1" applyAlignment="1" applyProtection="1">
      <alignment horizontal="right" vertical="center" wrapText="1" indent="1"/>
    </xf>
    <xf numFmtId="171" fontId="27" fillId="2" borderId="61" xfId="2" applyNumberFormat="1" applyFont="1" applyFill="1" applyBorder="1" applyAlignment="1" applyProtection="1">
      <alignment horizontal="right" vertical="center" wrapText="1" indent="1"/>
    </xf>
    <xf numFmtId="171" fontId="22" fillId="4" borderId="42" xfId="2" applyNumberFormat="1" applyFont="1" applyFill="1" applyBorder="1" applyAlignment="1" applyProtection="1">
      <alignment horizontal="right" vertical="center" wrapText="1" indent="1"/>
    </xf>
    <xf numFmtId="169" fontId="19" fillId="2" borderId="18" xfId="2" applyNumberFormat="1" applyFont="1" applyFill="1" applyBorder="1" applyAlignment="1">
      <alignment horizontal="center" vertical="center"/>
    </xf>
    <xf numFmtId="169" fontId="19" fillId="2" borderId="0" xfId="2" applyNumberFormat="1" applyFont="1" applyFill="1" applyBorder="1" applyAlignment="1">
      <alignment horizontal="center" vertical="center"/>
    </xf>
    <xf numFmtId="167" fontId="22" fillId="2" borderId="2" xfId="3" applyNumberFormat="1" applyFont="1" applyFill="1" applyBorder="1" applyAlignment="1">
      <alignment horizontal="center" vertical="center"/>
    </xf>
    <xf numFmtId="167" fontId="19" fillId="2" borderId="0" xfId="3" applyNumberFormat="1" applyFont="1" applyFill="1" applyBorder="1" applyAlignment="1">
      <alignment horizontal="center" vertical="center"/>
    </xf>
    <xf numFmtId="167" fontId="22" fillId="4" borderId="0" xfId="3" applyNumberFormat="1" applyFont="1" applyFill="1" applyBorder="1" applyAlignment="1">
      <alignment horizontal="center" vertical="center"/>
    </xf>
    <xf numFmtId="167" fontId="22" fillId="2" borderId="0" xfId="3" applyNumberFormat="1" applyFont="1" applyFill="1" applyBorder="1" applyAlignment="1">
      <alignment horizontal="center" vertical="center"/>
    </xf>
    <xf numFmtId="167" fontId="22" fillId="4" borderId="2" xfId="3" applyNumberFormat="1" applyFont="1" applyFill="1" applyBorder="1" applyAlignment="1">
      <alignment horizontal="center" vertical="center"/>
    </xf>
    <xf numFmtId="167" fontId="19" fillId="2" borderId="1" xfId="3" applyNumberFormat="1" applyFont="1" applyFill="1" applyBorder="1" applyAlignment="1">
      <alignment horizontal="center" vertical="center"/>
    </xf>
    <xf numFmtId="167" fontId="19" fillId="4" borderId="29" xfId="3" applyNumberFormat="1" applyFont="1" applyFill="1" applyBorder="1" applyAlignment="1">
      <alignment horizontal="center" vertical="center"/>
    </xf>
    <xf numFmtId="167" fontId="22" fillId="2" borderId="1" xfId="3" applyNumberFormat="1" applyFont="1" applyFill="1" applyBorder="1" applyAlignment="1">
      <alignment horizontal="center" vertical="center"/>
    </xf>
    <xf numFmtId="169" fontId="19" fillId="2" borderId="15" xfId="2" applyNumberFormat="1" applyFont="1" applyFill="1" applyBorder="1" applyAlignment="1">
      <alignment horizontal="center" vertical="center"/>
    </xf>
    <xf numFmtId="169" fontId="19" fillId="2" borderId="13" xfId="2" applyNumberFormat="1" applyFont="1" applyFill="1" applyBorder="1" applyAlignment="1">
      <alignment horizontal="center" vertical="center"/>
    </xf>
    <xf numFmtId="169" fontId="22" fillId="4" borderId="18" xfId="2" applyNumberFormat="1" applyFont="1" applyFill="1" applyBorder="1" applyAlignment="1">
      <alignment horizontal="center" vertical="center"/>
    </xf>
    <xf numFmtId="169" fontId="22" fillId="4" borderId="0" xfId="2" applyNumberFormat="1" applyFont="1" applyFill="1" applyBorder="1" applyAlignment="1">
      <alignment horizontal="center" vertical="center"/>
    </xf>
    <xf numFmtId="169" fontId="22" fillId="4" borderId="14" xfId="2" applyNumberFormat="1" applyFont="1" applyFill="1" applyBorder="1" applyAlignment="1">
      <alignment horizontal="center" vertical="center"/>
    </xf>
    <xf numFmtId="169" fontId="22" fillId="2" borderId="18" xfId="2" applyNumberFormat="1" applyFont="1" applyFill="1" applyBorder="1" applyAlignment="1">
      <alignment horizontal="center" vertical="center"/>
    </xf>
    <xf numFmtId="169" fontId="22" fillId="2" borderId="0" xfId="2" applyNumberFormat="1" applyFont="1" applyFill="1" applyBorder="1" applyAlignment="1">
      <alignment horizontal="center" vertical="center"/>
    </xf>
    <xf numFmtId="169" fontId="22" fillId="2" borderId="17" xfId="2" applyNumberFormat="1" applyFont="1" applyFill="1" applyBorder="1" applyAlignment="1">
      <alignment horizontal="center" vertical="center"/>
    </xf>
    <xf numFmtId="169" fontId="22" fillId="4" borderId="17" xfId="2" applyNumberFormat="1" applyFont="1" applyFill="1" applyBorder="1" applyAlignment="1">
      <alignment horizontal="center" vertical="center"/>
    </xf>
    <xf numFmtId="169" fontId="22" fillId="2" borderId="49" xfId="2" applyNumberFormat="1" applyFont="1" applyFill="1" applyBorder="1" applyAlignment="1">
      <alignment horizontal="center" vertical="center"/>
    </xf>
    <xf numFmtId="169" fontId="22" fillId="2" borderId="2" xfId="2" applyNumberFormat="1" applyFont="1" applyFill="1" applyBorder="1" applyAlignment="1">
      <alignment horizontal="center" vertical="center"/>
    </xf>
    <xf numFmtId="169" fontId="22" fillId="2" borderId="8" xfId="2" applyNumberFormat="1" applyFont="1" applyFill="1" applyBorder="1" applyAlignment="1">
      <alignment horizontal="center" vertical="center"/>
    </xf>
    <xf numFmtId="169" fontId="19" fillId="2" borderId="14" xfId="2" applyNumberFormat="1" applyFont="1" applyFill="1" applyBorder="1" applyAlignment="1">
      <alignment horizontal="center" vertical="center"/>
    </xf>
    <xf numFmtId="169" fontId="22" fillId="2" borderId="14" xfId="2" applyNumberFormat="1" applyFont="1" applyFill="1" applyBorder="1" applyAlignment="1">
      <alignment horizontal="center" vertical="center"/>
    </xf>
    <xf numFmtId="169" fontId="22" fillId="4" borderId="49" xfId="2" applyNumberFormat="1" applyFont="1" applyFill="1" applyBorder="1" applyAlignment="1">
      <alignment horizontal="center" vertical="center"/>
    </xf>
    <xf numFmtId="169" fontId="22" fillId="4" borderId="2" xfId="2" applyNumberFormat="1" applyFont="1" applyFill="1" applyBorder="1" applyAlignment="1">
      <alignment horizontal="center" vertical="center"/>
    </xf>
    <xf numFmtId="169" fontId="22" fillId="4" borderId="8" xfId="2" applyNumberFormat="1" applyFont="1" applyFill="1" applyBorder="1" applyAlignment="1">
      <alignment horizontal="center" vertical="center"/>
    </xf>
    <xf numFmtId="169" fontId="19" fillId="2" borderId="27" xfId="2" applyNumberFormat="1" applyFont="1" applyFill="1" applyBorder="1" applyAlignment="1">
      <alignment horizontal="center" vertical="center"/>
    </xf>
    <xf numFmtId="169" fontId="19" fillId="2" borderId="1" xfId="2" applyNumberFormat="1" applyFont="1" applyFill="1" applyBorder="1" applyAlignment="1">
      <alignment horizontal="center" vertical="center"/>
    </xf>
    <xf numFmtId="169" fontId="19" fillId="2" borderId="30" xfId="2" applyNumberFormat="1" applyFont="1" applyFill="1" applyBorder="1" applyAlignment="1">
      <alignment horizontal="center" vertical="center"/>
    </xf>
    <xf numFmtId="169" fontId="19" fillId="4" borderId="37" xfId="2" applyNumberFormat="1" applyFont="1" applyFill="1" applyBorder="1" applyAlignment="1">
      <alignment horizontal="center" vertical="center"/>
    </xf>
    <xf numFmtId="169" fontId="19" fillId="4" borderId="29" xfId="2" applyNumberFormat="1" applyFont="1" applyFill="1" applyBorder="1" applyAlignment="1">
      <alignment horizontal="center" vertical="center"/>
    </xf>
    <xf numFmtId="169" fontId="19" fillId="4" borderId="35" xfId="2" applyNumberFormat="1" applyFont="1" applyFill="1" applyBorder="1" applyAlignment="1">
      <alignment horizontal="center" vertical="center"/>
    </xf>
    <xf numFmtId="169" fontId="19" fillId="2" borderId="42" xfId="2" applyNumberFormat="1" applyFont="1" applyFill="1" applyBorder="1" applyAlignment="1">
      <alignment horizontal="center" vertical="center"/>
    </xf>
    <xf numFmtId="169" fontId="19" fillId="2" borderId="20" xfId="2" applyNumberFormat="1" applyFont="1" applyFill="1" applyBorder="1" applyAlignment="1">
      <alignment horizontal="center" vertical="center"/>
    </xf>
    <xf numFmtId="169" fontId="22" fillId="2" borderId="27" xfId="2" applyNumberFormat="1" applyFont="1" applyFill="1" applyBorder="1" applyAlignment="1">
      <alignment horizontal="center" vertical="center"/>
    </xf>
    <xf numFmtId="169" fontId="22" fillId="2" borderId="1" xfId="2" applyNumberFormat="1" applyFont="1" applyFill="1" applyBorder="1" applyAlignment="1">
      <alignment horizontal="center" vertical="center"/>
    </xf>
    <xf numFmtId="169" fontId="22" fillId="2" borderId="30" xfId="2" applyNumberFormat="1" applyFont="1" applyFill="1" applyBorder="1" applyAlignment="1">
      <alignment horizontal="center" vertical="center"/>
    </xf>
    <xf numFmtId="165" fontId="19" fillId="2" borderId="78" xfId="2" applyNumberFormat="1" applyFont="1" applyFill="1" applyBorder="1" applyAlignment="1">
      <alignment horizontal="left" vertical="center" wrapText="1"/>
    </xf>
    <xf numFmtId="165" fontId="22" fillId="4" borderId="18" xfId="2" applyNumberFormat="1" applyFont="1" applyFill="1" applyBorder="1" applyAlignment="1">
      <alignment horizontal="left" vertical="center" wrapText="1" indent="1"/>
    </xf>
    <xf numFmtId="165" fontId="22" fillId="2" borderId="18" xfId="2" applyNumberFormat="1" applyFont="1" applyFill="1" applyBorder="1" applyAlignment="1">
      <alignment horizontal="left" vertical="center" wrapText="1" indent="1"/>
    </xf>
    <xf numFmtId="172" fontId="22" fillId="2" borderId="49" xfId="2" applyNumberFormat="1" applyFont="1" applyFill="1" applyBorder="1" applyAlignment="1">
      <alignment horizontal="left" vertical="center" wrapText="1" indent="1"/>
    </xf>
    <xf numFmtId="165" fontId="19" fillId="2" borderId="18" xfId="2" applyNumberFormat="1" applyFont="1" applyFill="1" applyBorder="1" applyAlignment="1">
      <alignment horizontal="left" vertical="center"/>
    </xf>
    <xf numFmtId="165" fontId="19" fillId="2" borderId="18" xfId="2" applyNumberFormat="1" applyFont="1" applyFill="1" applyBorder="1" applyAlignment="1">
      <alignment horizontal="left" vertical="center" wrapText="1"/>
    </xf>
    <xf numFmtId="172" fontId="22" fillId="4" borderId="0" xfId="2" applyNumberFormat="1" applyFont="1" applyFill="1" applyBorder="1" applyAlignment="1">
      <alignment horizontal="left" vertical="center" wrapText="1" indent="1"/>
    </xf>
    <xf numFmtId="172" fontId="22" fillId="2" borderId="0" xfId="2" applyNumberFormat="1" applyFont="1" applyFill="1" applyBorder="1" applyAlignment="1">
      <alignment horizontal="left" vertical="center" wrapText="1" indent="1"/>
    </xf>
    <xf numFmtId="172" fontId="22" fillId="4" borderId="49" xfId="2" applyNumberFormat="1" applyFont="1" applyFill="1" applyBorder="1" applyAlignment="1">
      <alignment horizontal="left" vertical="center" wrapText="1" indent="1"/>
    </xf>
    <xf numFmtId="165" fontId="19" fillId="2" borderId="27" xfId="2" applyNumberFormat="1" applyFont="1" applyFill="1" applyBorder="1" applyAlignment="1">
      <alignment vertical="center" wrapText="1"/>
    </xf>
    <xf numFmtId="168" fontId="82" fillId="4" borderId="14" xfId="1" applyNumberFormat="1" applyFont="1" applyFill="1" applyBorder="1" applyAlignment="1">
      <alignment vertical="center"/>
    </xf>
    <xf numFmtId="172" fontId="19" fillId="2" borderId="29" xfId="2" applyNumberFormat="1" applyFont="1" applyFill="1" applyBorder="1" applyAlignment="1" applyProtection="1">
      <alignment horizontal="right" vertical="center" wrapText="1" indent="1"/>
    </xf>
    <xf numFmtId="172" fontId="19" fillId="2" borderId="36" xfId="2" applyNumberFormat="1" applyFont="1" applyFill="1" applyBorder="1" applyAlignment="1" applyProtection="1">
      <alignment horizontal="right" vertical="center" wrapText="1" indent="1"/>
    </xf>
    <xf numFmtId="172" fontId="64" fillId="2" borderId="29" xfId="0" applyNumberFormat="1" applyFont="1" applyFill="1" applyBorder="1" applyAlignment="1" applyProtection="1">
      <alignment horizontal="right" vertical="center" indent="1"/>
    </xf>
    <xf numFmtId="165" fontId="22" fillId="4" borderId="18" xfId="2" applyNumberFormat="1" applyFont="1" applyFill="1" applyBorder="1" applyAlignment="1" applyProtection="1">
      <alignment horizontal="right" vertical="center" wrapText="1" indent="1"/>
    </xf>
    <xf numFmtId="165" fontId="22" fillId="4" borderId="27" xfId="2" applyNumberFormat="1" applyFont="1" applyFill="1" applyBorder="1" applyAlignment="1" applyProtection="1">
      <alignment horizontal="right" vertical="center" wrapText="1" indent="1"/>
    </xf>
    <xf numFmtId="0" fontId="64" fillId="2" borderId="29" xfId="0" applyNumberFormat="1" applyFont="1" applyFill="1" applyBorder="1" applyAlignment="1" applyProtection="1">
      <alignment horizontal="left" vertical="center" wrapText="1" indent="1"/>
    </xf>
    <xf numFmtId="166" fontId="22" fillId="2" borderId="42" xfId="2" applyNumberFormat="1" applyFont="1" applyFill="1" applyBorder="1" applyAlignment="1" applyProtection="1">
      <alignment horizontal="right" vertical="center" wrapText="1" indent="1"/>
    </xf>
    <xf numFmtId="166" fontId="22" fillId="2" borderId="20" xfId="2" applyNumberFormat="1" applyFont="1" applyFill="1" applyBorder="1" applyAlignment="1" applyProtection="1">
      <alignment horizontal="right" vertical="center" wrapText="1" indent="1"/>
    </xf>
    <xf numFmtId="169" fontId="22" fillId="4" borderId="18" xfId="1" applyNumberFormat="1" applyFont="1" applyFill="1" applyBorder="1" applyAlignment="1">
      <alignment horizontal="right" vertical="center" wrapText="1" indent="1"/>
    </xf>
    <xf numFmtId="169" fontId="22" fillId="2" borderId="18" xfId="1" applyNumberFormat="1" applyFont="1" applyFill="1" applyBorder="1" applyAlignment="1">
      <alignment horizontal="right" vertical="center" wrapText="1" indent="1"/>
    </xf>
    <xf numFmtId="166" fontId="22" fillId="2" borderId="44" xfId="2" applyNumberFormat="1" applyFont="1" applyFill="1" applyBorder="1" applyAlignment="1" applyProtection="1">
      <alignment horizontal="right" vertical="center" wrapText="1" indent="1"/>
    </xf>
    <xf numFmtId="169" fontId="22" fillId="4" borderId="27" xfId="1" applyNumberFormat="1" applyFont="1" applyFill="1" applyBorder="1" applyAlignment="1">
      <alignment horizontal="right" vertical="center" wrapText="1" indent="1"/>
    </xf>
    <xf numFmtId="165" fontId="22" fillId="2" borderId="18" xfId="2" applyNumberFormat="1" applyFont="1" applyFill="1" applyBorder="1" applyAlignment="1" applyProtection="1">
      <alignment horizontal="right" vertical="center" wrapText="1" indent="1"/>
    </xf>
    <xf numFmtId="166" fontId="64" fillId="2" borderId="61" xfId="2" applyNumberFormat="1" applyFont="1" applyFill="1" applyBorder="1" applyAlignment="1" applyProtection="1">
      <alignment horizontal="right" vertical="center" wrapText="1" indent="1"/>
    </xf>
    <xf numFmtId="165" fontId="22" fillId="2" borderId="46" xfId="2" applyNumberFormat="1" applyFont="1" applyFill="1" applyBorder="1" applyAlignment="1" applyProtection="1">
      <alignment horizontal="right" vertical="center" wrapText="1" indent="1"/>
    </xf>
    <xf numFmtId="166" fontId="22" fillId="4" borderId="44" xfId="2" applyNumberFormat="1" applyFont="1" applyFill="1" applyBorder="1" applyAlignment="1" applyProtection="1">
      <alignment horizontal="right" vertical="center" wrapText="1" indent="1"/>
    </xf>
    <xf numFmtId="166" fontId="22" fillId="4" borderId="44" xfId="1" applyNumberFormat="1" applyFont="1" applyFill="1" applyBorder="1" applyAlignment="1">
      <alignment horizontal="right" vertical="center" wrapText="1" indent="1"/>
    </xf>
    <xf numFmtId="166" fontId="22" fillId="4" borderId="42" xfId="1" applyNumberFormat="1" applyFont="1" applyFill="1" applyBorder="1" applyAlignment="1">
      <alignment horizontal="right" vertical="center" wrapText="1" indent="1"/>
    </xf>
    <xf numFmtId="166" fontId="22" fillId="2" borderId="18" xfId="1" applyNumberFormat="1" applyFont="1" applyFill="1" applyBorder="1" applyAlignment="1">
      <alignment horizontal="right" vertical="center" wrapText="1" indent="1"/>
    </xf>
    <xf numFmtId="166" fontId="22" fillId="4" borderId="18" xfId="1" applyNumberFormat="1" applyFont="1" applyFill="1" applyBorder="1" applyAlignment="1">
      <alignment horizontal="right" vertical="center" wrapText="1" indent="1"/>
    </xf>
    <xf numFmtId="166" fontId="22" fillId="4" borderId="27" xfId="1" applyNumberFormat="1" applyFont="1" applyFill="1" applyBorder="1" applyAlignment="1">
      <alignment horizontal="right" vertical="center" wrapText="1" indent="1"/>
    </xf>
    <xf numFmtId="165" fontId="64" fillId="2" borderId="29" xfId="2" applyNumberFormat="1" applyFont="1" applyFill="1" applyBorder="1" applyAlignment="1" applyProtection="1">
      <alignment horizontal="right" vertical="center" wrapText="1" indent="1"/>
    </xf>
    <xf numFmtId="166" fontId="22" fillId="4" borderId="41" xfId="1" applyNumberFormat="1" applyFont="1" applyFill="1" applyBorder="1" applyAlignment="1">
      <alignment horizontal="right" vertical="center" wrapText="1" indent="1"/>
    </xf>
    <xf numFmtId="3" fontId="22" fillId="2" borderId="67" xfId="0" applyNumberFormat="1" applyFont="1" applyFill="1" applyBorder="1" applyAlignment="1" applyProtection="1">
      <alignment horizontal="right" vertical="center" wrapText="1" indent="1"/>
    </xf>
    <xf numFmtId="170" fontId="22" fillId="2" borderId="68" xfId="0" applyNumberFormat="1" applyFont="1" applyFill="1" applyBorder="1" applyAlignment="1" applyProtection="1">
      <alignment horizontal="right" vertical="center" wrapText="1" indent="1"/>
    </xf>
    <xf numFmtId="170" fontId="22" fillId="2" borderId="69" xfId="0" applyNumberFormat="1" applyFont="1" applyFill="1" applyBorder="1" applyAlignment="1" applyProtection="1">
      <alignment horizontal="right" vertical="center" wrapText="1" indent="1"/>
    </xf>
    <xf numFmtId="3" fontId="22" fillId="2" borderId="68" xfId="0" applyNumberFormat="1" applyFont="1" applyFill="1" applyBorder="1" applyAlignment="1" applyProtection="1">
      <alignment horizontal="right" vertical="center" wrapText="1" indent="1"/>
    </xf>
    <xf numFmtId="3" fontId="22" fillId="2" borderId="69" xfId="0" applyNumberFormat="1" applyFont="1" applyFill="1" applyBorder="1" applyAlignment="1" applyProtection="1">
      <alignment horizontal="right" vertical="center" wrapText="1" indent="1"/>
    </xf>
    <xf numFmtId="170" fontId="22" fillId="2" borderId="42" xfId="0" applyNumberFormat="1" applyFont="1" applyFill="1" applyBorder="1" applyAlignment="1" applyProtection="1">
      <alignment horizontal="right" vertical="center" wrapText="1" indent="1"/>
    </xf>
    <xf numFmtId="3" fontId="19" fillId="2" borderId="37" xfId="0" applyNumberFormat="1" applyFont="1" applyFill="1" applyBorder="1" applyAlignment="1" applyProtection="1">
      <alignment horizontal="right" vertical="center" wrapText="1" indent="1"/>
    </xf>
    <xf numFmtId="170" fontId="22" fillId="4" borderId="42" xfId="0" applyNumberFormat="1" applyFont="1" applyFill="1" applyBorder="1" applyAlignment="1" applyProtection="1">
      <alignment horizontal="right" vertical="center" wrapText="1" indent="1"/>
    </xf>
    <xf numFmtId="168" fontId="108" fillId="4" borderId="1" xfId="6" applyNumberFormat="1" applyFont="1" applyFill="1" applyBorder="1" applyAlignment="1">
      <alignment horizontal="right" vertical="center" indent="1"/>
    </xf>
    <xf numFmtId="168" fontId="108" fillId="2" borderId="37" xfId="6" applyNumberFormat="1" applyFont="1" applyFill="1" applyBorder="1" applyAlignment="1">
      <alignment horizontal="right" vertical="center" indent="1"/>
    </xf>
    <xf numFmtId="168" fontId="108" fillId="2" borderId="29" xfId="6" applyNumberFormat="1" applyFont="1" applyFill="1" applyBorder="1" applyAlignment="1">
      <alignment horizontal="right" vertical="center" indent="1"/>
    </xf>
    <xf numFmtId="168" fontId="108" fillId="2" borderId="36" xfId="6" applyNumberFormat="1" applyFont="1" applyFill="1" applyBorder="1" applyAlignment="1">
      <alignment horizontal="right" vertical="center" indent="1"/>
    </xf>
    <xf numFmtId="168" fontId="108" fillId="2" borderId="61" xfId="6" applyNumberFormat="1" applyFont="1" applyFill="1" applyBorder="1" applyAlignment="1">
      <alignment horizontal="right" vertical="center" indent="1"/>
    </xf>
    <xf numFmtId="168" fontId="108" fillId="4" borderId="37" xfId="6" applyNumberFormat="1" applyFont="1" applyFill="1" applyBorder="1" applyAlignment="1">
      <alignment horizontal="right" vertical="center" indent="1"/>
    </xf>
    <xf numFmtId="168" fontId="108" fillId="4" borderId="36" xfId="6" applyNumberFormat="1" applyFont="1" applyFill="1" applyBorder="1" applyAlignment="1">
      <alignment horizontal="right" vertical="center" indent="1"/>
    </xf>
    <xf numFmtId="168" fontId="108" fillId="4" borderId="61" xfId="6" applyNumberFormat="1" applyFont="1" applyFill="1" applyBorder="1" applyAlignment="1">
      <alignment horizontal="right" vertical="center" indent="1"/>
    </xf>
    <xf numFmtId="168" fontId="97" fillId="4" borderId="0" xfId="6" applyNumberFormat="1" applyFont="1" applyFill="1" applyBorder="1" applyAlignment="1">
      <alignment horizontal="center" vertical="center"/>
    </xf>
    <xf numFmtId="168" fontId="97" fillId="4" borderId="17" xfId="6" applyNumberFormat="1" applyFont="1" applyFill="1" applyBorder="1" applyAlignment="1">
      <alignment horizontal="center" vertical="center"/>
    </xf>
    <xf numFmtId="168" fontId="97" fillId="2" borderId="0" xfId="6" applyNumberFormat="1" applyFont="1" applyFill="1" applyBorder="1" applyAlignment="1">
      <alignment horizontal="right" indent="1"/>
    </xf>
    <xf numFmtId="168" fontId="97" fillId="4" borderId="0" xfId="6" applyNumberFormat="1" applyFont="1" applyFill="1" applyBorder="1" applyAlignment="1">
      <alignment horizontal="right" indent="1"/>
    </xf>
    <xf numFmtId="168" fontId="97" fillId="4" borderId="2" xfId="6" applyNumberFormat="1" applyFont="1" applyFill="1" applyBorder="1" applyAlignment="1">
      <alignment horizontal="right" indent="1"/>
    </xf>
    <xf numFmtId="168" fontId="108" fillId="2" borderId="6" xfId="6" applyNumberFormat="1" applyFont="1" applyFill="1" applyBorder="1" applyAlignment="1">
      <alignment horizontal="right" indent="1"/>
    </xf>
    <xf numFmtId="168" fontId="97" fillId="2" borderId="41" xfId="6" applyNumberFormat="1" applyFont="1" applyFill="1" applyBorder="1" applyAlignment="1">
      <alignment horizontal="right" indent="1"/>
    </xf>
    <xf numFmtId="170" fontId="153" fillId="2" borderId="61" xfId="5" applyNumberFormat="1" applyFont="1" applyFill="1" applyBorder="1" applyAlignment="1">
      <alignment horizontal="right" indent="1"/>
    </xf>
    <xf numFmtId="170" fontId="153" fillId="2" borderId="29" xfId="0" applyNumberFormat="1" applyFont="1" applyFill="1" applyBorder="1" applyAlignment="1">
      <alignment horizontal="right" indent="1"/>
    </xf>
    <xf numFmtId="170" fontId="153" fillId="2" borderId="36" xfId="5" applyNumberFormat="1" applyFont="1" applyFill="1" applyBorder="1" applyAlignment="1">
      <alignment horizontal="right" indent="3"/>
    </xf>
    <xf numFmtId="170" fontId="153" fillId="2" borderId="29" xfId="5" applyNumberFormat="1" applyFont="1" applyFill="1" applyBorder="1" applyAlignment="1">
      <alignment horizontal="right" indent="1"/>
    </xf>
    <xf numFmtId="3" fontId="22" fillId="2" borderId="42" xfId="0" applyNumberFormat="1" applyFont="1" applyFill="1" applyBorder="1" applyAlignment="1" applyProtection="1">
      <alignment horizontal="right" vertical="center" wrapText="1" indent="1"/>
    </xf>
    <xf numFmtId="3" fontId="22" fillId="4" borderId="18" xfId="0" applyNumberFormat="1" applyFont="1" applyFill="1" applyBorder="1" applyAlignment="1" applyProtection="1">
      <alignment horizontal="right" vertical="center" wrapText="1" indent="1"/>
    </xf>
    <xf numFmtId="3" fontId="22" fillId="2" borderId="18" xfId="0" applyNumberFormat="1" applyFont="1" applyFill="1" applyBorder="1" applyAlignment="1" applyProtection="1">
      <alignment horizontal="right" vertical="center" wrapText="1" indent="1"/>
    </xf>
    <xf numFmtId="3" fontId="22" fillId="4" borderId="27" xfId="0" applyNumberFormat="1" applyFont="1" applyFill="1" applyBorder="1" applyAlignment="1" applyProtection="1">
      <alignment horizontal="right" vertical="center" wrapText="1" indent="1"/>
    </xf>
    <xf numFmtId="3" fontId="19" fillId="2" borderId="27" xfId="0" applyNumberFormat="1" applyFont="1" applyFill="1" applyBorder="1" applyAlignment="1" applyProtection="1">
      <alignment horizontal="right" vertical="center" wrapText="1" indent="1"/>
    </xf>
    <xf numFmtId="3" fontId="19" fillId="2" borderId="61" xfId="0" applyNumberFormat="1" applyFont="1" applyFill="1" applyBorder="1" applyAlignment="1" applyProtection="1">
      <alignment horizontal="right" vertical="center" wrapText="1" indent="1"/>
    </xf>
    <xf numFmtId="176" fontId="58" fillId="4" borderId="0" xfId="2" applyNumberFormat="1" applyFont="1" applyFill="1" applyAlignment="1">
      <alignment vertical="center"/>
    </xf>
    <xf numFmtId="178" fontId="0" fillId="3" borderId="0" xfId="0" applyNumberFormat="1" applyFont="1" applyFill="1" applyBorder="1" applyAlignment="1" applyProtection="1">
      <alignment vertical="center"/>
    </xf>
    <xf numFmtId="169" fontId="0" fillId="4" borderId="0" xfId="0" applyNumberFormat="1" applyFill="1" applyAlignment="1">
      <alignment horizontal="left"/>
    </xf>
    <xf numFmtId="0" fontId="10" fillId="4" borderId="0" xfId="4" applyFont="1" applyFill="1"/>
    <xf numFmtId="0" fontId="37" fillId="4" borderId="0" xfId="0" applyFont="1" applyFill="1" applyAlignment="1">
      <alignment horizontal="center"/>
    </xf>
    <xf numFmtId="0" fontId="38" fillId="4" borderId="0" xfId="0" applyFont="1" applyFill="1" applyAlignment="1">
      <alignment horizontal="center"/>
    </xf>
    <xf numFmtId="0" fontId="39" fillId="4" borderId="0" xfId="4" applyFont="1" applyFill="1" applyAlignment="1">
      <alignment horizontal="left"/>
    </xf>
    <xf numFmtId="0" fontId="8" fillId="4" borderId="0" xfId="0" applyFont="1" applyFill="1" applyAlignment="1">
      <alignment horizontal="center"/>
    </xf>
    <xf numFmtId="0" fontId="40" fillId="4" borderId="0" xfId="0" applyFont="1" applyFill="1" applyAlignment="1">
      <alignment horizontal="center"/>
    </xf>
    <xf numFmtId="0" fontId="41" fillId="4" borderId="0" xfId="4" applyFont="1" applyFill="1" applyAlignment="1">
      <alignment horizontal="left"/>
    </xf>
    <xf numFmtId="0" fontId="42" fillId="4" borderId="0" xfId="4" applyFont="1" applyFill="1"/>
    <xf numFmtId="0" fontId="8" fillId="4" borderId="0" xfId="4" applyFont="1" applyFill="1"/>
    <xf numFmtId="0" fontId="8" fillId="4" borderId="0" xfId="4" applyFont="1" applyFill="1" applyAlignment="1">
      <alignment horizontal="center"/>
    </xf>
    <xf numFmtId="0" fontId="43" fillId="4" borderId="0" xfId="4" applyFont="1" applyFill="1"/>
    <xf numFmtId="0" fontId="15" fillId="4" borderId="0" xfId="1" applyFont="1" applyFill="1" applyBorder="1" applyAlignment="1">
      <alignment horizontal="left" vertical="center" wrapText="1"/>
    </xf>
    <xf numFmtId="0" fontId="15" fillId="4" borderId="0" xfId="1" applyFont="1" applyFill="1" applyBorder="1" applyAlignment="1">
      <alignment horizontal="left" wrapText="1"/>
    </xf>
    <xf numFmtId="0" fontId="15" fillId="4" borderId="0" xfId="1" applyFont="1" applyFill="1" applyAlignment="1">
      <alignment horizontal="left" wrapText="1"/>
    </xf>
    <xf numFmtId="0" fontId="30" fillId="4" borderId="0" xfId="1" applyFont="1" applyFill="1" applyBorder="1" applyAlignment="1">
      <alignment horizontal="left" vertical="center" wrapText="1"/>
    </xf>
    <xf numFmtId="0" fontId="15" fillId="4" borderId="0" xfId="7" applyFont="1" applyFill="1" applyAlignment="1">
      <alignment horizontal="left" vertical="center" wrapText="1"/>
    </xf>
    <xf numFmtId="0" fontId="15" fillId="4" borderId="0" xfId="1" applyFont="1" applyFill="1" applyBorder="1" applyAlignment="1">
      <alignment horizontal="left"/>
    </xf>
    <xf numFmtId="165" fontId="56" fillId="0" borderId="0" xfId="2" applyNumberFormat="1" applyFont="1" applyFill="1" applyBorder="1" applyAlignment="1" applyProtection="1">
      <alignment horizontal="right" vertical="center" wrapText="1" indent="2"/>
    </xf>
    <xf numFmtId="166" fontId="56" fillId="0" borderId="0" xfId="2" applyNumberFormat="1" applyFont="1" applyFill="1" applyBorder="1" applyAlignment="1" applyProtection="1">
      <alignment horizontal="right" vertical="center" wrapText="1" indent="2"/>
    </xf>
    <xf numFmtId="0" fontId="0" fillId="4" borderId="0" xfId="8" applyFont="1" applyFill="1" applyBorder="1" applyAlignment="1">
      <alignment horizontal="left"/>
    </xf>
    <xf numFmtId="168" fontId="97" fillId="2" borderId="42" xfId="6" applyNumberFormat="1" applyFont="1" applyFill="1" applyBorder="1" applyAlignment="1">
      <alignment horizontal="right" indent="1"/>
    </xf>
    <xf numFmtId="168" fontId="97" fillId="4" borderId="18" xfId="6" applyNumberFormat="1" applyFont="1" applyFill="1" applyBorder="1" applyAlignment="1">
      <alignment horizontal="right" indent="1"/>
    </xf>
    <xf numFmtId="168" fontId="97" fillId="2" borderId="18" xfId="6" applyNumberFormat="1" applyFont="1" applyFill="1" applyBorder="1" applyAlignment="1">
      <alignment horizontal="right" indent="1"/>
    </xf>
    <xf numFmtId="168" fontId="97" fillId="4" borderId="49" xfId="6" applyNumberFormat="1" applyFont="1" applyFill="1" applyBorder="1" applyAlignment="1">
      <alignment horizontal="right" indent="1"/>
    </xf>
    <xf numFmtId="168" fontId="108" fillId="2" borderId="12" xfId="6" applyNumberFormat="1" applyFont="1" applyFill="1" applyBorder="1" applyAlignment="1">
      <alignment horizontal="right" indent="1"/>
    </xf>
    <xf numFmtId="0" fontId="66" fillId="4" borderId="0" xfId="0" applyNumberFormat="1" applyFont="1" applyFill="1" applyBorder="1" applyAlignment="1" applyProtection="1"/>
    <xf numFmtId="1" fontId="18" fillId="4" borderId="5" xfId="3" applyNumberFormat="1" applyFont="1" applyFill="1" applyBorder="1" applyAlignment="1" applyProtection="1">
      <alignment horizontal="center" vertical="center" wrapText="1"/>
    </xf>
    <xf numFmtId="0" fontId="15" fillId="4" borderId="0" xfId="1" applyNumberFormat="1" applyFont="1" applyFill="1" applyBorder="1" applyAlignment="1" applyProtection="1">
      <alignment horizontal="left" vertical="center" wrapText="1"/>
    </xf>
    <xf numFmtId="0" fontId="15" fillId="4" borderId="0" xfId="1" applyFont="1" applyFill="1" applyBorder="1" applyAlignment="1">
      <alignment horizontal="left" vertical="center" wrapText="1"/>
    </xf>
    <xf numFmtId="0" fontId="12" fillId="4" borderId="6" xfId="1" applyNumberFormat="1" applyFont="1" applyFill="1" applyBorder="1" applyAlignment="1" applyProtection="1">
      <alignment horizontal="center" vertical="center" wrapText="1"/>
    </xf>
    <xf numFmtId="0" fontId="12" fillId="4" borderId="7" xfId="1" applyNumberFormat="1" applyFont="1" applyFill="1" applyBorder="1" applyAlignment="1" applyProtection="1">
      <alignment horizontal="center" vertical="center" wrapText="1"/>
    </xf>
    <xf numFmtId="0" fontId="34" fillId="4" borderId="0" xfId="0" applyNumberFormat="1" applyFont="1" applyFill="1" applyBorder="1" applyAlignment="1" applyProtection="1">
      <alignment wrapText="1"/>
    </xf>
    <xf numFmtId="0" fontId="78" fillId="0" borderId="0" xfId="0" applyFont="1" applyBorder="1" applyAlignment="1">
      <alignment horizontal="left" vertical="center"/>
    </xf>
    <xf numFmtId="0" fontId="15" fillId="4" borderId="0" xfId="1" applyNumberFormat="1" applyFont="1" applyFill="1" applyBorder="1" applyAlignment="1" applyProtection="1">
      <alignment horizontal="left" wrapText="1"/>
    </xf>
    <xf numFmtId="0" fontId="8" fillId="3" borderId="0" xfId="0" applyNumberFormat="1" applyFont="1" applyFill="1" applyBorder="1" applyAlignment="1" applyProtection="1">
      <alignment horizontal="left" vertical="center" wrapText="1"/>
    </xf>
    <xf numFmtId="0" fontId="30" fillId="4" borderId="0" xfId="1" applyFont="1" applyFill="1" applyBorder="1" applyAlignment="1">
      <alignment horizontal="left" vertical="center" wrapText="1"/>
    </xf>
    <xf numFmtId="0" fontId="12" fillId="4" borderId="6" xfId="1" applyNumberFormat="1" applyFont="1" applyFill="1" applyBorder="1" applyAlignment="1" applyProtection="1">
      <alignment horizontal="center" vertical="center" wrapText="1"/>
    </xf>
    <xf numFmtId="0" fontId="12" fillId="4" borderId="28" xfId="1" applyNumberFormat="1" applyFont="1" applyFill="1" applyBorder="1" applyAlignment="1" applyProtection="1">
      <alignment horizontal="center" vertical="center" wrapText="1"/>
    </xf>
    <xf numFmtId="167" fontId="22" fillId="2" borderId="13" xfId="2" applyNumberFormat="1" applyFont="1" applyFill="1" applyBorder="1" applyAlignment="1"/>
    <xf numFmtId="167" fontId="22" fillId="4" borderId="14" xfId="2" applyNumberFormat="1" applyFont="1" applyFill="1" applyBorder="1" applyAlignment="1"/>
    <xf numFmtId="167" fontId="22" fillId="2" borderId="14" xfId="2" applyNumberFormat="1" applyFont="1" applyFill="1" applyBorder="1" applyAlignment="1">
      <alignment vertical="center"/>
    </xf>
    <xf numFmtId="167" fontId="22" fillId="4" borderId="8" xfId="2" applyNumberFormat="1" applyFont="1" applyFill="1" applyBorder="1" applyAlignment="1">
      <alignment vertical="center"/>
    </xf>
    <xf numFmtId="167" fontId="19" fillId="2" borderId="7" xfId="2" applyNumberFormat="1" applyFont="1" applyFill="1" applyBorder="1" applyAlignment="1">
      <alignment vertical="center"/>
    </xf>
    <xf numFmtId="167" fontId="19" fillId="2" borderId="17" xfId="2" applyNumberFormat="1" applyFont="1" applyFill="1" applyBorder="1" applyAlignment="1">
      <alignment horizontal="right" vertical="center"/>
    </xf>
    <xf numFmtId="167" fontId="22" fillId="4" borderId="17" xfId="2" applyNumberFormat="1" applyFont="1" applyFill="1" applyBorder="1" applyAlignment="1">
      <alignment horizontal="right" vertical="center"/>
    </xf>
    <xf numFmtId="167" fontId="22" fillId="2" borderId="19" xfId="2" applyNumberFormat="1" applyFont="1" applyFill="1" applyBorder="1" applyAlignment="1">
      <alignment horizontal="right" vertical="center"/>
    </xf>
    <xf numFmtId="166" fontId="19" fillId="4" borderId="33" xfId="2" applyNumberFormat="1" applyFont="1" applyFill="1" applyBorder="1" applyAlignment="1">
      <alignment horizontal="right" vertical="center"/>
    </xf>
    <xf numFmtId="167" fontId="19" fillId="2" borderId="36" xfId="2" applyNumberFormat="1" applyFont="1" applyFill="1" applyBorder="1" applyAlignment="1">
      <alignment horizontal="right" vertical="center"/>
    </xf>
    <xf numFmtId="0" fontId="12" fillId="4" borderId="7" xfId="1" applyNumberFormat="1" applyFont="1" applyFill="1" applyBorder="1" applyAlignment="1" applyProtection="1">
      <alignment horizontal="center" vertical="center"/>
    </xf>
    <xf numFmtId="167" fontId="19" fillId="2" borderId="21" xfId="2" applyNumberFormat="1" applyFont="1" applyFill="1" applyBorder="1" applyAlignment="1">
      <alignment horizontal="right" vertical="center"/>
    </xf>
    <xf numFmtId="167" fontId="22" fillId="4" borderId="16" xfId="2" applyNumberFormat="1" applyFont="1" applyFill="1" applyBorder="1" applyAlignment="1">
      <alignment horizontal="right" vertical="center"/>
    </xf>
    <xf numFmtId="167" fontId="22" fillId="2" borderId="10" xfId="2" applyNumberFormat="1" applyFont="1" applyFill="1" applyBorder="1" applyAlignment="1">
      <alignment horizontal="right" vertical="center"/>
    </xf>
    <xf numFmtId="166" fontId="19" fillId="4" borderId="31" xfId="2" applyNumberFormat="1" applyFont="1" applyFill="1" applyBorder="1" applyAlignment="1">
      <alignment horizontal="right" vertical="center"/>
    </xf>
    <xf numFmtId="167" fontId="19" fillId="2" borderId="34" xfId="2" applyNumberFormat="1" applyFont="1" applyFill="1" applyBorder="1" applyAlignment="1">
      <alignment horizontal="right" vertical="center"/>
    </xf>
    <xf numFmtId="166" fontId="19" fillId="2" borderId="13" xfId="2" applyNumberFormat="1" applyFont="1" applyFill="1" applyBorder="1" applyAlignment="1">
      <alignment horizontal="right" vertical="center" indent="1"/>
    </xf>
    <xf numFmtId="167" fontId="19" fillId="4" borderId="16" xfId="2" applyNumberFormat="1" applyFont="1" applyFill="1" applyBorder="1" applyAlignment="1">
      <alignment horizontal="right" vertical="center"/>
    </xf>
    <xf numFmtId="166" fontId="20" fillId="4" borderId="32" xfId="2" applyNumberFormat="1" applyFont="1" applyFill="1" applyBorder="1" applyAlignment="1">
      <alignment horizontal="right" vertical="center" indent="1"/>
    </xf>
    <xf numFmtId="166" fontId="20" fillId="2" borderId="29" xfId="2" applyNumberFormat="1" applyFont="1" applyFill="1" applyBorder="1" applyAlignment="1">
      <alignment horizontal="right" vertical="center" indent="1"/>
    </xf>
    <xf numFmtId="167" fontId="19" fillId="2" borderId="13" xfId="3" applyNumberFormat="1" applyFont="1" applyFill="1" applyBorder="1" applyAlignment="1" applyProtection="1">
      <alignment horizontal="right" vertical="center" wrapText="1"/>
    </xf>
    <xf numFmtId="167" fontId="22" fillId="4" borderId="14" xfId="3" applyNumberFormat="1" applyFont="1" applyFill="1" applyBorder="1" applyAlignment="1" applyProtection="1">
      <alignment horizontal="right" vertical="center" wrapText="1"/>
    </xf>
    <xf numFmtId="167" fontId="22" fillId="2" borderId="14" xfId="3" applyNumberFormat="1" applyFont="1" applyFill="1" applyBorder="1" applyAlignment="1" applyProtection="1">
      <alignment horizontal="right" vertical="center" wrapText="1"/>
    </xf>
    <xf numFmtId="167" fontId="22" fillId="4" borderId="8" xfId="3" applyNumberFormat="1" applyFont="1" applyFill="1" applyBorder="1" applyAlignment="1" applyProtection="1">
      <alignment horizontal="right" vertical="center" wrapText="1"/>
    </xf>
    <xf numFmtId="167" fontId="19" fillId="2" borderId="8" xfId="3" applyNumberFormat="1" applyFont="1" applyFill="1" applyBorder="1" applyAlignment="1" applyProtection="1">
      <alignment horizontal="right" vertical="center" wrapText="1"/>
    </xf>
    <xf numFmtId="167" fontId="19" fillId="4" borderId="7" xfId="3" applyNumberFormat="1" applyFont="1" applyFill="1" applyBorder="1" applyAlignment="1" applyProtection="1">
      <alignment horizontal="right" vertical="center" wrapText="1"/>
    </xf>
    <xf numFmtId="167" fontId="22" fillId="2" borderId="13" xfId="2" applyNumberFormat="1" applyFont="1" applyFill="1" applyBorder="1" applyAlignment="1">
      <alignment vertical="center"/>
    </xf>
    <xf numFmtId="167" fontId="19" fillId="2" borderId="0" xfId="2" applyNumberFormat="1" applyFont="1" applyFill="1" applyBorder="1" applyAlignment="1">
      <alignment horizontal="right" vertical="center"/>
    </xf>
    <xf numFmtId="167" fontId="22" fillId="4" borderId="0" xfId="2" applyNumberFormat="1" applyFont="1" applyFill="1" applyBorder="1" applyAlignment="1">
      <alignment horizontal="right" vertical="center"/>
    </xf>
    <xf numFmtId="167" fontId="22" fillId="2" borderId="2" xfId="2" applyNumberFormat="1" applyFont="1" applyFill="1" applyBorder="1" applyAlignment="1">
      <alignment horizontal="right" vertical="center"/>
    </xf>
    <xf numFmtId="167" fontId="19" fillId="4" borderId="0" xfId="2" applyNumberFormat="1" applyFont="1" applyFill="1" applyBorder="1" applyAlignment="1">
      <alignment horizontal="right" vertical="center"/>
    </xf>
    <xf numFmtId="167" fontId="19" fillId="2" borderId="29" xfId="2" applyNumberFormat="1" applyFont="1" applyFill="1" applyBorder="1" applyAlignment="1">
      <alignment horizontal="right" vertical="center"/>
    </xf>
    <xf numFmtId="167" fontId="19" fillId="4" borderId="15" xfId="6" applyNumberFormat="1" applyFont="1" applyFill="1" applyBorder="1" applyAlignment="1" applyProtection="1">
      <alignment horizontal="right" vertical="center" wrapText="1" indent="1"/>
    </xf>
    <xf numFmtId="167" fontId="22" fillId="2" borderId="0" xfId="6" applyNumberFormat="1" applyFont="1" applyFill="1" applyBorder="1" applyAlignment="1">
      <alignment horizontal="right" vertical="center" indent="1"/>
    </xf>
    <xf numFmtId="167" fontId="22" fillId="2" borderId="17" xfId="6" applyNumberFormat="1" applyFont="1" applyFill="1" applyBorder="1" applyAlignment="1">
      <alignment horizontal="right" vertical="center" indent="1"/>
    </xf>
    <xf numFmtId="167" fontId="22" fillId="4" borderId="0" xfId="6" applyNumberFormat="1" applyFont="1" applyFill="1" applyBorder="1" applyAlignment="1">
      <alignment horizontal="right" vertical="center" indent="1"/>
    </xf>
    <xf numFmtId="167" fontId="22" fillId="4" borderId="17" xfId="6" applyNumberFormat="1" applyFont="1" applyFill="1" applyBorder="1" applyAlignment="1">
      <alignment horizontal="right" vertical="center" indent="1"/>
    </xf>
    <xf numFmtId="167" fontId="22" fillId="4" borderId="0" xfId="6" applyNumberFormat="1" applyFont="1" applyFill="1" applyBorder="1" applyAlignment="1">
      <alignment horizontal="right" indent="1"/>
    </xf>
    <xf numFmtId="167" fontId="22" fillId="4" borderId="17" xfId="6" applyNumberFormat="1" applyFont="1" applyFill="1" applyBorder="1" applyAlignment="1">
      <alignment horizontal="right" indent="1"/>
    </xf>
    <xf numFmtId="167" fontId="19" fillId="2" borderId="0" xfId="6" applyNumberFormat="1" applyFont="1" applyFill="1" applyBorder="1" applyAlignment="1" applyProtection="1">
      <alignment horizontal="right" wrapText="1" indent="1"/>
    </xf>
    <xf numFmtId="167" fontId="19" fillId="2" borderId="17" xfId="6" applyNumberFormat="1" applyFont="1" applyFill="1" applyBorder="1" applyAlignment="1" applyProtection="1">
      <alignment horizontal="right" wrapText="1" indent="1"/>
    </xf>
    <xf numFmtId="167" fontId="19" fillId="4" borderId="2" xfId="6" applyNumberFormat="1" applyFont="1" applyFill="1" applyBorder="1" applyAlignment="1">
      <alignment horizontal="right" vertical="center" indent="1"/>
    </xf>
    <xf numFmtId="167" fontId="19" fillId="4" borderId="19" xfId="6" applyNumberFormat="1" applyFont="1" applyFill="1" applyBorder="1" applyAlignment="1">
      <alignment horizontal="right" vertical="center" indent="1"/>
    </xf>
    <xf numFmtId="167" fontId="19" fillId="4" borderId="0" xfId="6" applyNumberFormat="1" applyFont="1" applyFill="1" applyBorder="1" applyAlignment="1" applyProtection="1">
      <alignment horizontal="right" vertical="center" wrapText="1" indent="1"/>
    </xf>
    <xf numFmtId="167" fontId="19" fillId="4" borderId="14" xfId="6" applyNumberFormat="1" applyFont="1" applyFill="1" applyBorder="1" applyAlignment="1" applyProtection="1">
      <alignment horizontal="right" vertical="center" wrapText="1" indent="1"/>
    </xf>
    <xf numFmtId="167" fontId="19" fillId="4" borderId="0" xfId="6" applyNumberFormat="1" applyFont="1" applyFill="1" applyBorder="1" applyAlignment="1">
      <alignment horizontal="right" vertical="center" indent="1"/>
    </xf>
    <xf numFmtId="167" fontId="19" fillId="4" borderId="17" xfId="6" applyNumberFormat="1" applyFont="1" applyFill="1" applyBorder="1" applyAlignment="1">
      <alignment horizontal="right" vertical="center" indent="1"/>
    </xf>
    <xf numFmtId="167" fontId="19" fillId="2" borderId="2" xfId="6" applyNumberFormat="1" applyFont="1" applyFill="1" applyBorder="1" applyAlignment="1" applyProtection="1">
      <alignment horizontal="right" vertical="center" wrapText="1" indent="1"/>
    </xf>
    <xf numFmtId="167" fontId="19" fillId="2" borderId="19" xfId="6" applyNumberFormat="1" applyFont="1" applyFill="1" applyBorder="1" applyAlignment="1" applyProtection="1">
      <alignment horizontal="right" vertical="center" wrapText="1" indent="1"/>
    </xf>
    <xf numFmtId="167" fontId="19" fillId="4" borderId="13" xfId="6" applyNumberFormat="1" applyFont="1" applyFill="1" applyBorder="1" applyAlignment="1" applyProtection="1">
      <alignment horizontal="right" vertical="center" wrapText="1" indent="1"/>
    </xf>
    <xf numFmtId="167" fontId="22" fillId="2" borderId="0" xfId="6" applyNumberFormat="1" applyFont="1" applyFill="1" applyBorder="1" applyAlignment="1">
      <alignment horizontal="right" indent="1"/>
    </xf>
    <xf numFmtId="167" fontId="22" fillId="2" borderId="17" xfId="6" applyNumberFormat="1" applyFont="1" applyFill="1" applyBorder="1" applyAlignment="1">
      <alignment horizontal="right" indent="1"/>
    </xf>
    <xf numFmtId="167" fontId="22" fillId="2" borderId="6" xfId="6" applyNumberFormat="1" applyFont="1" applyFill="1" applyBorder="1" applyAlignment="1">
      <alignment horizontal="right" vertical="center" indent="1"/>
    </xf>
    <xf numFmtId="167" fontId="22" fillId="2" borderId="7" xfId="6" applyNumberFormat="1" applyFont="1" applyFill="1" applyBorder="1" applyAlignment="1">
      <alignment horizontal="right" vertical="center" indent="1"/>
    </xf>
    <xf numFmtId="167" fontId="19" fillId="4" borderId="6" xfId="6" applyNumberFormat="1" applyFont="1" applyFill="1" applyBorder="1" applyAlignment="1" applyProtection="1">
      <alignment horizontal="right" vertical="center" wrapText="1" indent="1"/>
    </xf>
    <xf numFmtId="167" fontId="19" fillId="4" borderId="7" xfId="6" applyNumberFormat="1" applyFont="1" applyFill="1" applyBorder="1" applyAlignment="1" applyProtection="1">
      <alignment horizontal="right" vertical="center" wrapText="1" indent="1"/>
    </xf>
    <xf numFmtId="167" fontId="22" fillId="2" borderId="6" xfId="6" applyNumberFormat="1" applyFont="1" applyFill="1" applyBorder="1" applyAlignment="1" applyProtection="1">
      <alignment horizontal="right" vertical="center" wrapText="1" indent="1"/>
    </xf>
    <xf numFmtId="167" fontId="22" fillId="2" borderId="11" xfId="6" applyNumberFormat="1" applyFont="1" applyFill="1" applyBorder="1" applyAlignment="1" applyProtection="1">
      <alignment horizontal="right" vertical="center" wrapText="1" indent="1"/>
    </xf>
    <xf numFmtId="167" fontId="19" fillId="4" borderId="17" xfId="6" applyNumberFormat="1" applyFont="1" applyFill="1" applyBorder="1" applyAlignment="1" applyProtection="1">
      <alignment horizontal="right" vertical="center" wrapText="1" indent="1"/>
    </xf>
    <xf numFmtId="166" fontId="19" fillId="2" borderId="37" xfId="2" applyNumberFormat="1" applyFont="1" applyFill="1" applyBorder="1" applyAlignment="1">
      <alignment vertical="center"/>
    </xf>
    <xf numFmtId="166" fontId="19" fillId="2" borderId="29" xfId="2" applyNumberFormat="1" applyFont="1" applyFill="1" applyBorder="1" applyAlignment="1">
      <alignment vertical="center"/>
    </xf>
    <xf numFmtId="166" fontId="19" fillId="2" borderId="36" xfId="2" applyNumberFormat="1" applyFont="1" applyFill="1" applyBorder="1" applyAlignment="1">
      <alignment vertical="center"/>
    </xf>
    <xf numFmtId="167" fontId="22" fillId="4" borderId="13" xfId="2" applyNumberFormat="1" applyFont="1" applyFill="1" applyBorder="1" applyAlignment="1" applyProtection="1">
      <alignment horizontal="right" vertical="center" wrapText="1" indent="1"/>
    </xf>
    <xf numFmtId="167" fontId="22" fillId="2" borderId="14" xfId="2" applyNumberFormat="1" applyFont="1" applyFill="1" applyBorder="1" applyAlignment="1" applyProtection="1">
      <alignment horizontal="right" vertical="center" wrapText="1" indent="1"/>
    </xf>
    <xf numFmtId="167" fontId="22" fillId="4" borderId="14" xfId="2" applyNumberFormat="1" applyFont="1" applyFill="1" applyBorder="1" applyAlignment="1" applyProtection="1">
      <alignment horizontal="right" vertical="center" wrapText="1" indent="1"/>
    </xf>
    <xf numFmtId="167" fontId="19" fillId="2" borderId="30" xfId="2" applyNumberFormat="1" applyFont="1" applyFill="1" applyBorder="1" applyAlignment="1" applyProtection="1">
      <alignment horizontal="right" vertical="center" wrapText="1" indent="1"/>
    </xf>
    <xf numFmtId="167" fontId="19" fillId="4" borderId="30" xfId="2" applyNumberFormat="1" applyFont="1" applyFill="1" applyBorder="1" applyAlignment="1" applyProtection="1">
      <alignment horizontal="right" vertical="center" wrapText="1" indent="1"/>
    </xf>
    <xf numFmtId="167" fontId="27" fillId="2" borderId="35" xfId="2" applyNumberFormat="1" applyFont="1" applyFill="1" applyBorder="1" applyAlignment="1" applyProtection="1">
      <alignment horizontal="right" vertical="center" wrapText="1" indent="1"/>
    </xf>
    <xf numFmtId="0" fontId="18" fillId="4" borderId="43" xfId="3" applyNumberFormat="1" applyFont="1" applyFill="1" applyBorder="1" applyAlignment="1" applyProtection="1">
      <alignment horizontal="center" vertical="center" wrapText="1"/>
    </xf>
    <xf numFmtId="167" fontId="19" fillId="2" borderId="29" xfId="2" applyNumberFormat="1" applyFont="1" applyFill="1" applyBorder="1" applyAlignment="1" applyProtection="1">
      <alignment horizontal="right" vertical="center" wrapText="1" indent="1"/>
    </xf>
    <xf numFmtId="172" fontId="22" fillId="4" borderId="42" xfId="2" applyNumberFormat="1" applyFont="1" applyFill="1" applyBorder="1" applyAlignment="1" applyProtection="1">
      <alignment horizontal="right" vertical="center" wrapText="1" indent="1"/>
    </xf>
    <xf numFmtId="172" fontId="22" fillId="2" borderId="18" xfId="2" applyNumberFormat="1" applyFont="1" applyFill="1" applyBorder="1" applyAlignment="1" applyProtection="1">
      <alignment horizontal="right" vertical="center" wrapText="1" indent="1"/>
    </xf>
    <xf numFmtId="172" fontId="22" fillId="4" borderId="18" xfId="2" applyNumberFormat="1" applyFont="1" applyFill="1" applyBorder="1" applyAlignment="1" applyProtection="1">
      <alignment horizontal="right" vertical="center" wrapText="1" indent="1"/>
    </xf>
    <xf numFmtId="172" fontId="22" fillId="4" borderId="46" xfId="2" applyNumberFormat="1" applyFont="1" applyFill="1" applyBorder="1" applyAlignment="1" applyProtection="1">
      <alignment horizontal="right" vertical="center" wrapText="1" indent="1"/>
    </xf>
    <xf numFmtId="172" fontId="22" fillId="2" borderId="46" xfId="2" applyNumberFormat="1" applyFont="1" applyFill="1" applyBorder="1" applyAlignment="1" applyProtection="1">
      <alignment horizontal="right" vertical="center" wrapText="1" indent="1"/>
    </xf>
    <xf numFmtId="172" fontId="22" fillId="2" borderId="45" xfId="2" applyNumberFormat="1" applyFont="1" applyFill="1" applyBorder="1" applyAlignment="1" applyProtection="1">
      <alignment horizontal="right" vertical="center" wrapText="1" indent="1"/>
    </xf>
    <xf numFmtId="172" fontId="22" fillId="2" borderId="38" xfId="2" applyNumberFormat="1" applyFont="1" applyFill="1" applyBorder="1" applyAlignment="1" applyProtection="1">
      <alignment horizontal="right" vertical="center" wrapText="1" indent="1"/>
    </xf>
    <xf numFmtId="172" fontId="19" fillId="2" borderId="44" xfId="2" applyNumberFormat="1" applyFont="1" applyFill="1" applyBorder="1" applyAlignment="1" applyProtection="1">
      <alignment horizontal="right" vertical="center" wrapText="1" indent="1"/>
    </xf>
    <xf numFmtId="172" fontId="19" fillId="2" borderId="17" xfId="2" applyNumberFormat="1" applyFont="1" applyFill="1" applyBorder="1" applyAlignment="1" applyProtection="1">
      <alignment horizontal="right" vertical="center" wrapText="1" indent="1"/>
    </xf>
    <xf numFmtId="172" fontId="19" fillId="2" borderId="46" xfId="2" applyNumberFormat="1" applyFont="1" applyFill="1" applyBorder="1" applyAlignment="1" applyProtection="1">
      <alignment horizontal="right" vertical="center" wrapText="1" indent="1"/>
    </xf>
    <xf numFmtId="172" fontId="19" fillId="2" borderId="42" xfId="2" applyNumberFormat="1" applyFont="1" applyFill="1" applyBorder="1" applyAlignment="1" applyProtection="1">
      <alignment horizontal="right" vertical="center" wrapText="1" indent="1"/>
    </xf>
    <xf numFmtId="172" fontId="22" fillId="2" borderId="27" xfId="2" applyNumberFormat="1" applyFont="1" applyFill="1" applyBorder="1" applyAlignment="1" applyProtection="1">
      <alignment horizontal="right" vertical="center" wrapText="1" indent="1"/>
    </xf>
    <xf numFmtId="172" fontId="19" fillId="2" borderId="18" xfId="2" applyNumberFormat="1" applyFont="1" applyFill="1" applyBorder="1" applyAlignment="1" applyProtection="1">
      <alignment horizontal="right" vertical="center" wrapText="1" indent="1"/>
    </xf>
    <xf numFmtId="172" fontId="19" fillId="2" borderId="61" xfId="2" applyNumberFormat="1" applyFont="1" applyFill="1" applyBorder="1" applyAlignment="1" applyProtection="1">
      <alignment horizontal="right" vertical="center" wrapText="1" indent="1"/>
    </xf>
    <xf numFmtId="172" fontId="19" fillId="4" borderId="61" xfId="2" applyNumberFormat="1" applyFont="1" applyFill="1" applyBorder="1" applyAlignment="1" applyProtection="1">
      <alignment horizontal="right" vertical="center" wrapText="1" indent="1"/>
    </xf>
    <xf numFmtId="172" fontId="19" fillId="4" borderId="36" xfId="2" applyNumberFormat="1" applyFont="1" applyFill="1" applyBorder="1" applyAlignment="1" applyProtection="1">
      <alignment horizontal="right" vertical="center" wrapText="1" indent="1"/>
    </xf>
    <xf numFmtId="172" fontId="19" fillId="4" borderId="37" xfId="2" applyNumberFormat="1" applyFont="1" applyFill="1" applyBorder="1" applyAlignment="1" applyProtection="1">
      <alignment horizontal="right" vertical="center" wrapText="1" indent="1"/>
    </xf>
    <xf numFmtId="167" fontId="22" fillId="4" borderId="13" xfId="3" applyNumberFormat="1" applyFont="1" applyFill="1" applyBorder="1" applyAlignment="1">
      <alignment horizontal="right" vertical="center" wrapText="1" indent="1"/>
    </xf>
    <xf numFmtId="167" fontId="22" fillId="2" borderId="14" xfId="3" applyNumberFormat="1" applyFont="1" applyFill="1" applyBorder="1" applyAlignment="1">
      <alignment horizontal="right" vertical="center" wrapText="1" indent="1"/>
    </xf>
    <xf numFmtId="167" fontId="22" fillId="4" borderId="14" xfId="3" applyNumberFormat="1" applyFont="1" applyFill="1" applyBorder="1" applyAlignment="1">
      <alignment horizontal="right" vertical="center" wrapText="1" indent="1"/>
    </xf>
    <xf numFmtId="167" fontId="22" fillId="4" borderId="30" xfId="3" applyNumberFormat="1" applyFont="1" applyFill="1" applyBorder="1" applyAlignment="1">
      <alignment horizontal="right" vertical="center" wrapText="1" indent="1"/>
    </xf>
    <xf numFmtId="167" fontId="19" fillId="2" borderId="35" xfId="3" applyNumberFormat="1" applyFont="1" applyFill="1" applyBorder="1" applyAlignment="1">
      <alignment horizontal="right" vertical="center" wrapText="1" indent="1"/>
    </xf>
    <xf numFmtId="168" fontId="19" fillId="2" borderId="44" xfId="6" applyNumberFormat="1" applyFont="1" applyFill="1" applyBorder="1" applyAlignment="1" applyProtection="1">
      <alignment horizontal="right" vertical="center" wrapText="1" indent="2"/>
    </xf>
    <xf numFmtId="168" fontId="19" fillId="2" borderId="41" xfId="6" applyNumberFormat="1" applyFont="1" applyFill="1" applyBorder="1" applyAlignment="1" applyProtection="1">
      <alignment horizontal="right" vertical="center" wrapText="1" indent="2"/>
    </xf>
    <xf numFmtId="168" fontId="19" fillId="2" borderId="42" xfId="6" applyNumberFormat="1" applyFont="1" applyFill="1" applyBorder="1" applyAlignment="1" applyProtection="1">
      <alignment horizontal="right" vertical="center" wrapText="1" indent="2"/>
    </xf>
    <xf numFmtId="0" fontId="19" fillId="2" borderId="13" xfId="1" applyFont="1" applyFill="1" applyBorder="1" applyAlignment="1">
      <alignment horizontal="left" vertical="center" wrapText="1" indent="1"/>
    </xf>
    <xf numFmtId="0" fontId="133" fillId="4" borderId="38" xfId="0" applyFont="1" applyFill="1" applyBorder="1" applyAlignment="1">
      <alignment horizontal="center" vertical="center" wrapText="1"/>
    </xf>
    <xf numFmtId="179" fontId="22" fillId="4" borderId="0" xfId="2" applyNumberFormat="1" applyFont="1" applyFill="1" applyBorder="1" applyAlignment="1">
      <alignment horizontal="right" vertical="center" wrapText="1" indent="2"/>
    </xf>
    <xf numFmtId="0" fontId="12" fillId="4" borderId="6" xfId="1" applyNumberFormat="1" applyFont="1" applyFill="1" applyBorder="1" applyAlignment="1" applyProtection="1">
      <alignment horizontal="center" vertical="center" wrapText="1"/>
    </xf>
    <xf numFmtId="165" fontId="12" fillId="4" borderId="37" xfId="2" applyNumberFormat="1" applyFont="1" applyFill="1" applyBorder="1" applyAlignment="1" applyProtection="1">
      <alignment horizontal="center" vertical="center" wrapText="1"/>
    </xf>
    <xf numFmtId="0" fontId="12" fillId="4" borderId="29" xfId="0" applyNumberFormat="1" applyFont="1" applyFill="1" applyBorder="1" applyAlignment="1" applyProtection="1">
      <alignment horizontal="center" vertical="center" wrapText="1"/>
    </xf>
    <xf numFmtId="0" fontId="12" fillId="4" borderId="36" xfId="0" applyNumberFormat="1" applyFont="1" applyFill="1" applyBorder="1" applyAlignment="1" applyProtection="1">
      <alignment horizontal="center" vertical="center" wrapText="1"/>
    </xf>
    <xf numFmtId="1" fontId="18" fillId="4" borderId="5" xfId="3" applyNumberFormat="1" applyFont="1" applyFill="1" applyBorder="1" applyAlignment="1" applyProtection="1">
      <alignment horizontal="center" vertical="center" wrapText="1"/>
    </xf>
    <xf numFmtId="0" fontId="12" fillId="4" borderId="7" xfId="1" applyNumberFormat="1" applyFont="1" applyFill="1" applyBorder="1" applyAlignment="1" applyProtection="1">
      <alignment horizontal="center" vertical="distributed"/>
    </xf>
    <xf numFmtId="0" fontId="18" fillId="4" borderId="80" xfId="3" applyNumberFormat="1" applyFont="1" applyFill="1" applyBorder="1" applyAlignment="1" applyProtection="1">
      <alignment horizontal="center" vertical="center" wrapText="1"/>
    </xf>
    <xf numFmtId="172" fontId="0" fillId="3" borderId="0" xfId="0" applyNumberFormat="1" applyFont="1" applyFill="1" applyBorder="1" applyAlignment="1" applyProtection="1">
      <alignment vertical="center"/>
    </xf>
    <xf numFmtId="168" fontId="56" fillId="2" borderId="20" xfId="6" applyNumberFormat="1" applyFont="1" applyFill="1" applyBorder="1" applyAlignment="1" applyProtection="1">
      <alignment horizontal="right" vertical="center" wrapText="1" indent="1"/>
    </xf>
    <xf numFmtId="168" fontId="56" fillId="4" borderId="0" xfId="6" applyNumberFormat="1" applyFont="1" applyFill="1" applyBorder="1" applyAlignment="1" applyProtection="1">
      <alignment horizontal="right" vertical="center" wrapText="1" indent="1"/>
    </xf>
    <xf numFmtId="168" fontId="56" fillId="2" borderId="0" xfId="6" applyNumberFormat="1" applyFont="1" applyFill="1" applyBorder="1" applyAlignment="1" applyProtection="1">
      <alignment horizontal="right" vertical="center" wrapText="1" indent="1"/>
    </xf>
    <xf numFmtId="168" fontId="56" fillId="4" borderId="1" xfId="6" applyNumberFormat="1" applyFont="1" applyFill="1" applyBorder="1" applyAlignment="1" applyProtection="1">
      <alignment horizontal="right" vertical="center" wrapText="1" indent="1"/>
    </xf>
    <xf numFmtId="168" fontId="64" fillId="2" borderId="1" xfId="6" applyNumberFormat="1" applyFont="1" applyFill="1" applyBorder="1" applyAlignment="1" applyProtection="1">
      <alignment horizontal="right" vertical="center" wrapText="1" indent="1"/>
    </xf>
    <xf numFmtId="0" fontId="27" fillId="4" borderId="14" xfId="1" applyNumberFormat="1" applyFont="1" applyFill="1" applyBorder="1" applyAlignment="1" applyProtection="1"/>
    <xf numFmtId="166" fontId="27" fillId="4" borderId="13" xfId="2" applyNumberFormat="1" applyFont="1" applyFill="1" applyBorder="1" applyAlignment="1">
      <alignment horizontal="right" vertical="center" indent="1"/>
    </xf>
    <xf numFmtId="0" fontId="27" fillId="2" borderId="14" xfId="1" applyNumberFormat="1" applyFont="1" applyFill="1" applyBorder="1" applyAlignment="1" applyProtection="1">
      <alignment horizontal="left" vertical="center" wrapText="1" indent="1"/>
    </xf>
    <xf numFmtId="166" fontId="27" fillId="2" borderId="0" xfId="2" applyNumberFormat="1" applyFont="1" applyFill="1" applyBorder="1" applyAlignment="1">
      <alignment horizontal="right" vertical="center" indent="1"/>
    </xf>
    <xf numFmtId="166" fontId="27" fillId="2" borderId="14" xfId="2" applyNumberFormat="1" applyFont="1" applyFill="1" applyBorder="1" applyAlignment="1">
      <alignment horizontal="right" vertical="center" indent="1"/>
    </xf>
    <xf numFmtId="167" fontId="74" fillId="2" borderId="0" xfId="3" applyNumberFormat="1" applyFont="1" applyFill="1" applyBorder="1" applyAlignment="1" applyProtection="1">
      <alignment horizontal="right" vertical="center" wrapText="1" indent="1"/>
    </xf>
    <xf numFmtId="166" fontId="10" fillId="4" borderId="0" xfId="2" applyNumberFormat="1" applyFont="1" applyFill="1" applyBorder="1" applyAlignment="1">
      <alignment horizontal="right" vertical="center" indent="1"/>
    </xf>
    <xf numFmtId="166" fontId="10" fillId="4" borderId="14" xfId="2" applyNumberFormat="1" applyFont="1" applyFill="1" applyBorder="1" applyAlignment="1">
      <alignment horizontal="right" vertical="center" indent="1"/>
    </xf>
    <xf numFmtId="167" fontId="66" fillId="4" borderId="0" xfId="3" applyNumberFormat="1" applyFont="1" applyFill="1" applyBorder="1" applyAlignment="1" applyProtection="1">
      <alignment horizontal="right" vertical="center" wrapText="1" indent="1"/>
    </xf>
    <xf numFmtId="166" fontId="10" fillId="2" borderId="0" xfId="2" applyNumberFormat="1" applyFont="1" applyFill="1" applyBorder="1" applyAlignment="1">
      <alignment horizontal="right" vertical="center" indent="1"/>
    </xf>
    <xf numFmtId="166" fontId="10" fillId="2" borderId="14" xfId="2" applyNumberFormat="1" applyFont="1" applyFill="1" applyBorder="1" applyAlignment="1">
      <alignment horizontal="right" vertical="center" indent="1"/>
    </xf>
    <xf numFmtId="167" fontId="66" fillId="2" borderId="0" xfId="3" applyNumberFormat="1" applyFont="1" applyFill="1" applyBorder="1" applyAlignment="1" applyProtection="1">
      <alignment horizontal="right" vertical="center" wrapText="1" indent="1"/>
    </xf>
    <xf numFmtId="0" fontId="27" fillId="2" borderId="8" xfId="1" applyNumberFormat="1" applyFont="1" applyFill="1" applyBorder="1" applyAlignment="1" applyProtection="1">
      <alignment horizontal="left" wrapText="1" indent="1"/>
    </xf>
    <xf numFmtId="166" fontId="27" fillId="2" borderId="2" xfId="2" applyNumberFormat="1" applyFont="1" applyFill="1" applyBorder="1" applyAlignment="1">
      <alignment horizontal="right" vertical="center" indent="1"/>
    </xf>
    <xf numFmtId="166" fontId="27" fillId="2" borderId="8" xfId="2" applyNumberFormat="1" applyFont="1" applyFill="1" applyBorder="1" applyAlignment="1">
      <alignment horizontal="right" vertical="center" indent="1"/>
    </xf>
    <xf numFmtId="167" fontId="74" fillId="2" borderId="2" xfId="3" applyNumberFormat="1" applyFont="1" applyFill="1" applyBorder="1" applyAlignment="1" applyProtection="1">
      <alignment horizontal="right" vertical="center" wrapText="1" indent="1"/>
    </xf>
    <xf numFmtId="166" fontId="27" fillId="4" borderId="14" xfId="2" applyNumberFormat="1" applyFont="1" applyFill="1" applyBorder="1" applyAlignment="1">
      <alignment horizontal="right" vertical="center" indent="1"/>
    </xf>
    <xf numFmtId="0" fontId="153" fillId="4" borderId="8" xfId="1" applyNumberFormat="1" applyFont="1" applyFill="1" applyBorder="1" applyAlignment="1" applyProtection="1"/>
    <xf numFmtId="166" fontId="27" fillId="4" borderId="5" xfId="2" applyNumberFormat="1" applyFont="1" applyFill="1" applyBorder="1" applyAlignment="1">
      <alignment horizontal="right" vertical="center" indent="1"/>
    </xf>
    <xf numFmtId="166" fontId="27" fillId="4" borderId="6" xfId="2" applyNumberFormat="1" applyFont="1" applyFill="1" applyBorder="1" applyAlignment="1">
      <alignment horizontal="right" vertical="center" indent="1"/>
    </xf>
    <xf numFmtId="166" fontId="27" fillId="4" borderId="7" xfId="2" applyNumberFormat="1" applyFont="1" applyFill="1" applyBorder="1" applyAlignment="1">
      <alignment horizontal="right" vertical="center" indent="1"/>
    </xf>
    <xf numFmtId="167" fontId="74" fillId="4" borderId="6" xfId="3" applyNumberFormat="1" applyFont="1" applyFill="1" applyBorder="1" applyAlignment="1" applyProtection="1">
      <alignment horizontal="right" vertical="center" wrapText="1" indent="1"/>
    </xf>
    <xf numFmtId="0" fontId="12" fillId="4" borderId="2" xfId="1" applyNumberFormat="1" applyFont="1" applyFill="1" applyBorder="1" applyAlignment="1" applyProtection="1">
      <alignment horizontal="center" vertical="center" wrapText="1"/>
    </xf>
    <xf numFmtId="0" fontId="12" fillId="4" borderId="8" xfId="1" applyNumberFormat="1" applyFont="1" applyFill="1" applyBorder="1" applyAlignment="1" applyProtection="1">
      <alignment horizontal="center" vertical="distributed"/>
    </xf>
    <xf numFmtId="0" fontId="158" fillId="4" borderId="65" xfId="0" applyFont="1" applyFill="1" applyBorder="1" applyAlignment="1">
      <alignment horizontal="right" indent="1"/>
    </xf>
    <xf numFmtId="0" fontId="66" fillId="4" borderId="14" xfId="0" applyFont="1" applyFill="1" applyBorder="1" applyAlignment="1">
      <alignment horizontal="left" indent="1"/>
    </xf>
    <xf numFmtId="169" fontId="158" fillId="4" borderId="0" xfId="0" applyNumberFormat="1" applyFont="1" applyFill="1" applyBorder="1" applyAlignment="1">
      <alignment horizontal="right" indent="1"/>
    </xf>
    <xf numFmtId="0" fontId="66" fillId="2" borderId="14" xfId="0" applyFont="1" applyFill="1" applyBorder="1" applyAlignment="1">
      <alignment horizontal="left" indent="1"/>
    </xf>
    <xf numFmtId="169" fontId="158" fillId="2" borderId="0" xfId="0" applyNumberFormat="1" applyFont="1" applyFill="1" applyBorder="1" applyAlignment="1">
      <alignment horizontal="right" indent="1"/>
    </xf>
    <xf numFmtId="0" fontId="66" fillId="4" borderId="8" xfId="0" applyFont="1" applyFill="1" applyBorder="1" applyAlignment="1">
      <alignment horizontal="left" indent="1"/>
    </xf>
    <xf numFmtId="169" fontId="158" fillId="4" borderId="23" xfId="0" applyNumberFormat="1" applyFont="1" applyFill="1" applyBorder="1" applyAlignment="1">
      <alignment horizontal="right" indent="1"/>
    </xf>
    <xf numFmtId="176" fontId="19" fillId="4" borderId="0" xfId="2" applyNumberFormat="1" applyFont="1" applyFill="1" applyBorder="1" applyAlignment="1">
      <alignment horizontal="right" vertical="center" wrapText="1" indent="2"/>
    </xf>
    <xf numFmtId="0" fontId="182" fillId="4" borderId="38" xfId="0" applyFont="1" applyFill="1" applyBorder="1" applyAlignment="1">
      <alignment vertical="center" wrapText="1"/>
    </xf>
    <xf numFmtId="0" fontId="12" fillId="3" borderId="37" xfId="0" applyNumberFormat="1" applyFont="1" applyFill="1" applyBorder="1" applyAlignment="1" applyProtection="1">
      <alignment horizontal="center" vertical="center" wrapText="1"/>
    </xf>
    <xf numFmtId="0" fontId="179" fillId="4" borderId="22" xfId="0" applyFont="1" applyFill="1" applyBorder="1" applyAlignment="1">
      <alignment horizontal="left" vertical="center" wrapText="1" indent="1"/>
    </xf>
    <xf numFmtId="169" fontId="10" fillId="4" borderId="0" xfId="1" applyNumberFormat="1" applyFont="1" applyFill="1" applyBorder="1" applyAlignment="1">
      <alignment horizontal="right" vertical="center" wrapText="1" indent="1"/>
    </xf>
    <xf numFmtId="169" fontId="10" fillId="4" borderId="17" xfId="1" applyNumberFormat="1" applyFont="1" applyFill="1" applyBorder="1" applyAlignment="1">
      <alignment horizontal="right" vertical="center" wrapText="1" indent="1"/>
    </xf>
    <xf numFmtId="169" fontId="10" fillId="4" borderId="41" xfId="1" applyNumberFormat="1" applyFont="1" applyFill="1" applyBorder="1" applyAlignment="1">
      <alignment horizontal="right" vertical="center" wrapText="1" indent="1"/>
    </xf>
    <xf numFmtId="0" fontId="179" fillId="2" borderId="17" xfId="0" applyFont="1" applyFill="1" applyBorder="1" applyAlignment="1">
      <alignment horizontal="left" vertical="center" wrapText="1" indent="1"/>
    </xf>
    <xf numFmtId="169" fontId="10" fillId="2" borderId="0" xfId="1" applyNumberFormat="1" applyFont="1" applyFill="1" applyBorder="1" applyAlignment="1">
      <alignment horizontal="right" vertical="center" wrapText="1" indent="1"/>
    </xf>
    <xf numFmtId="169" fontId="10" fillId="2" borderId="17" xfId="1" applyNumberFormat="1" applyFont="1" applyFill="1" applyBorder="1" applyAlignment="1">
      <alignment horizontal="right" vertical="center" wrapText="1" indent="1"/>
    </xf>
    <xf numFmtId="0" fontId="179" fillId="4" borderId="17" xfId="0" applyFont="1" applyFill="1" applyBorder="1" applyAlignment="1">
      <alignment horizontal="left" vertical="center" wrapText="1" indent="1"/>
    </xf>
    <xf numFmtId="0" fontId="66" fillId="4" borderId="19" xfId="7" applyFont="1" applyFill="1" applyBorder="1" applyAlignment="1">
      <alignment horizontal="left" vertical="center" wrapText="1" indent="1"/>
    </xf>
    <xf numFmtId="169" fontId="10" fillId="4" borderId="1" xfId="1" applyNumberFormat="1" applyFont="1" applyFill="1" applyBorder="1" applyAlignment="1">
      <alignment horizontal="right" vertical="center" wrapText="1" indent="1"/>
    </xf>
    <xf numFmtId="169" fontId="10" fillId="4" borderId="38" xfId="1" applyNumberFormat="1" applyFont="1" applyFill="1" applyBorder="1" applyAlignment="1">
      <alignment horizontal="right" vertical="center" wrapText="1" indent="1"/>
    </xf>
    <xf numFmtId="0" fontId="27" fillId="2" borderId="38" xfId="0" applyFont="1" applyFill="1" applyBorder="1" applyAlignment="1">
      <alignment horizontal="left" vertical="center" wrapText="1"/>
    </xf>
    <xf numFmtId="169" fontId="27" fillId="2" borderId="43" xfId="1" applyNumberFormat="1" applyFont="1" applyFill="1" applyBorder="1" applyAlignment="1">
      <alignment horizontal="right" vertical="center" wrapText="1" indent="1"/>
    </xf>
    <xf numFmtId="169" fontId="27" fillId="2" borderId="79" xfId="1" applyNumberFormat="1" applyFont="1" applyFill="1" applyBorder="1" applyAlignment="1">
      <alignment horizontal="right" vertical="center" wrapText="1" indent="1"/>
    </xf>
    <xf numFmtId="169" fontId="27" fillId="2" borderId="28" xfId="1" applyNumberFormat="1" applyFont="1" applyFill="1" applyBorder="1" applyAlignment="1">
      <alignment horizontal="right" vertical="center" wrapText="1" indent="1"/>
    </xf>
    <xf numFmtId="169" fontId="10" fillId="4" borderId="14" xfId="1" applyNumberFormat="1" applyFont="1" applyFill="1" applyBorder="1" applyAlignment="1">
      <alignment horizontal="right" vertical="center" wrapText="1" indent="1"/>
    </xf>
    <xf numFmtId="169" fontId="10" fillId="2" borderId="14" xfId="1" applyNumberFormat="1" applyFont="1" applyFill="1" applyBorder="1" applyAlignment="1">
      <alignment horizontal="right" vertical="center" wrapText="1" indent="1"/>
    </xf>
    <xf numFmtId="166" fontId="10" fillId="2" borderId="81" xfId="1" applyNumberFormat="1" applyFont="1" applyFill="1" applyBorder="1" applyAlignment="1">
      <alignment horizontal="right" vertical="center" wrapText="1" indent="1"/>
    </xf>
    <xf numFmtId="0" fontId="66" fillId="4" borderId="38" xfId="7" applyFont="1" applyFill="1" applyBorder="1" applyAlignment="1">
      <alignment horizontal="left" vertical="center" wrapText="1" indent="1"/>
    </xf>
    <xf numFmtId="169" fontId="10" fillId="4" borderId="30" xfId="1" applyNumberFormat="1" applyFont="1" applyFill="1" applyBorder="1" applyAlignment="1">
      <alignment horizontal="right" vertical="center" wrapText="1" indent="1"/>
    </xf>
    <xf numFmtId="169" fontId="27" fillId="2" borderId="1" xfId="1" applyNumberFormat="1" applyFont="1" applyFill="1" applyBorder="1" applyAlignment="1">
      <alignment horizontal="right" vertical="center" wrapText="1" indent="1"/>
    </xf>
    <xf numFmtId="169" fontId="27" fillId="2" borderId="30" xfId="1" applyNumberFormat="1" applyFont="1" applyFill="1" applyBorder="1" applyAlignment="1">
      <alignment horizontal="right" vertical="center" wrapText="1" indent="1"/>
    </xf>
    <xf numFmtId="0" fontId="12" fillId="4" borderId="37" xfId="0" applyNumberFormat="1" applyFont="1" applyFill="1" applyBorder="1" applyAlignment="1" applyProtection="1">
      <alignment horizontal="center" vertical="center" wrapText="1"/>
    </xf>
    <xf numFmtId="0" fontId="12" fillId="4" borderId="29" xfId="0" applyNumberFormat="1" applyFont="1" applyFill="1" applyBorder="1" applyAlignment="1" applyProtection="1">
      <alignment horizontal="center" vertical="center" wrapText="1"/>
    </xf>
    <xf numFmtId="0" fontId="12" fillId="4" borderId="1" xfId="0" applyNumberFormat="1" applyFont="1" applyFill="1" applyBorder="1" applyAlignment="1" applyProtection="1">
      <alignment horizontal="center" vertical="center" wrapText="1"/>
    </xf>
    <xf numFmtId="0" fontId="12" fillId="4" borderId="62" xfId="0" applyNumberFormat="1" applyFont="1" applyFill="1" applyBorder="1" applyAlignment="1" applyProtection="1">
      <alignment horizontal="center" vertical="center" wrapText="1"/>
    </xf>
    <xf numFmtId="0" fontId="12" fillId="4" borderId="73" xfId="0" applyNumberFormat="1" applyFont="1" applyFill="1" applyBorder="1" applyAlignment="1" applyProtection="1">
      <alignment horizontal="center" vertical="center" wrapText="1"/>
    </xf>
    <xf numFmtId="0" fontId="12" fillId="4" borderId="40" xfId="0" applyNumberFormat="1" applyFont="1" applyFill="1" applyBorder="1" applyAlignment="1" applyProtection="1">
      <alignment horizontal="center" vertical="center" wrapText="1"/>
    </xf>
    <xf numFmtId="0" fontId="12" fillId="4" borderId="27" xfId="0" applyNumberFormat="1" applyFont="1" applyFill="1" applyBorder="1" applyAlignment="1" applyProtection="1">
      <alignment horizontal="center" vertical="center" wrapText="1"/>
    </xf>
    <xf numFmtId="0" fontId="15" fillId="4" borderId="0" xfId="1" applyNumberFormat="1" applyFont="1" applyFill="1" applyBorder="1" applyAlignment="1" applyProtection="1">
      <alignment horizontal="left" vertical="center" wrapText="1"/>
    </xf>
    <xf numFmtId="0" fontId="15" fillId="4" borderId="0" xfId="1" applyFont="1" applyFill="1" applyBorder="1" applyAlignment="1">
      <alignment horizontal="left" wrapText="1"/>
    </xf>
    <xf numFmtId="0" fontId="12" fillId="4" borderId="37" xfId="0" applyNumberFormat="1" applyFont="1" applyFill="1" applyBorder="1" applyAlignment="1" applyProtection="1">
      <alignment horizontal="center" vertical="center" wrapText="1"/>
    </xf>
    <xf numFmtId="0" fontId="12" fillId="4" borderId="36" xfId="0" applyNumberFormat="1" applyFont="1" applyFill="1" applyBorder="1" applyAlignment="1" applyProtection="1">
      <alignment horizontal="center" vertical="center" wrapText="1"/>
    </xf>
    <xf numFmtId="0" fontId="12" fillId="4" borderId="1" xfId="0" applyNumberFormat="1" applyFont="1" applyFill="1" applyBorder="1" applyAlignment="1" applyProtection="1">
      <alignment horizontal="center" vertical="center" wrapText="1"/>
    </xf>
    <xf numFmtId="0" fontId="12" fillId="4" borderId="27" xfId="0" applyNumberFormat="1" applyFont="1" applyFill="1" applyBorder="1" applyAlignment="1" applyProtection="1">
      <alignment horizontal="center" vertical="center" wrapText="1"/>
    </xf>
    <xf numFmtId="169" fontId="56" fillId="4" borderId="0" xfId="3" applyNumberFormat="1" applyFont="1" applyFill="1" applyBorder="1" applyAlignment="1" applyProtection="1">
      <alignment horizontal="left"/>
    </xf>
    <xf numFmtId="172" fontId="22" fillId="4" borderId="21" xfId="2" applyNumberFormat="1" applyFont="1" applyFill="1" applyBorder="1" applyAlignment="1" applyProtection="1">
      <alignment horizontal="right" vertical="center" wrapText="1" indent="1"/>
    </xf>
    <xf numFmtId="172" fontId="22" fillId="2" borderId="16" xfId="2" applyNumberFormat="1" applyFont="1" applyFill="1" applyBorder="1" applyAlignment="1" applyProtection="1">
      <alignment horizontal="right" vertical="center" wrapText="1" indent="1"/>
    </xf>
    <xf numFmtId="172" fontId="22" fillId="4" borderId="16" xfId="2" applyNumberFormat="1" applyFont="1" applyFill="1" applyBorder="1" applyAlignment="1" applyProtection="1">
      <alignment horizontal="right" vertical="center" wrapText="1" indent="1"/>
    </xf>
    <xf numFmtId="172" fontId="19" fillId="2" borderId="34" xfId="2" applyNumberFormat="1" applyFont="1" applyFill="1" applyBorder="1" applyAlignment="1" applyProtection="1">
      <alignment horizontal="right" vertical="center" wrapText="1" indent="1"/>
    </xf>
    <xf numFmtId="169" fontId="10" fillId="4" borderId="20" xfId="1" applyNumberFormat="1" applyFont="1" applyFill="1" applyBorder="1" applyAlignment="1">
      <alignment horizontal="right" vertical="center" wrapText="1" indent="1"/>
    </xf>
    <xf numFmtId="169" fontId="10" fillId="4" borderId="21" xfId="1" applyNumberFormat="1" applyFont="1" applyFill="1" applyBorder="1" applyAlignment="1">
      <alignment horizontal="right" vertical="center" wrapText="1" indent="1"/>
    </xf>
    <xf numFmtId="3" fontId="22" fillId="2" borderId="75" xfId="0" applyNumberFormat="1" applyFont="1" applyFill="1" applyBorder="1" applyAlignment="1" applyProtection="1">
      <alignment horizontal="right" vertical="center" wrapText="1" indent="1"/>
    </xf>
    <xf numFmtId="3" fontId="22" fillId="2" borderId="76" xfId="0" applyNumberFormat="1" applyFont="1" applyFill="1" applyBorder="1" applyAlignment="1" applyProtection="1">
      <alignment horizontal="right" vertical="center" wrapText="1" indent="1"/>
    </xf>
    <xf numFmtId="169" fontId="19" fillId="2" borderId="37" xfId="1" applyNumberFormat="1" applyFont="1" applyFill="1" applyBorder="1" applyAlignment="1">
      <alignment horizontal="right" vertical="center" wrapText="1" indent="1"/>
    </xf>
    <xf numFmtId="169" fontId="19" fillId="2" borderId="29" xfId="1" applyNumberFormat="1" applyFont="1" applyFill="1" applyBorder="1" applyAlignment="1">
      <alignment horizontal="right" vertical="center" wrapText="1" indent="1"/>
    </xf>
    <xf numFmtId="169" fontId="19" fillId="2" borderId="36" xfId="1" applyNumberFormat="1" applyFont="1" applyFill="1" applyBorder="1" applyAlignment="1">
      <alignment horizontal="right" vertical="center" wrapText="1" indent="1"/>
    </xf>
    <xf numFmtId="169" fontId="19" fillId="2" borderId="61" xfId="1" applyNumberFormat="1" applyFont="1" applyFill="1" applyBorder="1" applyAlignment="1">
      <alignment horizontal="right" vertical="center" wrapText="1" indent="1"/>
    </xf>
    <xf numFmtId="171" fontId="66" fillId="2" borderId="17" xfId="0" applyNumberFormat="1" applyFont="1" applyFill="1" applyBorder="1" applyAlignment="1" applyProtection="1">
      <alignment horizontal="right" vertical="center" indent="1"/>
    </xf>
    <xf numFmtId="171" fontId="66" fillId="4" borderId="17" xfId="0" applyNumberFormat="1" applyFont="1" applyFill="1" applyBorder="1" applyAlignment="1" applyProtection="1">
      <alignment horizontal="right" vertical="center" indent="1"/>
    </xf>
    <xf numFmtId="0" fontId="15" fillId="4" borderId="0" xfId="1" applyNumberFormat="1" applyFont="1" applyFill="1" applyBorder="1" applyAlignment="1" applyProtection="1">
      <alignment horizontal="left" vertical="center" wrapText="1"/>
    </xf>
    <xf numFmtId="0" fontId="12" fillId="4" borderId="5" xfId="1" applyNumberFormat="1" applyFont="1" applyFill="1" applyBorder="1" applyAlignment="1" applyProtection="1">
      <alignment horizontal="center" vertical="center"/>
    </xf>
    <xf numFmtId="0" fontId="12" fillId="4" borderId="6" xfId="1"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left"/>
    </xf>
    <xf numFmtId="0" fontId="12" fillId="4" borderId="27" xfId="1" applyNumberFormat="1" applyFont="1" applyFill="1" applyBorder="1" applyAlignment="1" applyProtection="1">
      <alignment horizontal="center" vertical="center" wrapText="1"/>
    </xf>
    <xf numFmtId="0" fontId="12" fillId="4" borderId="1" xfId="1" applyNumberFormat="1" applyFont="1" applyFill="1" applyBorder="1" applyAlignment="1" applyProtection="1">
      <alignment horizontal="center" vertical="center" wrapText="1"/>
    </xf>
    <xf numFmtId="0" fontId="12" fillId="4" borderId="37" xfId="1" applyNumberFormat="1" applyFont="1" applyFill="1" applyBorder="1" applyAlignment="1" applyProtection="1">
      <alignment horizontal="center" vertical="center" wrapText="1"/>
    </xf>
    <xf numFmtId="0" fontId="12" fillId="4" borderId="29" xfId="1" applyNumberFormat="1" applyFont="1" applyFill="1" applyBorder="1" applyAlignment="1" applyProtection="1">
      <alignment horizontal="center" vertical="center" wrapText="1"/>
    </xf>
    <xf numFmtId="0" fontId="47" fillId="4" borderId="0" xfId="0" applyFont="1" applyFill="1" applyAlignment="1">
      <alignment horizontal="left" vertical="center" wrapText="1"/>
    </xf>
    <xf numFmtId="0" fontId="35" fillId="4" borderId="0" xfId="1" applyNumberFormat="1" applyFont="1" applyFill="1" applyBorder="1" applyAlignment="1" applyProtection="1">
      <alignment horizontal="center" vertical="center"/>
    </xf>
    <xf numFmtId="0" fontId="15" fillId="4" borderId="0"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2" fillId="3" borderId="4" xfId="0" applyNumberFormat="1" applyFont="1" applyFill="1" applyBorder="1" applyAlignment="1" applyProtection="1">
      <alignment horizontal="center" vertical="center" wrapText="1"/>
    </xf>
    <xf numFmtId="0" fontId="12" fillId="3" borderId="9" xfId="0" applyNumberFormat="1" applyFont="1" applyFill="1" applyBorder="1" applyAlignment="1" applyProtection="1">
      <alignment horizontal="center" vertical="center" wrapText="1"/>
    </xf>
    <xf numFmtId="0" fontId="12" fillId="4" borderId="5" xfId="1" applyNumberFormat="1" applyFont="1" applyFill="1" applyBorder="1" applyAlignment="1" applyProtection="1">
      <alignment horizontal="center" vertical="center" wrapText="1"/>
    </xf>
    <xf numFmtId="0" fontId="12" fillId="4" borderId="6" xfId="1"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wrapText="1"/>
    </xf>
    <xf numFmtId="0" fontId="19" fillId="4" borderId="0" xfId="0" applyNumberFormat="1" applyFont="1" applyFill="1" applyBorder="1" applyAlignment="1" applyProtection="1">
      <alignment horizontal="center"/>
    </xf>
    <xf numFmtId="0" fontId="15" fillId="4" borderId="0" xfId="1" applyFont="1" applyFill="1" applyBorder="1" applyAlignment="1">
      <alignment horizontal="left" wrapText="1"/>
    </xf>
    <xf numFmtId="0" fontId="34" fillId="4" borderId="0" xfId="0" applyNumberFormat="1" applyFont="1" applyFill="1" applyBorder="1" applyAlignment="1" applyProtection="1">
      <alignment wrapText="1"/>
    </xf>
    <xf numFmtId="165" fontId="19" fillId="4" borderId="0" xfId="2" applyNumberFormat="1" applyFont="1" applyFill="1" applyBorder="1" applyAlignment="1" applyProtection="1">
      <alignment horizontal="center" vertical="center" wrapText="1"/>
    </xf>
    <xf numFmtId="165" fontId="19" fillId="4" borderId="41" xfId="2" applyNumberFormat="1" applyFont="1" applyFill="1" applyBorder="1" applyAlignment="1" applyProtection="1">
      <alignment horizontal="center" vertical="center" wrapText="1"/>
    </xf>
    <xf numFmtId="165" fontId="19" fillId="4" borderId="17" xfId="2" applyNumberFormat="1" applyFont="1" applyFill="1" applyBorder="1" applyAlignment="1" applyProtection="1">
      <alignment horizontal="center" vertical="center" wrapText="1"/>
    </xf>
    <xf numFmtId="0" fontId="18" fillId="4" borderId="42" xfId="3" applyNumberFormat="1" applyFont="1" applyFill="1" applyBorder="1" applyAlignment="1" applyProtection="1">
      <alignment horizontal="center" wrapText="1"/>
    </xf>
    <xf numFmtId="0" fontId="18" fillId="4" borderId="20" xfId="3" applyNumberFormat="1" applyFont="1" applyFill="1" applyBorder="1" applyAlignment="1" applyProtection="1">
      <alignment horizontal="center" wrapText="1"/>
    </xf>
    <xf numFmtId="0" fontId="18" fillId="4" borderId="41" xfId="3" applyNumberFormat="1" applyFont="1" applyFill="1" applyBorder="1" applyAlignment="1" applyProtection="1">
      <alignment horizontal="center" wrapText="1"/>
    </xf>
    <xf numFmtId="0" fontId="12" fillId="4" borderId="37" xfId="1" applyNumberFormat="1" applyFont="1" applyFill="1" applyBorder="1" applyAlignment="1" applyProtection="1">
      <alignment horizontal="center" wrapText="1"/>
    </xf>
    <xf numFmtId="0" fontId="12" fillId="4" borderId="29" xfId="1" applyNumberFormat="1" applyFont="1" applyFill="1" applyBorder="1" applyAlignment="1" applyProtection="1">
      <alignment horizontal="center" wrapText="1"/>
    </xf>
    <xf numFmtId="0" fontId="81" fillId="4" borderId="0" xfId="0" applyNumberFormat="1" applyFont="1" applyFill="1" applyBorder="1" applyAlignment="1" applyProtection="1">
      <alignment wrapText="1"/>
    </xf>
    <xf numFmtId="0" fontId="15" fillId="4" borderId="0" xfId="2" applyNumberFormat="1" applyFont="1" applyFill="1" applyBorder="1" applyAlignment="1" applyProtection="1">
      <alignment horizontal="left" vertical="center" wrapText="1"/>
    </xf>
    <xf numFmtId="0" fontId="70" fillId="4" borderId="0" xfId="0" applyNumberFormat="1" applyFont="1" applyFill="1" applyBorder="1" applyAlignment="1" applyProtection="1">
      <alignment horizontal="center" vertical="center"/>
    </xf>
    <xf numFmtId="165" fontId="19" fillId="4" borderId="38" xfId="2" applyNumberFormat="1" applyFont="1" applyFill="1" applyBorder="1" applyAlignment="1" applyProtection="1">
      <alignment horizontal="center" vertical="center" wrapText="1"/>
    </xf>
    <xf numFmtId="0" fontId="12" fillId="4" borderId="0" xfId="0" applyNumberFormat="1" applyFont="1" applyFill="1" applyBorder="1" applyAlignment="1" applyProtection="1">
      <alignment horizontal="center" vertical="center" wrapText="1"/>
    </xf>
    <xf numFmtId="0" fontId="12" fillId="4" borderId="17" xfId="0" applyNumberFormat="1" applyFont="1" applyFill="1" applyBorder="1" applyAlignment="1" applyProtection="1">
      <alignment horizontal="center" vertical="center" wrapText="1"/>
    </xf>
    <xf numFmtId="0" fontId="12" fillId="4" borderId="37" xfId="0" applyNumberFormat="1" applyFont="1" applyFill="1" applyBorder="1" applyAlignment="1" applyProtection="1">
      <alignment horizontal="center" vertical="center" wrapText="1"/>
    </xf>
    <xf numFmtId="0" fontId="12" fillId="4" borderId="29" xfId="0" applyNumberFormat="1" applyFont="1" applyFill="1" applyBorder="1" applyAlignment="1" applyProtection="1">
      <alignment horizontal="center" vertical="center" wrapText="1"/>
    </xf>
    <xf numFmtId="0" fontId="12" fillId="4" borderId="36" xfId="0" applyNumberFormat="1" applyFont="1" applyFill="1" applyBorder="1" applyAlignment="1" applyProtection="1">
      <alignment horizontal="center" vertical="center" wrapText="1"/>
    </xf>
    <xf numFmtId="165" fontId="12" fillId="4" borderId="0" xfId="2" applyNumberFormat="1" applyFont="1" applyFill="1" applyBorder="1" applyAlignment="1" applyProtection="1">
      <alignment horizontal="center" vertical="center" wrapText="1"/>
    </xf>
    <xf numFmtId="165" fontId="12" fillId="4" borderId="1" xfId="2" applyNumberFormat="1" applyFont="1" applyFill="1" applyBorder="1" applyAlignment="1" applyProtection="1">
      <alignment horizontal="center" vertical="center" wrapText="1"/>
    </xf>
    <xf numFmtId="0" fontId="58" fillId="4" borderId="37" xfId="0" applyNumberFormat="1" applyFont="1" applyFill="1" applyBorder="1" applyAlignment="1" applyProtection="1">
      <alignment horizontal="center" vertical="center" wrapText="1"/>
    </xf>
    <xf numFmtId="0" fontId="58" fillId="4" borderId="29" xfId="0" applyNumberFormat="1" applyFont="1" applyFill="1" applyBorder="1" applyAlignment="1" applyProtection="1">
      <alignment horizontal="center" vertical="center" wrapText="1"/>
    </xf>
    <xf numFmtId="0" fontId="58" fillId="4" borderId="36" xfId="0" applyNumberFormat="1" applyFont="1" applyFill="1" applyBorder="1" applyAlignment="1" applyProtection="1">
      <alignment horizontal="center" vertical="center" wrapText="1"/>
    </xf>
    <xf numFmtId="165" fontId="58" fillId="4" borderId="44" xfId="2" applyNumberFormat="1" applyFont="1" applyFill="1" applyBorder="1" applyAlignment="1" applyProtection="1">
      <alignment horizontal="center" vertical="center" wrapText="1"/>
    </xf>
    <xf numFmtId="165" fontId="58" fillId="4" borderId="45" xfId="2" applyNumberFormat="1" applyFont="1" applyFill="1" applyBorder="1" applyAlignment="1" applyProtection="1">
      <alignment horizontal="center" vertical="center" wrapText="1"/>
    </xf>
    <xf numFmtId="0" fontId="87" fillId="4" borderId="0" xfId="0" applyNumberFormat="1" applyFont="1" applyFill="1" applyBorder="1" applyAlignment="1" applyProtection="1">
      <alignment horizontal="center" vertical="center"/>
    </xf>
    <xf numFmtId="0" fontId="87" fillId="4" borderId="1" xfId="0" applyNumberFormat="1" applyFont="1" applyFill="1" applyBorder="1" applyAlignment="1" applyProtection="1">
      <alignment horizontal="center" vertical="center"/>
    </xf>
    <xf numFmtId="165" fontId="58" fillId="4" borderId="17" xfId="2" applyNumberFormat="1" applyFont="1" applyFill="1" applyBorder="1" applyAlignment="1" applyProtection="1">
      <alignment horizontal="center" vertical="center" wrapText="1"/>
    </xf>
    <xf numFmtId="165" fontId="58" fillId="4" borderId="38" xfId="2" applyNumberFormat="1" applyFont="1" applyFill="1" applyBorder="1" applyAlignment="1" applyProtection="1">
      <alignment horizontal="center" vertical="center" wrapText="1"/>
    </xf>
    <xf numFmtId="165" fontId="12" fillId="4" borderId="17" xfId="2" applyNumberFormat="1" applyFont="1" applyFill="1" applyBorder="1" applyAlignment="1" applyProtection="1">
      <alignment horizontal="center" vertical="center" wrapText="1"/>
    </xf>
    <xf numFmtId="165" fontId="12" fillId="4" borderId="37" xfId="2" applyNumberFormat="1" applyFont="1" applyFill="1" applyBorder="1" applyAlignment="1" applyProtection="1">
      <alignment horizontal="center" vertical="center" wrapText="1"/>
    </xf>
    <xf numFmtId="165" fontId="12" fillId="4" borderId="36" xfId="2" applyNumberFormat="1" applyFont="1" applyFill="1" applyBorder="1" applyAlignment="1" applyProtection="1">
      <alignment horizontal="center" vertical="center" wrapText="1"/>
    </xf>
    <xf numFmtId="165" fontId="12" fillId="4" borderId="44" xfId="2" applyNumberFormat="1" applyFont="1" applyFill="1" applyBorder="1" applyAlignment="1" applyProtection="1">
      <alignment horizontal="center" vertical="center" wrapText="1"/>
    </xf>
    <xf numFmtId="165" fontId="12" fillId="4" borderId="45" xfId="2" applyNumberFormat="1" applyFont="1" applyFill="1" applyBorder="1" applyAlignment="1" applyProtection="1">
      <alignment horizontal="center" vertical="center" wrapText="1"/>
    </xf>
    <xf numFmtId="0" fontId="12" fillId="4" borderId="44" xfId="1" applyFont="1" applyFill="1" applyBorder="1" applyAlignment="1">
      <alignment horizontal="center" vertical="center" wrapText="1"/>
    </xf>
    <xf numFmtId="0" fontId="12" fillId="4" borderId="45"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2" fillId="4" borderId="27" xfId="1" applyFont="1" applyFill="1" applyBorder="1" applyAlignment="1">
      <alignment horizontal="center" vertical="center" wrapText="1"/>
    </xf>
    <xf numFmtId="165" fontId="22" fillId="4" borderId="0" xfId="2" applyNumberFormat="1" applyFont="1" applyFill="1" applyBorder="1" applyAlignment="1">
      <alignment horizontal="left" vertical="center" wrapText="1" indent="3"/>
    </xf>
    <xf numFmtId="165" fontId="22" fillId="4" borderId="17" xfId="2" applyNumberFormat="1" applyFont="1" applyFill="1" applyBorder="1" applyAlignment="1">
      <alignment horizontal="left" vertical="center" wrapText="1" indent="3"/>
    </xf>
    <xf numFmtId="165" fontId="22" fillId="2" borderId="2" xfId="2" applyNumberFormat="1" applyFont="1" applyFill="1" applyBorder="1" applyAlignment="1">
      <alignment horizontal="left" vertical="center" wrapText="1" indent="3"/>
    </xf>
    <xf numFmtId="165" fontId="22" fillId="2" borderId="19" xfId="2" applyNumberFormat="1" applyFont="1" applyFill="1" applyBorder="1" applyAlignment="1">
      <alignment horizontal="left" vertical="center" wrapText="1" indent="3"/>
    </xf>
    <xf numFmtId="165" fontId="19" fillId="4" borderId="41" xfId="2" applyNumberFormat="1" applyFont="1" applyFill="1" applyBorder="1" applyAlignment="1">
      <alignment horizontal="center" vertical="center" textRotation="90" wrapText="1"/>
    </xf>
    <xf numFmtId="165" fontId="19" fillId="4" borderId="17" xfId="2" applyNumberFormat="1" applyFont="1" applyFill="1" applyBorder="1" applyAlignment="1">
      <alignment horizontal="center" vertical="center" textRotation="90" wrapText="1"/>
    </xf>
    <xf numFmtId="165" fontId="19" fillId="4" borderId="29" xfId="2" applyNumberFormat="1" applyFont="1" applyFill="1" applyBorder="1" applyAlignment="1">
      <alignment horizontal="left" vertical="center" wrapText="1"/>
    </xf>
    <xf numFmtId="165" fontId="19" fillId="4" borderId="36" xfId="2" applyNumberFormat="1" applyFont="1" applyFill="1" applyBorder="1" applyAlignment="1">
      <alignment horizontal="left" vertical="center" wrapText="1"/>
    </xf>
    <xf numFmtId="165" fontId="19" fillId="2" borderId="0" xfId="2" applyNumberFormat="1" applyFont="1" applyFill="1" applyBorder="1" applyAlignment="1">
      <alignment horizontal="left" vertical="center" wrapText="1"/>
    </xf>
    <xf numFmtId="165" fontId="19" fillId="2" borderId="17" xfId="2" applyNumberFormat="1" applyFont="1" applyFill="1" applyBorder="1" applyAlignment="1">
      <alignment horizontal="left" vertical="center" wrapText="1"/>
    </xf>
    <xf numFmtId="165" fontId="22" fillId="2" borderId="0" xfId="2" applyNumberFormat="1" applyFont="1" applyFill="1" applyBorder="1" applyAlignment="1">
      <alignment horizontal="left" vertical="center" wrapText="1" indent="3"/>
    </xf>
    <xf numFmtId="165" fontId="22" fillId="2" borderId="17" xfId="2" applyNumberFormat="1" applyFont="1" applyFill="1" applyBorder="1" applyAlignment="1">
      <alignment horizontal="left" vertical="center" wrapText="1" indent="3"/>
    </xf>
    <xf numFmtId="0" fontId="4" fillId="2" borderId="0" xfId="1" applyFont="1" applyFill="1" applyBorder="1" applyAlignment="1">
      <alignment horizontal="left" vertical="top" wrapText="1"/>
    </xf>
    <xf numFmtId="0" fontId="9" fillId="4" borderId="0" xfId="0" applyNumberFormat="1" applyFont="1" applyFill="1" applyBorder="1" applyAlignment="1" applyProtection="1">
      <alignment horizontal="left" vertical="center" wrapText="1"/>
    </xf>
    <xf numFmtId="0" fontId="78" fillId="3" borderId="0" xfId="0" applyNumberFormat="1" applyFont="1" applyFill="1" applyBorder="1" applyAlignment="1" applyProtection="1">
      <alignment horizontal="left" vertical="center" wrapText="1"/>
    </xf>
    <xf numFmtId="0" fontId="78" fillId="0" borderId="0" xfId="0" applyFont="1" applyBorder="1" applyAlignment="1">
      <alignment horizontal="left" vertical="center"/>
    </xf>
    <xf numFmtId="0" fontId="78" fillId="4" borderId="0" xfId="0" applyNumberFormat="1" applyFont="1" applyFill="1" applyBorder="1" applyAlignment="1" applyProtection="1">
      <alignment horizontal="left" vertical="center" wrapText="1"/>
    </xf>
    <xf numFmtId="0" fontId="78" fillId="4" borderId="0" xfId="0" applyFont="1" applyFill="1" applyBorder="1" applyAlignment="1">
      <alignment horizontal="left" vertical="center"/>
    </xf>
    <xf numFmtId="0" fontId="78" fillId="4" borderId="41" xfId="0" applyNumberFormat="1" applyFont="1" applyFill="1" applyBorder="1" applyAlignment="1" applyProtection="1">
      <alignment horizontal="center" vertical="center" wrapText="1"/>
    </xf>
    <xf numFmtId="0" fontId="78" fillId="4" borderId="17" xfId="0" applyNumberFormat="1" applyFont="1" applyFill="1" applyBorder="1" applyAlignment="1" applyProtection="1">
      <alignment horizontal="center" vertical="center" wrapText="1"/>
    </xf>
    <xf numFmtId="165" fontId="12" fillId="4" borderId="20" xfId="2" applyNumberFormat="1" applyFont="1" applyFill="1" applyBorder="1" applyAlignment="1" applyProtection="1">
      <alignment horizontal="center" vertical="center" wrapText="1"/>
    </xf>
    <xf numFmtId="165" fontId="12" fillId="4" borderId="41" xfId="2" applyNumberFormat="1" applyFont="1" applyFill="1" applyBorder="1" applyAlignment="1" applyProtection="1">
      <alignment horizontal="center" vertical="center" wrapText="1"/>
    </xf>
    <xf numFmtId="165" fontId="12" fillId="4" borderId="50" xfId="2" applyNumberFormat="1" applyFont="1" applyFill="1" applyBorder="1" applyAlignment="1" applyProtection="1">
      <alignment horizontal="center" vertical="center" wrapText="1"/>
    </xf>
    <xf numFmtId="165" fontId="12" fillId="4" borderId="51" xfId="2" applyNumberFormat="1" applyFont="1" applyFill="1" applyBorder="1" applyAlignment="1" applyProtection="1">
      <alignment horizontal="center" vertical="center" wrapText="1"/>
    </xf>
    <xf numFmtId="0" fontId="12" fillId="4" borderId="41"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2" fillId="4" borderId="20" xfId="1" applyFont="1" applyFill="1" applyBorder="1" applyAlignment="1">
      <alignment horizontal="center" vertical="center" wrapText="1"/>
    </xf>
    <xf numFmtId="0" fontId="12" fillId="4" borderId="1" xfId="1" applyFont="1" applyFill="1" applyBorder="1" applyAlignment="1">
      <alignment horizontal="center" vertical="center" wrapText="1"/>
    </xf>
    <xf numFmtId="172" fontId="22" fillId="2" borderId="2" xfId="2" applyNumberFormat="1" applyFont="1" applyFill="1" applyBorder="1" applyAlignment="1">
      <alignment horizontal="left" vertical="center" wrapText="1" indent="2"/>
    </xf>
    <xf numFmtId="165" fontId="19" fillId="4" borderId="38" xfId="2" applyNumberFormat="1" applyFont="1" applyFill="1" applyBorder="1" applyAlignment="1">
      <alignment horizontal="center" vertical="center" textRotation="90" wrapText="1"/>
    </xf>
    <xf numFmtId="165" fontId="19" fillId="4" borderId="20" xfId="2" applyNumberFormat="1" applyFont="1" applyFill="1" applyBorder="1" applyAlignment="1">
      <alignment vertical="center" wrapText="1"/>
    </xf>
    <xf numFmtId="165" fontId="19" fillId="2" borderId="15" xfId="2" applyNumberFormat="1" applyFont="1" applyFill="1" applyBorder="1" applyAlignment="1">
      <alignment vertical="center" wrapText="1"/>
    </xf>
    <xf numFmtId="165" fontId="22" fillId="4" borderId="0" xfId="2" applyNumberFormat="1" applyFont="1" applyFill="1" applyBorder="1" applyAlignment="1">
      <alignment horizontal="left" vertical="center" wrapText="1" indent="2"/>
    </xf>
    <xf numFmtId="165" fontId="22" fillId="2" borderId="0" xfId="2" applyNumberFormat="1" applyFont="1" applyFill="1" applyBorder="1" applyAlignment="1">
      <alignment horizontal="left" vertical="center" wrapText="1" indent="2"/>
    </xf>
    <xf numFmtId="0" fontId="8" fillId="3" borderId="0" xfId="0" applyNumberFormat="1" applyFont="1" applyFill="1" applyBorder="1" applyAlignment="1" applyProtection="1">
      <alignment horizontal="left" vertical="center" wrapText="1"/>
    </xf>
    <xf numFmtId="0" fontId="78" fillId="3" borderId="2" xfId="0" applyNumberFormat="1" applyFont="1" applyFill="1" applyBorder="1" applyAlignment="1" applyProtection="1">
      <alignment horizontal="left" vertical="center" wrapText="1"/>
    </xf>
    <xf numFmtId="0" fontId="64" fillId="3" borderId="22" xfId="0" applyNumberFormat="1" applyFont="1" applyFill="1" applyBorder="1" applyAlignment="1" applyProtection="1">
      <alignment horizontal="left" vertical="center" wrapText="1"/>
    </xf>
    <xf numFmtId="0" fontId="64" fillId="3" borderId="17" xfId="0" applyNumberFormat="1" applyFont="1" applyFill="1" applyBorder="1" applyAlignment="1" applyProtection="1">
      <alignment horizontal="left" vertical="center" wrapText="1"/>
    </xf>
    <xf numFmtId="0" fontId="12" fillId="4" borderId="37" xfId="1" applyNumberFormat="1" applyFont="1" applyFill="1" applyBorder="1" applyAlignment="1" applyProtection="1">
      <alignment horizontal="center" vertical="top" wrapText="1"/>
    </xf>
    <xf numFmtId="0" fontId="12" fillId="4" borderId="29" xfId="1" applyNumberFormat="1" applyFont="1" applyFill="1" applyBorder="1" applyAlignment="1" applyProtection="1">
      <alignment horizontal="center" vertical="top" wrapText="1"/>
    </xf>
    <xf numFmtId="0" fontId="12" fillId="4" borderId="36" xfId="1" applyNumberFormat="1" applyFont="1" applyFill="1" applyBorder="1" applyAlignment="1" applyProtection="1">
      <alignment horizontal="center" vertical="top" wrapText="1"/>
    </xf>
    <xf numFmtId="0" fontId="15" fillId="4" borderId="0" xfId="1" applyNumberFormat="1" applyFont="1" applyFill="1" applyBorder="1" applyAlignment="1" applyProtection="1">
      <alignment horizontal="left" wrapText="1"/>
    </xf>
    <xf numFmtId="0" fontId="118" fillId="4" borderId="41" xfId="0" applyFont="1" applyFill="1" applyBorder="1" applyAlignment="1">
      <alignment horizontal="left" vertical="center" wrapText="1"/>
    </xf>
    <xf numFmtId="0" fontId="118" fillId="4" borderId="38" xfId="0" applyFont="1" applyFill="1" applyBorder="1" applyAlignment="1">
      <alignment horizontal="left" vertical="center" wrapText="1"/>
    </xf>
    <xf numFmtId="0" fontId="12" fillId="4" borderId="42" xfId="0" applyNumberFormat="1" applyFont="1" applyFill="1" applyBorder="1" applyAlignment="1" applyProtection="1">
      <alignment horizontal="center" vertical="center" wrapText="1"/>
    </xf>
    <xf numFmtId="0" fontId="12" fillId="4" borderId="41" xfId="0" applyNumberFormat="1" applyFont="1" applyFill="1" applyBorder="1" applyAlignment="1" applyProtection="1">
      <alignment horizontal="center" vertical="center" wrapText="1"/>
    </xf>
    <xf numFmtId="165" fontId="12" fillId="4" borderId="42" xfId="2" applyNumberFormat="1" applyFont="1" applyFill="1" applyBorder="1" applyAlignment="1" applyProtection="1">
      <alignment horizontal="center" vertical="center" wrapText="1"/>
    </xf>
    <xf numFmtId="165" fontId="12" fillId="4" borderId="27" xfId="2" applyNumberFormat="1" applyFont="1" applyFill="1" applyBorder="1" applyAlignment="1" applyProtection="1">
      <alignment horizontal="center" vertical="center" wrapText="1"/>
    </xf>
    <xf numFmtId="0" fontId="78" fillId="3" borderId="1" xfId="0" applyNumberFormat="1" applyFont="1" applyFill="1" applyBorder="1" applyAlignment="1" applyProtection="1">
      <alignment horizontal="left" vertical="center" wrapText="1"/>
    </xf>
    <xf numFmtId="0" fontId="78" fillId="0" borderId="1" xfId="0" applyFont="1" applyBorder="1" applyAlignment="1">
      <alignment horizontal="left" vertical="center"/>
    </xf>
    <xf numFmtId="0" fontId="15" fillId="4" borderId="0" xfId="2" applyNumberFormat="1" applyFont="1" applyFill="1" applyBorder="1" applyAlignment="1" applyProtection="1">
      <alignment horizontal="left" vertical="top" wrapText="1"/>
    </xf>
    <xf numFmtId="0" fontId="15" fillId="4" borderId="0" xfId="1" applyFont="1" applyFill="1" applyAlignment="1">
      <alignment horizontal="left" wrapText="1"/>
    </xf>
    <xf numFmtId="0" fontId="27" fillId="4" borderId="0" xfId="1" applyFont="1" applyFill="1" applyBorder="1" applyAlignment="1">
      <alignment horizontal="center" vertical="center" wrapText="1"/>
    </xf>
    <xf numFmtId="0" fontId="30" fillId="4" borderId="0" xfId="1" applyFont="1" applyFill="1" applyBorder="1" applyAlignment="1">
      <alignment horizontal="left" vertical="center" wrapText="1"/>
    </xf>
    <xf numFmtId="0" fontId="15" fillId="4" borderId="0" xfId="2" applyNumberFormat="1" applyFont="1" applyFill="1" applyBorder="1" applyAlignment="1" applyProtection="1">
      <alignment horizontal="left" wrapText="1"/>
    </xf>
    <xf numFmtId="0" fontId="8" fillId="4" borderId="0" xfId="1" applyFont="1" applyFill="1" applyBorder="1" applyAlignment="1">
      <alignment horizontal="left" vertical="center" wrapText="1"/>
    </xf>
    <xf numFmtId="0" fontId="8" fillId="4" borderId="0" xfId="1" applyFont="1" applyFill="1" applyBorder="1" applyAlignment="1">
      <alignment horizontal="left" vertical="center"/>
    </xf>
    <xf numFmtId="165" fontId="12" fillId="4" borderId="30" xfId="2" applyNumberFormat="1" applyFont="1" applyFill="1" applyBorder="1" applyAlignment="1" applyProtection="1">
      <alignment horizontal="center" vertical="center" wrapText="1"/>
    </xf>
    <xf numFmtId="0" fontId="12" fillId="4" borderId="55" xfId="1" applyFont="1" applyFill="1" applyBorder="1" applyAlignment="1">
      <alignment horizontal="center" vertical="center" wrapText="1"/>
    </xf>
    <xf numFmtId="0" fontId="12" fillId="4" borderId="57" xfId="1" applyFont="1" applyFill="1" applyBorder="1" applyAlignment="1">
      <alignment horizontal="center" vertical="center" wrapText="1"/>
    </xf>
    <xf numFmtId="0" fontId="12" fillId="4" borderId="56" xfId="1" applyFont="1" applyFill="1" applyBorder="1" applyAlignment="1">
      <alignment horizontal="center" vertical="center" wrapText="1"/>
    </xf>
    <xf numFmtId="0" fontId="12" fillId="4" borderId="58" xfId="1" applyFont="1" applyFill="1" applyBorder="1" applyAlignment="1">
      <alignment horizontal="center" vertical="center" wrapText="1"/>
    </xf>
    <xf numFmtId="0" fontId="12" fillId="4" borderId="0" xfId="1" applyFont="1" applyFill="1" applyBorder="1" applyAlignment="1">
      <alignment horizontal="center" vertical="center" wrapText="1"/>
    </xf>
    <xf numFmtId="0" fontId="72" fillId="4" borderId="29" xfId="1" applyNumberFormat="1" applyFont="1" applyFill="1" applyBorder="1" applyAlignment="1" applyProtection="1">
      <alignment horizontal="center" vertical="top" wrapText="1"/>
    </xf>
    <xf numFmtId="0" fontId="72" fillId="4" borderId="36" xfId="1" applyNumberFormat="1" applyFont="1" applyFill="1" applyBorder="1" applyAlignment="1" applyProtection="1">
      <alignment horizontal="center" vertical="top" wrapText="1"/>
    </xf>
    <xf numFmtId="0" fontId="8" fillId="4" borderId="0" xfId="1" applyFont="1" applyFill="1" applyBorder="1" applyAlignment="1">
      <alignment horizontal="center" vertical="center"/>
    </xf>
    <xf numFmtId="165" fontId="58" fillId="4" borderId="29" xfId="2" applyNumberFormat="1" applyFont="1" applyFill="1" applyBorder="1" applyAlignment="1" applyProtection="1">
      <alignment horizontal="center" vertical="center" wrapText="1"/>
    </xf>
    <xf numFmtId="165" fontId="58" fillId="4" borderId="36" xfId="2" applyNumberFormat="1" applyFont="1" applyFill="1" applyBorder="1" applyAlignment="1" applyProtection="1">
      <alignment horizontal="center" vertical="center" wrapText="1"/>
    </xf>
    <xf numFmtId="165" fontId="58" fillId="4" borderId="37" xfId="2" applyNumberFormat="1" applyFont="1" applyFill="1" applyBorder="1" applyAlignment="1" applyProtection="1">
      <alignment horizontal="center" vertical="center" wrapText="1"/>
    </xf>
    <xf numFmtId="0" fontId="58" fillId="4" borderId="44" xfId="1" applyFont="1" applyFill="1" applyBorder="1" applyAlignment="1">
      <alignment horizontal="center" vertical="center" wrapText="1"/>
    </xf>
    <xf numFmtId="0" fontId="58" fillId="4" borderId="45" xfId="1" applyFont="1" applyFill="1" applyBorder="1" applyAlignment="1">
      <alignment horizontal="center" vertical="center" wrapText="1"/>
    </xf>
    <xf numFmtId="0" fontId="58" fillId="4" borderId="42" xfId="1" applyFont="1" applyFill="1" applyBorder="1" applyAlignment="1">
      <alignment horizontal="center" vertical="center" wrapText="1"/>
    </xf>
    <xf numFmtId="0" fontId="58" fillId="4" borderId="27" xfId="1" applyFont="1" applyFill="1" applyBorder="1" applyAlignment="1">
      <alignment horizontal="center" vertical="center" wrapText="1"/>
    </xf>
    <xf numFmtId="165" fontId="12" fillId="4" borderId="18" xfId="2" applyNumberFormat="1" applyFont="1" applyFill="1" applyBorder="1" applyAlignment="1" applyProtection="1">
      <alignment horizontal="center" vertical="center" wrapText="1"/>
    </xf>
    <xf numFmtId="165" fontId="58" fillId="4" borderId="41" xfId="2" applyNumberFormat="1" applyFont="1" applyFill="1" applyBorder="1" applyAlignment="1" applyProtection="1">
      <alignment horizontal="center" vertical="center" wrapText="1"/>
    </xf>
    <xf numFmtId="0" fontId="87" fillId="4" borderId="20" xfId="0" applyNumberFormat="1" applyFont="1" applyFill="1" applyBorder="1" applyAlignment="1" applyProtection="1">
      <alignment horizontal="center" vertical="center"/>
    </xf>
    <xf numFmtId="0" fontId="22" fillId="2" borderId="0" xfId="0" applyFont="1" applyFill="1" applyBorder="1" applyAlignment="1">
      <alignment horizontal="left" vertical="center" wrapText="1" indent="2"/>
    </xf>
    <xf numFmtId="0" fontId="22" fillId="2" borderId="17" xfId="0" applyFont="1" applyFill="1" applyBorder="1" applyAlignment="1">
      <alignment horizontal="left" vertical="center" wrapText="1" indent="2"/>
    </xf>
    <xf numFmtId="0" fontId="22" fillId="4" borderId="1" xfId="0" applyFont="1" applyFill="1" applyBorder="1" applyAlignment="1">
      <alignment horizontal="left" vertical="center" wrapText="1" indent="2"/>
    </xf>
    <xf numFmtId="0" fontId="22" fillId="4" borderId="38" xfId="0" applyFont="1" applyFill="1" applyBorder="1" applyAlignment="1">
      <alignment horizontal="left" vertical="center" wrapText="1" indent="2"/>
    </xf>
    <xf numFmtId="0" fontId="19" fillId="2" borderId="1" xfId="0" applyFont="1" applyFill="1" applyBorder="1" applyAlignment="1">
      <alignment horizontal="left" vertical="center" wrapText="1"/>
    </xf>
    <xf numFmtId="0" fontId="19" fillId="2" borderId="38" xfId="0" applyFont="1" applyFill="1" applyBorder="1" applyAlignment="1">
      <alignment horizontal="left" vertical="center" wrapText="1"/>
    </xf>
    <xf numFmtId="0" fontId="22" fillId="4" borderId="0" xfId="0" applyFont="1" applyFill="1" applyBorder="1" applyAlignment="1">
      <alignment horizontal="left" vertical="center" wrapText="1" indent="2"/>
    </xf>
    <xf numFmtId="0" fontId="22" fillId="4" borderId="17" xfId="0" applyFont="1" applyFill="1" applyBorder="1" applyAlignment="1">
      <alignment horizontal="left" vertical="center" wrapText="1" indent="2"/>
    </xf>
    <xf numFmtId="0" fontId="15" fillId="4" borderId="0" xfId="7" applyFont="1" applyFill="1" applyAlignment="1">
      <alignment horizontal="left" vertical="center" wrapText="1"/>
    </xf>
    <xf numFmtId="0" fontId="9" fillId="4" borderId="0" xfId="0" applyNumberFormat="1" applyFont="1" applyFill="1" applyBorder="1" applyAlignment="1" applyProtection="1">
      <alignment horizontal="left" wrapText="1"/>
    </xf>
    <xf numFmtId="0" fontId="0" fillId="4" borderId="0" xfId="0" applyFill="1" applyBorder="1" applyAlignment="1"/>
    <xf numFmtId="0" fontId="58" fillId="4" borderId="59" xfId="0" applyNumberFormat="1" applyFont="1" applyFill="1" applyBorder="1" applyAlignment="1" applyProtection="1">
      <alignment horizontal="left" vertical="center" wrapText="1"/>
    </xf>
    <xf numFmtId="0" fontId="58" fillId="4" borderId="40" xfId="0" applyNumberFormat="1" applyFont="1" applyFill="1" applyBorder="1" applyAlignment="1" applyProtection="1">
      <alignment horizontal="left" vertical="center" wrapText="1"/>
    </xf>
    <xf numFmtId="0" fontId="58" fillId="4" borderId="60" xfId="0" applyNumberFormat="1" applyFont="1" applyFill="1" applyBorder="1" applyAlignment="1" applyProtection="1">
      <alignment horizontal="left" vertical="center" wrapText="1"/>
    </xf>
    <xf numFmtId="0" fontId="133" fillId="4" borderId="42" xfId="0" applyNumberFormat="1" applyFont="1" applyFill="1" applyBorder="1" applyAlignment="1" applyProtection="1">
      <alignment horizontal="center" vertical="center" wrapText="1"/>
    </xf>
    <xf numFmtId="0" fontId="133" fillId="4" borderId="41" xfId="0" applyNumberFormat="1" applyFont="1" applyFill="1" applyBorder="1" applyAlignment="1" applyProtection="1">
      <alignment horizontal="center" vertical="center" wrapText="1"/>
    </xf>
    <xf numFmtId="0" fontId="133" fillId="4" borderId="27" xfId="0" applyNumberFormat="1" applyFont="1" applyFill="1" applyBorder="1" applyAlignment="1" applyProtection="1">
      <alignment horizontal="center" vertical="center" wrapText="1"/>
    </xf>
    <xf numFmtId="0" fontId="133" fillId="4" borderId="38" xfId="0" applyNumberFormat="1" applyFont="1" applyFill="1" applyBorder="1" applyAlignment="1" applyProtection="1">
      <alignment horizontal="center" vertical="center" wrapText="1"/>
    </xf>
    <xf numFmtId="0" fontId="133" fillId="4" borderId="37" xfId="0" applyNumberFormat="1" applyFont="1" applyFill="1" applyBorder="1" applyAlignment="1" applyProtection="1">
      <alignment horizontal="center" vertical="center" wrapText="1"/>
    </xf>
    <xf numFmtId="0" fontId="133" fillId="4" borderId="29" xfId="0" applyNumberFormat="1" applyFont="1" applyFill="1" applyBorder="1" applyAlignment="1" applyProtection="1">
      <alignment horizontal="center" vertical="center" wrapText="1"/>
    </xf>
    <xf numFmtId="0" fontId="133" fillId="4" borderId="36" xfId="0" applyNumberFormat="1" applyFont="1" applyFill="1" applyBorder="1" applyAlignment="1" applyProtection="1">
      <alignment horizontal="center" vertical="center" wrapText="1"/>
    </xf>
    <xf numFmtId="0" fontId="133" fillId="4" borderId="20" xfId="0" applyNumberFormat="1" applyFont="1" applyFill="1" applyBorder="1" applyAlignment="1" applyProtection="1">
      <alignment horizontal="center" vertical="center" wrapText="1"/>
    </xf>
    <xf numFmtId="0" fontId="133" fillId="4" borderId="1" xfId="0" applyNumberFormat="1" applyFont="1" applyFill="1" applyBorder="1" applyAlignment="1" applyProtection="1">
      <alignment horizontal="center" vertical="center" wrapText="1"/>
    </xf>
    <xf numFmtId="0" fontId="133" fillId="4" borderId="38" xfId="0" applyFont="1" applyFill="1" applyBorder="1" applyAlignment="1">
      <alignment horizontal="center" vertical="center" wrapText="1"/>
    </xf>
    <xf numFmtId="0" fontId="28" fillId="4" borderId="0" xfId="0" applyNumberFormat="1" applyFont="1" applyFill="1" applyBorder="1" applyAlignment="1" applyProtection="1">
      <alignment horizontal="left" vertical="center" wrapText="1"/>
    </xf>
    <xf numFmtId="0" fontId="136" fillId="4" borderId="0" xfId="0" applyFont="1" applyFill="1" applyBorder="1" applyAlignment="1">
      <alignment horizontal="left" vertical="center" wrapText="1"/>
    </xf>
    <xf numFmtId="0" fontId="28" fillId="4" borderId="0" xfId="0" applyNumberFormat="1" applyFont="1" applyFill="1" applyBorder="1" applyAlignment="1" applyProtection="1">
      <alignment horizontal="center" vertical="center" wrapText="1"/>
    </xf>
    <xf numFmtId="0" fontId="136" fillId="4" borderId="0" xfId="0" applyFont="1" applyFill="1" applyBorder="1" applyAlignment="1">
      <alignment horizontal="center" vertical="center" wrapText="1"/>
    </xf>
    <xf numFmtId="0" fontId="135" fillId="4" borderId="0" xfId="0" applyNumberFormat="1" applyFont="1" applyFill="1" applyBorder="1" applyAlignment="1" applyProtection="1">
      <alignment horizontal="center" vertical="center" wrapText="1"/>
    </xf>
    <xf numFmtId="0" fontId="16" fillId="4" borderId="0" xfId="0" applyFont="1" applyFill="1" applyBorder="1" applyAlignment="1">
      <alignment horizontal="center" vertical="center" wrapText="1"/>
    </xf>
    <xf numFmtId="0" fontId="33" fillId="4" borderId="0" xfId="0" applyFont="1" applyFill="1" applyAlignment="1">
      <alignment horizontal="left" vertical="center" wrapText="1"/>
    </xf>
    <xf numFmtId="0" fontId="87" fillId="4" borderId="18" xfId="0" applyNumberFormat="1" applyFont="1" applyFill="1" applyBorder="1" applyAlignment="1" applyProtection="1">
      <alignment horizontal="center" vertical="center"/>
    </xf>
    <xf numFmtId="0" fontId="87" fillId="4" borderId="27" xfId="0" applyNumberFormat="1" applyFont="1" applyFill="1" applyBorder="1" applyAlignment="1" applyProtection="1">
      <alignment horizontal="center" vertical="center"/>
    </xf>
    <xf numFmtId="0" fontId="58" fillId="4" borderId="41" xfId="0" applyNumberFormat="1" applyFont="1" applyFill="1" applyBorder="1" applyAlignment="1" applyProtection="1">
      <alignment horizontal="left" vertical="center" wrapText="1"/>
    </xf>
    <xf numFmtId="0" fontId="58" fillId="4" borderId="38" xfId="0" applyNumberFormat="1" applyFont="1" applyFill="1" applyBorder="1" applyAlignment="1" applyProtection="1">
      <alignment horizontal="left" vertical="center" wrapText="1"/>
    </xf>
    <xf numFmtId="0" fontId="58" fillId="4" borderId="41" xfId="0" applyNumberFormat="1" applyFont="1" applyFill="1" applyBorder="1" applyAlignment="1" applyProtection="1">
      <alignment horizontal="center" vertical="center" wrapText="1"/>
    </xf>
    <xf numFmtId="0" fontId="58" fillId="4" borderId="38" xfId="0" applyNumberFormat="1" applyFont="1" applyFill="1" applyBorder="1" applyAlignment="1" applyProtection="1">
      <alignment horizontal="center" vertical="center" wrapText="1"/>
    </xf>
    <xf numFmtId="0" fontId="58" fillId="4" borderId="37" xfId="2" applyNumberFormat="1" applyFont="1" applyFill="1" applyBorder="1" applyAlignment="1" applyProtection="1">
      <alignment horizontal="center" vertical="center" wrapText="1"/>
    </xf>
    <xf numFmtId="0" fontId="58" fillId="4" borderId="36" xfId="2" applyNumberFormat="1" applyFont="1" applyFill="1" applyBorder="1" applyAlignment="1" applyProtection="1">
      <alignment horizontal="center" vertical="center" wrapText="1"/>
    </xf>
    <xf numFmtId="0" fontId="58" fillId="4" borderId="29" xfId="2" applyNumberFormat="1" applyFont="1" applyFill="1" applyBorder="1" applyAlignment="1" applyProtection="1">
      <alignment horizontal="center" vertical="center" wrapText="1"/>
    </xf>
    <xf numFmtId="0" fontId="58" fillId="4" borderId="44" xfId="2" applyNumberFormat="1" applyFont="1" applyFill="1" applyBorder="1" applyAlignment="1" applyProtection="1">
      <alignment horizontal="center" vertical="center" wrapText="1"/>
    </xf>
    <xf numFmtId="0" fontId="58" fillId="4" borderId="45" xfId="2" applyNumberFormat="1" applyFont="1" applyFill="1" applyBorder="1" applyAlignment="1" applyProtection="1">
      <alignment horizontal="center" vertical="center" wrapText="1"/>
    </xf>
    <xf numFmtId="0" fontId="58" fillId="4" borderId="44" xfId="1" applyNumberFormat="1" applyFont="1" applyFill="1" applyBorder="1" applyAlignment="1">
      <alignment horizontal="center" vertical="center" wrapText="1"/>
    </xf>
    <xf numFmtId="0" fontId="58" fillId="4" borderId="45" xfId="1" applyNumberFormat="1" applyFont="1" applyFill="1" applyBorder="1" applyAlignment="1">
      <alignment horizontal="center" vertical="center" wrapText="1"/>
    </xf>
    <xf numFmtId="0" fontId="58" fillId="4" borderId="42" xfId="1" applyNumberFormat="1" applyFont="1" applyFill="1" applyBorder="1" applyAlignment="1">
      <alignment horizontal="center" vertical="center" wrapText="1"/>
    </xf>
    <xf numFmtId="0" fontId="58" fillId="4" borderId="27" xfId="1" applyNumberFormat="1" applyFont="1" applyFill="1" applyBorder="1" applyAlignment="1">
      <alignment horizontal="center" vertical="center" wrapText="1"/>
    </xf>
    <xf numFmtId="0" fontId="12" fillId="4" borderId="20" xfId="0" applyNumberFormat="1" applyFont="1" applyFill="1" applyBorder="1" applyAlignment="1" applyProtection="1">
      <alignment horizontal="center" vertical="center" wrapText="1"/>
    </xf>
    <xf numFmtId="0" fontId="12" fillId="4" borderId="1" xfId="0" applyNumberFormat="1" applyFont="1" applyFill="1" applyBorder="1" applyAlignment="1" applyProtection="1">
      <alignment horizontal="center" vertical="center" wrapText="1"/>
    </xf>
    <xf numFmtId="0" fontId="12" fillId="4" borderId="64" xfId="0" applyNumberFormat="1" applyFont="1" applyFill="1" applyBorder="1" applyAlignment="1" applyProtection="1">
      <alignment horizontal="center" vertical="center" wrapText="1"/>
    </xf>
    <xf numFmtId="0" fontId="12" fillId="4" borderId="70" xfId="0" applyNumberFormat="1" applyFont="1" applyFill="1" applyBorder="1" applyAlignment="1" applyProtection="1">
      <alignment horizontal="center" vertical="center" wrapText="1"/>
    </xf>
    <xf numFmtId="0" fontId="12" fillId="4" borderId="67" xfId="0" applyNumberFormat="1" applyFont="1" applyFill="1" applyBorder="1" applyAlignment="1" applyProtection="1">
      <alignment horizontal="center" vertical="center" wrapText="1"/>
    </xf>
    <xf numFmtId="0" fontId="12" fillId="4" borderId="71" xfId="0" applyNumberFormat="1" applyFont="1" applyFill="1" applyBorder="1" applyAlignment="1" applyProtection="1">
      <alignment horizontal="center" vertical="center" wrapText="1"/>
    </xf>
    <xf numFmtId="0" fontId="12" fillId="4" borderId="69" xfId="0" applyNumberFormat="1" applyFont="1" applyFill="1" applyBorder="1" applyAlignment="1" applyProtection="1">
      <alignment horizontal="center" vertical="center" wrapText="1"/>
    </xf>
    <xf numFmtId="0" fontId="12" fillId="4" borderId="40" xfId="0" applyNumberFormat="1" applyFont="1" applyFill="1" applyBorder="1" applyAlignment="1" applyProtection="1">
      <alignment horizontal="center" vertical="center" wrapText="1"/>
    </xf>
    <xf numFmtId="0" fontId="12" fillId="4" borderId="68" xfId="0" applyNumberFormat="1" applyFont="1" applyFill="1" applyBorder="1" applyAlignment="1" applyProtection="1">
      <alignment horizontal="center" vertical="center" wrapText="1"/>
    </xf>
    <xf numFmtId="0" fontId="12" fillId="4" borderId="62" xfId="0" applyNumberFormat="1" applyFont="1" applyFill="1" applyBorder="1" applyAlignment="1" applyProtection="1">
      <alignment horizontal="center" vertical="center" wrapText="1"/>
    </xf>
    <xf numFmtId="0" fontId="12" fillId="4" borderId="44" xfId="0" applyNumberFormat="1" applyFont="1" applyFill="1" applyBorder="1" applyAlignment="1" applyProtection="1">
      <alignment horizontal="center" vertical="center" wrapText="1"/>
    </xf>
    <xf numFmtId="0" fontId="12" fillId="4" borderId="46" xfId="0" applyNumberFormat="1" applyFont="1" applyFill="1" applyBorder="1" applyAlignment="1" applyProtection="1">
      <alignment horizontal="center" vertical="center" wrapText="1"/>
    </xf>
    <xf numFmtId="0" fontId="12" fillId="4" borderId="45" xfId="0" applyNumberFormat="1" applyFont="1" applyFill="1" applyBorder="1" applyAlignment="1" applyProtection="1">
      <alignment horizontal="center" vertical="center" wrapText="1"/>
    </xf>
    <xf numFmtId="0" fontId="12" fillId="4" borderId="39" xfId="0" applyNumberFormat="1" applyFont="1" applyFill="1" applyBorder="1" applyAlignment="1" applyProtection="1">
      <alignment horizontal="center" vertical="center" wrapText="1"/>
    </xf>
    <xf numFmtId="0" fontId="15" fillId="4" borderId="0" xfId="0" applyNumberFormat="1" applyFont="1" applyFill="1" applyBorder="1" applyAlignment="1" applyProtection="1">
      <alignment horizontal="left" vertical="center"/>
    </xf>
    <xf numFmtId="0" fontId="12" fillId="4" borderId="69" xfId="0" applyNumberFormat="1" applyFont="1" applyFill="1" applyBorder="1" applyAlignment="1" applyProtection="1">
      <alignment horizontal="left" vertical="center" wrapText="1"/>
    </xf>
    <xf numFmtId="0" fontId="12" fillId="4" borderId="40" xfId="0" applyNumberFormat="1" applyFont="1" applyFill="1" applyBorder="1" applyAlignment="1" applyProtection="1">
      <alignment horizontal="left" vertical="center" wrapText="1"/>
    </xf>
    <xf numFmtId="0" fontId="12" fillId="4" borderId="68" xfId="0" applyNumberFormat="1" applyFont="1" applyFill="1" applyBorder="1" applyAlignment="1" applyProtection="1">
      <alignment horizontal="center" vertical="center"/>
    </xf>
    <xf numFmtId="0" fontId="12" fillId="4" borderId="65" xfId="0" applyNumberFormat="1" applyFont="1" applyFill="1" applyBorder="1" applyAlignment="1" applyProtection="1">
      <alignment horizontal="center" vertical="center"/>
    </xf>
    <xf numFmtId="0" fontId="12" fillId="4" borderId="69" xfId="0" applyNumberFormat="1" applyFont="1" applyFill="1" applyBorder="1" applyAlignment="1" applyProtection="1">
      <alignment horizontal="center" vertical="center"/>
    </xf>
    <xf numFmtId="0" fontId="58" fillId="4" borderId="64" xfId="0" applyNumberFormat="1" applyFont="1" applyFill="1" applyBorder="1" applyAlignment="1" applyProtection="1">
      <alignment horizontal="center" vertical="center" wrapText="1"/>
    </xf>
    <xf numFmtId="0" fontId="58" fillId="4" borderId="70" xfId="0" applyNumberFormat="1" applyFont="1" applyFill="1" applyBorder="1" applyAlignment="1" applyProtection="1">
      <alignment horizontal="center" vertical="center" wrapText="1"/>
    </xf>
    <xf numFmtId="0" fontId="15" fillId="4" borderId="0" xfId="0" applyNumberFormat="1" applyFont="1" applyFill="1" applyBorder="1" applyAlignment="1" applyProtection="1">
      <alignment horizontal="left" vertical="center" wrapText="1"/>
    </xf>
    <xf numFmtId="0" fontId="4" fillId="2" borderId="0" xfId="1" applyFont="1" applyFill="1" applyBorder="1" applyAlignment="1">
      <alignment horizontal="left" vertical="center" wrapText="1"/>
    </xf>
    <xf numFmtId="0" fontId="12" fillId="4" borderId="67" xfId="0" applyNumberFormat="1" applyFont="1" applyFill="1" applyBorder="1" applyAlignment="1" applyProtection="1">
      <alignment horizontal="left" vertical="center" wrapText="1"/>
    </xf>
    <xf numFmtId="0" fontId="12" fillId="4" borderId="71" xfId="0" applyNumberFormat="1" applyFont="1" applyFill="1" applyBorder="1" applyAlignment="1" applyProtection="1">
      <alignment horizontal="left" vertical="center" wrapText="1"/>
    </xf>
    <xf numFmtId="0" fontId="12" fillId="4" borderId="72" xfId="0" applyNumberFormat="1" applyFont="1" applyFill="1" applyBorder="1" applyAlignment="1" applyProtection="1">
      <alignment horizontal="left" vertical="center" wrapText="1"/>
    </xf>
    <xf numFmtId="0" fontId="12" fillId="4" borderId="72" xfId="0" applyNumberFormat="1" applyFont="1" applyFill="1" applyBorder="1" applyAlignment="1" applyProtection="1">
      <alignment horizontal="center" vertical="center" wrapText="1"/>
    </xf>
    <xf numFmtId="0" fontId="172" fillId="4" borderId="0" xfId="0" applyNumberFormat="1" applyFont="1" applyFill="1" applyBorder="1" applyAlignment="1" applyProtection="1">
      <alignment horizontal="center" vertical="center" wrapText="1"/>
    </xf>
    <xf numFmtId="0" fontId="12" fillId="4" borderId="63" xfId="0" applyNumberFormat="1" applyFont="1" applyFill="1" applyBorder="1" applyAlignment="1" applyProtection="1">
      <alignment horizontal="center" vertical="center" wrapText="1"/>
    </xf>
    <xf numFmtId="0" fontId="12" fillId="4" borderId="73" xfId="0" applyNumberFormat="1" applyFont="1" applyFill="1" applyBorder="1" applyAlignment="1" applyProtection="1">
      <alignment horizontal="center" vertical="center" wrapText="1"/>
    </xf>
    <xf numFmtId="0" fontId="15" fillId="4" borderId="0" xfId="0" applyNumberFormat="1" applyFont="1" applyFill="1" applyBorder="1" applyAlignment="1" applyProtection="1">
      <alignment horizontal="left" wrapText="1"/>
    </xf>
    <xf numFmtId="0" fontId="8" fillId="3" borderId="0" xfId="0" applyNumberFormat="1" applyFont="1" applyFill="1" applyBorder="1" applyAlignment="1" applyProtection="1">
      <alignment horizontal="left" wrapText="1"/>
    </xf>
    <xf numFmtId="0" fontId="8" fillId="3" borderId="0" xfId="0" applyNumberFormat="1" applyFont="1" applyFill="1" applyBorder="1" applyAlignment="1" applyProtection="1">
      <alignment horizontal="left"/>
    </xf>
    <xf numFmtId="0" fontId="12" fillId="4" borderId="41" xfId="0" applyNumberFormat="1" applyFont="1" applyFill="1" applyBorder="1" applyAlignment="1" applyProtection="1">
      <alignment horizontal="left" vertical="center" wrapText="1"/>
    </xf>
    <xf numFmtId="0" fontId="12" fillId="4" borderId="17" xfId="0" applyNumberFormat="1" applyFont="1" applyFill="1" applyBorder="1" applyAlignment="1" applyProtection="1">
      <alignment horizontal="left" vertical="center" wrapText="1"/>
    </xf>
    <xf numFmtId="0" fontId="12" fillId="4" borderId="38" xfId="0" applyNumberFormat="1" applyFont="1" applyFill="1" applyBorder="1" applyAlignment="1" applyProtection="1">
      <alignment horizontal="left" vertical="center" wrapText="1"/>
    </xf>
    <xf numFmtId="0" fontId="12" fillId="4" borderId="0" xfId="0" applyNumberFormat="1" applyFont="1" applyFill="1" applyBorder="1" applyAlignment="1" applyProtection="1">
      <alignment horizontal="center" vertical="center"/>
    </xf>
    <xf numFmtId="0" fontId="12" fillId="4" borderId="17" xfId="0" applyNumberFormat="1" applyFont="1" applyFill="1" applyBorder="1" applyAlignment="1" applyProtection="1">
      <alignment horizontal="center" vertical="center"/>
    </xf>
    <xf numFmtId="0" fontId="12" fillId="4" borderId="42" xfId="0" applyNumberFormat="1" applyFont="1" applyFill="1" applyBorder="1" applyAlignment="1" applyProtection="1">
      <alignment horizontal="center" vertical="center"/>
    </xf>
    <xf numFmtId="0" fontId="12" fillId="4" borderId="20" xfId="0" applyNumberFormat="1" applyFont="1" applyFill="1" applyBorder="1" applyAlignment="1" applyProtection="1">
      <alignment horizontal="center" vertical="center"/>
    </xf>
    <xf numFmtId="0" fontId="12" fillId="4" borderId="41" xfId="0" applyNumberFormat="1" applyFont="1" applyFill="1" applyBorder="1" applyAlignment="1" applyProtection="1">
      <alignment horizontal="center" vertical="center"/>
    </xf>
    <xf numFmtId="0" fontId="12" fillId="4" borderId="38" xfId="0" applyNumberFormat="1" applyFont="1" applyFill="1" applyBorder="1" applyAlignment="1" applyProtection="1">
      <alignment horizontal="center" vertical="center" wrapText="1"/>
    </xf>
    <xf numFmtId="0" fontId="15" fillId="4" borderId="0" xfId="1" applyFont="1" applyFill="1" applyBorder="1" applyAlignment="1">
      <alignment horizontal="left"/>
    </xf>
    <xf numFmtId="0" fontId="12" fillId="4" borderId="18" xfId="0" applyNumberFormat="1" applyFont="1" applyFill="1" applyBorder="1" applyAlignment="1" applyProtection="1">
      <alignment horizontal="center" vertical="center" wrapText="1"/>
    </xf>
    <xf numFmtId="0" fontId="12" fillId="4" borderId="27" xfId="0" applyNumberFormat="1" applyFont="1" applyFill="1" applyBorder="1" applyAlignment="1" applyProtection="1">
      <alignment horizontal="center" vertical="center" wrapText="1"/>
    </xf>
    <xf numFmtId="0" fontId="12" fillId="4" borderId="29" xfId="0" applyNumberFormat="1" applyFont="1" applyFill="1" applyBorder="1" applyAlignment="1" applyProtection="1">
      <alignment horizontal="center" vertical="center"/>
    </xf>
    <xf numFmtId="0" fontId="12" fillId="4" borderId="36" xfId="0" applyNumberFormat="1" applyFont="1" applyFill="1" applyBorder="1" applyAlignment="1" applyProtection="1">
      <alignment horizontal="center" vertical="center"/>
    </xf>
    <xf numFmtId="0" fontId="4" fillId="2" borderId="0" xfId="1" applyFont="1" applyFill="1" applyBorder="1" applyAlignment="1">
      <alignment horizontal="left" vertical="top"/>
    </xf>
    <xf numFmtId="165" fontId="12" fillId="4" borderId="29" xfId="2" applyNumberFormat="1" applyFont="1" applyFill="1" applyBorder="1" applyAlignment="1" applyProtection="1">
      <alignment horizontal="center" vertical="center" wrapText="1"/>
    </xf>
    <xf numFmtId="172" fontId="22" fillId="2" borderId="8" xfId="2" applyNumberFormat="1" applyFont="1" applyFill="1" applyBorder="1" applyAlignment="1">
      <alignment horizontal="left" vertical="center" wrapText="1" indent="2"/>
    </xf>
    <xf numFmtId="165" fontId="19" fillId="4" borderId="15" xfId="2" applyNumberFormat="1" applyFont="1" applyFill="1" applyBorder="1" applyAlignment="1">
      <alignment vertical="center" wrapText="1"/>
    </xf>
    <xf numFmtId="165" fontId="19" fillId="4" borderId="13" xfId="2" applyNumberFormat="1" applyFont="1" applyFill="1" applyBorder="1" applyAlignment="1">
      <alignment vertical="center" wrapText="1"/>
    </xf>
    <xf numFmtId="165" fontId="19" fillId="2" borderId="13" xfId="2" applyNumberFormat="1" applyFont="1" applyFill="1" applyBorder="1" applyAlignment="1">
      <alignment vertical="center" wrapText="1"/>
    </xf>
    <xf numFmtId="165" fontId="22" fillId="4" borderId="14" xfId="2" applyNumberFormat="1" applyFont="1" applyFill="1" applyBorder="1" applyAlignment="1">
      <alignment horizontal="left" vertical="center" wrapText="1" indent="2"/>
    </xf>
    <xf numFmtId="165" fontId="22" fillId="2" borderId="14" xfId="2" applyNumberFormat="1" applyFont="1" applyFill="1" applyBorder="1" applyAlignment="1">
      <alignment horizontal="left" vertical="center" wrapText="1" indent="2"/>
    </xf>
    <xf numFmtId="0" fontId="133" fillId="4" borderId="44" xfId="0" applyNumberFormat="1" applyFont="1" applyFill="1" applyBorder="1" applyAlignment="1" applyProtection="1">
      <alignment horizontal="center" vertical="center" wrapText="1"/>
    </xf>
    <xf numFmtId="0" fontId="133" fillId="4" borderId="45" xfId="0" applyNumberFormat="1" applyFont="1" applyFill="1" applyBorder="1" applyAlignment="1" applyProtection="1">
      <alignment horizontal="center" vertical="center" wrapText="1"/>
    </xf>
    <xf numFmtId="0" fontId="133" fillId="4" borderId="0" xfId="0" applyNumberFormat="1" applyFont="1" applyFill="1" applyBorder="1" applyAlignment="1" applyProtection="1">
      <alignment horizontal="center" vertical="center" wrapText="1"/>
    </xf>
    <xf numFmtId="0" fontId="15" fillId="4" borderId="0" xfId="5" applyFont="1" applyFill="1" applyBorder="1" applyAlignment="1">
      <alignment horizontal="left" vertical="center" wrapText="1"/>
    </xf>
    <xf numFmtId="0" fontId="8" fillId="4" borderId="0" xfId="5" applyNumberFormat="1" applyFont="1" applyFill="1" applyBorder="1" applyAlignment="1" applyProtection="1">
      <alignment horizontal="left" wrapText="1"/>
    </xf>
    <xf numFmtId="0" fontId="154" fillId="4" borderId="0" xfId="5" applyFont="1" applyFill="1" applyAlignment="1"/>
    <xf numFmtId="0" fontId="11" fillId="4" borderId="14" xfId="1" applyNumberFormat="1" applyFont="1" applyFill="1" applyBorder="1" applyAlignment="1" applyProtection="1">
      <alignment horizontal="center"/>
    </xf>
    <xf numFmtId="0" fontId="11" fillId="4" borderId="8" xfId="1" applyNumberFormat="1" applyFont="1" applyFill="1" applyBorder="1" applyAlignment="1" applyProtection="1">
      <alignment horizontal="center"/>
    </xf>
    <xf numFmtId="0" fontId="58" fillId="4" borderId="82" xfId="0" applyNumberFormat="1" applyFont="1" applyFill="1" applyBorder="1" applyAlignment="1" applyProtection="1">
      <alignment horizontal="center" vertical="center" wrapText="1"/>
    </xf>
    <xf numFmtId="0" fontId="58" fillId="4" borderId="28" xfId="0" applyNumberFormat="1" applyFont="1" applyFill="1" applyBorder="1" applyAlignment="1" applyProtection="1">
      <alignment horizontal="center" vertical="center" wrapText="1"/>
    </xf>
    <xf numFmtId="0" fontId="58" fillId="4" borderId="79" xfId="0" applyNumberFormat="1" applyFont="1" applyFill="1" applyBorder="1" applyAlignment="1" applyProtection="1">
      <alignment horizontal="center" vertical="center" wrapText="1"/>
    </xf>
    <xf numFmtId="1" fontId="18" fillId="4" borderId="5" xfId="3" applyNumberFormat="1" applyFont="1" applyFill="1" applyBorder="1" applyAlignment="1" applyProtection="1">
      <alignment horizontal="center" vertical="center" wrapText="1"/>
    </xf>
    <xf numFmtId="1" fontId="18" fillId="4" borderId="7" xfId="3" applyNumberFormat="1" applyFont="1" applyFill="1" applyBorder="1" applyAlignment="1" applyProtection="1">
      <alignment horizontal="center" vertical="center" wrapText="1"/>
    </xf>
    <xf numFmtId="0" fontId="14" fillId="4" borderId="17" xfId="5" applyFont="1" applyFill="1" applyBorder="1" applyAlignment="1"/>
    <xf numFmtId="0" fontId="14" fillId="4" borderId="38" xfId="5" applyFont="1" applyFill="1" applyBorder="1" applyAlignment="1"/>
    <xf numFmtId="0" fontId="12" fillId="4" borderId="42" xfId="5" applyFont="1" applyFill="1" applyBorder="1" applyAlignment="1">
      <alignment horizontal="center" vertical="center" wrapText="1"/>
    </xf>
    <xf numFmtId="0" fontId="12" fillId="4" borderId="41" xfId="5" applyFont="1" applyFill="1" applyBorder="1" applyAlignment="1">
      <alignment horizontal="center" vertical="center" wrapText="1"/>
    </xf>
    <xf numFmtId="0" fontId="12" fillId="4" borderId="44" xfId="5" applyFont="1" applyFill="1" applyBorder="1" applyAlignment="1">
      <alignment horizontal="center" vertical="center" wrapText="1"/>
    </xf>
    <xf numFmtId="0" fontId="12" fillId="4" borderId="45" xfId="5" applyFont="1" applyFill="1" applyBorder="1" applyAlignment="1">
      <alignment horizontal="center" vertical="center"/>
    </xf>
    <xf numFmtId="0" fontId="12" fillId="4" borderId="66" xfId="5" applyFont="1" applyFill="1" applyBorder="1" applyAlignment="1">
      <alignment horizontal="center" vertical="center" wrapText="1"/>
    </xf>
    <xf numFmtId="0" fontId="12" fillId="4" borderId="65" xfId="5" applyFont="1" applyFill="1" applyBorder="1" applyAlignment="1">
      <alignment horizontal="center" vertical="center" wrapText="1"/>
    </xf>
    <xf numFmtId="0" fontId="12" fillId="4" borderId="0" xfId="5" applyFont="1" applyFill="1" applyBorder="1" applyAlignment="1">
      <alignment horizontal="center" vertical="center" wrapText="1"/>
    </xf>
    <xf numFmtId="0" fontId="12" fillId="4" borderId="17" xfId="5" applyFont="1" applyFill="1" applyBorder="1" applyAlignment="1">
      <alignment horizontal="center" vertical="center" wrapText="1"/>
    </xf>
    <xf numFmtId="0" fontId="12" fillId="4" borderId="20" xfId="5" applyFont="1" applyFill="1" applyBorder="1" applyAlignment="1">
      <alignment horizontal="center" vertical="center" wrapText="1"/>
    </xf>
    <xf numFmtId="0" fontId="15" fillId="4" borderId="0" xfId="5" applyFont="1" applyFill="1" applyBorder="1" applyAlignment="1">
      <alignment horizontal="left" vertical="top" wrapText="1"/>
    </xf>
    <xf numFmtId="0" fontId="9" fillId="4" borderId="0" xfId="5" applyNumberFormat="1" applyFont="1" applyFill="1" applyBorder="1" applyAlignment="1" applyProtection="1">
      <alignment horizontal="left" wrapText="1"/>
    </xf>
    <xf numFmtId="0" fontId="1" fillId="4" borderId="0" xfId="5" applyFill="1" applyAlignment="1"/>
    <xf numFmtId="0" fontId="3" fillId="4" borderId="63" xfId="8" applyFont="1" applyFill="1" applyBorder="1" applyAlignment="1">
      <alignment horizontal="center" vertical="center" wrapText="1"/>
    </xf>
    <xf numFmtId="180" fontId="157" fillId="4" borderId="0" xfId="5" applyNumberFormat="1" applyFont="1" applyFill="1"/>
  </cellXfs>
  <cellStyles count="11">
    <cellStyle name="Milliers 2" xfId="2"/>
    <cellStyle name="Motif" xfId="1"/>
    <cellStyle name="Motif 2 2" xfId="8"/>
    <cellStyle name="Normal" xfId="0" builtinId="0"/>
    <cellStyle name="Normal 2 2" xfId="7"/>
    <cellStyle name="Normal 3" xfId="5"/>
    <cellStyle name="Normal_Chapitre4 Les finances des collectivités locales-AM" xfId="4"/>
    <cellStyle name="Pourcentage" xfId="6" builtinId="5"/>
    <cellStyle name="Pourcentage 2 2" xfId="9"/>
    <cellStyle name="Pourcentage 3" xfId="10"/>
    <cellStyle name="Pourcentage 4" xfId="3"/>
  </cellStyles>
  <dxfs count="0"/>
  <tableStyles count="0" defaultTableStyle="TableStyleMedium2" defaultPivotStyle="PivotStyleLight16"/>
  <colors>
    <mruColors>
      <color rgb="FF215968"/>
      <color rgb="FF31859C"/>
      <color rgb="FF953735"/>
      <color rgb="FF95379C"/>
      <color rgb="FFD99694"/>
      <color rgb="FFDEEBF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25585498183265E-2"/>
          <c:y val="8.8998155416331506E-2"/>
          <c:w val="0.7225403590227788"/>
          <c:h val="0.85103971136734868"/>
        </c:manualLayout>
      </c:layout>
      <c:barChart>
        <c:barDir val="bar"/>
        <c:grouping val="clustered"/>
        <c:varyColors val="0"/>
        <c:ser>
          <c:idx val="0"/>
          <c:order val="0"/>
          <c:tx>
            <c:strRef>
              <c:f>'Données pyramide âges 8.6a'!$A$61</c:f>
              <c:strCache>
                <c:ptCount val="1"/>
                <c:pt idx="0">
                  <c:v>Femmes 2022</c:v>
                </c:pt>
              </c:strCache>
            </c:strRef>
          </c:tx>
          <c:spPr>
            <a:solidFill>
              <a:srgbClr val="D99694"/>
            </a:solidFill>
            <a:ln>
              <a:solidFill>
                <a:schemeClr val="accent5">
                  <a:lumMod val="50000"/>
                </a:schemeClr>
              </a:solidFill>
            </a:ln>
          </c:spPr>
          <c:invertIfNegative val="0"/>
          <c:cat>
            <c:numLit>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Lit>
          </c:cat>
          <c:val>
            <c:numRef>
              <c:f>'Données pyramide âges 8.6a'!$B$61:$BE$61</c:f>
              <c:numCache>
                <c:formatCode>General</c:formatCode>
                <c:ptCount val="56"/>
                <c:pt idx="0">
                  <c:v>143</c:v>
                </c:pt>
                <c:pt idx="1">
                  <c:v>339</c:v>
                </c:pt>
                <c:pt idx="2">
                  <c:v>672</c:v>
                </c:pt>
                <c:pt idx="3">
                  <c:v>2503</c:v>
                </c:pt>
                <c:pt idx="4">
                  <c:v>4710</c:v>
                </c:pt>
                <c:pt idx="5">
                  <c:v>6591</c:v>
                </c:pt>
                <c:pt idx="6">
                  <c:v>8092</c:v>
                </c:pt>
                <c:pt idx="7">
                  <c:v>9731</c:v>
                </c:pt>
                <c:pt idx="8">
                  <c:v>10600</c:v>
                </c:pt>
                <c:pt idx="9">
                  <c:v>11569</c:v>
                </c:pt>
                <c:pt idx="10">
                  <c:v>12611</c:v>
                </c:pt>
                <c:pt idx="11">
                  <c:v>13598</c:v>
                </c:pt>
                <c:pt idx="12">
                  <c:v>14572</c:v>
                </c:pt>
                <c:pt idx="13">
                  <c:v>15044</c:v>
                </c:pt>
                <c:pt idx="14">
                  <c:v>15716</c:v>
                </c:pt>
                <c:pt idx="15">
                  <c:v>17235</c:v>
                </c:pt>
                <c:pt idx="16">
                  <c:v>18565</c:v>
                </c:pt>
                <c:pt idx="17">
                  <c:v>19945</c:v>
                </c:pt>
                <c:pt idx="18">
                  <c:v>21310</c:v>
                </c:pt>
                <c:pt idx="19">
                  <c:v>22296</c:v>
                </c:pt>
                <c:pt idx="20">
                  <c:v>23285</c:v>
                </c:pt>
                <c:pt idx="21">
                  <c:v>24309</c:v>
                </c:pt>
                <c:pt idx="22">
                  <c:v>25262</c:v>
                </c:pt>
                <c:pt idx="23">
                  <c:v>25847</c:v>
                </c:pt>
                <c:pt idx="24">
                  <c:v>26318</c:v>
                </c:pt>
                <c:pt idx="25">
                  <c:v>29102</c:v>
                </c:pt>
                <c:pt idx="26">
                  <c:v>30059</c:v>
                </c:pt>
                <c:pt idx="27">
                  <c:v>31457</c:v>
                </c:pt>
                <c:pt idx="28">
                  <c:v>30747</c:v>
                </c:pt>
                <c:pt idx="29">
                  <c:v>30678</c:v>
                </c:pt>
                <c:pt idx="30">
                  <c:v>31859</c:v>
                </c:pt>
                <c:pt idx="31">
                  <c:v>32108</c:v>
                </c:pt>
                <c:pt idx="32">
                  <c:v>33562</c:v>
                </c:pt>
                <c:pt idx="33">
                  <c:v>36653</c:v>
                </c:pt>
                <c:pt idx="34">
                  <c:v>39710</c:v>
                </c:pt>
                <c:pt idx="35">
                  <c:v>40871</c:v>
                </c:pt>
                <c:pt idx="36">
                  <c:v>41234</c:v>
                </c:pt>
                <c:pt idx="37">
                  <c:v>40615</c:v>
                </c:pt>
                <c:pt idx="38">
                  <c:v>40299</c:v>
                </c:pt>
                <c:pt idx="39">
                  <c:v>40056</c:v>
                </c:pt>
                <c:pt idx="40">
                  <c:v>40491</c:v>
                </c:pt>
                <c:pt idx="41">
                  <c:v>41952</c:v>
                </c:pt>
                <c:pt idx="42">
                  <c:v>41965</c:v>
                </c:pt>
                <c:pt idx="43">
                  <c:v>42300</c:v>
                </c:pt>
                <c:pt idx="44">
                  <c:v>40385</c:v>
                </c:pt>
                <c:pt idx="45">
                  <c:v>36013</c:v>
                </c:pt>
                <c:pt idx="46">
                  <c:v>32309</c:v>
                </c:pt>
                <c:pt idx="47">
                  <c:v>20022</c:v>
                </c:pt>
                <c:pt idx="48">
                  <c:v>13482</c:v>
                </c:pt>
                <c:pt idx="49">
                  <c:v>9575</c:v>
                </c:pt>
                <c:pt idx="50">
                  <c:v>6248</c:v>
                </c:pt>
                <c:pt idx="51">
                  <c:v>4392</c:v>
                </c:pt>
                <c:pt idx="52">
                  <c:v>1330</c:v>
                </c:pt>
                <c:pt idx="53">
                  <c:v>624</c:v>
                </c:pt>
                <c:pt idx="54">
                  <c:v>332</c:v>
                </c:pt>
                <c:pt idx="55">
                  <c:v>216</c:v>
                </c:pt>
              </c:numCache>
            </c:numRef>
          </c:val>
          <c:extLst>
            <c:ext xmlns:c16="http://schemas.microsoft.com/office/drawing/2014/chart" uri="{C3380CC4-5D6E-409C-BE32-E72D297353CC}">
              <c16:uniqueId val="{00000000-12E9-4CCA-BE38-E4A9614DDF20}"/>
            </c:ext>
          </c:extLst>
        </c:ser>
        <c:ser>
          <c:idx val="2"/>
          <c:order val="2"/>
          <c:tx>
            <c:strRef>
              <c:f>'Données pyramide âges 8.6a'!$A$63</c:f>
              <c:strCache>
                <c:ptCount val="1"/>
                <c:pt idx="0">
                  <c:v>Hommes 2022</c:v>
                </c:pt>
              </c:strCache>
            </c:strRef>
          </c:tx>
          <c:spPr>
            <a:solidFill>
              <a:srgbClr val="31859C"/>
            </a:solidFill>
            <a:ln>
              <a:solidFill>
                <a:schemeClr val="tx1"/>
              </a:solidFill>
            </a:ln>
          </c:spPr>
          <c:invertIfNegative val="0"/>
          <c:cat>
            <c:numLit>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Lit>
          </c:cat>
          <c:val>
            <c:numRef>
              <c:f>'Données pyramide âges 8.6a'!$B$63:$BE$63</c:f>
              <c:numCache>
                <c:formatCode>General</c:formatCode>
                <c:ptCount val="56"/>
                <c:pt idx="0">
                  <c:v>-351</c:v>
                </c:pt>
                <c:pt idx="1">
                  <c:v>-670</c:v>
                </c:pt>
                <c:pt idx="2">
                  <c:v>-883</c:v>
                </c:pt>
                <c:pt idx="3">
                  <c:v>-2099</c:v>
                </c:pt>
                <c:pt idx="4">
                  <c:v>-3490</c:v>
                </c:pt>
                <c:pt idx="5">
                  <c:v>-4789</c:v>
                </c:pt>
                <c:pt idx="6">
                  <c:v>-5785</c:v>
                </c:pt>
                <c:pt idx="7">
                  <c:v>-6513</c:v>
                </c:pt>
                <c:pt idx="8">
                  <c:v>-6932</c:v>
                </c:pt>
                <c:pt idx="9">
                  <c:v>-7508</c:v>
                </c:pt>
                <c:pt idx="10">
                  <c:v>-8077</c:v>
                </c:pt>
                <c:pt idx="11">
                  <c:v>-9013</c:v>
                </c:pt>
                <c:pt idx="12">
                  <c:v>-9850</c:v>
                </c:pt>
                <c:pt idx="13">
                  <c:v>-10061</c:v>
                </c:pt>
                <c:pt idx="14">
                  <c:v>-10884</c:v>
                </c:pt>
                <c:pt idx="15">
                  <c:v>-11658</c:v>
                </c:pt>
                <c:pt idx="16">
                  <c:v>-12574</c:v>
                </c:pt>
                <c:pt idx="17">
                  <c:v>-13005</c:v>
                </c:pt>
                <c:pt idx="18">
                  <c:v>-13680</c:v>
                </c:pt>
                <c:pt idx="19">
                  <c:v>-14260</c:v>
                </c:pt>
                <c:pt idx="20">
                  <c:v>-14745</c:v>
                </c:pt>
                <c:pt idx="21">
                  <c:v>-14936</c:v>
                </c:pt>
                <c:pt idx="22">
                  <c:v>-15454</c:v>
                </c:pt>
                <c:pt idx="23">
                  <c:v>-15718</c:v>
                </c:pt>
                <c:pt idx="24">
                  <c:v>-16373</c:v>
                </c:pt>
                <c:pt idx="25">
                  <c:v>-18008</c:v>
                </c:pt>
                <c:pt idx="26">
                  <c:v>-18890</c:v>
                </c:pt>
                <c:pt idx="27">
                  <c:v>-19314</c:v>
                </c:pt>
                <c:pt idx="28">
                  <c:v>-19219</c:v>
                </c:pt>
                <c:pt idx="29">
                  <c:v>-19412</c:v>
                </c:pt>
                <c:pt idx="30">
                  <c:v>-20649</c:v>
                </c:pt>
                <c:pt idx="31">
                  <c:v>-20669</c:v>
                </c:pt>
                <c:pt idx="32">
                  <c:v>-22151</c:v>
                </c:pt>
                <c:pt idx="33">
                  <c:v>-24331</c:v>
                </c:pt>
                <c:pt idx="34">
                  <c:v>-26444</c:v>
                </c:pt>
                <c:pt idx="35">
                  <c:v>-26968</c:v>
                </c:pt>
                <c:pt idx="36">
                  <c:v>-26642</c:v>
                </c:pt>
                <c:pt idx="37">
                  <c:v>-26193</c:v>
                </c:pt>
                <c:pt idx="38">
                  <c:v>-25529</c:v>
                </c:pt>
                <c:pt idx="39">
                  <c:v>-25254</c:v>
                </c:pt>
                <c:pt idx="40">
                  <c:v>-25119</c:v>
                </c:pt>
                <c:pt idx="41">
                  <c:v>-26028</c:v>
                </c:pt>
                <c:pt idx="42">
                  <c:v>-26232</c:v>
                </c:pt>
                <c:pt idx="43">
                  <c:v>-26429</c:v>
                </c:pt>
                <c:pt idx="44">
                  <c:v>-25370</c:v>
                </c:pt>
                <c:pt idx="45">
                  <c:v>-20429</c:v>
                </c:pt>
                <c:pt idx="46">
                  <c:v>-16698</c:v>
                </c:pt>
                <c:pt idx="47">
                  <c:v>-10624</c:v>
                </c:pt>
                <c:pt idx="48">
                  <c:v>-7178</c:v>
                </c:pt>
                <c:pt idx="49">
                  <c:v>-5103</c:v>
                </c:pt>
                <c:pt idx="50">
                  <c:v>-3365</c:v>
                </c:pt>
                <c:pt idx="51">
                  <c:v>-2313</c:v>
                </c:pt>
                <c:pt idx="52">
                  <c:v>-661</c:v>
                </c:pt>
                <c:pt idx="53">
                  <c:v>-353</c:v>
                </c:pt>
                <c:pt idx="54">
                  <c:v>-189</c:v>
                </c:pt>
                <c:pt idx="55">
                  <c:v>-156</c:v>
                </c:pt>
              </c:numCache>
            </c:numRef>
          </c:val>
          <c:extLst>
            <c:ext xmlns:c16="http://schemas.microsoft.com/office/drawing/2014/chart" uri="{C3380CC4-5D6E-409C-BE32-E72D297353CC}">
              <c16:uniqueId val="{00000001-12E9-4CCA-BE38-E4A9614DDF20}"/>
            </c:ext>
          </c:extLst>
        </c:ser>
        <c:dLbls>
          <c:showLegendKey val="0"/>
          <c:showVal val="0"/>
          <c:showCatName val="0"/>
          <c:showSerName val="0"/>
          <c:showPercent val="0"/>
          <c:showBubbleSize val="0"/>
        </c:dLbls>
        <c:gapWidth val="0"/>
        <c:overlap val="100"/>
        <c:axId val="-108376336"/>
        <c:axId val="-108362736"/>
      </c:barChart>
      <c:scatterChart>
        <c:scatterStyle val="lineMarker"/>
        <c:varyColors val="0"/>
        <c:ser>
          <c:idx val="3"/>
          <c:order val="3"/>
          <c:tx>
            <c:strRef>
              <c:f>'Données pyramide âges 8.6a'!$A$64</c:f>
              <c:strCache>
                <c:ptCount val="1"/>
                <c:pt idx="0">
                  <c:v>Hommes 2010</c:v>
                </c:pt>
              </c:strCache>
            </c:strRef>
          </c:tx>
          <c:spPr>
            <a:ln>
              <a:solidFill>
                <a:srgbClr val="215968"/>
              </a:solidFill>
            </a:ln>
          </c:spPr>
          <c:marker>
            <c:symbol val="none"/>
          </c:marker>
          <c:xVal>
            <c:numRef>
              <c:f>'Données pyramide âges 8.6a'!$B$64:$BE$64</c:f>
              <c:numCache>
                <c:formatCode>General</c:formatCode>
                <c:ptCount val="56"/>
                <c:pt idx="0">
                  <c:v>-26</c:v>
                </c:pt>
                <c:pt idx="1">
                  <c:v>-167</c:v>
                </c:pt>
                <c:pt idx="2">
                  <c:v>-627</c:v>
                </c:pt>
                <c:pt idx="3">
                  <c:v>-1558</c:v>
                </c:pt>
                <c:pt idx="4">
                  <c:v>-3058</c:v>
                </c:pt>
                <c:pt idx="5">
                  <c:v>-4507</c:v>
                </c:pt>
                <c:pt idx="6">
                  <c:v>-5955</c:v>
                </c:pt>
                <c:pt idx="7">
                  <c:v>-6898</c:v>
                </c:pt>
                <c:pt idx="8">
                  <c:v>-7548</c:v>
                </c:pt>
                <c:pt idx="9">
                  <c:v>-8677</c:v>
                </c:pt>
                <c:pt idx="10">
                  <c:v>-9323</c:v>
                </c:pt>
                <c:pt idx="11">
                  <c:v>-9987</c:v>
                </c:pt>
                <c:pt idx="12">
                  <c:v>-10534</c:v>
                </c:pt>
                <c:pt idx="13">
                  <c:v>-12347</c:v>
                </c:pt>
                <c:pt idx="14">
                  <c:v>-13583</c:v>
                </c:pt>
                <c:pt idx="15">
                  <c:v>-14023</c:v>
                </c:pt>
                <c:pt idx="16">
                  <c:v>-14459</c:v>
                </c:pt>
                <c:pt idx="17">
                  <c:v>-14800</c:v>
                </c:pt>
                <c:pt idx="18">
                  <c:v>-15821</c:v>
                </c:pt>
                <c:pt idx="19">
                  <c:v>-15969</c:v>
                </c:pt>
                <c:pt idx="20">
                  <c:v>-17380</c:v>
                </c:pt>
                <c:pt idx="21">
                  <c:v>-19842</c:v>
                </c:pt>
                <c:pt idx="22">
                  <c:v>-21656</c:v>
                </c:pt>
                <c:pt idx="23">
                  <c:v>-22172</c:v>
                </c:pt>
                <c:pt idx="24">
                  <c:v>-22137</c:v>
                </c:pt>
                <c:pt idx="25">
                  <c:v>-21958</c:v>
                </c:pt>
                <c:pt idx="26">
                  <c:v>-21964</c:v>
                </c:pt>
                <c:pt idx="27">
                  <c:v>-21880</c:v>
                </c:pt>
                <c:pt idx="28">
                  <c:v>-22195</c:v>
                </c:pt>
                <c:pt idx="29">
                  <c:v>-23519</c:v>
                </c:pt>
                <c:pt idx="30">
                  <c:v>-24221</c:v>
                </c:pt>
                <c:pt idx="31">
                  <c:v>-25285</c:v>
                </c:pt>
                <c:pt idx="32">
                  <c:v>-24980</c:v>
                </c:pt>
                <c:pt idx="33">
                  <c:v>-24331</c:v>
                </c:pt>
                <c:pt idx="34">
                  <c:v>-25064</c:v>
                </c:pt>
                <c:pt idx="35">
                  <c:v>-24917</c:v>
                </c:pt>
                <c:pt idx="36">
                  <c:v>-24691</c:v>
                </c:pt>
                <c:pt idx="37">
                  <c:v>-24464</c:v>
                </c:pt>
                <c:pt idx="38">
                  <c:v>-23832</c:v>
                </c:pt>
                <c:pt idx="39">
                  <c:v>-23280</c:v>
                </c:pt>
                <c:pt idx="40">
                  <c:v>-21701</c:v>
                </c:pt>
                <c:pt idx="41">
                  <c:v>-20868</c:v>
                </c:pt>
                <c:pt idx="42">
                  <c:v>-19477</c:v>
                </c:pt>
                <c:pt idx="43">
                  <c:v>-16543</c:v>
                </c:pt>
                <c:pt idx="44">
                  <c:v>-13822</c:v>
                </c:pt>
                <c:pt idx="45">
                  <c:v>-8204</c:v>
                </c:pt>
                <c:pt idx="46">
                  <c:v>-5103</c:v>
                </c:pt>
                <c:pt idx="47">
                  <c:v>-3553</c:v>
                </c:pt>
                <c:pt idx="48">
                  <c:v>-2616</c:v>
                </c:pt>
                <c:pt idx="49">
                  <c:v>-1920</c:v>
                </c:pt>
                <c:pt idx="50">
                  <c:v>-594</c:v>
                </c:pt>
                <c:pt idx="51">
                  <c:v>-278</c:v>
                </c:pt>
                <c:pt idx="52">
                  <c:v>-187</c:v>
                </c:pt>
                <c:pt idx="53">
                  <c:v>-119</c:v>
                </c:pt>
                <c:pt idx="54">
                  <c:v>-62</c:v>
                </c:pt>
                <c:pt idx="55">
                  <c:v>-51</c:v>
                </c:pt>
              </c:numCache>
            </c:numRef>
          </c:xVal>
          <c:yVal>
            <c:numRef>
              <c:f>'Données pyramide âges 8.6a'!$B$60:$BE$60</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yVal>
          <c:smooth val="0"/>
          <c:extLst>
            <c:ext xmlns:c16="http://schemas.microsoft.com/office/drawing/2014/chart" uri="{C3380CC4-5D6E-409C-BE32-E72D297353CC}">
              <c16:uniqueId val="{00000002-12E9-4CCA-BE38-E4A9614DDF20}"/>
            </c:ext>
          </c:extLst>
        </c:ser>
        <c:dLbls>
          <c:showLegendKey val="0"/>
          <c:showVal val="0"/>
          <c:showCatName val="0"/>
          <c:showSerName val="0"/>
          <c:showPercent val="0"/>
          <c:showBubbleSize val="0"/>
        </c:dLbls>
        <c:axId val="-108363280"/>
        <c:axId val="-108366544"/>
      </c:scatterChart>
      <c:scatterChart>
        <c:scatterStyle val="smoothMarker"/>
        <c:varyColors val="0"/>
        <c:ser>
          <c:idx val="1"/>
          <c:order val="1"/>
          <c:tx>
            <c:strRef>
              <c:f>'Données pyramide âges 8.6a'!$A$62</c:f>
              <c:strCache>
                <c:ptCount val="1"/>
                <c:pt idx="0">
                  <c:v>Femmes 2010</c:v>
                </c:pt>
              </c:strCache>
            </c:strRef>
          </c:tx>
          <c:spPr>
            <a:ln>
              <a:solidFill>
                <a:srgbClr val="953735"/>
              </a:solidFill>
            </a:ln>
          </c:spPr>
          <c:marker>
            <c:symbol val="none"/>
          </c:marker>
          <c:xVal>
            <c:numRef>
              <c:f>'Données pyramide âges 8.6a'!$B$62:$BE$62</c:f>
              <c:numCache>
                <c:formatCode>General</c:formatCode>
                <c:ptCount val="56"/>
                <c:pt idx="0">
                  <c:v>6</c:v>
                </c:pt>
                <c:pt idx="1">
                  <c:v>88</c:v>
                </c:pt>
                <c:pt idx="2">
                  <c:v>426</c:v>
                </c:pt>
                <c:pt idx="3">
                  <c:v>1685</c:v>
                </c:pt>
                <c:pt idx="4">
                  <c:v>4026</c:v>
                </c:pt>
                <c:pt idx="5">
                  <c:v>6169</c:v>
                </c:pt>
                <c:pt idx="6">
                  <c:v>8289</c:v>
                </c:pt>
                <c:pt idx="7">
                  <c:v>9798</c:v>
                </c:pt>
                <c:pt idx="8">
                  <c:v>11491</c:v>
                </c:pt>
                <c:pt idx="9">
                  <c:v>13200</c:v>
                </c:pt>
                <c:pt idx="10">
                  <c:v>14239</c:v>
                </c:pt>
                <c:pt idx="11">
                  <c:v>15213</c:v>
                </c:pt>
                <c:pt idx="12">
                  <c:v>15817</c:v>
                </c:pt>
                <c:pt idx="13">
                  <c:v>17954</c:v>
                </c:pt>
                <c:pt idx="14">
                  <c:v>19225</c:v>
                </c:pt>
                <c:pt idx="15">
                  <c:v>20376</c:v>
                </c:pt>
                <c:pt idx="16">
                  <c:v>20450</c:v>
                </c:pt>
                <c:pt idx="17">
                  <c:v>20798</c:v>
                </c:pt>
                <c:pt idx="18">
                  <c:v>22214</c:v>
                </c:pt>
                <c:pt idx="19">
                  <c:v>22683</c:v>
                </c:pt>
                <c:pt idx="20">
                  <c:v>24075</c:v>
                </c:pt>
                <c:pt idx="21">
                  <c:v>27276</c:v>
                </c:pt>
                <c:pt idx="22">
                  <c:v>30171</c:v>
                </c:pt>
                <c:pt idx="23">
                  <c:v>32087</c:v>
                </c:pt>
                <c:pt idx="24">
                  <c:v>33070</c:v>
                </c:pt>
                <c:pt idx="25">
                  <c:v>33193</c:v>
                </c:pt>
                <c:pt idx="26">
                  <c:v>33849</c:v>
                </c:pt>
                <c:pt idx="27">
                  <c:v>34396</c:v>
                </c:pt>
                <c:pt idx="28">
                  <c:v>35873</c:v>
                </c:pt>
                <c:pt idx="29">
                  <c:v>38087</c:v>
                </c:pt>
                <c:pt idx="30">
                  <c:v>39066</c:v>
                </c:pt>
                <c:pt idx="31">
                  <c:v>40749</c:v>
                </c:pt>
                <c:pt idx="32">
                  <c:v>40094</c:v>
                </c:pt>
                <c:pt idx="33">
                  <c:v>38351</c:v>
                </c:pt>
                <c:pt idx="34">
                  <c:v>38739</c:v>
                </c:pt>
                <c:pt idx="35">
                  <c:v>37586</c:v>
                </c:pt>
                <c:pt idx="36">
                  <c:v>37780</c:v>
                </c:pt>
                <c:pt idx="37">
                  <c:v>36138</c:v>
                </c:pt>
                <c:pt idx="38">
                  <c:v>34966</c:v>
                </c:pt>
                <c:pt idx="39">
                  <c:v>33590</c:v>
                </c:pt>
                <c:pt idx="40">
                  <c:v>31916</c:v>
                </c:pt>
                <c:pt idx="41">
                  <c:v>30756</c:v>
                </c:pt>
                <c:pt idx="42">
                  <c:v>28893</c:v>
                </c:pt>
                <c:pt idx="43">
                  <c:v>27367</c:v>
                </c:pt>
                <c:pt idx="44">
                  <c:v>24601</c:v>
                </c:pt>
                <c:pt idx="45">
                  <c:v>15401</c:v>
                </c:pt>
                <c:pt idx="46">
                  <c:v>9864</c:v>
                </c:pt>
                <c:pt idx="47">
                  <c:v>6991</c:v>
                </c:pt>
                <c:pt idx="48">
                  <c:v>5343</c:v>
                </c:pt>
                <c:pt idx="49">
                  <c:v>3885</c:v>
                </c:pt>
                <c:pt idx="50">
                  <c:v>1243</c:v>
                </c:pt>
                <c:pt idx="51">
                  <c:v>556</c:v>
                </c:pt>
                <c:pt idx="52">
                  <c:v>300</c:v>
                </c:pt>
                <c:pt idx="53">
                  <c:v>147</c:v>
                </c:pt>
                <c:pt idx="54">
                  <c:v>100</c:v>
                </c:pt>
                <c:pt idx="55">
                  <c:v>79</c:v>
                </c:pt>
              </c:numCache>
            </c:numRef>
          </c:xVal>
          <c:yVal>
            <c:numRef>
              <c:f>'Données pyramide âges 8.6a'!$B$60:$BE$60</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yVal>
          <c:smooth val="1"/>
          <c:extLst>
            <c:ext xmlns:c16="http://schemas.microsoft.com/office/drawing/2014/chart" uri="{C3380CC4-5D6E-409C-BE32-E72D297353CC}">
              <c16:uniqueId val="{00000003-12E9-4CCA-BE38-E4A9614DDF20}"/>
            </c:ext>
          </c:extLst>
        </c:ser>
        <c:dLbls>
          <c:showLegendKey val="0"/>
          <c:showVal val="0"/>
          <c:showCatName val="0"/>
          <c:showSerName val="0"/>
          <c:showPercent val="0"/>
          <c:showBubbleSize val="0"/>
        </c:dLbls>
        <c:axId val="-108363280"/>
        <c:axId val="-108366544"/>
      </c:scatterChart>
      <c:catAx>
        <c:axId val="-108376336"/>
        <c:scaling>
          <c:orientation val="minMax"/>
        </c:scaling>
        <c:delete val="0"/>
        <c:axPos val="l"/>
        <c:numFmt formatCode="General" sourceLinked="1"/>
        <c:majorTickMark val="none"/>
        <c:minorTickMark val="none"/>
        <c:tickLblPos val="none"/>
        <c:spPr>
          <a:ln w="25400">
            <a:solidFill>
              <a:schemeClr val="tx1"/>
            </a:solidFill>
          </a:ln>
        </c:spPr>
        <c:crossAx val="-108362736"/>
        <c:crossesAt val="0"/>
        <c:auto val="1"/>
        <c:lblAlgn val="ctr"/>
        <c:lblOffset val="100"/>
        <c:noMultiLvlLbl val="0"/>
      </c:catAx>
      <c:valAx>
        <c:axId val="-108362736"/>
        <c:scaling>
          <c:orientation val="minMax"/>
        </c:scaling>
        <c:delete val="0"/>
        <c:axPos val="b"/>
        <c:majorGridlines>
          <c:spPr>
            <a:ln>
              <a:solidFill>
                <a:schemeClr val="bg1">
                  <a:lumMod val="85000"/>
                </a:schemeClr>
              </a:solidFill>
            </a:ln>
          </c:spPr>
        </c:majorGridlines>
        <c:numFmt formatCode="#,##0;#,##0" sourceLinked="0"/>
        <c:majorTickMark val="out"/>
        <c:minorTickMark val="none"/>
        <c:tickLblPos val="nextTo"/>
        <c:spPr>
          <a:ln>
            <a:solidFill>
              <a:schemeClr val="bg1">
                <a:lumMod val="65000"/>
              </a:schemeClr>
            </a:solidFill>
          </a:ln>
        </c:spPr>
        <c:crossAx val="-108376336"/>
        <c:crosses val="autoZero"/>
        <c:crossBetween val="between"/>
      </c:valAx>
      <c:valAx>
        <c:axId val="-108366544"/>
        <c:scaling>
          <c:orientation val="minMax"/>
          <c:max val="70"/>
          <c:min val="15"/>
        </c:scaling>
        <c:delete val="0"/>
        <c:axPos val="r"/>
        <c:numFmt formatCode="General" sourceLinked="1"/>
        <c:majorTickMark val="none"/>
        <c:minorTickMark val="none"/>
        <c:tickLblPos val="low"/>
        <c:crossAx val="-108363280"/>
        <c:crosses val="max"/>
        <c:crossBetween val="midCat"/>
      </c:valAx>
      <c:valAx>
        <c:axId val="-108363280"/>
        <c:scaling>
          <c:orientation val="minMax"/>
        </c:scaling>
        <c:delete val="1"/>
        <c:axPos val="b"/>
        <c:numFmt formatCode="General" sourceLinked="1"/>
        <c:majorTickMark val="out"/>
        <c:minorTickMark val="none"/>
        <c:tickLblPos val="none"/>
        <c:crossAx val="-108366544"/>
        <c:crosses val="autoZero"/>
        <c:crossBetween val="midCat"/>
      </c:valAx>
    </c:plotArea>
    <c:legend>
      <c:legendPos val="r"/>
      <c:overlay val="0"/>
    </c:legend>
    <c:plotVisOnly val="1"/>
    <c:dispBlanksAs val="gap"/>
    <c:showDLblsOverMax val="0"/>
  </c:chart>
  <c:printSettings>
    <c:headerFooter/>
    <c:pageMargins b="0.75000000000000411" l="0.70000000000000062" r="0.70000000000000062" t="0.75000000000000411"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223732022698027"/>
          <c:y val="5.4852320675105488E-2"/>
          <c:w val="0.67632273827542611"/>
          <c:h val="0.85570351174457626"/>
        </c:manualLayout>
      </c:layout>
      <c:barChart>
        <c:barDir val="bar"/>
        <c:grouping val="clustered"/>
        <c:varyColors val="0"/>
        <c:ser>
          <c:idx val="0"/>
          <c:order val="0"/>
          <c:tx>
            <c:strRef>
              <c:f>'Données graphe 8.9b'!$B$3</c:f>
              <c:strCache>
                <c:ptCount val="1"/>
                <c:pt idx="0">
                  <c:v>Taux de féminisation</c:v>
                </c:pt>
              </c:strCache>
            </c:strRef>
          </c:tx>
          <c:spPr>
            <a:solidFill>
              <a:schemeClr val="accent1"/>
            </a:solidFill>
            <a:ln>
              <a:noFill/>
            </a:ln>
            <a:effectLst/>
          </c:spPr>
          <c:invertIfNegative val="0"/>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01-0D51-4B41-8093-36F34FAEB0B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Autres cas *</c:v>
              </c:pt>
              <c:pt idx="1">
                <c:v>Animation</c:v>
              </c:pt>
              <c:pt idx="2">
                <c:v>Incendie et secours</c:v>
              </c:pt>
              <c:pt idx="3">
                <c:v>Police municipale</c:v>
              </c:pt>
              <c:pt idx="4">
                <c:v>Médico-technique</c:v>
              </c:pt>
              <c:pt idx="5">
                <c:v>Médico-sociale</c:v>
              </c:pt>
              <c:pt idx="6">
                <c:v>Sociale</c:v>
              </c:pt>
              <c:pt idx="7">
                <c:v>Sportive</c:v>
              </c:pt>
              <c:pt idx="8">
                <c:v>Culturelle</c:v>
              </c:pt>
              <c:pt idx="9">
                <c:v>Technique</c:v>
              </c:pt>
              <c:pt idx="10">
                <c:v>Administrative</c:v>
              </c:pt>
              <c:pt idx="11">
                <c:v>Ensemble</c:v>
              </c:pt>
            </c:strLit>
          </c:cat>
          <c:val>
            <c:numRef>
              <c:f>'Données graphe 8.9b'!$B$4:$B$15</c:f>
              <c:numCache>
                <c:formatCode>0.0%</c:formatCode>
                <c:ptCount val="12"/>
                <c:pt idx="0">
                  <c:v>0.58278941944349016</c:v>
                </c:pt>
                <c:pt idx="1">
                  <c:v>0.73162061493577302</c:v>
                </c:pt>
                <c:pt idx="2">
                  <c:v>6.9863838458688404E-2</c:v>
                </c:pt>
                <c:pt idx="3">
                  <c:v>0.21535011024100967</c:v>
                </c:pt>
                <c:pt idx="4">
                  <c:v>0.81046351537402483</c:v>
                </c:pt>
                <c:pt idx="5">
                  <c:v>0.95163867080518527</c:v>
                </c:pt>
                <c:pt idx="6">
                  <c:v>0.9466660300331845</c:v>
                </c:pt>
                <c:pt idx="7">
                  <c:v>0.30415085791947449</c:v>
                </c:pt>
                <c:pt idx="8">
                  <c:v>0.64361654491255449</c:v>
                </c:pt>
                <c:pt idx="9">
                  <c:v>0.41566995891967484</c:v>
                </c:pt>
                <c:pt idx="10">
                  <c:v>0.82867685098876653</c:v>
                </c:pt>
                <c:pt idx="11">
                  <c:v>0.60782346563462875</c:v>
                </c:pt>
              </c:numCache>
            </c:numRef>
          </c:val>
          <c:extLst>
            <c:ext xmlns:c16="http://schemas.microsoft.com/office/drawing/2014/chart" uri="{C3380CC4-5D6E-409C-BE32-E72D297353CC}">
              <c16:uniqueId val="{00000002-0D51-4B41-8093-36F34FAEB0BC}"/>
            </c:ext>
          </c:extLst>
        </c:ser>
        <c:dLbls>
          <c:showLegendKey val="0"/>
          <c:showVal val="0"/>
          <c:showCatName val="0"/>
          <c:showSerName val="0"/>
          <c:showPercent val="0"/>
          <c:showBubbleSize val="0"/>
        </c:dLbls>
        <c:gapWidth val="182"/>
        <c:axId val="-1226861888"/>
        <c:axId val="-1226862432"/>
      </c:barChart>
      <c:catAx>
        <c:axId val="-1226861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6862432"/>
        <c:crosses val="autoZero"/>
        <c:auto val="1"/>
        <c:lblAlgn val="ctr"/>
        <c:lblOffset val="100"/>
        <c:noMultiLvlLbl val="0"/>
      </c:catAx>
      <c:valAx>
        <c:axId val="-1226862432"/>
        <c:scaling>
          <c:orientation val="minMax"/>
        </c:scaling>
        <c:delete val="0"/>
        <c:axPos val="b"/>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6861888"/>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19560692094887E-2"/>
          <c:y val="9.9577844825471745E-2"/>
          <c:w val="0.90708095253872756"/>
          <c:h val="0.76151617730025956"/>
        </c:manualLayout>
      </c:layout>
      <c:barChart>
        <c:barDir val="col"/>
        <c:grouping val="clustered"/>
        <c:varyColors val="0"/>
        <c:ser>
          <c:idx val="0"/>
          <c:order val="0"/>
          <c:tx>
            <c:strRef>
              <c:f>'Données graphe 8.13'!$B$3</c:f>
              <c:strCache>
                <c:ptCount val="1"/>
                <c:pt idx="0">
                  <c:v>Comités techniques
4 décembre 2014</c:v>
                </c:pt>
              </c:strCache>
            </c:strRef>
          </c:tx>
          <c:spPr>
            <a:solidFill>
              <a:schemeClr val="accent2"/>
            </a:solidFill>
            <a:ln w="12700">
              <a:solidFill>
                <a:srgbClr val="000000"/>
              </a:solidFill>
              <a:prstDash val="solid"/>
            </a:ln>
          </c:spPr>
          <c:invertIfNegative val="0"/>
          <c:cat>
            <c:strRef>
              <c:f>'Données graphe 8.13'!$A$4:$A$14</c:f>
              <c:strCache>
                <c:ptCount val="11"/>
                <c:pt idx="0">
                  <c:v>CGT</c:v>
                </c:pt>
                <c:pt idx="1">
                  <c:v>CFDT</c:v>
                </c:pt>
                <c:pt idx="2">
                  <c:v>FO</c:v>
                </c:pt>
                <c:pt idx="3">
                  <c:v>UNSA</c:v>
                </c:pt>
                <c:pt idx="4">
                  <c:v>FA-FPT</c:v>
                </c:pt>
                <c:pt idx="5">
                  <c:v>SUD 
Solidaires</c:v>
                </c:pt>
                <c:pt idx="6">
                  <c:v>CFTC</c:v>
                </c:pt>
                <c:pt idx="7">
                  <c:v>FSU</c:v>
                </c:pt>
                <c:pt idx="8">
                  <c:v>Divers</c:v>
                </c:pt>
                <c:pt idx="9">
                  <c:v>CGC </c:v>
                </c:pt>
                <c:pt idx="10">
                  <c:v>SAFPT</c:v>
                </c:pt>
              </c:strCache>
            </c:strRef>
          </c:cat>
          <c:val>
            <c:numRef>
              <c:f>'Données graphe 8.13'!$B$4:$B$14</c:f>
              <c:numCache>
                <c:formatCode>0.0</c:formatCode>
                <c:ptCount val="11"/>
                <c:pt idx="0">
                  <c:v>29.532180896796579</c:v>
                </c:pt>
                <c:pt idx="1">
                  <c:v>22.331610410365858</c:v>
                </c:pt>
                <c:pt idx="2">
                  <c:v>17.71431172430535</c:v>
                </c:pt>
                <c:pt idx="3">
                  <c:v>8.1651376146788994</c:v>
                </c:pt>
                <c:pt idx="4">
                  <c:v>7.4707423404104674</c:v>
                </c:pt>
                <c:pt idx="5">
                  <c:v>3.6107542761194784</c:v>
                </c:pt>
                <c:pt idx="6">
                  <c:v>3.5187077066243186</c:v>
                </c:pt>
                <c:pt idx="7">
                  <c:v>3.3165087039640717</c:v>
                </c:pt>
                <c:pt idx="8">
                  <c:v>1.9398561645914043</c:v>
                </c:pt>
                <c:pt idx="9">
                  <c:v>1.2834933190374558</c:v>
                </c:pt>
                <c:pt idx="10">
                  <c:v>1.1166968431061166</c:v>
                </c:pt>
              </c:numCache>
            </c:numRef>
          </c:val>
          <c:extLst xmlns:c15="http://schemas.microsoft.com/office/drawing/2012/chart">
            <c:ext xmlns:c16="http://schemas.microsoft.com/office/drawing/2014/chart" uri="{C3380CC4-5D6E-409C-BE32-E72D297353CC}">
              <c16:uniqueId val="{00000003-3E4C-4EEB-BDAD-11B1FD5EB756}"/>
            </c:ext>
          </c:extLst>
        </c:ser>
        <c:ser>
          <c:idx val="1"/>
          <c:order val="1"/>
          <c:tx>
            <c:strRef>
              <c:f>'Données graphe 8.13'!$C$3</c:f>
              <c:strCache>
                <c:ptCount val="1"/>
                <c:pt idx="0">
                  <c:v>Comités techniques
6 décembre 2018</c:v>
                </c:pt>
              </c:strCache>
            </c:strRef>
          </c:tx>
          <c:spPr>
            <a:solidFill>
              <a:schemeClr val="accent1">
                <a:lumMod val="50000"/>
              </a:schemeClr>
            </a:solidFill>
            <a:ln w="12700">
              <a:solidFill>
                <a:srgbClr val="000000"/>
              </a:solidFill>
              <a:prstDash val="solid"/>
            </a:ln>
          </c:spPr>
          <c:invertIfNegative val="0"/>
          <c:cat>
            <c:strRef>
              <c:f>'Données graphe 8.13'!$A$4:$A$14</c:f>
              <c:strCache>
                <c:ptCount val="11"/>
                <c:pt idx="0">
                  <c:v>CGT</c:v>
                </c:pt>
                <c:pt idx="1">
                  <c:v>CFDT</c:v>
                </c:pt>
                <c:pt idx="2">
                  <c:v>FO</c:v>
                </c:pt>
                <c:pt idx="3">
                  <c:v>UNSA</c:v>
                </c:pt>
                <c:pt idx="4">
                  <c:v>FA-FPT</c:v>
                </c:pt>
                <c:pt idx="5">
                  <c:v>SUD 
Solidaires</c:v>
                </c:pt>
                <c:pt idx="6">
                  <c:v>CFTC</c:v>
                </c:pt>
                <c:pt idx="7">
                  <c:v>FSU</c:v>
                </c:pt>
                <c:pt idx="8">
                  <c:v>Divers</c:v>
                </c:pt>
                <c:pt idx="9">
                  <c:v>CGC </c:v>
                </c:pt>
                <c:pt idx="10">
                  <c:v>SAFPT</c:v>
                </c:pt>
              </c:strCache>
            </c:strRef>
          </c:cat>
          <c:val>
            <c:numRef>
              <c:f>'Données graphe 8.13'!$C$4:$C$14</c:f>
              <c:numCache>
                <c:formatCode>0.0</c:formatCode>
                <c:ptCount val="11"/>
                <c:pt idx="0">
                  <c:v>28.752921309013782</c:v>
                </c:pt>
                <c:pt idx="1">
                  <c:v>22.570440028784223</c:v>
                </c:pt>
                <c:pt idx="2">
                  <c:v>16.084521350897948</c:v>
                </c:pt>
                <c:pt idx="3">
                  <c:v>8.2437168184967593</c:v>
                </c:pt>
                <c:pt idx="4">
                  <c:v>7.1301104806207771</c:v>
                </c:pt>
                <c:pt idx="5">
                  <c:v>3.9640687345858479</c:v>
                </c:pt>
                <c:pt idx="6">
                  <c:v>3.7921877123449117</c:v>
                </c:pt>
                <c:pt idx="7">
                  <c:v>3.4567802217632786</c:v>
                </c:pt>
                <c:pt idx="8">
                  <c:v>3.3996350730856375</c:v>
                </c:pt>
                <c:pt idx="9">
                  <c:v>1.4990297578070522</c:v>
                </c:pt>
                <c:pt idx="10">
                  <c:v>1.1065885125997812</c:v>
                </c:pt>
              </c:numCache>
            </c:numRef>
          </c:val>
          <c:extLst>
            <c:ext xmlns:c16="http://schemas.microsoft.com/office/drawing/2014/chart" uri="{C3380CC4-5D6E-409C-BE32-E72D297353CC}">
              <c16:uniqueId val="{00000000-3E4C-4EEB-BDAD-11B1FD5EB756}"/>
            </c:ext>
          </c:extLst>
        </c:ser>
        <c:ser>
          <c:idx val="2"/>
          <c:order val="2"/>
          <c:tx>
            <c:strRef>
              <c:f>'Données graphe 8.13'!$D$3</c:f>
              <c:strCache>
                <c:ptCount val="1"/>
                <c:pt idx="0">
                  <c:v>Comités techniques
8 décembre 2022</c:v>
                </c:pt>
              </c:strCache>
            </c:strRef>
          </c:tx>
          <c:spPr>
            <a:solidFill>
              <a:schemeClr val="accent1"/>
            </a:solidFill>
            <a:ln>
              <a:solidFill>
                <a:schemeClr val="tx1"/>
              </a:solidFill>
            </a:ln>
          </c:spPr>
          <c:invertIfNegative val="0"/>
          <c:cat>
            <c:strRef>
              <c:f>'Données graphe 8.13'!$A$4:$A$14</c:f>
              <c:strCache>
                <c:ptCount val="11"/>
                <c:pt idx="0">
                  <c:v>CGT</c:v>
                </c:pt>
                <c:pt idx="1">
                  <c:v>CFDT</c:v>
                </c:pt>
                <c:pt idx="2">
                  <c:v>FO</c:v>
                </c:pt>
                <c:pt idx="3">
                  <c:v>UNSA</c:v>
                </c:pt>
                <c:pt idx="4">
                  <c:v>FA-FPT</c:v>
                </c:pt>
                <c:pt idx="5">
                  <c:v>SUD 
Solidaires</c:v>
                </c:pt>
                <c:pt idx="6">
                  <c:v>CFTC</c:v>
                </c:pt>
                <c:pt idx="7">
                  <c:v>FSU</c:v>
                </c:pt>
                <c:pt idx="8">
                  <c:v>Divers</c:v>
                </c:pt>
                <c:pt idx="9">
                  <c:v>CGC </c:v>
                </c:pt>
                <c:pt idx="10">
                  <c:v>SAFPT</c:v>
                </c:pt>
              </c:strCache>
            </c:strRef>
          </c:cat>
          <c:val>
            <c:numRef>
              <c:f>'Données graphe 8.13'!$D$4:$D$14</c:f>
              <c:numCache>
                <c:formatCode>0.0</c:formatCode>
                <c:ptCount val="11"/>
                <c:pt idx="0">
                  <c:v>28.021125765951489</c:v>
                </c:pt>
                <c:pt idx="1">
                  <c:v>22.176355297423331</c:v>
                </c:pt>
                <c:pt idx="2">
                  <c:v>16.014425781066102</c:v>
                </c:pt>
                <c:pt idx="3">
                  <c:v>8.6195404662733566</c:v>
                </c:pt>
                <c:pt idx="4">
                  <c:v>7.7178672045155521</c:v>
                </c:pt>
                <c:pt idx="5">
                  <c:v>3.8792516037593257</c:v>
                </c:pt>
                <c:pt idx="6">
                  <c:v>3.1080347784718385</c:v>
                </c:pt>
                <c:pt idx="7">
                  <c:v>4.0720248375179331</c:v>
                </c:pt>
                <c:pt idx="8">
                  <c:v>3.6450990254792695</c:v>
                </c:pt>
                <c:pt idx="9">
                  <c:v>1.5632472130887574</c:v>
                </c:pt>
                <c:pt idx="10">
                  <c:v>1.1830280264530468</c:v>
                </c:pt>
              </c:numCache>
            </c:numRef>
          </c:val>
          <c:extLst>
            <c:ext xmlns:c16="http://schemas.microsoft.com/office/drawing/2014/chart" uri="{C3380CC4-5D6E-409C-BE32-E72D297353CC}">
              <c16:uniqueId val="{00000001-3E4C-4EEB-BDAD-11B1FD5EB756}"/>
            </c:ext>
          </c:extLst>
        </c:ser>
        <c:dLbls>
          <c:showLegendKey val="0"/>
          <c:showVal val="0"/>
          <c:showCatName val="0"/>
          <c:showSerName val="0"/>
          <c:showPercent val="0"/>
          <c:showBubbleSize val="0"/>
        </c:dLbls>
        <c:gapWidth val="150"/>
        <c:axId val="-108373072"/>
        <c:axId val="-108372528"/>
        <c:extLst/>
      </c:barChart>
      <c:catAx>
        <c:axId val="-108373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08372528"/>
        <c:crosses val="autoZero"/>
        <c:auto val="0"/>
        <c:lblAlgn val="ctr"/>
        <c:lblOffset val="100"/>
        <c:tickLblSkip val="1"/>
        <c:tickMarkSkip val="1"/>
        <c:noMultiLvlLbl val="0"/>
      </c:catAx>
      <c:valAx>
        <c:axId val="-108372528"/>
        <c:scaling>
          <c:orientation val="minMax"/>
        </c:scaling>
        <c:delete val="0"/>
        <c:axPos val="l"/>
        <c:majorGridlines>
          <c:spPr>
            <a:ln w="3175">
              <a:solidFill>
                <a:srgbClr val="000000"/>
              </a:solidFill>
              <a:prstDash val="dash"/>
            </a:ln>
          </c:spPr>
        </c:majorGridlines>
        <c:title>
          <c:tx>
            <c:rich>
              <a:bodyPr rot="0" vert="horz"/>
              <a:lstStyle/>
              <a:p>
                <a:pPr>
                  <a:defRPr/>
                </a:pPr>
                <a:r>
                  <a:rPr lang="en-US"/>
                  <a:t>en % des suffrages exprimés</a:t>
                </a:r>
              </a:p>
            </c:rich>
          </c:tx>
          <c:layout>
            <c:manualLayout>
              <c:xMode val="edge"/>
              <c:yMode val="edge"/>
              <c:x val="6.2305295950157271E-3"/>
              <c:y val="1.4105267004037471E-2"/>
            </c:manualLayout>
          </c:layout>
          <c:overlay val="0"/>
        </c:title>
        <c:numFmt formatCode="0" sourceLinked="0"/>
        <c:majorTickMark val="out"/>
        <c:minorTickMark val="none"/>
        <c:tickLblPos val="nextTo"/>
        <c:spPr>
          <a:ln w="3175">
            <a:solidFill>
              <a:srgbClr val="000000"/>
            </a:solidFill>
            <a:prstDash val="dash"/>
          </a:ln>
        </c:spPr>
        <c:txPr>
          <a:bodyPr rot="0" vert="horz"/>
          <a:lstStyle/>
          <a:p>
            <a:pPr>
              <a:defRPr sz="800" b="0" i="0" u="none" strike="noStrike" baseline="0">
                <a:solidFill>
                  <a:srgbClr val="000000"/>
                </a:solidFill>
                <a:latin typeface="Arial"/>
                <a:ea typeface="Arial"/>
                <a:cs typeface="Arial"/>
              </a:defRPr>
            </a:pPr>
            <a:endParaRPr lang="fr-FR"/>
          </a:p>
        </c:txPr>
        <c:crossAx val="-108373072"/>
        <c:crosses val="autoZero"/>
        <c:crossBetween val="between"/>
      </c:valAx>
      <c:spPr>
        <a:noFill/>
        <a:ln w="25400">
          <a:noFill/>
        </a:ln>
      </c:spPr>
    </c:plotArea>
    <c:legend>
      <c:legendPos val="b"/>
      <c:layout>
        <c:manualLayout>
          <c:xMode val="edge"/>
          <c:yMode val="edge"/>
          <c:x val="0.1364410757066582"/>
          <c:y val="0.9244891024352816"/>
          <c:w val="0.57826529376135671"/>
          <c:h val="7.0825653519767426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788" footer="0.49212598450000788"/>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33</xdr:row>
      <xdr:rowOff>85725</xdr:rowOff>
    </xdr:from>
    <xdr:to>
      <xdr:col>5</xdr:col>
      <xdr:colOff>657709</xdr:colOff>
      <xdr:row>57</xdr:row>
      <xdr:rowOff>136575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5" y="6781800"/>
          <a:ext cx="4915384" cy="4680000"/>
        </a:xfrm>
        <a:prstGeom prst="rect">
          <a:avLst/>
        </a:prstGeom>
      </xdr:spPr>
    </xdr:pic>
    <xdr:clientData/>
  </xdr:twoCellAnchor>
  <xdr:twoCellAnchor editAs="oneCell">
    <xdr:from>
      <xdr:col>7</xdr:col>
      <xdr:colOff>4330</xdr:colOff>
      <xdr:row>36</xdr:row>
      <xdr:rowOff>142870</xdr:rowOff>
    </xdr:from>
    <xdr:to>
      <xdr:col>7</xdr:col>
      <xdr:colOff>120330</xdr:colOff>
      <xdr:row>37</xdr:row>
      <xdr:rowOff>60370</xdr:rowOff>
    </xdr:to>
    <xdr:pic>
      <xdr:nvPicPr>
        <xdr:cNvPr id="6" name="Image 5"/>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5358" t="6720" r="47833" b="87430"/>
        <a:stretch/>
      </xdr:blipFill>
      <xdr:spPr>
        <a:xfrm>
          <a:off x="6022398" y="7360222"/>
          <a:ext cx="116000" cy="108000"/>
        </a:xfrm>
        <a:prstGeom prst="rect">
          <a:avLst/>
        </a:prstGeom>
      </xdr:spPr>
    </xdr:pic>
    <xdr:clientData/>
  </xdr:twoCellAnchor>
  <xdr:twoCellAnchor editAs="oneCell">
    <xdr:from>
      <xdr:col>7</xdr:col>
      <xdr:colOff>4330</xdr:colOff>
      <xdr:row>37</xdr:row>
      <xdr:rowOff>95244</xdr:rowOff>
    </xdr:from>
    <xdr:to>
      <xdr:col>7</xdr:col>
      <xdr:colOff>119530</xdr:colOff>
      <xdr:row>38</xdr:row>
      <xdr:rowOff>51710</xdr:rowOff>
    </xdr:to>
    <xdr:pic>
      <xdr:nvPicPr>
        <xdr:cNvPr id="7" name="Image 6"/>
        <xdr:cNvPicPr>
          <a:picLocks/>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026" t="21855" r="49572" b="69184"/>
        <a:stretch/>
      </xdr:blipFill>
      <xdr:spPr>
        <a:xfrm>
          <a:off x="6022398" y="7503096"/>
          <a:ext cx="115200" cy="108000"/>
        </a:xfrm>
        <a:prstGeom prst="rect">
          <a:avLst/>
        </a:prstGeom>
      </xdr:spPr>
    </xdr:pic>
    <xdr:clientData/>
  </xdr:twoCellAnchor>
  <xdr:twoCellAnchor editAs="oneCell">
    <xdr:from>
      <xdr:col>7</xdr:col>
      <xdr:colOff>5186</xdr:colOff>
      <xdr:row>38</xdr:row>
      <xdr:rowOff>78795</xdr:rowOff>
    </xdr:from>
    <xdr:to>
      <xdr:col>7</xdr:col>
      <xdr:colOff>120386</xdr:colOff>
      <xdr:row>38</xdr:row>
      <xdr:rowOff>186795</xdr:rowOff>
    </xdr:to>
    <xdr:pic>
      <xdr:nvPicPr>
        <xdr:cNvPr id="8" name="Image 7"/>
        <xdr:cNvPicPr>
          <a:picLocks/>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4924" t="41524" r="55368" b="51264"/>
        <a:stretch/>
      </xdr:blipFill>
      <xdr:spPr>
        <a:xfrm>
          <a:off x="6024986" y="7641645"/>
          <a:ext cx="115200" cy="108000"/>
        </a:xfrm>
        <a:prstGeom prst="rect">
          <a:avLst/>
        </a:prstGeom>
      </xdr:spPr>
    </xdr:pic>
    <xdr:clientData/>
  </xdr:twoCellAnchor>
  <xdr:twoCellAnchor editAs="oneCell">
    <xdr:from>
      <xdr:col>7</xdr:col>
      <xdr:colOff>4330</xdr:colOff>
      <xdr:row>38</xdr:row>
      <xdr:rowOff>219945</xdr:rowOff>
    </xdr:from>
    <xdr:to>
      <xdr:col>7</xdr:col>
      <xdr:colOff>119530</xdr:colOff>
      <xdr:row>38</xdr:row>
      <xdr:rowOff>326040</xdr:rowOff>
    </xdr:to>
    <xdr:pic>
      <xdr:nvPicPr>
        <xdr:cNvPr id="9" name="Image 8"/>
        <xdr:cNvPicPr>
          <a:picLocks/>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4777" t="57260" r="46675" b="31156"/>
        <a:stretch/>
      </xdr:blipFill>
      <xdr:spPr>
        <a:xfrm>
          <a:off x="6022398" y="7779331"/>
          <a:ext cx="115200" cy="106095"/>
        </a:xfrm>
        <a:prstGeom prst="rect">
          <a:avLst/>
        </a:prstGeom>
      </xdr:spPr>
    </xdr:pic>
    <xdr:clientData/>
  </xdr:twoCellAnchor>
  <xdr:twoCellAnchor editAs="oneCell">
    <xdr:from>
      <xdr:col>7</xdr:col>
      <xdr:colOff>4330</xdr:colOff>
      <xdr:row>39</xdr:row>
      <xdr:rowOff>25980</xdr:rowOff>
    </xdr:from>
    <xdr:to>
      <xdr:col>7</xdr:col>
      <xdr:colOff>119530</xdr:colOff>
      <xdr:row>39</xdr:row>
      <xdr:rowOff>133980</xdr:rowOff>
    </xdr:to>
    <xdr:pic>
      <xdr:nvPicPr>
        <xdr:cNvPr id="10" name="Image 9"/>
        <xdr:cNvPicPr>
          <a:picLocks/>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707" t="78022" r="44935" b="11051"/>
        <a:stretch/>
      </xdr:blipFill>
      <xdr:spPr>
        <a:xfrm>
          <a:off x="6022398" y="7918741"/>
          <a:ext cx="115200" cy="108000"/>
        </a:xfrm>
        <a:prstGeom prst="rect">
          <a:avLst/>
        </a:prstGeom>
      </xdr:spPr>
    </xdr:pic>
    <xdr:clientData/>
  </xdr:twoCellAnchor>
  <xdr:twoCellAnchor>
    <xdr:from>
      <xdr:col>7</xdr:col>
      <xdr:colOff>123825</xdr:colOff>
      <xdr:row>36</xdr:row>
      <xdr:rowOff>80963</xdr:rowOff>
    </xdr:from>
    <xdr:to>
      <xdr:col>9</xdr:col>
      <xdr:colOff>457200</xdr:colOff>
      <xdr:row>40</xdr:row>
      <xdr:rowOff>66675</xdr:rowOff>
    </xdr:to>
    <xdr:sp macro="" textlink="">
      <xdr:nvSpPr>
        <xdr:cNvPr id="3" name="ZoneTexte 2"/>
        <xdr:cNvSpPr txBox="1"/>
      </xdr:nvSpPr>
      <xdr:spPr>
        <a:xfrm>
          <a:off x="6143625" y="7300913"/>
          <a:ext cx="2105025" cy="852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N/A</a:t>
          </a:r>
          <a:br>
            <a:rPr lang="fr-FR" sz="900"/>
          </a:br>
          <a:r>
            <a:rPr lang="fr-FR" sz="900"/>
            <a:t>Moins de 27</a:t>
          </a:r>
          <a:br>
            <a:rPr lang="fr-FR" sz="900"/>
          </a:br>
          <a:r>
            <a:rPr lang="fr-FR" sz="900"/>
            <a:t>De 27 à 30</a:t>
          </a:r>
        </a:p>
        <a:p>
          <a:r>
            <a:rPr lang="fr-FR" sz="900"/>
            <a:t>De 30 à 33</a:t>
          </a:r>
          <a:br>
            <a:rPr lang="fr-FR" sz="900"/>
          </a:br>
          <a:r>
            <a:rPr lang="fr-FR" sz="900"/>
            <a:t>Plus de 33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20</xdr:row>
      <xdr:rowOff>68580</xdr:rowOff>
    </xdr:from>
    <xdr:to>
      <xdr:col>10</xdr:col>
      <xdr:colOff>499110</xdr:colOff>
      <xdr:row>50</xdr:row>
      <xdr:rowOff>133759</xdr:rowOff>
    </xdr:to>
    <xdr:graphicFrame macro="">
      <xdr:nvGraphicFramePr>
        <xdr:cNvPr id="2"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0.12761</cdr:x>
      <cdr:y>0.12074</cdr:y>
    </cdr:from>
    <cdr:to>
      <cdr:x>0.28493</cdr:x>
      <cdr:y>0.17647</cdr:y>
    </cdr:to>
    <cdr:sp macro="" textlink="">
      <cdr:nvSpPr>
        <cdr:cNvPr id="2" name="ZoneTexte 1"/>
        <cdr:cNvSpPr txBox="1"/>
      </cdr:nvSpPr>
      <cdr:spPr>
        <a:xfrm xmlns:a="http://schemas.openxmlformats.org/drawingml/2006/main">
          <a:off x="1104900" y="742949"/>
          <a:ext cx="1362075" cy="342900"/>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Hommes</a:t>
          </a:r>
        </a:p>
      </cdr:txBody>
    </cdr:sp>
  </cdr:relSizeAnchor>
  <cdr:relSizeAnchor xmlns:cdr="http://schemas.openxmlformats.org/drawingml/2006/chartDrawing">
    <cdr:from>
      <cdr:x>0.62156</cdr:x>
      <cdr:y>0.12229</cdr:y>
    </cdr:from>
    <cdr:to>
      <cdr:x>0.78108</cdr:x>
      <cdr:y>0.17802</cdr:y>
    </cdr:to>
    <cdr:sp macro="" textlink="">
      <cdr:nvSpPr>
        <cdr:cNvPr id="3" name="ZoneTexte 2"/>
        <cdr:cNvSpPr txBox="1"/>
      </cdr:nvSpPr>
      <cdr:spPr>
        <a:xfrm xmlns:a="http://schemas.openxmlformats.org/drawingml/2006/main">
          <a:off x="5381625" y="752474"/>
          <a:ext cx="1381125" cy="342900"/>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Femmes</a:t>
          </a:r>
        </a:p>
      </cdr:txBody>
    </cdr:sp>
  </cdr:relSizeAnchor>
  <cdr:relSizeAnchor xmlns:cdr="http://schemas.openxmlformats.org/drawingml/2006/chartDrawing">
    <cdr:from>
      <cdr:x>0.12761</cdr:x>
      <cdr:y>0.12074</cdr:y>
    </cdr:from>
    <cdr:to>
      <cdr:x>0.28493</cdr:x>
      <cdr:y>0.17647</cdr:y>
    </cdr:to>
    <cdr:sp macro="" textlink="">
      <cdr:nvSpPr>
        <cdr:cNvPr id="4" name="ZoneTexte 1"/>
        <cdr:cNvSpPr txBox="1"/>
      </cdr:nvSpPr>
      <cdr:spPr>
        <a:xfrm xmlns:a="http://schemas.openxmlformats.org/drawingml/2006/main">
          <a:off x="1104900" y="742949"/>
          <a:ext cx="1362075" cy="342900"/>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Hommes</a:t>
          </a:r>
        </a:p>
      </cdr:txBody>
    </cdr:sp>
  </cdr:relSizeAnchor>
  <cdr:relSizeAnchor xmlns:cdr="http://schemas.openxmlformats.org/drawingml/2006/chartDrawing">
    <cdr:from>
      <cdr:x>0.62156</cdr:x>
      <cdr:y>0.12229</cdr:y>
    </cdr:from>
    <cdr:to>
      <cdr:x>0.78108</cdr:x>
      <cdr:y>0.17802</cdr:y>
    </cdr:to>
    <cdr:sp macro="" textlink="">
      <cdr:nvSpPr>
        <cdr:cNvPr id="5" name="ZoneTexte 2"/>
        <cdr:cNvSpPr txBox="1"/>
      </cdr:nvSpPr>
      <cdr:spPr>
        <a:xfrm xmlns:a="http://schemas.openxmlformats.org/drawingml/2006/main">
          <a:off x="5381625" y="752474"/>
          <a:ext cx="1381125" cy="342900"/>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Femmes</a:t>
          </a:r>
        </a:p>
      </cdr:txBody>
    </cdr:sp>
  </cdr:relSizeAnchor>
  <cdr:relSizeAnchor xmlns:cdr="http://schemas.openxmlformats.org/drawingml/2006/chartDrawing">
    <cdr:from>
      <cdr:x>0.01459</cdr:x>
      <cdr:y>0.02415</cdr:y>
    </cdr:from>
    <cdr:to>
      <cdr:x>0.20824</cdr:x>
      <cdr:y>0.06709</cdr:y>
    </cdr:to>
    <cdr:sp macro="" textlink="">
      <cdr:nvSpPr>
        <cdr:cNvPr id="6" name="ZoneTexte 5"/>
        <cdr:cNvSpPr txBox="1"/>
      </cdr:nvSpPr>
      <cdr:spPr>
        <a:xfrm xmlns:a="http://schemas.openxmlformats.org/drawingml/2006/main">
          <a:off x="87425" y="113150"/>
          <a:ext cx="1160350" cy="201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Âge, en années</a:t>
          </a:r>
        </a:p>
      </cdr:txBody>
    </cdr:sp>
  </cdr:relSizeAnchor>
  <cdr:relSizeAnchor xmlns:cdr="http://schemas.openxmlformats.org/drawingml/2006/chartDrawing">
    <cdr:from>
      <cdr:x>0.84617</cdr:x>
      <cdr:y>0.94923</cdr:y>
    </cdr:from>
    <cdr:to>
      <cdr:x>0.99635</cdr:x>
      <cdr:y>0.99009</cdr:y>
    </cdr:to>
    <cdr:sp macro="" textlink="">
      <cdr:nvSpPr>
        <cdr:cNvPr id="7" name="ZoneTexte 6"/>
        <cdr:cNvSpPr txBox="1"/>
      </cdr:nvSpPr>
      <cdr:spPr>
        <a:xfrm xmlns:a="http://schemas.openxmlformats.org/drawingml/2006/main">
          <a:off x="7513320" y="5840730"/>
          <a:ext cx="1333500" cy="2514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Nombre d'agents</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6</xdr:col>
      <xdr:colOff>57150</xdr:colOff>
      <xdr:row>43</xdr:row>
      <xdr:rowOff>57150</xdr:rowOff>
    </xdr:from>
    <xdr:to>
      <xdr:col>6</xdr:col>
      <xdr:colOff>173150</xdr:colOff>
      <xdr:row>43</xdr:row>
      <xdr:rowOff>165150</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358" t="6720" r="47833" b="87430"/>
        <a:stretch/>
      </xdr:blipFill>
      <xdr:spPr>
        <a:xfrm>
          <a:off x="5600700" y="9532620"/>
          <a:ext cx="116000" cy="108000"/>
        </a:xfrm>
        <a:prstGeom prst="rect">
          <a:avLst/>
        </a:prstGeom>
      </xdr:spPr>
    </xdr:pic>
    <xdr:clientData/>
  </xdr:twoCellAnchor>
  <xdr:twoCellAnchor editAs="oneCell">
    <xdr:from>
      <xdr:col>6</xdr:col>
      <xdr:colOff>57149</xdr:colOff>
      <xdr:row>43</xdr:row>
      <xdr:rowOff>194310</xdr:rowOff>
    </xdr:from>
    <xdr:to>
      <xdr:col>6</xdr:col>
      <xdr:colOff>172349</xdr:colOff>
      <xdr:row>43</xdr:row>
      <xdr:rowOff>302310</xdr:rowOff>
    </xdr:to>
    <xdr:pic>
      <xdr:nvPicPr>
        <xdr:cNvPr id="3" name="Image 2"/>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026" t="21855" r="49572" b="69184"/>
        <a:stretch/>
      </xdr:blipFill>
      <xdr:spPr>
        <a:xfrm>
          <a:off x="5600699" y="9669780"/>
          <a:ext cx="115200" cy="108000"/>
        </a:xfrm>
        <a:prstGeom prst="rect">
          <a:avLst/>
        </a:prstGeom>
      </xdr:spPr>
    </xdr:pic>
    <xdr:clientData/>
  </xdr:twoCellAnchor>
  <xdr:twoCellAnchor editAs="oneCell">
    <xdr:from>
      <xdr:col>6</xdr:col>
      <xdr:colOff>57149</xdr:colOff>
      <xdr:row>43</xdr:row>
      <xdr:rowOff>331470</xdr:rowOff>
    </xdr:from>
    <xdr:to>
      <xdr:col>6</xdr:col>
      <xdr:colOff>172349</xdr:colOff>
      <xdr:row>43</xdr:row>
      <xdr:rowOff>439470</xdr:rowOff>
    </xdr:to>
    <xdr:pic>
      <xdr:nvPicPr>
        <xdr:cNvPr id="6" name="Image 5"/>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924" t="41524" r="55368" b="51264"/>
        <a:stretch/>
      </xdr:blipFill>
      <xdr:spPr>
        <a:xfrm>
          <a:off x="5600699" y="9806940"/>
          <a:ext cx="115200" cy="108000"/>
        </a:xfrm>
        <a:prstGeom prst="rect">
          <a:avLst/>
        </a:prstGeom>
      </xdr:spPr>
    </xdr:pic>
    <xdr:clientData/>
  </xdr:twoCellAnchor>
  <xdr:twoCellAnchor editAs="oneCell">
    <xdr:from>
      <xdr:col>6</xdr:col>
      <xdr:colOff>57150</xdr:colOff>
      <xdr:row>43</xdr:row>
      <xdr:rowOff>464820</xdr:rowOff>
    </xdr:from>
    <xdr:to>
      <xdr:col>6</xdr:col>
      <xdr:colOff>172350</xdr:colOff>
      <xdr:row>44</xdr:row>
      <xdr:rowOff>27990</xdr:rowOff>
    </xdr:to>
    <xdr:pic>
      <xdr:nvPicPr>
        <xdr:cNvPr id="7" name="Image 6"/>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4777" t="57260" r="46675" b="31156"/>
        <a:stretch/>
      </xdr:blipFill>
      <xdr:spPr>
        <a:xfrm>
          <a:off x="5600700" y="9940290"/>
          <a:ext cx="115200" cy="108000"/>
        </a:xfrm>
        <a:prstGeom prst="rect">
          <a:avLst/>
        </a:prstGeom>
      </xdr:spPr>
    </xdr:pic>
    <xdr:clientData/>
  </xdr:twoCellAnchor>
  <xdr:twoCellAnchor editAs="oneCell">
    <xdr:from>
      <xdr:col>6</xdr:col>
      <xdr:colOff>57149</xdr:colOff>
      <xdr:row>44</xdr:row>
      <xdr:rowOff>53340</xdr:rowOff>
    </xdr:from>
    <xdr:to>
      <xdr:col>6</xdr:col>
      <xdr:colOff>172349</xdr:colOff>
      <xdr:row>44</xdr:row>
      <xdr:rowOff>161340</xdr:rowOff>
    </xdr:to>
    <xdr:pic>
      <xdr:nvPicPr>
        <xdr:cNvPr id="8" name="Image 7"/>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707" t="78022" r="44935" b="11051"/>
        <a:stretch/>
      </xdr:blipFill>
      <xdr:spPr>
        <a:xfrm>
          <a:off x="5600699" y="10073640"/>
          <a:ext cx="115200" cy="108000"/>
        </a:xfrm>
        <a:prstGeom prst="rect">
          <a:avLst/>
        </a:prstGeom>
      </xdr:spPr>
    </xdr:pic>
    <xdr:clientData/>
  </xdr:twoCellAnchor>
  <xdr:twoCellAnchor>
    <xdr:from>
      <xdr:col>6</xdr:col>
      <xdr:colOff>167640</xdr:colOff>
      <xdr:row>42</xdr:row>
      <xdr:rowOff>179070</xdr:rowOff>
    </xdr:from>
    <xdr:to>
      <xdr:col>7</xdr:col>
      <xdr:colOff>712470</xdr:colOff>
      <xdr:row>44</xdr:row>
      <xdr:rowOff>240030</xdr:rowOff>
    </xdr:to>
    <xdr:sp macro="" textlink="">
      <xdr:nvSpPr>
        <xdr:cNvPr id="9" name="ZoneTexte 8"/>
        <xdr:cNvSpPr txBox="1"/>
      </xdr:nvSpPr>
      <xdr:spPr>
        <a:xfrm>
          <a:off x="5711190" y="9464040"/>
          <a:ext cx="1565910" cy="796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N/A</a:t>
          </a:r>
          <a:br>
            <a:rPr lang="fr-FR" sz="900"/>
          </a:br>
          <a:r>
            <a:rPr lang="fr-FR" sz="900"/>
            <a:t>Moins</a:t>
          </a:r>
          <a:r>
            <a:rPr lang="fr-FR" sz="900" baseline="0"/>
            <a:t> de 57</a:t>
          </a:r>
          <a:br>
            <a:rPr lang="fr-FR" sz="900" baseline="0"/>
          </a:br>
          <a:r>
            <a:rPr lang="fr-FR" sz="900" baseline="0"/>
            <a:t>De 57 à 60</a:t>
          </a:r>
          <a:br>
            <a:rPr lang="fr-FR" sz="900" baseline="0"/>
          </a:br>
          <a:r>
            <a:rPr lang="fr-FR" sz="900" baseline="0"/>
            <a:t>De 60 à 63</a:t>
          </a:r>
          <a:br>
            <a:rPr lang="fr-FR" sz="900" baseline="0"/>
          </a:br>
          <a:r>
            <a:rPr lang="fr-FR" sz="900" baseline="0"/>
            <a:t>Plus de 63</a:t>
          </a:r>
          <a:endParaRPr lang="fr-FR" sz="900"/>
        </a:p>
      </xdr:txBody>
    </xdr:sp>
    <xdr:clientData/>
  </xdr:twoCellAnchor>
  <xdr:twoCellAnchor editAs="oneCell">
    <xdr:from>
      <xdr:col>0</xdr:col>
      <xdr:colOff>95250</xdr:colOff>
      <xdr:row>41</xdr:row>
      <xdr:rowOff>27781</xdr:rowOff>
    </xdr:from>
    <xdr:to>
      <xdr:col>5</xdr:col>
      <xdr:colOff>168584</xdr:colOff>
      <xdr:row>52</xdr:row>
      <xdr:rowOff>111969</xdr:rowOff>
    </xdr:to>
    <xdr:pic>
      <xdr:nvPicPr>
        <xdr:cNvPr id="10" name="Image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0" y="9147969"/>
          <a:ext cx="4859647" cy="468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27</xdr:row>
      <xdr:rowOff>91440</xdr:rowOff>
    </xdr:from>
    <xdr:to>
      <xdr:col>3</xdr:col>
      <xdr:colOff>676275</xdr:colOff>
      <xdr:row>43</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26</xdr:row>
      <xdr:rowOff>0</xdr:rowOff>
    </xdr:from>
    <xdr:to>
      <xdr:col>6</xdr:col>
      <xdr:colOff>0</xdr:colOff>
      <xdr:row>51</xdr:row>
      <xdr:rowOff>85725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1:K48"/>
  <sheetViews>
    <sheetView workbookViewId="0">
      <selection activeCell="L16" sqref="L16"/>
    </sheetView>
  </sheetViews>
  <sheetFormatPr baseColWidth="10" defaultColWidth="10.85546875" defaultRowHeight="15"/>
  <cols>
    <col min="1" max="16384" width="10.85546875" style="104"/>
  </cols>
  <sheetData>
    <row r="1" spans="2:11">
      <c r="B1" s="1227"/>
      <c r="C1" s="1227"/>
      <c r="D1" s="1227"/>
      <c r="E1" s="1227"/>
      <c r="F1" s="1227"/>
      <c r="G1" s="1227"/>
      <c r="H1" s="1227"/>
      <c r="I1" s="1227"/>
      <c r="J1" s="1227"/>
      <c r="K1" s="1227"/>
    </row>
    <row r="2" spans="2:11">
      <c r="B2" s="1227"/>
      <c r="C2" s="1227"/>
      <c r="D2" s="1227"/>
      <c r="E2" s="1227"/>
      <c r="F2" s="1227"/>
      <c r="G2" s="1227"/>
      <c r="H2" s="1227"/>
      <c r="I2" s="1227"/>
      <c r="J2" s="1227"/>
      <c r="K2" s="1227"/>
    </row>
    <row r="3" spans="2:11">
      <c r="B3" s="1227"/>
      <c r="C3" s="1227"/>
      <c r="D3" s="1227"/>
      <c r="E3" s="1227"/>
      <c r="F3" s="1227"/>
      <c r="G3" s="1227"/>
      <c r="H3" s="1227"/>
      <c r="I3" s="1227"/>
      <c r="J3" s="1227"/>
      <c r="K3" s="1227"/>
    </row>
    <row r="4" spans="2:11">
      <c r="B4" s="1227"/>
      <c r="C4" s="1227"/>
      <c r="D4" s="1227"/>
      <c r="E4" s="1227"/>
      <c r="F4" s="1227"/>
      <c r="G4" s="1227"/>
      <c r="H4" s="1227"/>
      <c r="I4" s="1227"/>
      <c r="J4" s="1227"/>
      <c r="K4" s="1227"/>
    </row>
    <row r="5" spans="2:11">
      <c r="B5" s="1227"/>
      <c r="C5" s="1227"/>
      <c r="D5" s="1227"/>
      <c r="E5" s="1227"/>
      <c r="F5" s="1227"/>
      <c r="G5" s="1227"/>
      <c r="H5" s="1227"/>
      <c r="I5" s="1227"/>
      <c r="J5" s="1227"/>
      <c r="K5" s="1227"/>
    </row>
    <row r="6" spans="2:11">
      <c r="B6" s="1227"/>
      <c r="C6" s="1227"/>
      <c r="D6" s="1227"/>
      <c r="E6" s="1227"/>
      <c r="F6" s="1227"/>
      <c r="G6" s="1227"/>
      <c r="H6" s="1227"/>
      <c r="I6" s="1227"/>
      <c r="J6" s="1227"/>
      <c r="K6" s="1227"/>
    </row>
    <row r="7" spans="2:11" ht="18">
      <c r="B7" s="1227"/>
      <c r="C7" s="1227"/>
      <c r="D7" s="1227"/>
      <c r="E7" s="1227"/>
      <c r="F7" s="1227"/>
      <c r="G7" s="1227"/>
      <c r="H7" s="1227"/>
      <c r="I7" s="1228" t="s">
        <v>29</v>
      </c>
      <c r="J7" s="1227"/>
      <c r="K7" s="1227"/>
    </row>
    <row r="8" spans="2:11" ht="18">
      <c r="B8" s="1227"/>
      <c r="C8" s="1227"/>
      <c r="D8" s="1227"/>
      <c r="E8" s="1227"/>
      <c r="F8" s="1227"/>
      <c r="G8" s="1227"/>
      <c r="H8" s="1227"/>
      <c r="I8" s="1228"/>
      <c r="J8" s="1227"/>
      <c r="K8" s="1227"/>
    </row>
    <row r="9" spans="2:11" ht="45">
      <c r="B9" s="1227"/>
      <c r="C9" s="1227"/>
      <c r="D9" s="1227"/>
      <c r="E9" s="1227"/>
      <c r="F9" s="1227"/>
      <c r="G9" s="1227"/>
      <c r="H9" s="1227"/>
      <c r="I9" s="1229">
        <v>8</v>
      </c>
      <c r="J9" s="1230"/>
      <c r="K9" s="1230"/>
    </row>
    <row r="10" spans="2:11">
      <c r="B10" s="1227"/>
      <c r="C10" s="1227"/>
      <c r="D10" s="1227"/>
      <c r="E10" s="1227"/>
      <c r="F10" s="1227"/>
      <c r="G10" s="1227"/>
      <c r="H10" s="1227"/>
      <c r="I10" s="1227"/>
      <c r="J10" s="1227"/>
      <c r="K10" s="1227"/>
    </row>
    <row r="11" spans="2:11">
      <c r="B11" s="1227"/>
      <c r="C11" s="1227"/>
      <c r="D11" s="1227"/>
      <c r="E11" s="1227"/>
      <c r="F11" s="1227"/>
      <c r="G11" s="1227"/>
      <c r="H11" s="1227"/>
      <c r="I11" s="1227"/>
      <c r="J11" s="1227"/>
      <c r="K11" s="1227"/>
    </row>
    <row r="12" spans="2:11">
      <c r="B12" s="1227"/>
      <c r="C12" s="1227"/>
      <c r="D12" s="1227"/>
      <c r="E12" s="1227"/>
      <c r="F12" s="1227"/>
      <c r="G12" s="1227"/>
      <c r="H12" s="1227"/>
      <c r="I12" s="1227"/>
      <c r="J12" s="1227"/>
      <c r="K12" s="1227"/>
    </row>
    <row r="13" spans="2:11">
      <c r="B13" s="1227"/>
      <c r="C13" s="1227"/>
      <c r="D13" s="1227"/>
      <c r="E13" s="1227"/>
      <c r="F13" s="1227"/>
      <c r="G13" s="1227"/>
      <c r="H13" s="1227"/>
      <c r="I13" s="1227"/>
      <c r="J13" s="1227"/>
      <c r="K13" s="1227"/>
    </row>
    <row r="14" spans="2:11" ht="15.75">
      <c r="B14" s="1227"/>
      <c r="C14" s="1227"/>
      <c r="D14" s="1227"/>
      <c r="E14" s="1227"/>
      <c r="F14" s="1227"/>
      <c r="G14" s="1231"/>
      <c r="H14" s="1227"/>
      <c r="I14" s="1227"/>
      <c r="J14" s="1227"/>
      <c r="K14" s="1227"/>
    </row>
    <row r="15" spans="2:11" ht="15.75">
      <c r="B15" s="1227"/>
      <c r="C15" s="1227"/>
      <c r="D15" s="1227"/>
      <c r="E15" s="1227"/>
      <c r="F15" s="1227"/>
      <c r="G15" s="1231"/>
      <c r="H15" s="1227"/>
      <c r="I15" s="1227"/>
      <c r="J15" s="1227"/>
      <c r="K15" s="1227"/>
    </row>
    <row r="16" spans="2:11" ht="35.25">
      <c r="B16" s="1227"/>
      <c r="C16" s="1227"/>
      <c r="D16" s="1227"/>
      <c r="E16" s="1227"/>
      <c r="F16" s="1227"/>
      <c r="G16" s="1232"/>
      <c r="H16" s="1227"/>
      <c r="I16" s="1227"/>
      <c r="J16" s="1227"/>
      <c r="K16" s="1227"/>
    </row>
    <row r="17" spans="2:11">
      <c r="B17" s="1227"/>
      <c r="C17" s="1227"/>
      <c r="D17" s="1227"/>
      <c r="E17" s="1227"/>
      <c r="F17" s="1227"/>
      <c r="G17" s="1227"/>
      <c r="H17" s="1227"/>
      <c r="I17" s="1227"/>
      <c r="J17" s="1227"/>
      <c r="K17" s="1227"/>
    </row>
    <row r="18" spans="2:11">
      <c r="B18" s="1227"/>
      <c r="C18" s="1227"/>
      <c r="D18" s="1227"/>
      <c r="E18" s="1227"/>
      <c r="F18" s="1227"/>
      <c r="G18" s="1227"/>
      <c r="H18" s="1227"/>
      <c r="I18" s="1227"/>
      <c r="J18" s="1227"/>
      <c r="K18" s="1227"/>
    </row>
    <row r="19" spans="2:11" ht="30">
      <c r="B19" s="1233" t="s">
        <v>30</v>
      </c>
      <c r="C19" s="1230"/>
      <c r="D19" s="1230"/>
      <c r="E19" s="1230"/>
      <c r="F19" s="1233"/>
      <c r="G19" s="1230"/>
      <c r="H19" s="1230"/>
      <c r="I19" s="1230"/>
      <c r="J19" s="1227"/>
      <c r="K19" s="1227"/>
    </row>
    <row r="20" spans="2:11" ht="30">
      <c r="B20" s="1233" t="s">
        <v>31</v>
      </c>
      <c r="C20" s="1230"/>
      <c r="D20" s="1230"/>
      <c r="E20" s="1230"/>
      <c r="F20" s="1233"/>
      <c r="G20" s="1230"/>
      <c r="H20" s="1230"/>
      <c r="I20" s="1230"/>
      <c r="J20" s="1227"/>
      <c r="K20" s="1227"/>
    </row>
    <row r="21" spans="2:11" ht="30">
      <c r="B21" s="1233" t="s">
        <v>32</v>
      </c>
      <c r="C21" s="1227"/>
      <c r="D21" s="1227"/>
      <c r="E21" s="1227"/>
      <c r="F21" s="1227"/>
      <c r="G21" s="1227"/>
      <c r="H21" s="1227"/>
      <c r="I21" s="1227"/>
      <c r="J21" s="1227"/>
      <c r="K21" s="1227"/>
    </row>
    <row r="22" spans="2:11">
      <c r="B22" s="1227"/>
      <c r="C22" s="1227"/>
      <c r="D22" s="1227"/>
      <c r="E22" s="1227"/>
      <c r="F22" s="1227"/>
      <c r="G22" s="1227"/>
      <c r="H22" s="1227"/>
      <c r="I22" s="1227"/>
      <c r="J22" s="1227"/>
      <c r="K22" s="1227"/>
    </row>
    <row r="23" spans="2:11" ht="15.75">
      <c r="B23" s="1227"/>
      <c r="C23" s="1234"/>
      <c r="D23" s="1234"/>
      <c r="E23" s="1234"/>
      <c r="F23" s="1234"/>
      <c r="G23" s="1234"/>
      <c r="H23" s="1227"/>
      <c r="I23" s="1227"/>
      <c r="J23" s="1227"/>
      <c r="K23" s="1227"/>
    </row>
    <row r="24" spans="2:11" ht="15.75">
      <c r="B24" s="1235" t="s">
        <v>33</v>
      </c>
      <c r="C24" s="1235"/>
      <c r="D24" s="1235"/>
      <c r="E24" s="1235"/>
      <c r="F24" s="1235"/>
      <c r="G24" s="1235"/>
      <c r="H24" s="1227"/>
      <c r="I24" s="1227"/>
      <c r="J24" s="1227"/>
      <c r="K24" s="1227"/>
    </row>
    <row r="25" spans="2:11" ht="15.75">
      <c r="B25" s="1227"/>
      <c r="C25" s="1235"/>
      <c r="D25" s="1235"/>
      <c r="E25" s="1235"/>
      <c r="F25" s="1235"/>
      <c r="G25" s="1236"/>
      <c r="H25" s="1227"/>
      <c r="I25" s="1227"/>
      <c r="J25" s="1227"/>
      <c r="K25" s="1227"/>
    </row>
    <row r="26" spans="2:11" ht="15.75">
      <c r="B26" s="1235" t="s">
        <v>34</v>
      </c>
      <c r="C26" s="1235"/>
      <c r="D26" s="1235"/>
      <c r="E26" s="1235"/>
      <c r="F26" s="1235"/>
      <c r="G26" s="1235"/>
      <c r="H26" s="1227"/>
      <c r="I26" s="1227"/>
      <c r="J26" s="1227"/>
      <c r="K26" s="1227"/>
    </row>
    <row r="27" spans="2:11" ht="15.75">
      <c r="B27" s="1227"/>
      <c r="C27" s="1235"/>
      <c r="D27" s="1235"/>
      <c r="E27" s="1235"/>
      <c r="F27" s="1235"/>
      <c r="G27" s="1236"/>
      <c r="H27" s="1227"/>
      <c r="I27" s="1227"/>
      <c r="J27" s="1227"/>
      <c r="K27" s="1227"/>
    </row>
    <row r="28" spans="2:11" ht="15.75">
      <c r="B28" s="1235" t="s">
        <v>35</v>
      </c>
      <c r="C28" s="1235"/>
      <c r="D28" s="1235"/>
      <c r="E28" s="1235"/>
      <c r="F28" s="1235"/>
      <c r="G28" s="1236"/>
      <c r="H28" s="1227"/>
      <c r="I28" s="1227"/>
      <c r="J28" s="1227"/>
      <c r="K28" s="1227"/>
    </row>
    <row r="29" spans="2:11" ht="15.75">
      <c r="B29" s="1227"/>
      <c r="C29" s="1235"/>
      <c r="D29" s="1235"/>
      <c r="E29" s="1235"/>
      <c r="F29" s="1235"/>
      <c r="G29" s="1236"/>
      <c r="H29" s="1227"/>
      <c r="I29" s="1227"/>
      <c r="J29" s="1227"/>
      <c r="K29" s="1227"/>
    </row>
    <row r="30" spans="2:11" ht="15.75">
      <c r="B30" s="1235" t="s">
        <v>36</v>
      </c>
      <c r="C30" s="1235"/>
      <c r="D30" s="1235"/>
      <c r="E30" s="1235"/>
      <c r="F30" s="1235"/>
      <c r="G30" s="1236"/>
      <c r="H30" s="1227"/>
      <c r="I30" s="1227"/>
      <c r="J30" s="1227"/>
      <c r="K30" s="1227"/>
    </row>
    <row r="31" spans="2:11" ht="15.75">
      <c r="B31" s="1235"/>
      <c r="C31" s="1235"/>
      <c r="D31" s="1235"/>
      <c r="E31" s="1235"/>
      <c r="F31" s="1235"/>
      <c r="G31" s="1236"/>
      <c r="H31" s="1227"/>
      <c r="I31" s="1227"/>
      <c r="J31" s="1227"/>
      <c r="K31" s="1227"/>
    </row>
    <row r="32" spans="2:11" ht="15.75">
      <c r="B32" s="1235" t="s">
        <v>37</v>
      </c>
      <c r="C32" s="1235"/>
      <c r="D32" s="1235"/>
      <c r="E32" s="1235"/>
      <c r="F32" s="1235"/>
      <c r="G32" s="1236"/>
      <c r="H32" s="1227"/>
      <c r="I32" s="1227"/>
      <c r="J32" s="1227"/>
      <c r="K32" s="1227"/>
    </row>
    <row r="33" spans="2:11" ht="15.75">
      <c r="B33" s="1235"/>
      <c r="C33" s="1235"/>
      <c r="D33" s="1235"/>
      <c r="E33" s="1235"/>
      <c r="F33" s="1235"/>
      <c r="G33" s="1236"/>
      <c r="H33" s="1227"/>
      <c r="I33" s="1227"/>
      <c r="J33" s="1227"/>
      <c r="K33" s="1227"/>
    </row>
    <row r="34" spans="2:11" ht="15.75">
      <c r="B34" s="1235" t="s">
        <v>38</v>
      </c>
      <c r="C34" s="1235"/>
      <c r="D34" s="1235"/>
      <c r="E34" s="1235"/>
      <c r="F34" s="1227"/>
      <c r="G34" s="1227"/>
      <c r="H34" s="1227"/>
      <c r="I34" s="1227"/>
      <c r="J34" s="1227"/>
      <c r="K34" s="1227"/>
    </row>
    <row r="35" spans="2:11" ht="15.75">
      <c r="B35" s="1235"/>
      <c r="C35" s="1235"/>
      <c r="D35" s="1235"/>
      <c r="E35" s="1235"/>
      <c r="F35" s="1227"/>
      <c r="G35" s="1227"/>
      <c r="H35" s="1227"/>
      <c r="I35" s="1227"/>
      <c r="J35" s="1227"/>
      <c r="K35" s="1227"/>
    </row>
    <row r="36" spans="2:11" ht="15.75">
      <c r="B36" s="1235" t="s">
        <v>39</v>
      </c>
      <c r="C36" s="1235"/>
      <c r="D36" s="1235"/>
      <c r="E36" s="1235"/>
      <c r="F36" s="1227"/>
      <c r="G36" s="1227"/>
      <c r="H36" s="1227"/>
      <c r="I36" s="1227"/>
      <c r="J36" s="1227"/>
      <c r="K36" s="1227"/>
    </row>
    <row r="37" spans="2:11" ht="15.75">
      <c r="B37" s="1235"/>
      <c r="C37" s="1235"/>
      <c r="D37" s="1235"/>
      <c r="E37" s="1235"/>
      <c r="F37" s="1227"/>
      <c r="G37" s="1227"/>
      <c r="H37" s="1227"/>
      <c r="I37" s="1227"/>
      <c r="J37" s="1227"/>
      <c r="K37" s="1227"/>
    </row>
    <row r="38" spans="2:11" ht="15.75">
      <c r="B38" s="1235" t="s">
        <v>40</v>
      </c>
      <c r="C38" s="1235"/>
      <c r="D38" s="1235"/>
      <c r="E38" s="1235"/>
      <c r="F38" s="1227"/>
      <c r="G38" s="1227"/>
      <c r="H38" s="1227"/>
      <c r="I38" s="1227"/>
      <c r="J38" s="1227"/>
      <c r="K38" s="1227"/>
    </row>
    <row r="39" spans="2:11" ht="15.75">
      <c r="B39" s="1235"/>
      <c r="C39" s="1235"/>
      <c r="D39" s="1235"/>
      <c r="E39" s="1235"/>
      <c r="F39" s="1227"/>
      <c r="G39" s="1227"/>
      <c r="H39" s="1227"/>
      <c r="I39" s="1227"/>
      <c r="J39" s="1227"/>
      <c r="K39" s="1227"/>
    </row>
    <row r="40" spans="2:11" ht="15.75">
      <c r="B40" s="1235" t="s">
        <v>41</v>
      </c>
      <c r="C40" s="1235"/>
      <c r="D40" s="1235"/>
      <c r="E40" s="1235"/>
      <c r="F40" s="1227"/>
      <c r="G40" s="1227"/>
      <c r="H40" s="1227"/>
      <c r="I40" s="1227"/>
      <c r="J40" s="1227"/>
      <c r="K40" s="1227"/>
    </row>
    <row r="41" spans="2:11" ht="15.75">
      <c r="B41" s="1235"/>
      <c r="C41" s="1235"/>
      <c r="D41" s="1235"/>
      <c r="E41" s="1235"/>
      <c r="F41" s="1227"/>
      <c r="G41" s="1227"/>
      <c r="H41" s="1227"/>
      <c r="I41" s="1227"/>
      <c r="J41" s="1227"/>
      <c r="K41" s="1227"/>
    </row>
    <row r="42" spans="2:11" ht="15.75">
      <c r="B42" s="1235" t="s">
        <v>42</v>
      </c>
      <c r="C42" s="1235"/>
      <c r="D42" s="1235"/>
      <c r="E42" s="1235"/>
      <c r="F42" s="1227"/>
      <c r="G42" s="1227"/>
      <c r="H42" s="1227"/>
      <c r="I42" s="1227"/>
      <c r="J42" s="1227"/>
      <c r="K42" s="1227"/>
    </row>
    <row r="43" spans="2:11" ht="15.75">
      <c r="B43" s="1235"/>
      <c r="C43" s="1235"/>
      <c r="D43" s="1235"/>
      <c r="E43" s="1235"/>
      <c r="F43" s="1227"/>
      <c r="G43" s="1227"/>
      <c r="H43" s="1227"/>
      <c r="I43" s="1227"/>
      <c r="J43" s="1227"/>
      <c r="K43" s="1227"/>
    </row>
    <row r="44" spans="2:11" ht="15.75">
      <c r="B44" s="1235" t="s">
        <v>43</v>
      </c>
      <c r="C44" s="1235"/>
      <c r="D44" s="1235"/>
      <c r="E44" s="1235"/>
      <c r="F44" s="1227"/>
      <c r="G44" s="1227"/>
      <c r="H44" s="1237"/>
      <c r="I44" s="1227"/>
      <c r="J44" s="1227"/>
      <c r="K44" s="1227"/>
    </row>
    <row r="45" spans="2:11" ht="15.75">
      <c r="B45" s="1235"/>
      <c r="C45" s="1235"/>
      <c r="D45" s="1235"/>
      <c r="E45" s="1235"/>
      <c r="F45" s="1227"/>
      <c r="G45" s="1227"/>
      <c r="H45" s="1227"/>
      <c r="I45" s="1227"/>
      <c r="J45" s="1227"/>
      <c r="K45" s="1227"/>
    </row>
    <row r="46" spans="2:11" ht="15.75">
      <c r="B46" s="1235" t="s">
        <v>44</v>
      </c>
      <c r="C46" s="1227"/>
      <c r="D46" s="1227"/>
      <c r="E46" s="1227"/>
      <c r="F46" s="1227"/>
      <c r="G46" s="1227"/>
      <c r="H46" s="1237"/>
      <c r="I46" s="1227"/>
      <c r="J46" s="1227"/>
      <c r="K46" s="1227"/>
    </row>
    <row r="47" spans="2:11">
      <c r="B47" s="1227"/>
      <c r="C47" s="1227"/>
      <c r="D47" s="1227"/>
      <c r="E47" s="1227"/>
      <c r="F47" s="1227"/>
      <c r="G47" s="1227"/>
      <c r="H47" s="1227"/>
      <c r="I47" s="1227"/>
      <c r="J47" s="1227"/>
      <c r="K47" s="1227"/>
    </row>
    <row r="48" spans="2:11" ht="15.75">
      <c r="B48" s="1234" t="s">
        <v>45</v>
      </c>
      <c r="C48" s="1227"/>
      <c r="D48" s="1227"/>
      <c r="E48" s="1227"/>
      <c r="F48" s="1227"/>
      <c r="G48" s="1227"/>
      <c r="H48" s="1227"/>
      <c r="I48" s="1227"/>
      <c r="J48" s="1227"/>
      <c r="K48" s="122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L62"/>
  <sheetViews>
    <sheetView workbookViewId="0">
      <selection activeCell="E57" sqref="E57"/>
    </sheetView>
  </sheetViews>
  <sheetFormatPr baseColWidth="10" defaultColWidth="11.42578125" defaultRowHeight="15"/>
  <cols>
    <col min="1" max="1" width="18.5703125" style="389" customWidth="1"/>
    <col min="2" max="2" width="11.7109375" style="389" customWidth="1"/>
    <col min="3" max="4" width="12.7109375" style="389" customWidth="1"/>
    <col min="5" max="14" width="11.7109375" style="389" customWidth="1"/>
    <col min="15" max="15" width="10.28515625" style="389" customWidth="1"/>
    <col min="16" max="18" width="8.5703125" style="389" customWidth="1"/>
    <col min="19" max="19" width="8.42578125" style="389" bestFit="1" customWidth="1"/>
    <col min="20" max="20" width="9.28515625" style="389" bestFit="1" customWidth="1"/>
    <col min="21" max="21" width="9.28515625" style="389" customWidth="1"/>
    <col min="22" max="22" width="7.7109375" style="389" customWidth="1"/>
    <col min="23" max="24" width="10.7109375" style="389" customWidth="1"/>
    <col min="25" max="16384" width="11.42578125" style="389"/>
  </cols>
  <sheetData>
    <row r="1" spans="1:38" s="525" customFormat="1" ht="18" customHeight="1">
      <c r="A1" s="1529" t="s">
        <v>181</v>
      </c>
      <c r="B1" s="1529"/>
      <c r="C1" s="1529"/>
      <c r="D1" s="1529"/>
      <c r="E1" s="1529"/>
      <c r="F1" s="1529"/>
      <c r="G1" s="1529"/>
      <c r="H1" s="1529"/>
      <c r="I1" s="1529"/>
      <c r="J1" s="1529"/>
      <c r="K1" s="1529"/>
      <c r="L1" s="1529"/>
      <c r="M1" s="1529"/>
      <c r="N1" s="425"/>
      <c r="O1" s="523"/>
      <c r="P1" s="523"/>
      <c r="Q1" s="523"/>
      <c r="R1" s="523"/>
      <c r="S1" s="523"/>
      <c r="T1" s="523"/>
      <c r="U1" s="523"/>
      <c r="V1" s="523"/>
      <c r="W1" s="524"/>
      <c r="X1" s="524"/>
      <c r="Y1" s="524"/>
      <c r="Z1" s="524"/>
      <c r="AA1" s="524"/>
      <c r="AB1" s="524"/>
    </row>
    <row r="2" spans="1:38" s="426" customFormat="1" ht="15" customHeight="1">
      <c r="C2" s="320"/>
      <c r="D2" s="320"/>
      <c r="E2" s="320"/>
      <c r="F2" s="320"/>
      <c r="G2" s="320"/>
      <c r="H2" s="320"/>
      <c r="I2" s="320"/>
      <c r="J2" s="320"/>
      <c r="K2" s="320"/>
      <c r="L2" s="320"/>
      <c r="M2" s="320"/>
      <c r="N2" s="320"/>
      <c r="O2" s="320"/>
      <c r="P2" s="320"/>
      <c r="Q2" s="320"/>
      <c r="R2" s="320"/>
      <c r="S2" s="320"/>
      <c r="T2" s="320"/>
      <c r="U2" s="320"/>
      <c r="V2" s="320"/>
      <c r="W2" s="320"/>
      <c r="X2" s="320"/>
    </row>
    <row r="3" spans="1:38" ht="15" customHeight="1">
      <c r="A3" s="449" t="s">
        <v>182</v>
      </c>
      <c r="B3" s="461"/>
      <c r="C3" s="461"/>
      <c r="D3" s="461"/>
      <c r="E3" s="461"/>
      <c r="F3" s="461"/>
      <c r="G3" s="461"/>
      <c r="H3" s="461"/>
      <c r="I3" s="461"/>
      <c r="J3" s="461"/>
      <c r="Q3" s="320"/>
      <c r="R3" s="320"/>
      <c r="S3" s="320"/>
      <c r="T3" s="320"/>
      <c r="U3" s="320"/>
      <c r="V3" s="320"/>
      <c r="W3" s="320"/>
      <c r="X3" s="320"/>
      <c r="Y3" s="320"/>
      <c r="Z3" s="320"/>
      <c r="AA3" s="320"/>
      <c r="AB3" s="461"/>
      <c r="AC3" s="461"/>
      <c r="AD3" s="461"/>
      <c r="AE3" s="461"/>
      <c r="AF3" s="461"/>
      <c r="AH3" s="426"/>
      <c r="AI3" s="426"/>
      <c r="AJ3" s="426"/>
    </row>
    <row r="4" spans="1:38" ht="15" customHeight="1">
      <c r="A4" s="304" t="s">
        <v>48</v>
      </c>
      <c r="B4" s="461"/>
      <c r="C4" s="461"/>
      <c r="D4" s="461"/>
      <c r="E4" s="461"/>
      <c r="F4" s="462"/>
      <c r="G4" s="462"/>
      <c r="H4" s="462"/>
      <c r="I4" s="461"/>
      <c r="J4" s="461"/>
      <c r="Q4" s="320"/>
      <c r="R4" s="320"/>
      <c r="S4" s="320"/>
      <c r="T4" s="320"/>
      <c r="U4" s="320"/>
      <c r="V4" s="320"/>
      <c r="W4" s="320"/>
      <c r="X4" s="320"/>
      <c r="Y4" s="320"/>
      <c r="Z4" s="320"/>
      <c r="AA4" s="320"/>
      <c r="AB4" s="461"/>
      <c r="AC4" s="461"/>
      <c r="AD4" s="461"/>
      <c r="AE4" s="461"/>
      <c r="AF4" s="461"/>
      <c r="AH4" s="426"/>
      <c r="AI4" s="426"/>
      <c r="AJ4" s="426"/>
    </row>
    <row r="5" spans="1:38" ht="15" customHeight="1">
      <c r="A5" s="464"/>
      <c r="B5" s="1580" t="s">
        <v>82</v>
      </c>
      <c r="C5" s="1580"/>
      <c r="D5" s="1580"/>
      <c r="E5" s="1580"/>
      <c r="F5" s="1580"/>
      <c r="G5" s="1581"/>
      <c r="H5" s="1580" t="s">
        <v>83</v>
      </c>
      <c r="I5" s="1580"/>
      <c r="J5" s="1580"/>
      <c r="K5" s="1580"/>
      <c r="L5" s="1580"/>
      <c r="M5" s="1580"/>
      <c r="P5" s="339"/>
      <c r="Q5" s="449"/>
      <c r="R5" s="526"/>
      <c r="S5" s="527"/>
      <c r="T5" s="528"/>
      <c r="U5" s="528"/>
      <c r="V5" s="528"/>
      <c r="W5" s="529"/>
      <c r="X5" s="529"/>
      <c r="Y5" s="529"/>
      <c r="Z5" s="529"/>
      <c r="AA5" s="462"/>
      <c r="AB5" s="462"/>
      <c r="AC5" s="462"/>
      <c r="AD5" s="462"/>
      <c r="AE5" s="462"/>
      <c r="AF5" s="462"/>
      <c r="AG5" s="426"/>
      <c r="AH5" s="426"/>
      <c r="AI5" s="426"/>
      <c r="AJ5" s="426"/>
      <c r="AK5" s="426"/>
      <c r="AL5" s="426"/>
    </row>
    <row r="6" spans="1:38" ht="30" customHeight="1">
      <c r="A6" s="530"/>
      <c r="B6" s="1333">
        <v>2020</v>
      </c>
      <c r="C6" s="1263" t="s">
        <v>508</v>
      </c>
      <c r="D6" s="1263" t="s">
        <v>509</v>
      </c>
      <c r="E6" s="118">
        <v>2022</v>
      </c>
      <c r="F6" s="1253" t="s">
        <v>28</v>
      </c>
      <c r="G6" s="1257" t="s">
        <v>504</v>
      </c>
      <c r="H6" s="1333">
        <v>2020</v>
      </c>
      <c r="I6" s="1263" t="s">
        <v>508</v>
      </c>
      <c r="J6" s="1263" t="s">
        <v>509</v>
      </c>
      <c r="K6" s="118">
        <v>2022</v>
      </c>
      <c r="L6" s="1253" t="s">
        <v>28</v>
      </c>
      <c r="M6" s="1257" t="s">
        <v>504</v>
      </c>
      <c r="P6" s="2"/>
      <c r="Q6" s="104"/>
      <c r="R6" s="104"/>
      <c r="S6" s="104"/>
      <c r="T6" s="104"/>
      <c r="U6" s="528"/>
      <c r="V6" s="528"/>
      <c r="W6" s="529"/>
      <c r="X6" s="529"/>
      <c r="Y6" s="529"/>
      <c r="Z6" s="529"/>
      <c r="AA6" s="462"/>
      <c r="AB6" s="462"/>
      <c r="AC6" s="462"/>
      <c r="AD6" s="462"/>
      <c r="AE6" s="462"/>
      <c r="AF6" s="462"/>
      <c r="AG6" s="426"/>
      <c r="AH6" s="426"/>
      <c r="AI6" s="426"/>
      <c r="AJ6" s="426"/>
      <c r="AK6" s="426"/>
      <c r="AL6" s="426"/>
    </row>
    <row r="7" spans="1:38" ht="15" customHeight="1">
      <c r="A7" s="531" t="s">
        <v>183</v>
      </c>
      <c r="B7" s="228">
        <v>84.251000000000005</v>
      </c>
      <c r="C7" s="228">
        <v>92.739000000000004</v>
      </c>
      <c r="D7" s="228">
        <v>94.331999999999994</v>
      </c>
      <c r="E7" s="229">
        <v>93.977999999999994</v>
      </c>
      <c r="F7" s="348">
        <f>C7/B7-1</f>
        <v>0.10074657867562409</v>
      </c>
      <c r="G7" s="1352">
        <f>E7/D7-1</f>
        <v>-3.7527032184200282E-3</v>
      </c>
      <c r="H7" s="228">
        <v>72.391300000000001</v>
      </c>
      <c r="I7" s="228">
        <v>83.359449999999995</v>
      </c>
      <c r="J7" s="228">
        <v>88.412320000000008</v>
      </c>
      <c r="K7" s="229">
        <v>91.791823300000004</v>
      </c>
      <c r="L7" s="348">
        <f>I7/H7-1</f>
        <v>0.15151199108180124</v>
      </c>
      <c r="M7" s="348">
        <f>K7/J7-1</f>
        <v>3.8224348145145415E-2</v>
      </c>
      <c r="P7" s="104"/>
      <c r="Q7" s="104"/>
      <c r="R7" s="104"/>
      <c r="S7" s="5"/>
      <c r="T7" s="104"/>
      <c r="U7" s="532"/>
      <c r="V7" s="533"/>
      <c r="W7" s="533"/>
      <c r="X7" s="534"/>
      <c r="Y7" s="532"/>
      <c r="Z7" s="533"/>
      <c r="AA7" s="533"/>
      <c r="AB7" s="534"/>
      <c r="AC7" s="532"/>
      <c r="AD7" s="533"/>
      <c r="AE7" s="533"/>
      <c r="AF7" s="534"/>
      <c r="AG7" s="532"/>
      <c r="AH7" s="533"/>
      <c r="AI7" s="533"/>
      <c r="AJ7" s="534"/>
      <c r="AK7" s="426"/>
      <c r="AL7" s="426"/>
    </row>
    <row r="8" spans="1:38" ht="15" customHeight="1">
      <c r="A8" s="535" t="s">
        <v>184</v>
      </c>
      <c r="B8" s="236">
        <v>121.291</v>
      </c>
      <c r="C8" s="236">
        <v>121.346</v>
      </c>
      <c r="D8" s="236">
        <v>121.70099999999999</v>
      </c>
      <c r="E8" s="237">
        <v>119.426</v>
      </c>
      <c r="F8" s="358">
        <f t="shared" ref="F8:F14" si="0">C8/B8-1</f>
        <v>4.5345491421455719E-4</v>
      </c>
      <c r="G8" s="1353">
        <f t="shared" ref="G8:G14" si="1">E8/D8-1</f>
        <v>-1.8693355025841907E-2</v>
      </c>
      <c r="H8" s="236">
        <v>109.37425</v>
      </c>
      <c r="I8" s="236">
        <v>111.34575</v>
      </c>
      <c r="J8" s="236">
        <v>113.06518</v>
      </c>
      <c r="K8" s="237">
        <v>112.428</v>
      </c>
      <c r="L8" s="358">
        <f t="shared" ref="L8:L14" si="2">I8/H8-1</f>
        <v>1.8025266458969957E-2</v>
      </c>
      <c r="M8" s="358">
        <f t="shared" ref="M8:M14" si="3">K8/J8-1</f>
        <v>-5.6355104197419736E-3</v>
      </c>
      <c r="P8" s="179"/>
      <c r="Q8" s="179"/>
      <c r="R8" s="536"/>
      <c r="S8" s="536"/>
      <c r="T8" s="537"/>
      <c r="U8" s="537"/>
      <c r="V8" s="536"/>
      <c r="W8" s="536"/>
      <c r="X8" s="537"/>
      <c r="Y8" s="537"/>
      <c r="Z8" s="536"/>
      <c r="AA8" s="536"/>
      <c r="AB8" s="537"/>
      <c r="AC8" s="537"/>
      <c r="AD8" s="536"/>
      <c r="AE8" s="536"/>
      <c r="AF8" s="537"/>
      <c r="AG8" s="537"/>
      <c r="AH8" s="536"/>
      <c r="AI8" s="536"/>
      <c r="AJ8" s="537"/>
      <c r="AK8" s="426"/>
      <c r="AL8" s="426"/>
    </row>
    <row r="9" spans="1:38" ht="15" customHeight="1">
      <c r="A9" s="531" t="s">
        <v>185</v>
      </c>
      <c r="B9" s="228">
        <v>371.20600000000002</v>
      </c>
      <c r="C9" s="228">
        <v>369.721</v>
      </c>
      <c r="D9" s="228">
        <v>370.62900000000002</v>
      </c>
      <c r="E9" s="241">
        <v>366.77499999999998</v>
      </c>
      <c r="F9" s="348">
        <f t="shared" si="0"/>
        <v>-4.0004741302672731E-3</v>
      </c>
      <c r="G9" s="1354">
        <f t="shared" si="1"/>
        <v>-1.0398538700425619E-2</v>
      </c>
      <c r="H9" s="228">
        <v>338.75953989999999</v>
      </c>
      <c r="I9" s="228">
        <v>339.95449989999997</v>
      </c>
      <c r="J9" s="228">
        <v>343.12930990000001</v>
      </c>
      <c r="K9" s="241">
        <v>340.13374659999999</v>
      </c>
      <c r="L9" s="348">
        <f t="shared" si="2"/>
        <v>3.5274578550694713E-3</v>
      </c>
      <c r="M9" s="348">
        <f t="shared" si="3"/>
        <v>-8.730129468896175E-3</v>
      </c>
      <c r="P9" s="179"/>
      <c r="Q9" s="185"/>
      <c r="R9" s="536"/>
      <c r="S9" s="536"/>
      <c r="T9" s="538"/>
      <c r="U9" s="539"/>
      <c r="V9" s="536"/>
      <c r="W9" s="536"/>
      <c r="X9" s="537"/>
      <c r="Y9" s="537"/>
      <c r="Z9" s="536"/>
      <c r="AA9" s="536"/>
      <c r="AB9" s="537"/>
      <c r="AC9" s="537"/>
      <c r="AD9" s="536"/>
      <c r="AE9" s="536"/>
      <c r="AF9" s="537"/>
      <c r="AG9" s="537"/>
      <c r="AH9" s="536"/>
      <c r="AI9" s="536"/>
      <c r="AJ9" s="537"/>
      <c r="AK9" s="426"/>
      <c r="AL9" s="426"/>
    </row>
    <row r="10" spans="1:38" ht="15" customHeight="1">
      <c r="A10" s="535" t="s">
        <v>186</v>
      </c>
      <c r="B10" s="236">
        <v>552.505</v>
      </c>
      <c r="C10" s="236">
        <v>545.20100000000002</v>
      </c>
      <c r="D10" s="236">
        <v>546.21799999999996</v>
      </c>
      <c r="E10" s="237">
        <v>535.02200000000005</v>
      </c>
      <c r="F10" s="358">
        <f t="shared" si="0"/>
        <v>-1.3219789866155018E-2</v>
      </c>
      <c r="G10" s="1353">
        <f t="shared" si="1"/>
        <v>-2.0497310597600071E-2</v>
      </c>
      <c r="H10" s="236">
        <v>515.39463999999998</v>
      </c>
      <c r="I10" s="236">
        <v>510.95724000000001</v>
      </c>
      <c r="J10" s="236">
        <v>514.85838000000001</v>
      </c>
      <c r="K10" s="237">
        <v>505.73295000000002</v>
      </c>
      <c r="L10" s="358">
        <f t="shared" si="2"/>
        <v>-8.6097131316692499E-3</v>
      </c>
      <c r="M10" s="358">
        <f t="shared" si="3"/>
        <v>-1.7724155524088014E-2</v>
      </c>
      <c r="P10" s="179"/>
      <c r="Q10" s="185"/>
      <c r="R10" s="536"/>
      <c r="S10" s="536"/>
      <c r="T10" s="538"/>
      <c r="U10" s="539"/>
      <c r="V10" s="536"/>
      <c r="W10" s="536"/>
      <c r="X10" s="537"/>
      <c r="Y10" s="537"/>
      <c r="Z10" s="536"/>
      <c r="AA10" s="536"/>
      <c r="AB10" s="537"/>
      <c r="AC10" s="537"/>
      <c r="AD10" s="536"/>
      <c r="AE10" s="536"/>
      <c r="AF10" s="537"/>
      <c r="AG10" s="537"/>
      <c r="AH10" s="536"/>
      <c r="AI10" s="536"/>
      <c r="AJ10" s="537"/>
      <c r="AK10" s="426"/>
      <c r="AL10" s="426"/>
    </row>
    <row r="11" spans="1:38" ht="15" customHeight="1">
      <c r="A11" s="531" t="s">
        <v>187</v>
      </c>
      <c r="B11" s="228">
        <v>327.00900000000001</v>
      </c>
      <c r="C11" s="228">
        <v>329.19</v>
      </c>
      <c r="D11" s="228">
        <v>329.61900000000003</v>
      </c>
      <c r="E11" s="241">
        <v>333.661</v>
      </c>
      <c r="F11" s="348">
        <f t="shared" si="0"/>
        <v>6.6695412052879544E-3</v>
      </c>
      <c r="G11" s="1354">
        <f t="shared" si="1"/>
        <v>1.2262642626790221E-2</v>
      </c>
      <c r="H11" s="228">
        <v>306.77782000000002</v>
      </c>
      <c r="I11" s="228">
        <v>310.20503000000002</v>
      </c>
      <c r="J11" s="228">
        <v>313.38590999999997</v>
      </c>
      <c r="K11" s="241">
        <v>317.6869633</v>
      </c>
      <c r="L11" s="348">
        <f t="shared" si="2"/>
        <v>1.117163555044498E-2</v>
      </c>
      <c r="M11" s="348">
        <f t="shared" si="3"/>
        <v>1.3724462915387647E-2</v>
      </c>
      <c r="P11" s="179"/>
      <c r="Q11" s="185"/>
      <c r="R11" s="536"/>
      <c r="S11" s="536"/>
      <c r="T11" s="538"/>
      <c r="U11" s="539"/>
      <c r="V11" s="536"/>
      <c r="W11" s="536"/>
      <c r="X11" s="537"/>
      <c r="Y11" s="537"/>
      <c r="Z11" s="536"/>
      <c r="AA11" s="536"/>
      <c r="AB11" s="537"/>
      <c r="AC11" s="537"/>
      <c r="AD11" s="536"/>
      <c r="AE11" s="536"/>
      <c r="AF11" s="537"/>
      <c r="AG11" s="537"/>
      <c r="AH11" s="536"/>
      <c r="AI11" s="536"/>
      <c r="AJ11" s="537"/>
      <c r="AK11" s="426"/>
      <c r="AL11" s="426"/>
    </row>
    <row r="12" spans="1:38" ht="15" customHeight="1">
      <c r="A12" s="535" t="s">
        <v>188</v>
      </c>
      <c r="B12" s="236">
        <v>329.96199999999999</v>
      </c>
      <c r="C12" s="236">
        <v>334.66800000000001</v>
      </c>
      <c r="D12" s="236">
        <v>334.91300000000001</v>
      </c>
      <c r="E12" s="237">
        <v>336.27100000000002</v>
      </c>
      <c r="F12" s="358">
        <f t="shared" si="0"/>
        <v>1.4262248380116471E-2</v>
      </c>
      <c r="G12" s="1353">
        <f t="shared" si="1"/>
        <v>4.0547843768381497E-3</v>
      </c>
      <c r="H12" s="236">
        <v>309.74923999999999</v>
      </c>
      <c r="I12" s="236">
        <v>315.20859000000002</v>
      </c>
      <c r="J12" s="236">
        <v>319.36002000000002</v>
      </c>
      <c r="K12" s="237">
        <v>319.81978999999995</v>
      </c>
      <c r="L12" s="358">
        <f t="shared" si="2"/>
        <v>1.7625063422270326E-2</v>
      </c>
      <c r="M12" s="358">
        <f t="shared" si="3"/>
        <v>1.4396604809829849E-3</v>
      </c>
      <c r="P12" s="179"/>
      <c r="Q12" s="185"/>
      <c r="R12" s="536"/>
      <c r="S12" s="536"/>
      <c r="T12" s="538"/>
      <c r="U12" s="539"/>
      <c r="V12" s="536"/>
      <c r="W12" s="536"/>
      <c r="X12" s="537"/>
      <c r="Y12" s="537"/>
      <c r="Z12" s="536"/>
      <c r="AA12" s="536"/>
      <c r="AB12" s="537"/>
      <c r="AC12" s="537"/>
      <c r="AD12" s="536"/>
      <c r="AE12" s="536"/>
      <c r="AF12" s="537"/>
      <c r="AG12" s="537"/>
      <c r="AH12" s="536"/>
      <c r="AI12" s="536"/>
      <c r="AJ12" s="537"/>
      <c r="AK12" s="426"/>
      <c r="AL12" s="426"/>
    </row>
    <row r="13" spans="1:38" ht="15" customHeight="1">
      <c r="A13" s="540" t="s">
        <v>189</v>
      </c>
      <c r="B13" s="228">
        <v>174.113</v>
      </c>
      <c r="C13" s="228">
        <v>184.357</v>
      </c>
      <c r="D13" s="228">
        <v>184.22300000000001</v>
      </c>
      <c r="E13" s="241">
        <v>192.875</v>
      </c>
      <c r="F13" s="541">
        <f t="shared" si="0"/>
        <v>5.8835354051679056E-2</v>
      </c>
      <c r="G13" s="1355">
        <f t="shared" si="1"/>
        <v>4.6964819810772829E-2</v>
      </c>
      <c r="H13" s="228">
        <v>177.38165989999999</v>
      </c>
      <c r="I13" s="228">
        <v>188.42046999999999</v>
      </c>
      <c r="J13" s="228">
        <v>193.43314999999998</v>
      </c>
      <c r="K13" s="241">
        <v>201.23320999999999</v>
      </c>
      <c r="L13" s="541">
        <f t="shared" si="2"/>
        <v>6.2231969788890229E-2</v>
      </c>
      <c r="M13" s="541">
        <f t="shared" si="3"/>
        <v>4.0324318763355738E-2</v>
      </c>
      <c r="P13" s="179"/>
      <c r="Q13" s="185"/>
      <c r="R13" s="536"/>
      <c r="S13" s="536"/>
      <c r="T13" s="537"/>
      <c r="U13" s="539"/>
      <c r="V13" s="536"/>
      <c r="W13" s="536"/>
      <c r="X13" s="537"/>
      <c r="Y13" s="537"/>
      <c r="Z13" s="536"/>
      <c r="AA13" s="536"/>
      <c r="AB13" s="537"/>
      <c r="AC13" s="537"/>
      <c r="AD13" s="536"/>
      <c r="AE13" s="536"/>
      <c r="AF13" s="537"/>
      <c r="AG13" s="537"/>
      <c r="AH13" s="536"/>
      <c r="AI13" s="536"/>
      <c r="AJ13" s="537"/>
      <c r="AK13" s="426"/>
      <c r="AL13" s="426"/>
    </row>
    <row r="14" spans="1:38" s="489" customFormat="1" ht="15" customHeight="1">
      <c r="A14" s="458" t="s">
        <v>129</v>
      </c>
      <c r="B14" s="580">
        <v>1960.337</v>
      </c>
      <c r="C14" s="1168">
        <v>1977.222</v>
      </c>
      <c r="D14" s="1168">
        <v>1981.635</v>
      </c>
      <c r="E14" s="1169">
        <v>1978.008</v>
      </c>
      <c r="F14" s="542">
        <f t="shared" si="0"/>
        <v>8.6133149555407407E-3</v>
      </c>
      <c r="G14" s="1356">
        <f t="shared" si="1"/>
        <v>-1.8303067921185967E-3</v>
      </c>
      <c r="H14" s="580">
        <v>1829.82845</v>
      </c>
      <c r="I14" s="1168">
        <v>1859.4510299999999</v>
      </c>
      <c r="J14" s="1168">
        <v>1885.64427</v>
      </c>
      <c r="K14" s="1169">
        <v>1888.8264833000001</v>
      </c>
      <c r="L14" s="542">
        <f t="shared" si="2"/>
        <v>1.6188719767691762E-2</v>
      </c>
      <c r="M14" s="542">
        <f t="shared" si="3"/>
        <v>1.6876000158820847E-3</v>
      </c>
      <c r="P14" s="179"/>
      <c r="Q14" s="185"/>
      <c r="R14" s="543"/>
      <c r="S14" s="537"/>
      <c r="T14" s="537"/>
      <c r="U14" s="537"/>
      <c r="V14" s="537"/>
      <c r="W14" s="537"/>
      <c r="X14" s="537"/>
      <c r="Y14" s="537"/>
      <c r="Z14" s="537"/>
      <c r="AA14" s="537"/>
      <c r="AB14" s="537"/>
      <c r="AC14" s="537"/>
      <c r="AD14" s="537"/>
      <c r="AE14" s="537"/>
      <c r="AF14" s="537"/>
      <c r="AG14" s="537"/>
      <c r="AH14" s="537"/>
      <c r="AI14" s="537"/>
      <c r="AJ14" s="537"/>
      <c r="AK14" s="442"/>
      <c r="AL14" s="442"/>
    </row>
    <row r="15" spans="1:38" ht="5.0999999999999996" customHeight="1">
      <c r="A15" s="544"/>
      <c r="B15" s="545"/>
      <c r="C15" s="545"/>
      <c r="D15" s="545"/>
      <c r="E15" s="249"/>
      <c r="F15" s="546"/>
      <c r="G15" s="468"/>
      <c r="H15" s="469"/>
      <c r="I15" s="469"/>
      <c r="J15" s="469"/>
      <c r="K15" s="469"/>
      <c r="L15" s="547"/>
      <c r="M15" s="548"/>
      <c r="Q15" s="549"/>
      <c r="R15" s="536"/>
      <c r="S15" s="536"/>
      <c r="T15" s="537"/>
      <c r="U15" s="537"/>
      <c r="V15" s="536"/>
      <c r="W15" s="536"/>
      <c r="X15" s="537"/>
      <c r="Y15" s="537"/>
      <c r="Z15" s="536"/>
      <c r="AA15" s="536"/>
      <c r="AB15" s="537"/>
      <c r="AC15" s="537"/>
      <c r="AD15" s="536"/>
      <c r="AE15" s="536"/>
      <c r="AF15" s="537"/>
      <c r="AG15" s="537"/>
      <c r="AH15" s="536"/>
      <c r="AI15" s="536"/>
      <c r="AJ15" s="537"/>
      <c r="AK15" s="426"/>
      <c r="AL15" s="426"/>
    </row>
    <row r="16" spans="1:38" ht="25.5" customHeight="1">
      <c r="A16" s="1478" t="s">
        <v>529</v>
      </c>
      <c r="B16" s="1478"/>
      <c r="C16" s="1478"/>
      <c r="D16" s="1478"/>
      <c r="E16" s="1478"/>
      <c r="F16" s="1478"/>
      <c r="G16" s="1478"/>
      <c r="H16" s="1478"/>
      <c r="I16" s="1478"/>
      <c r="J16" s="1478"/>
      <c r="K16" s="1478"/>
      <c r="L16" s="1478"/>
      <c r="M16" s="1478"/>
      <c r="N16" s="258"/>
      <c r="Q16" s="549"/>
      <c r="R16" s="536"/>
      <c r="S16" s="536"/>
      <c r="T16" s="537"/>
      <c r="U16" s="537"/>
      <c r="V16" s="536"/>
      <c r="W16" s="536"/>
      <c r="X16" s="537"/>
      <c r="Y16" s="537"/>
      <c r="Z16" s="536"/>
      <c r="AA16" s="536"/>
      <c r="AB16" s="537"/>
      <c r="AC16" s="537"/>
      <c r="AD16" s="536"/>
      <c r="AE16" s="536"/>
      <c r="AF16" s="537"/>
      <c r="AG16" s="537"/>
      <c r="AH16" s="536"/>
      <c r="AI16" s="536"/>
      <c r="AJ16" s="537"/>
      <c r="AK16" s="426"/>
      <c r="AL16" s="426"/>
    </row>
    <row r="17" spans="1:38" ht="12.75" customHeight="1">
      <c r="A17" s="316" t="s">
        <v>62</v>
      </c>
      <c r="B17" s="337"/>
      <c r="C17" s="337"/>
      <c r="D17" s="337"/>
      <c r="E17" s="337"/>
      <c r="F17" s="337"/>
      <c r="G17" s="337"/>
      <c r="H17" s="337"/>
      <c r="I17" s="337"/>
      <c r="J17" s="337"/>
      <c r="K17" s="337"/>
      <c r="L17" s="337"/>
      <c r="M17" s="337"/>
      <c r="Q17" s="549"/>
      <c r="R17" s="550"/>
      <c r="S17" s="550"/>
      <c r="T17" s="551"/>
      <c r="U17" s="551"/>
      <c r="V17" s="550"/>
      <c r="W17" s="550"/>
      <c r="X17" s="551"/>
      <c r="Y17" s="551"/>
      <c r="Z17" s="550"/>
      <c r="AA17" s="550"/>
      <c r="AB17" s="551"/>
      <c r="AC17" s="551"/>
      <c r="AD17" s="550"/>
      <c r="AE17" s="550"/>
      <c r="AF17" s="551"/>
      <c r="AG17" s="551"/>
      <c r="AH17" s="550"/>
      <c r="AI17" s="550"/>
      <c r="AJ17" s="551"/>
      <c r="AK17" s="426"/>
      <c r="AL17" s="426"/>
    </row>
    <row r="18" spans="1:38" ht="12.75" customHeight="1">
      <c r="A18" s="316" t="s">
        <v>104</v>
      </c>
      <c r="B18" s="337"/>
      <c r="C18" s="337"/>
      <c r="D18" s="337"/>
      <c r="E18" s="337"/>
      <c r="F18" s="337"/>
      <c r="G18" s="337"/>
      <c r="H18" s="337"/>
      <c r="I18" s="337"/>
      <c r="J18" s="337"/>
      <c r="K18" s="337"/>
      <c r="L18" s="337"/>
      <c r="M18" s="337"/>
      <c r="P18" s="2"/>
      <c r="Q18" s="104"/>
      <c r="R18" s="104"/>
      <c r="S18" s="104"/>
      <c r="T18" s="104"/>
      <c r="U18" s="551"/>
      <c r="V18" s="550"/>
      <c r="W18" s="550"/>
      <c r="X18" s="551"/>
      <c r="Y18" s="551"/>
      <c r="Z18" s="550"/>
      <c r="AA18" s="550"/>
      <c r="AB18" s="551"/>
      <c r="AC18" s="551"/>
      <c r="AD18" s="550"/>
      <c r="AE18" s="550"/>
      <c r="AF18" s="551"/>
      <c r="AG18" s="551"/>
      <c r="AH18" s="550"/>
      <c r="AI18" s="550"/>
      <c r="AJ18" s="551"/>
      <c r="AK18" s="426"/>
      <c r="AL18" s="426"/>
    </row>
    <row r="19" spans="1:38" ht="20.100000000000001" customHeight="1">
      <c r="A19" s="69"/>
      <c r="B19" s="337"/>
      <c r="C19" s="337"/>
      <c r="D19" s="337"/>
      <c r="E19" s="337"/>
      <c r="F19" s="337"/>
      <c r="G19" s="337"/>
      <c r="H19" s="337"/>
      <c r="I19" s="337"/>
      <c r="J19" s="337"/>
      <c r="K19" s="337"/>
      <c r="L19" s="337"/>
      <c r="M19" s="337"/>
      <c r="P19" s="104"/>
      <c r="Q19" s="104"/>
      <c r="R19" s="104"/>
      <c r="S19" s="5"/>
      <c r="T19" s="104"/>
      <c r="U19" s="551"/>
      <c r="V19" s="550"/>
      <c r="W19" s="550"/>
      <c r="X19" s="551"/>
      <c r="Y19" s="551"/>
      <c r="Z19" s="550"/>
      <c r="AA19" s="550"/>
      <c r="AB19" s="551"/>
      <c r="AC19" s="551"/>
      <c r="AD19" s="550"/>
      <c r="AE19" s="550"/>
      <c r="AF19" s="551"/>
      <c r="AG19" s="551"/>
      <c r="AH19" s="550"/>
      <c r="AI19" s="550"/>
      <c r="AJ19" s="551"/>
      <c r="AK19" s="426"/>
      <c r="AL19" s="426"/>
    </row>
    <row r="20" spans="1:38" s="552" customFormat="1" ht="15" customHeight="1">
      <c r="A20" s="449"/>
      <c r="B20" s="1582" t="s">
        <v>530</v>
      </c>
      <c r="C20" s="1582"/>
      <c r="D20" s="1582"/>
      <c r="E20" s="1582"/>
      <c r="F20" s="1582"/>
      <c r="G20" s="1582"/>
      <c r="H20" s="1582"/>
      <c r="I20" s="1582"/>
      <c r="J20" s="1582"/>
      <c r="K20" s="1582"/>
      <c r="Q20" s="553"/>
      <c r="R20" s="554"/>
      <c r="S20" s="554"/>
      <c r="T20" s="555"/>
      <c r="U20" s="555"/>
      <c r="V20" s="554"/>
      <c r="W20" s="554"/>
      <c r="X20" s="555"/>
      <c r="Y20" s="555"/>
      <c r="Z20" s="554"/>
      <c r="AA20" s="554"/>
      <c r="AB20" s="555"/>
      <c r="AC20" s="555"/>
      <c r="AD20" s="554"/>
      <c r="AE20" s="554"/>
      <c r="AF20" s="555"/>
      <c r="AG20" s="555"/>
      <c r="AH20" s="554"/>
      <c r="AI20" s="554"/>
      <c r="AJ20" s="555"/>
      <c r="AK20" s="428"/>
      <c r="AL20" s="428"/>
    </row>
    <row r="21" spans="1:38" s="552" customFormat="1" ht="12.75" customHeight="1">
      <c r="A21" s="448"/>
      <c r="Q21" s="553"/>
      <c r="R21" s="554"/>
      <c r="S21" s="554"/>
      <c r="T21" s="555"/>
      <c r="U21" s="555"/>
      <c r="V21" s="554"/>
      <c r="W21" s="554"/>
      <c r="X21" s="555"/>
      <c r="Y21" s="555"/>
      <c r="Z21" s="554"/>
      <c r="AA21" s="554"/>
      <c r="AB21" s="555"/>
      <c r="AC21" s="555"/>
      <c r="AD21" s="554"/>
      <c r="AE21" s="554"/>
      <c r="AF21" s="555"/>
      <c r="AG21" s="555"/>
      <c r="AH21" s="554"/>
      <c r="AI21" s="554"/>
      <c r="AJ21" s="555"/>
      <c r="AK21" s="428"/>
      <c r="AL21" s="428"/>
    </row>
    <row r="22" spans="1:38" s="552" customFormat="1" ht="12.75" customHeight="1">
      <c r="A22" s="448"/>
      <c r="Q22" s="553"/>
      <c r="R22" s="554"/>
      <c r="S22" s="554"/>
      <c r="T22" s="555"/>
      <c r="U22" s="555"/>
      <c r="V22" s="554"/>
      <c r="W22" s="554"/>
      <c r="X22" s="555"/>
      <c r="Y22" s="555"/>
      <c r="Z22" s="554"/>
      <c r="AA22" s="554"/>
      <c r="AB22" s="555"/>
      <c r="AC22" s="555"/>
      <c r="AD22" s="554"/>
      <c r="AE22" s="554"/>
      <c r="AF22" s="555"/>
      <c r="AG22" s="555"/>
      <c r="AH22" s="554"/>
      <c r="AI22" s="554"/>
      <c r="AJ22" s="555"/>
      <c r="AK22" s="428"/>
      <c r="AL22" s="428"/>
    </row>
    <row r="23" spans="1:38" s="552" customFormat="1" ht="12.75" customHeight="1">
      <c r="A23" s="448"/>
      <c r="Q23" s="553"/>
      <c r="R23" s="554"/>
      <c r="S23" s="554"/>
      <c r="T23" s="555"/>
      <c r="U23" s="555"/>
      <c r="V23" s="554"/>
      <c r="W23" s="554"/>
      <c r="X23" s="555"/>
      <c r="Y23" s="555"/>
      <c r="Z23" s="554"/>
      <c r="AA23" s="554"/>
      <c r="AB23" s="555"/>
      <c r="AC23" s="555"/>
      <c r="AD23" s="554"/>
      <c r="AE23" s="554"/>
      <c r="AF23" s="555"/>
      <c r="AG23" s="555"/>
      <c r="AH23" s="554"/>
      <c r="AI23" s="554"/>
      <c r="AJ23" s="555"/>
      <c r="AK23" s="428"/>
      <c r="AL23" s="428"/>
    </row>
    <row r="24" spans="1:38" s="552" customFormat="1" ht="12.75" customHeight="1">
      <c r="A24" s="448"/>
      <c r="Q24" s="553"/>
      <c r="R24" s="554"/>
      <c r="S24" s="554"/>
      <c r="T24" s="555"/>
      <c r="U24" s="555"/>
      <c r="V24" s="554"/>
      <c r="W24" s="554"/>
      <c r="X24" s="555"/>
      <c r="Y24" s="555"/>
      <c r="Z24" s="554"/>
      <c r="AA24" s="554"/>
      <c r="AB24" s="555"/>
      <c r="AC24" s="555"/>
      <c r="AD24" s="554"/>
      <c r="AE24" s="554"/>
      <c r="AF24" s="555"/>
      <c r="AG24" s="555"/>
      <c r="AH24" s="554"/>
      <c r="AI24" s="554"/>
      <c r="AJ24" s="555"/>
      <c r="AK24" s="428"/>
      <c r="AL24" s="428"/>
    </row>
    <row r="25" spans="1:38" s="552" customFormat="1" ht="12.75" customHeight="1">
      <c r="A25" s="448"/>
      <c r="Q25" s="553"/>
      <c r="R25" s="554"/>
      <c r="S25" s="554"/>
      <c r="T25" s="555"/>
      <c r="U25" s="555"/>
      <c r="V25" s="554"/>
      <c r="W25" s="554"/>
      <c r="X25" s="555"/>
      <c r="Y25" s="555"/>
      <c r="Z25" s="554"/>
      <c r="AA25" s="554"/>
      <c r="AB25" s="555"/>
      <c r="AC25" s="555"/>
      <c r="AD25" s="554"/>
      <c r="AE25" s="554"/>
      <c r="AF25" s="555"/>
      <c r="AG25" s="555"/>
      <c r="AH25" s="554"/>
      <c r="AI25" s="554"/>
      <c r="AJ25" s="555"/>
      <c r="AK25" s="428"/>
      <c r="AL25" s="428"/>
    </row>
    <row r="26" spans="1:38" s="552" customFormat="1" ht="12.75" customHeight="1">
      <c r="A26" s="448"/>
      <c r="Q26" s="553"/>
      <c r="R26" s="554"/>
      <c r="S26" s="554"/>
      <c r="T26" s="555"/>
      <c r="U26" s="555"/>
      <c r="V26" s="554"/>
      <c r="W26" s="554"/>
      <c r="X26" s="555"/>
      <c r="Y26" s="555"/>
      <c r="Z26" s="554"/>
      <c r="AA26" s="554"/>
      <c r="AB26" s="555"/>
      <c r="AC26" s="555"/>
      <c r="AD26" s="554"/>
      <c r="AE26" s="554"/>
      <c r="AF26" s="555"/>
      <c r="AG26" s="555"/>
      <c r="AH26" s="554"/>
      <c r="AI26" s="554"/>
      <c r="AJ26" s="555"/>
      <c r="AK26" s="428"/>
      <c r="AL26" s="428"/>
    </row>
    <row r="27" spans="1:38" s="552" customFormat="1" ht="12.75" customHeight="1">
      <c r="A27" s="448"/>
      <c r="Q27" s="553"/>
      <c r="R27" s="554"/>
      <c r="S27" s="554"/>
      <c r="T27" s="555"/>
      <c r="U27" s="555"/>
      <c r="V27" s="554"/>
      <c r="W27" s="554"/>
      <c r="X27" s="555"/>
      <c r="Y27" s="555"/>
      <c r="Z27" s="554"/>
      <c r="AA27" s="554"/>
      <c r="AB27" s="555"/>
      <c r="AC27" s="555"/>
      <c r="AD27" s="554"/>
      <c r="AE27" s="554"/>
      <c r="AF27" s="555"/>
      <c r="AG27" s="555"/>
      <c r="AH27" s="554"/>
      <c r="AI27" s="554"/>
      <c r="AJ27" s="555"/>
      <c r="AK27" s="428"/>
      <c r="AL27" s="428"/>
    </row>
    <row r="28" spans="1:38" s="552" customFormat="1" ht="12.75" customHeight="1">
      <c r="A28" s="448"/>
      <c r="Q28" s="553"/>
      <c r="R28" s="554"/>
      <c r="S28" s="554"/>
      <c r="T28" s="555"/>
      <c r="U28" s="555"/>
      <c r="V28" s="554"/>
      <c r="W28" s="554"/>
      <c r="X28" s="555"/>
      <c r="Y28" s="555"/>
      <c r="Z28" s="554"/>
      <c r="AA28" s="554"/>
      <c r="AB28" s="555"/>
      <c r="AC28" s="555"/>
      <c r="AD28" s="554"/>
      <c r="AE28" s="554"/>
      <c r="AF28" s="555"/>
      <c r="AG28" s="555"/>
      <c r="AH28" s="554"/>
      <c r="AI28" s="554"/>
      <c r="AJ28" s="555"/>
      <c r="AK28" s="428"/>
      <c r="AL28" s="428"/>
    </row>
    <row r="29" spans="1:38" s="552" customFormat="1" ht="12.75" customHeight="1">
      <c r="A29" s="448"/>
      <c r="Q29" s="553"/>
      <c r="R29" s="554"/>
      <c r="S29" s="554"/>
      <c r="T29" s="555"/>
      <c r="U29" s="555"/>
      <c r="V29" s="554"/>
      <c r="W29" s="554"/>
      <c r="X29" s="555"/>
      <c r="Y29" s="555"/>
      <c r="Z29" s="554"/>
      <c r="AA29" s="554"/>
      <c r="AB29" s="555"/>
      <c r="AC29" s="555"/>
      <c r="AD29" s="554"/>
      <c r="AE29" s="554"/>
      <c r="AF29" s="555"/>
      <c r="AG29" s="555"/>
      <c r="AH29" s="554"/>
      <c r="AI29" s="554"/>
      <c r="AJ29" s="555"/>
      <c r="AK29" s="428"/>
      <c r="AL29" s="428"/>
    </row>
    <row r="30" spans="1:38" s="552" customFormat="1" ht="12.75" customHeight="1">
      <c r="A30" s="448"/>
      <c r="Q30" s="553"/>
      <c r="R30" s="554"/>
      <c r="S30" s="554"/>
      <c r="T30" s="555"/>
      <c r="U30" s="555"/>
      <c r="V30" s="554"/>
      <c r="W30" s="554"/>
      <c r="X30" s="555"/>
      <c r="Y30" s="555"/>
      <c r="Z30" s="554"/>
      <c r="AA30" s="554"/>
      <c r="AB30" s="555"/>
      <c r="AC30" s="555"/>
      <c r="AD30" s="554"/>
      <c r="AE30" s="554"/>
      <c r="AF30" s="555"/>
      <c r="AG30" s="555"/>
      <c r="AH30" s="554"/>
      <c r="AI30" s="554"/>
      <c r="AJ30" s="555"/>
      <c r="AK30" s="428"/>
      <c r="AL30" s="428"/>
    </row>
    <row r="31" spans="1:38" s="552" customFormat="1" ht="12.75" customHeight="1">
      <c r="A31" s="448"/>
      <c r="Q31" s="553"/>
      <c r="R31" s="554"/>
      <c r="S31" s="554"/>
      <c r="T31" s="555"/>
      <c r="U31" s="555"/>
      <c r="V31" s="554"/>
      <c r="W31" s="554"/>
      <c r="X31" s="555"/>
      <c r="Y31" s="555"/>
      <c r="Z31" s="554"/>
      <c r="AA31" s="554"/>
      <c r="AB31" s="555"/>
      <c r="AC31" s="555"/>
      <c r="AD31" s="554"/>
      <c r="AE31" s="554"/>
      <c r="AF31" s="555"/>
      <c r="AG31" s="555"/>
      <c r="AH31" s="554"/>
      <c r="AI31" s="554"/>
      <c r="AJ31" s="555"/>
      <c r="AK31" s="428"/>
      <c r="AL31" s="428"/>
    </row>
    <row r="32" spans="1:38" s="552" customFormat="1" ht="12.75" customHeight="1">
      <c r="A32" s="448"/>
      <c r="Q32" s="553"/>
      <c r="R32" s="554"/>
      <c r="S32" s="554"/>
      <c r="T32" s="555"/>
      <c r="U32" s="555"/>
      <c r="V32" s="554"/>
      <c r="W32" s="554"/>
      <c r="X32" s="555"/>
      <c r="Y32" s="555"/>
      <c r="Z32" s="554"/>
      <c r="AA32" s="554"/>
      <c r="AB32" s="555"/>
      <c r="AC32" s="555"/>
      <c r="AD32" s="554"/>
      <c r="AE32" s="554"/>
      <c r="AF32" s="555"/>
      <c r="AG32" s="555"/>
      <c r="AH32" s="554"/>
      <c r="AI32" s="554"/>
      <c r="AJ32" s="555"/>
      <c r="AK32" s="428"/>
      <c r="AL32" s="428"/>
    </row>
    <row r="33" spans="1:38" s="552" customFormat="1" ht="12.75" customHeight="1">
      <c r="A33" s="448"/>
      <c r="Q33" s="553"/>
      <c r="R33" s="554"/>
      <c r="S33" s="554"/>
      <c r="T33" s="555"/>
      <c r="U33" s="555"/>
      <c r="V33" s="554"/>
      <c r="W33" s="554"/>
      <c r="X33" s="555"/>
      <c r="Y33" s="555"/>
      <c r="Z33" s="554"/>
      <c r="AA33" s="554"/>
      <c r="AB33" s="555"/>
      <c r="AC33" s="555"/>
      <c r="AD33" s="554"/>
      <c r="AE33" s="554"/>
      <c r="AF33" s="555"/>
      <c r="AG33" s="555"/>
      <c r="AH33" s="554"/>
      <c r="AI33" s="554"/>
      <c r="AJ33" s="555"/>
      <c r="AK33" s="428"/>
      <c r="AL33" s="428"/>
    </row>
    <row r="34" spans="1:38" s="552" customFormat="1" ht="12.75" customHeight="1">
      <c r="A34" s="448"/>
      <c r="Q34" s="553"/>
      <c r="R34" s="554"/>
      <c r="S34" s="554"/>
      <c r="T34" s="555"/>
      <c r="U34" s="555"/>
      <c r="V34" s="554"/>
      <c r="W34" s="554"/>
      <c r="X34" s="555"/>
      <c r="Y34" s="555"/>
      <c r="Z34" s="554"/>
      <c r="AA34" s="554"/>
      <c r="AB34" s="555"/>
      <c r="AC34" s="555"/>
      <c r="AD34" s="554"/>
      <c r="AE34" s="554"/>
      <c r="AF34" s="555"/>
      <c r="AG34" s="555"/>
      <c r="AH34" s="554"/>
      <c r="AI34" s="554"/>
      <c r="AJ34" s="555"/>
      <c r="AK34" s="428"/>
      <c r="AL34" s="428"/>
    </row>
    <row r="35" spans="1:38" s="552" customFormat="1" ht="12.75" customHeight="1">
      <c r="A35" s="448"/>
      <c r="Q35" s="553"/>
      <c r="R35" s="554"/>
      <c r="S35" s="554"/>
      <c r="T35" s="555"/>
      <c r="U35" s="555"/>
      <c r="V35" s="554"/>
      <c r="W35" s="554"/>
      <c r="X35" s="555"/>
      <c r="Y35" s="555"/>
      <c r="Z35" s="554"/>
      <c r="AA35" s="554"/>
      <c r="AB35" s="555"/>
      <c r="AC35" s="555"/>
      <c r="AD35" s="554"/>
      <c r="AE35" s="554"/>
      <c r="AF35" s="555"/>
      <c r="AG35" s="555"/>
      <c r="AH35" s="554"/>
      <c r="AI35" s="554"/>
      <c r="AJ35" s="555"/>
      <c r="AK35" s="428"/>
      <c r="AL35" s="428"/>
    </row>
    <row r="36" spans="1:38" s="552" customFormat="1" ht="12.75" customHeight="1">
      <c r="A36" s="448"/>
      <c r="Q36" s="553"/>
      <c r="R36" s="554"/>
      <c r="S36" s="554"/>
      <c r="T36" s="555"/>
      <c r="U36" s="555"/>
      <c r="V36" s="554"/>
      <c r="W36" s="554"/>
      <c r="X36" s="555"/>
      <c r="Y36" s="555"/>
      <c r="Z36" s="554"/>
      <c r="AA36" s="554"/>
      <c r="AB36" s="555"/>
      <c r="AC36" s="555"/>
      <c r="AD36" s="554"/>
      <c r="AE36" s="554"/>
      <c r="AF36" s="555"/>
      <c r="AG36" s="555"/>
      <c r="AH36" s="554"/>
      <c r="AI36" s="554"/>
      <c r="AJ36" s="555"/>
      <c r="AK36" s="428"/>
      <c r="AL36" s="428"/>
    </row>
    <row r="37" spans="1:38" s="552" customFormat="1" ht="12.75" customHeight="1">
      <c r="A37" s="448"/>
      <c r="Q37" s="553"/>
      <c r="R37" s="554"/>
      <c r="S37" s="554"/>
      <c r="T37" s="555"/>
      <c r="U37" s="555"/>
      <c r="V37" s="554"/>
      <c r="W37" s="554"/>
      <c r="X37" s="555"/>
      <c r="Y37" s="555"/>
      <c r="Z37" s="554"/>
      <c r="AA37" s="554"/>
      <c r="AB37" s="555"/>
      <c r="AC37" s="555"/>
      <c r="AD37" s="554"/>
      <c r="AE37" s="554"/>
      <c r="AF37" s="555"/>
      <c r="AG37" s="555"/>
      <c r="AH37" s="554"/>
      <c r="AI37" s="554"/>
      <c r="AJ37" s="555"/>
      <c r="AK37" s="428"/>
      <c r="AL37" s="428"/>
    </row>
    <row r="38" spans="1:38" s="552" customFormat="1" ht="12.75" customHeight="1">
      <c r="A38" s="448"/>
      <c r="Q38" s="553"/>
      <c r="R38" s="554"/>
      <c r="S38" s="554"/>
      <c r="T38" s="555"/>
      <c r="U38" s="555"/>
      <c r="V38" s="554"/>
      <c r="W38" s="554"/>
      <c r="X38" s="555"/>
      <c r="Y38" s="555"/>
      <c r="Z38" s="554"/>
      <c r="AA38" s="554"/>
      <c r="AB38" s="555"/>
      <c r="AC38" s="555"/>
      <c r="AD38" s="554"/>
      <c r="AE38" s="554"/>
      <c r="AF38" s="555"/>
      <c r="AG38" s="555"/>
      <c r="AH38" s="554"/>
      <c r="AI38" s="554"/>
      <c r="AJ38" s="555"/>
      <c r="AK38" s="428"/>
      <c r="AL38" s="428"/>
    </row>
    <row r="39" spans="1:38" s="552" customFormat="1" ht="12.75" customHeight="1">
      <c r="A39" s="448"/>
      <c r="Q39" s="553"/>
      <c r="R39" s="554"/>
      <c r="S39" s="554"/>
      <c r="T39" s="555"/>
      <c r="U39" s="555"/>
      <c r="V39" s="554"/>
      <c r="W39" s="554"/>
      <c r="X39" s="555"/>
      <c r="Y39" s="555"/>
      <c r="Z39" s="554"/>
      <c r="AA39" s="554"/>
      <c r="AB39" s="555"/>
      <c r="AC39" s="555"/>
      <c r="AD39" s="554"/>
      <c r="AE39" s="554"/>
      <c r="AF39" s="555"/>
      <c r="AG39" s="555"/>
      <c r="AH39" s="554"/>
      <c r="AI39" s="554"/>
      <c r="AJ39" s="555"/>
      <c r="AK39" s="428"/>
      <c r="AL39" s="428"/>
    </row>
    <row r="40" spans="1:38" s="552" customFormat="1" ht="12.75" customHeight="1">
      <c r="A40" s="448"/>
      <c r="Q40" s="553"/>
      <c r="R40" s="554"/>
      <c r="S40" s="554"/>
      <c r="T40" s="555"/>
      <c r="U40" s="555"/>
      <c r="V40" s="554"/>
      <c r="W40" s="554"/>
      <c r="X40" s="555"/>
      <c r="Y40" s="555"/>
      <c r="Z40" s="554"/>
      <c r="AA40" s="554"/>
      <c r="AB40" s="555"/>
      <c r="AC40" s="555"/>
      <c r="AD40" s="554"/>
      <c r="AE40" s="554"/>
      <c r="AF40" s="555"/>
      <c r="AG40" s="555"/>
      <c r="AH40" s="554"/>
      <c r="AI40" s="554"/>
      <c r="AJ40" s="555"/>
      <c r="AK40" s="428"/>
      <c r="AL40" s="428"/>
    </row>
    <row r="41" spans="1:38" s="552" customFormat="1" ht="12.75" customHeight="1">
      <c r="A41" s="448"/>
      <c r="Q41" s="553"/>
      <c r="R41" s="554"/>
      <c r="S41" s="554"/>
      <c r="T41" s="555"/>
      <c r="U41" s="555"/>
      <c r="V41" s="554"/>
      <c r="W41" s="554"/>
      <c r="X41" s="555"/>
      <c r="Y41" s="555"/>
      <c r="Z41" s="554"/>
      <c r="AA41" s="554"/>
      <c r="AB41" s="555"/>
      <c r="AC41" s="555"/>
      <c r="AD41" s="554"/>
      <c r="AE41" s="554"/>
      <c r="AF41" s="555"/>
      <c r="AG41" s="555"/>
      <c r="AH41" s="554"/>
      <c r="AI41" s="554"/>
      <c r="AJ41" s="555"/>
      <c r="AK41" s="428"/>
      <c r="AL41" s="428"/>
    </row>
    <row r="42" spans="1:38" s="552" customFormat="1" ht="12.75" customHeight="1">
      <c r="A42" s="448"/>
      <c r="Q42" s="553"/>
      <c r="R42" s="554"/>
      <c r="S42" s="554"/>
      <c r="T42" s="555"/>
      <c r="U42" s="555"/>
      <c r="V42" s="554"/>
      <c r="W42" s="554"/>
      <c r="X42" s="555"/>
      <c r="Y42" s="555"/>
      <c r="Z42" s="554"/>
      <c r="AA42" s="554"/>
      <c r="AB42" s="555"/>
      <c r="AC42" s="555"/>
      <c r="AD42" s="554"/>
      <c r="AE42" s="554"/>
      <c r="AF42" s="555"/>
      <c r="AG42" s="555"/>
      <c r="AH42" s="554"/>
      <c r="AI42" s="554"/>
      <c r="AJ42" s="555"/>
      <c r="AK42" s="428"/>
      <c r="AL42" s="428"/>
    </row>
    <row r="43" spans="1:38" s="552" customFormat="1" ht="12.75" customHeight="1">
      <c r="A43" s="448"/>
      <c r="Q43" s="553"/>
      <c r="R43" s="554"/>
      <c r="S43" s="554"/>
      <c r="T43" s="555"/>
      <c r="U43" s="555"/>
      <c r="V43" s="554"/>
      <c r="W43" s="554"/>
      <c r="X43" s="555"/>
      <c r="Y43" s="555"/>
      <c r="Z43" s="554"/>
      <c r="AA43" s="554"/>
      <c r="AB43" s="555"/>
      <c r="AC43" s="555"/>
      <c r="AD43" s="554"/>
      <c r="AE43" s="554"/>
      <c r="AF43" s="555"/>
      <c r="AG43" s="555"/>
      <c r="AH43" s="554"/>
      <c r="AI43" s="554"/>
      <c r="AJ43" s="555"/>
      <c r="AK43" s="428"/>
      <c r="AL43" s="428"/>
    </row>
    <row r="44" spans="1:38" s="552" customFormat="1" ht="12.75" customHeight="1">
      <c r="A44" s="448"/>
      <c r="Q44" s="553"/>
      <c r="R44" s="554"/>
      <c r="S44" s="554"/>
      <c r="T44" s="555"/>
      <c r="U44" s="555"/>
      <c r="V44" s="554"/>
      <c r="W44" s="554"/>
      <c r="X44" s="555"/>
      <c r="Y44" s="555"/>
      <c r="Z44" s="554"/>
      <c r="AA44" s="554"/>
      <c r="AB44" s="555"/>
      <c r="AC44" s="555"/>
      <c r="AD44" s="554"/>
      <c r="AE44" s="554"/>
      <c r="AF44" s="555"/>
      <c r="AG44" s="555"/>
      <c r="AH44" s="554"/>
      <c r="AI44" s="554"/>
      <c r="AJ44" s="555"/>
      <c r="AK44" s="428"/>
      <c r="AL44" s="428"/>
    </row>
    <row r="45" spans="1:38" s="552" customFormat="1" ht="12.75" customHeight="1">
      <c r="A45" s="448"/>
      <c r="Q45" s="553"/>
      <c r="R45" s="554"/>
      <c r="S45" s="554"/>
      <c r="T45" s="555"/>
      <c r="U45" s="555"/>
      <c r="V45" s="554"/>
      <c r="W45" s="554"/>
      <c r="X45" s="555"/>
      <c r="Y45" s="555"/>
      <c r="Z45" s="554"/>
      <c r="AA45" s="554"/>
      <c r="AB45" s="555"/>
      <c r="AC45" s="555"/>
      <c r="AD45" s="554"/>
      <c r="AE45" s="554"/>
      <c r="AF45" s="555"/>
      <c r="AG45" s="555"/>
      <c r="AH45" s="554"/>
      <c r="AI45" s="554"/>
      <c r="AJ45" s="555"/>
      <c r="AK45" s="428"/>
      <c r="AL45" s="428"/>
    </row>
    <row r="46" spans="1:38" s="552" customFormat="1" ht="12.75" customHeight="1">
      <c r="A46" s="448"/>
      <c r="Q46" s="553"/>
      <c r="R46" s="554"/>
      <c r="S46" s="554"/>
      <c r="T46" s="555"/>
      <c r="U46" s="555"/>
      <c r="V46" s="554"/>
      <c r="W46" s="554"/>
      <c r="X46" s="555"/>
      <c r="Y46" s="555"/>
      <c r="Z46" s="554"/>
      <c r="AA46" s="554"/>
      <c r="AB46" s="555"/>
      <c r="AC46" s="555"/>
      <c r="AD46" s="554"/>
      <c r="AE46" s="554"/>
      <c r="AF46" s="555"/>
      <c r="AG46" s="555"/>
      <c r="AH46" s="554"/>
      <c r="AI46" s="554"/>
      <c r="AJ46" s="555"/>
      <c r="AK46" s="428"/>
      <c r="AL46" s="428"/>
    </row>
    <row r="47" spans="1:38" s="552" customFormat="1" ht="12.75" customHeight="1">
      <c r="A47" s="448"/>
      <c r="Q47" s="553"/>
      <c r="R47" s="554"/>
      <c r="S47" s="554"/>
      <c r="T47" s="555"/>
      <c r="U47" s="555"/>
      <c r="V47" s="554"/>
      <c r="W47" s="554"/>
      <c r="X47" s="555"/>
      <c r="Y47" s="555"/>
      <c r="Z47" s="554"/>
      <c r="AA47" s="554"/>
      <c r="AB47" s="555"/>
      <c r="AC47" s="555"/>
      <c r="AD47" s="554"/>
      <c r="AE47" s="554"/>
      <c r="AF47" s="555"/>
      <c r="AG47" s="555"/>
      <c r="AH47" s="554"/>
      <c r="AI47" s="554"/>
      <c r="AJ47" s="555"/>
      <c r="AK47" s="428"/>
      <c r="AL47" s="428"/>
    </row>
    <row r="48" spans="1:38" s="552" customFormat="1" ht="12.75" customHeight="1">
      <c r="A48" s="448"/>
      <c r="Q48" s="553"/>
      <c r="R48" s="554"/>
      <c r="S48" s="554"/>
      <c r="T48" s="555"/>
      <c r="U48" s="555"/>
      <c r="V48" s="554"/>
      <c r="W48" s="554"/>
      <c r="X48" s="555"/>
      <c r="Y48" s="555"/>
      <c r="Z48" s="554"/>
      <c r="AA48" s="554"/>
      <c r="AB48" s="555"/>
      <c r="AC48" s="555"/>
      <c r="AD48" s="554"/>
      <c r="AE48" s="554"/>
      <c r="AF48" s="555"/>
      <c r="AG48" s="555"/>
      <c r="AH48" s="554"/>
      <c r="AI48" s="554"/>
      <c r="AJ48" s="555"/>
      <c r="AK48" s="428"/>
      <c r="AL48" s="428"/>
    </row>
    <row r="49" spans="1:38" s="552" customFormat="1" ht="12.75" customHeight="1">
      <c r="A49" s="448"/>
      <c r="Q49" s="553"/>
      <c r="R49" s="554"/>
      <c r="S49" s="554"/>
      <c r="T49" s="555"/>
      <c r="U49" s="555"/>
      <c r="V49" s="554"/>
      <c r="W49" s="554"/>
      <c r="X49" s="555"/>
      <c r="Y49" s="555"/>
      <c r="Z49" s="554"/>
      <c r="AA49" s="554"/>
      <c r="AB49" s="555"/>
      <c r="AC49" s="555"/>
      <c r="AD49" s="554"/>
      <c r="AE49" s="554"/>
      <c r="AF49" s="555"/>
      <c r="AG49" s="555"/>
      <c r="AH49" s="554"/>
      <c r="AI49" s="554"/>
      <c r="AJ49" s="555"/>
      <c r="AK49" s="428"/>
      <c r="AL49" s="428"/>
    </row>
    <row r="50" spans="1:38" s="552" customFormat="1" ht="12.75" customHeight="1">
      <c r="A50" s="448"/>
      <c r="Q50" s="553"/>
      <c r="R50" s="554"/>
      <c r="S50" s="554"/>
      <c r="T50" s="555"/>
      <c r="U50" s="555"/>
      <c r="V50" s="554"/>
      <c r="W50" s="554"/>
      <c r="X50" s="555"/>
      <c r="Y50" s="555"/>
      <c r="Z50" s="554"/>
      <c r="AA50" s="554"/>
      <c r="AB50" s="555"/>
      <c r="AC50" s="555"/>
      <c r="AD50" s="554"/>
      <c r="AE50" s="554"/>
      <c r="AF50" s="555"/>
      <c r="AG50" s="555"/>
      <c r="AH50" s="554"/>
      <c r="AI50" s="554"/>
      <c r="AJ50" s="555"/>
      <c r="AK50" s="428"/>
      <c r="AL50" s="428"/>
    </row>
    <row r="51" spans="1:38" s="552" customFormat="1" ht="12.75" customHeight="1">
      <c r="A51" s="448"/>
      <c r="Q51" s="553"/>
      <c r="R51" s="554"/>
      <c r="S51" s="554"/>
      <c r="T51" s="555"/>
      <c r="U51" s="555"/>
      <c r="V51" s="554"/>
      <c r="W51" s="554"/>
      <c r="X51" s="555"/>
      <c r="Y51" s="555"/>
      <c r="Z51" s="554"/>
      <c r="AA51" s="554"/>
      <c r="AB51" s="555"/>
      <c r="AC51" s="555"/>
      <c r="AD51" s="554"/>
      <c r="AE51" s="554"/>
      <c r="AF51" s="555"/>
      <c r="AG51" s="555"/>
      <c r="AH51" s="554"/>
      <c r="AI51" s="554"/>
      <c r="AJ51" s="555"/>
      <c r="AK51" s="428"/>
      <c r="AL51" s="428"/>
    </row>
    <row r="52" spans="1:38" s="552" customFormat="1" ht="12.75" customHeight="1">
      <c r="A52" s="448"/>
      <c r="B52" s="316" t="s">
        <v>533</v>
      </c>
      <c r="C52" s="258"/>
      <c r="D52" s="258"/>
      <c r="E52" s="258"/>
      <c r="F52" s="258"/>
      <c r="G52" s="258"/>
      <c r="H52" s="258"/>
      <c r="I52" s="258"/>
      <c r="J52" s="258"/>
      <c r="K52" s="258"/>
      <c r="L52" s="258"/>
      <c r="M52" s="258"/>
      <c r="N52" s="258"/>
      <c r="O52" s="258"/>
      <c r="Q52" s="553"/>
      <c r="R52" s="554"/>
      <c r="S52" s="554"/>
      <c r="T52" s="555"/>
      <c r="U52" s="555"/>
      <c r="V52" s="554"/>
      <c r="W52" s="554"/>
      <c r="X52" s="555"/>
      <c r="Y52" s="555"/>
      <c r="Z52" s="554"/>
      <c r="AA52" s="554"/>
      <c r="AB52" s="555"/>
      <c r="AC52" s="555"/>
      <c r="AD52" s="554"/>
      <c r="AE52" s="554"/>
      <c r="AF52" s="555"/>
      <c r="AG52" s="555"/>
      <c r="AH52" s="554"/>
      <c r="AI52" s="554"/>
      <c r="AJ52" s="555"/>
      <c r="AK52" s="428"/>
      <c r="AL52" s="428"/>
    </row>
    <row r="53" spans="1:38" s="552" customFormat="1" ht="12.75" customHeight="1">
      <c r="A53" s="448"/>
      <c r="B53" s="316" t="s">
        <v>62</v>
      </c>
      <c r="Q53" s="553"/>
      <c r="R53" s="554"/>
      <c r="S53" s="554"/>
      <c r="T53" s="555"/>
      <c r="U53" s="555"/>
      <c r="V53" s="554"/>
      <c r="W53" s="554"/>
      <c r="X53" s="555"/>
      <c r="Y53" s="555"/>
      <c r="Z53" s="554"/>
      <c r="AA53" s="554"/>
      <c r="AB53" s="555"/>
      <c r="AC53" s="555"/>
      <c r="AD53" s="554"/>
      <c r="AE53" s="554"/>
      <c r="AF53" s="555"/>
      <c r="AG53" s="555"/>
      <c r="AH53" s="554"/>
      <c r="AI53" s="554"/>
      <c r="AJ53" s="555"/>
      <c r="AK53" s="428"/>
      <c r="AL53" s="428"/>
    </row>
    <row r="54" spans="1:38" s="552" customFormat="1" ht="12.75" customHeight="1">
      <c r="A54" s="448"/>
      <c r="B54" s="316" t="s">
        <v>190</v>
      </c>
      <c r="Q54" s="553"/>
      <c r="R54" s="554"/>
      <c r="S54" s="554"/>
      <c r="T54" s="555"/>
      <c r="U54" s="555"/>
      <c r="V54" s="554"/>
      <c r="W54" s="554"/>
      <c r="X54" s="555"/>
      <c r="Y54" s="555"/>
      <c r="Z54" s="554"/>
      <c r="AA54" s="554"/>
      <c r="AB54" s="555"/>
      <c r="AC54" s="555"/>
      <c r="AD54" s="554"/>
      <c r="AE54" s="554"/>
      <c r="AF54" s="555"/>
      <c r="AG54" s="555"/>
      <c r="AH54" s="554"/>
      <c r="AI54" s="554"/>
      <c r="AJ54" s="555"/>
      <c r="AK54" s="428"/>
      <c r="AL54" s="428"/>
    </row>
    <row r="55" spans="1:38" ht="15" customHeight="1">
      <c r="A55" s="86"/>
      <c r="Q55" s="549"/>
      <c r="R55" s="550"/>
      <c r="S55" s="550"/>
      <c r="T55" s="551"/>
      <c r="U55" s="551"/>
      <c r="V55" s="550"/>
      <c r="W55" s="550"/>
      <c r="X55" s="551"/>
      <c r="Y55" s="551"/>
      <c r="Z55" s="550"/>
      <c r="AA55" s="550"/>
      <c r="AB55" s="551"/>
      <c r="AC55" s="551"/>
      <c r="AD55" s="550"/>
      <c r="AE55" s="550"/>
      <c r="AF55" s="551"/>
      <c r="AG55" s="551"/>
      <c r="AH55" s="550"/>
      <c r="AI55" s="550"/>
      <c r="AJ55" s="551"/>
      <c r="AK55" s="426"/>
      <c r="AL55" s="426"/>
    </row>
    <row r="56" spans="1:38" ht="15" customHeight="1">
      <c r="A56" s="86"/>
      <c r="Q56" s="549"/>
      <c r="R56" s="550"/>
      <c r="S56" s="550"/>
      <c r="T56" s="551"/>
      <c r="U56" s="551"/>
      <c r="V56" s="550"/>
      <c r="W56" s="550"/>
      <c r="X56" s="551"/>
      <c r="Y56" s="551"/>
      <c r="Z56" s="550"/>
      <c r="AA56" s="550"/>
      <c r="AB56" s="551"/>
      <c r="AC56" s="551"/>
      <c r="AD56" s="550"/>
      <c r="AE56" s="550"/>
      <c r="AF56" s="551"/>
      <c r="AG56" s="551"/>
      <c r="AH56" s="550"/>
      <c r="AI56" s="550"/>
      <c r="AJ56" s="551"/>
      <c r="AK56" s="426"/>
      <c r="AL56" s="426"/>
    </row>
    <row r="61" spans="1:38" ht="15" customHeight="1">
      <c r="A61" s="84"/>
    </row>
    <row r="62" spans="1:38" ht="15" customHeight="1">
      <c r="A62" s="82"/>
    </row>
  </sheetData>
  <mergeCells count="5">
    <mergeCell ref="A1:M1"/>
    <mergeCell ref="B5:G5"/>
    <mergeCell ref="H5:M5"/>
    <mergeCell ref="A16:M16"/>
    <mergeCell ref="B20:K2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J57"/>
  <sheetViews>
    <sheetView topLeftCell="A16" workbookViewId="0">
      <selection activeCell="G61" sqref="G61"/>
    </sheetView>
  </sheetViews>
  <sheetFormatPr baseColWidth="10" defaultColWidth="11.42578125" defaultRowHeight="15"/>
  <cols>
    <col min="1" max="1" width="20.7109375" style="389" customWidth="1"/>
    <col min="2" max="2" width="19.28515625" style="389" customWidth="1"/>
    <col min="3" max="3" width="14.28515625" style="389" customWidth="1"/>
    <col min="4" max="12" width="11.7109375" style="389" customWidth="1"/>
    <col min="13" max="13" width="10.28515625" style="389" customWidth="1"/>
    <col min="14" max="16" width="8.5703125" style="389" customWidth="1"/>
    <col min="17" max="18" width="8.42578125" style="389" bestFit="1" customWidth="1"/>
    <col min="19" max="19" width="9.28515625" style="389" customWidth="1"/>
    <col min="20" max="20" width="7.7109375" style="389" customWidth="1"/>
    <col min="21" max="22" width="10.7109375" style="389" customWidth="1"/>
    <col min="23" max="16384" width="11.42578125" style="389"/>
  </cols>
  <sheetData>
    <row r="1" spans="1:36" ht="18" customHeight="1">
      <c r="A1" s="1529" t="s">
        <v>191</v>
      </c>
      <c r="B1" s="1529"/>
      <c r="C1" s="1529"/>
      <c r="D1" s="1529"/>
      <c r="E1" s="1529"/>
      <c r="F1" s="1529"/>
      <c r="G1" s="1529"/>
      <c r="H1" s="1529"/>
      <c r="I1" s="1529"/>
      <c r="J1" s="1529"/>
      <c r="K1" s="1529"/>
      <c r="L1" s="425"/>
      <c r="O1" s="549"/>
      <c r="P1" s="550"/>
      <c r="Q1" s="550"/>
      <c r="R1" s="551"/>
      <c r="S1" s="551"/>
      <c r="T1" s="550"/>
      <c r="U1" s="550"/>
      <c r="V1" s="551"/>
      <c r="W1" s="551"/>
      <c r="X1" s="550"/>
      <c r="Y1" s="550"/>
      <c r="Z1" s="551"/>
      <c r="AA1" s="551"/>
      <c r="AB1" s="550"/>
      <c r="AC1" s="550"/>
      <c r="AD1" s="551"/>
      <c r="AE1" s="551"/>
      <c r="AF1" s="550"/>
      <c r="AG1" s="550"/>
      <c r="AH1" s="551"/>
      <c r="AI1" s="426"/>
      <c r="AJ1" s="426"/>
    </row>
    <row r="2" spans="1:36" ht="15" customHeight="1">
      <c r="A2" s="86"/>
      <c r="O2" s="549"/>
      <c r="P2" s="550"/>
      <c r="Q2" s="550"/>
      <c r="R2" s="551"/>
      <c r="S2" s="551"/>
      <c r="T2" s="550"/>
      <c r="U2" s="550"/>
      <c r="V2" s="551"/>
      <c r="W2" s="551"/>
      <c r="X2" s="550"/>
      <c r="Y2" s="550"/>
      <c r="Z2" s="551"/>
      <c r="AA2" s="551"/>
      <c r="AB2" s="550"/>
      <c r="AC2" s="550"/>
      <c r="AD2" s="551"/>
      <c r="AE2" s="551"/>
      <c r="AF2" s="550"/>
      <c r="AG2" s="550"/>
      <c r="AH2" s="551"/>
      <c r="AI2" s="426"/>
      <c r="AJ2" s="426"/>
    </row>
    <row r="3" spans="1:36" ht="15" customHeight="1">
      <c r="A3" s="388" t="s">
        <v>534</v>
      </c>
      <c r="O3" s="549"/>
      <c r="P3" s="550"/>
      <c r="Q3" s="550"/>
      <c r="R3" s="551"/>
      <c r="S3" s="551"/>
      <c r="T3" s="550"/>
      <c r="U3" s="550"/>
      <c r="V3" s="551"/>
      <c r="W3" s="551"/>
      <c r="X3" s="550"/>
      <c r="Y3" s="550"/>
      <c r="Z3" s="551"/>
      <c r="AA3" s="551"/>
      <c r="AB3" s="550"/>
      <c r="AC3" s="550"/>
      <c r="AD3" s="551"/>
      <c r="AE3" s="551"/>
      <c r="AF3" s="550"/>
      <c r="AG3" s="550"/>
      <c r="AH3" s="551"/>
      <c r="AI3" s="426"/>
      <c r="AJ3" s="426"/>
    </row>
    <row r="4" spans="1:36" ht="15" customHeight="1">
      <c r="A4" s="86" t="s">
        <v>179</v>
      </c>
      <c r="B4" s="276"/>
      <c r="C4" s="276"/>
      <c r="D4" s="276"/>
      <c r="E4" s="276"/>
      <c r="F4" s="276"/>
      <c r="G4" s="276"/>
      <c r="H4" s="277"/>
      <c r="I4" s="278"/>
      <c r="J4" s="278"/>
      <c r="K4" s="278"/>
      <c r="O4" s="549"/>
      <c r="P4" s="550"/>
      <c r="Q4" s="550"/>
      <c r="R4" s="551"/>
      <c r="S4" s="551"/>
      <c r="T4" s="550"/>
      <c r="U4" s="550"/>
      <c r="V4" s="551"/>
      <c r="W4" s="551"/>
      <c r="X4" s="550"/>
      <c r="Y4" s="550"/>
      <c r="Z4" s="551"/>
      <c r="AA4" s="551"/>
      <c r="AB4" s="550"/>
      <c r="AC4" s="550"/>
      <c r="AD4" s="551"/>
      <c r="AE4" s="551"/>
      <c r="AF4" s="550"/>
      <c r="AG4" s="550"/>
      <c r="AH4" s="551"/>
      <c r="AI4" s="426"/>
      <c r="AJ4" s="426"/>
    </row>
    <row r="5" spans="1:36" ht="30" customHeight="1">
      <c r="A5" s="556"/>
      <c r="B5" s="1583" t="s">
        <v>109</v>
      </c>
      <c r="C5" s="1584"/>
      <c r="D5" s="1585" t="s">
        <v>110</v>
      </c>
      <c r="E5" s="1584"/>
      <c r="F5" s="1585" t="s">
        <v>111</v>
      </c>
      <c r="G5" s="1583"/>
      <c r="H5" s="1584"/>
      <c r="I5" s="1502" t="s">
        <v>112</v>
      </c>
      <c r="J5" s="1586" t="s">
        <v>192</v>
      </c>
      <c r="K5" s="1588" t="s">
        <v>129</v>
      </c>
      <c r="O5" s="549"/>
      <c r="P5" s="550"/>
      <c r="Q5" s="550"/>
      <c r="R5" s="551"/>
      <c r="S5" s="551"/>
      <c r="T5" s="550"/>
      <c r="U5" s="550"/>
      <c r="V5" s="551"/>
      <c r="W5" s="551"/>
      <c r="X5" s="550"/>
      <c r="Y5" s="550"/>
      <c r="Z5" s="551"/>
      <c r="AA5" s="551"/>
      <c r="AB5" s="550"/>
      <c r="AC5" s="550"/>
      <c r="AD5" s="551"/>
      <c r="AE5" s="551"/>
      <c r="AF5" s="550"/>
      <c r="AG5" s="550"/>
      <c r="AH5" s="551"/>
      <c r="AI5" s="426"/>
      <c r="AJ5" s="426"/>
    </row>
    <row r="6" spans="1:36" ht="45" customHeight="1">
      <c r="A6" s="1167"/>
      <c r="B6" s="557" t="s">
        <v>115</v>
      </c>
      <c r="C6" s="282" t="s">
        <v>116</v>
      </c>
      <c r="D6" s="283" t="s">
        <v>117</v>
      </c>
      <c r="E6" s="282" t="s">
        <v>118</v>
      </c>
      <c r="F6" s="284" t="s">
        <v>119</v>
      </c>
      <c r="G6" s="309" t="s">
        <v>120</v>
      </c>
      <c r="H6" s="282" t="s">
        <v>121</v>
      </c>
      <c r="I6" s="1503"/>
      <c r="J6" s="1587"/>
      <c r="K6" s="1589"/>
      <c r="N6" s="558"/>
      <c r="O6" s="549"/>
      <c r="P6" s="550"/>
      <c r="Q6" s="550"/>
      <c r="R6" s="551"/>
      <c r="S6" s="551"/>
      <c r="T6" s="550"/>
      <c r="U6" s="550"/>
      <c r="V6" s="551"/>
      <c r="W6" s="551"/>
      <c r="X6" s="550"/>
      <c r="Y6" s="550"/>
      <c r="Z6" s="551"/>
      <c r="AA6" s="551"/>
      <c r="AB6" s="550"/>
      <c r="AC6" s="550"/>
      <c r="AD6" s="551"/>
      <c r="AE6" s="551"/>
      <c r="AF6" s="550"/>
      <c r="AG6" s="550"/>
      <c r="AH6" s="551"/>
      <c r="AI6" s="426"/>
      <c r="AJ6" s="426"/>
    </row>
    <row r="7" spans="1:36" s="559" customFormat="1" ht="30" customHeight="1">
      <c r="A7" s="1360" t="s">
        <v>193</v>
      </c>
      <c r="B7" s="583">
        <v>1</v>
      </c>
      <c r="C7" s="582">
        <v>1</v>
      </c>
      <c r="D7" s="583">
        <v>1</v>
      </c>
      <c r="E7" s="582">
        <v>1</v>
      </c>
      <c r="F7" s="583">
        <v>1</v>
      </c>
      <c r="G7" s="581">
        <v>1</v>
      </c>
      <c r="H7" s="1358">
        <v>1</v>
      </c>
      <c r="I7" s="1357">
        <v>1</v>
      </c>
      <c r="J7" s="1357">
        <v>1</v>
      </c>
      <c r="K7" s="1359">
        <v>1</v>
      </c>
      <c r="P7" s="560"/>
      <c r="Q7" s="551"/>
      <c r="R7" s="551"/>
      <c r="S7" s="551"/>
      <c r="T7" s="551"/>
      <c r="U7" s="551"/>
      <c r="V7" s="551"/>
      <c r="W7" s="551"/>
      <c r="X7" s="551"/>
      <c r="Y7" s="551"/>
      <c r="Z7" s="551"/>
      <c r="AA7" s="551"/>
      <c r="AB7" s="551"/>
      <c r="AC7" s="551"/>
      <c r="AD7" s="551"/>
      <c r="AE7" s="551"/>
      <c r="AF7" s="551"/>
      <c r="AG7" s="551"/>
      <c r="AH7" s="551"/>
      <c r="AI7" s="445"/>
      <c r="AJ7" s="445"/>
    </row>
    <row r="8" spans="1:36" ht="15" customHeight="1">
      <c r="A8" s="562" t="s">
        <v>183</v>
      </c>
      <c r="B8" s="586">
        <v>5.2647420693672009E-2</v>
      </c>
      <c r="C8" s="585">
        <v>6.244569152787835E-2</v>
      </c>
      <c r="D8" s="586">
        <v>5.1341690752680816E-2</v>
      </c>
      <c r="E8" s="585">
        <v>5.4930679785330949E-2</v>
      </c>
      <c r="F8" s="586">
        <v>2.6146839235805623E-2</v>
      </c>
      <c r="G8" s="584">
        <v>4.4698636163660363E-2</v>
      </c>
      <c r="H8" s="585">
        <v>6.6163378676732429E-2</v>
      </c>
      <c r="I8" s="587">
        <v>1.8954148136788838E-2</v>
      </c>
      <c r="J8" s="587">
        <v>5.2063964298995909E-2</v>
      </c>
      <c r="K8" s="586">
        <v>4.7511435747479284E-2</v>
      </c>
      <c r="P8" s="549"/>
      <c r="Q8" s="550"/>
      <c r="R8" s="551"/>
      <c r="S8" s="551"/>
      <c r="T8" s="550"/>
      <c r="U8" s="550"/>
      <c r="V8" s="551"/>
      <c r="W8" s="551"/>
      <c r="X8" s="550"/>
      <c r="Y8" s="550"/>
      <c r="Z8" s="551"/>
      <c r="AA8" s="551"/>
      <c r="AB8" s="550"/>
      <c r="AC8" s="550"/>
      <c r="AD8" s="551"/>
      <c r="AE8" s="551"/>
      <c r="AF8" s="550"/>
      <c r="AG8" s="550"/>
      <c r="AH8" s="551"/>
      <c r="AI8" s="426"/>
      <c r="AJ8" s="426"/>
    </row>
    <row r="9" spans="1:36" ht="15" customHeight="1">
      <c r="A9" s="563" t="s">
        <v>184</v>
      </c>
      <c r="B9" s="590">
        <v>6.0445880351302037E-2</v>
      </c>
      <c r="C9" s="589">
        <v>6.5206372194062279E-2</v>
      </c>
      <c r="D9" s="590">
        <v>7.122847223409895E-2</v>
      </c>
      <c r="E9" s="589">
        <v>7.3904293381037572E-2</v>
      </c>
      <c r="F9" s="590">
        <v>4.7325779016808178E-2</v>
      </c>
      <c r="G9" s="588">
        <v>6.9300483941926963E-2</v>
      </c>
      <c r="H9" s="589">
        <v>9.094793818104123E-2</v>
      </c>
      <c r="I9" s="591">
        <v>3.4493687062311505E-2</v>
      </c>
      <c r="J9" s="591">
        <v>8.8508739308293047E-2</v>
      </c>
      <c r="K9" s="590">
        <v>6.0376904441235828E-2</v>
      </c>
      <c r="P9" s="549"/>
      <c r="Q9" s="550"/>
      <c r="R9" s="551"/>
      <c r="S9" s="551"/>
      <c r="T9" s="550"/>
      <c r="U9" s="550"/>
      <c r="V9" s="551"/>
      <c r="W9" s="551"/>
      <c r="X9" s="550"/>
      <c r="Y9" s="550"/>
      <c r="Z9" s="551"/>
      <c r="AA9" s="551"/>
      <c r="AB9" s="550"/>
      <c r="AC9" s="550"/>
      <c r="AD9" s="551"/>
      <c r="AE9" s="551"/>
      <c r="AF9" s="550"/>
      <c r="AG9" s="550"/>
      <c r="AH9" s="551"/>
      <c r="AI9" s="426"/>
      <c r="AJ9" s="426"/>
    </row>
    <row r="10" spans="1:36" ht="15" customHeight="1">
      <c r="A10" s="562" t="s">
        <v>185</v>
      </c>
      <c r="B10" s="586">
        <v>0.18311916886792359</v>
      </c>
      <c r="C10" s="585">
        <v>0.18441346850108617</v>
      </c>
      <c r="D10" s="586">
        <v>0.21244719604590309</v>
      </c>
      <c r="E10" s="585">
        <v>0.20916815742397138</v>
      </c>
      <c r="F10" s="586">
        <v>0.16344601207701304</v>
      </c>
      <c r="G10" s="584">
        <v>0.23604047514298285</v>
      </c>
      <c r="H10" s="585">
        <v>0.20746385585072288</v>
      </c>
      <c r="I10" s="587">
        <v>0.13541890303123244</v>
      </c>
      <c r="J10" s="587">
        <v>0.22043510598735588</v>
      </c>
      <c r="K10" s="586">
        <v>0.18542644923579682</v>
      </c>
      <c r="P10" s="549"/>
      <c r="Q10" s="550"/>
      <c r="R10" s="551"/>
      <c r="S10" s="551"/>
      <c r="T10" s="550"/>
      <c r="U10" s="550"/>
      <c r="V10" s="551"/>
      <c r="W10" s="551"/>
      <c r="X10" s="550"/>
      <c r="Y10" s="550"/>
      <c r="Z10" s="551"/>
      <c r="AA10" s="551"/>
      <c r="AB10" s="550"/>
      <c r="AC10" s="550"/>
      <c r="AD10" s="551"/>
      <c r="AE10" s="551"/>
      <c r="AF10" s="550"/>
      <c r="AG10" s="550"/>
      <c r="AH10" s="551"/>
      <c r="AI10" s="426"/>
      <c r="AJ10" s="426"/>
    </row>
    <row r="11" spans="1:36" ht="15" customHeight="1">
      <c r="A11" s="563" t="s">
        <v>186</v>
      </c>
      <c r="B11" s="590">
        <v>0.26125914828702629</v>
      </c>
      <c r="C11" s="589">
        <v>0.25390115858073858</v>
      </c>
      <c r="D11" s="590">
        <v>0.29068085033606406</v>
      </c>
      <c r="E11" s="589">
        <v>0.27394901610017891</v>
      </c>
      <c r="F11" s="590">
        <v>0.27429801036686841</v>
      </c>
      <c r="G11" s="588">
        <v>0.37624285085789705</v>
      </c>
      <c r="H11" s="589">
        <v>0.27084965458300692</v>
      </c>
      <c r="I11" s="591">
        <v>0.24878597352144355</v>
      </c>
      <c r="J11" s="591">
        <v>0.27863518036444773</v>
      </c>
      <c r="K11" s="590">
        <v>0.27048525587358596</v>
      </c>
      <c r="P11" s="549"/>
      <c r="Q11" s="550"/>
      <c r="R11" s="551"/>
      <c r="S11" s="551"/>
      <c r="T11" s="550"/>
      <c r="U11" s="550"/>
      <c r="V11" s="551"/>
      <c r="W11" s="551"/>
      <c r="X11" s="550"/>
      <c r="Y11" s="550"/>
      <c r="Z11" s="551"/>
      <c r="AA11" s="551"/>
      <c r="AB11" s="550"/>
      <c r="AC11" s="550"/>
      <c r="AD11" s="551"/>
      <c r="AE11" s="551"/>
      <c r="AF11" s="550"/>
      <c r="AG11" s="550"/>
      <c r="AH11" s="551"/>
      <c r="AI11" s="426"/>
      <c r="AJ11" s="426"/>
    </row>
    <row r="12" spans="1:36" ht="15" customHeight="1">
      <c r="A12" s="562" t="s">
        <v>187</v>
      </c>
      <c r="B12" s="586">
        <v>0.16761606560869519</v>
      </c>
      <c r="C12" s="585">
        <v>0.1643193338160753</v>
      </c>
      <c r="D12" s="586">
        <v>0.15695301944553711</v>
      </c>
      <c r="E12" s="585">
        <v>0.15651833631484793</v>
      </c>
      <c r="F12" s="586">
        <v>0.18230706989332796</v>
      </c>
      <c r="G12" s="584">
        <v>0.15086669599648042</v>
      </c>
      <c r="H12" s="585">
        <v>0.14400683711986326</v>
      </c>
      <c r="I12" s="587">
        <v>0.20848540612380514</v>
      </c>
      <c r="J12" s="587">
        <v>0.14131647452584603</v>
      </c>
      <c r="K12" s="586">
        <v>0.16868536426546304</v>
      </c>
      <c r="P12" s="549"/>
      <c r="Q12" s="550"/>
      <c r="R12" s="551"/>
      <c r="S12" s="551"/>
      <c r="T12" s="550"/>
      <c r="U12" s="550"/>
      <c r="V12" s="551"/>
      <c r="W12" s="551"/>
      <c r="X12" s="550"/>
      <c r="Y12" s="550"/>
      <c r="Z12" s="551"/>
      <c r="AA12" s="551"/>
      <c r="AB12" s="550"/>
      <c r="AC12" s="550"/>
      <c r="AD12" s="551"/>
      <c r="AE12" s="551"/>
      <c r="AF12" s="550"/>
      <c r="AG12" s="550"/>
      <c r="AH12" s="551"/>
      <c r="AI12" s="426"/>
      <c r="AJ12" s="426"/>
    </row>
    <row r="13" spans="1:36" ht="15" customHeight="1">
      <c r="A13" s="563" t="s">
        <v>188</v>
      </c>
      <c r="B13" s="590">
        <v>0.17463370204997855</v>
      </c>
      <c r="C13" s="589">
        <v>0.17013939174511225</v>
      </c>
      <c r="D13" s="590">
        <v>0.14336337671666297</v>
      </c>
      <c r="E13" s="589">
        <v>0.15181127012522361</v>
      </c>
      <c r="F13" s="590">
        <v>0.18823604235787955</v>
      </c>
      <c r="G13" s="588">
        <v>9.2600087989441263E-2</v>
      </c>
      <c r="H13" s="589">
        <v>0.12983405740331885</v>
      </c>
      <c r="I13" s="591">
        <v>0.22052854879108522</v>
      </c>
      <c r="J13" s="591">
        <v>0.12588322796578655</v>
      </c>
      <c r="K13" s="590">
        <v>0.17000487358999558</v>
      </c>
      <c r="P13" s="549"/>
      <c r="Q13" s="550"/>
      <c r="R13" s="551"/>
      <c r="S13" s="551"/>
      <c r="T13" s="550"/>
      <c r="U13" s="550"/>
      <c r="V13" s="551"/>
      <c r="W13" s="551"/>
      <c r="X13" s="550"/>
      <c r="Y13" s="550"/>
      <c r="Z13" s="551"/>
      <c r="AA13" s="551"/>
      <c r="AB13" s="550"/>
      <c r="AC13" s="550"/>
      <c r="AD13" s="551"/>
      <c r="AE13" s="551"/>
      <c r="AF13" s="550"/>
      <c r="AG13" s="550"/>
      <c r="AH13" s="551"/>
      <c r="AI13" s="426"/>
      <c r="AJ13" s="426"/>
    </row>
    <row r="14" spans="1:36" ht="15" customHeight="1">
      <c r="A14" s="564" t="s">
        <v>189</v>
      </c>
      <c r="B14" s="594">
        <v>0.10027861414140229</v>
      </c>
      <c r="C14" s="593">
        <v>9.9574583635047065E-2</v>
      </c>
      <c r="D14" s="594">
        <v>7.3985394469053029E-2</v>
      </c>
      <c r="E14" s="593">
        <v>7.9718246869409662E-2</v>
      </c>
      <c r="F14" s="594">
        <v>0.11824024705229721</v>
      </c>
      <c r="G14" s="592">
        <v>3.0250769907611087E-2</v>
      </c>
      <c r="H14" s="593">
        <v>9.0734278185314432E-2</v>
      </c>
      <c r="I14" s="595">
        <v>0.13333333333333333</v>
      </c>
      <c r="J14" s="595">
        <v>9.3157307549274829E-2</v>
      </c>
      <c r="K14" s="594">
        <v>9.7509716846443495E-2</v>
      </c>
      <c r="P14" s="549"/>
      <c r="Q14" s="550"/>
      <c r="R14" s="551"/>
      <c r="S14" s="551"/>
      <c r="T14" s="550"/>
      <c r="U14" s="550"/>
      <c r="V14" s="551"/>
      <c r="W14" s="551"/>
      <c r="X14" s="550"/>
      <c r="Y14" s="550"/>
      <c r="Z14" s="551"/>
      <c r="AA14" s="551"/>
      <c r="AB14" s="550"/>
      <c r="AC14" s="550"/>
      <c r="AD14" s="551"/>
      <c r="AE14" s="551"/>
      <c r="AF14" s="550"/>
      <c r="AG14" s="550"/>
      <c r="AH14" s="551"/>
      <c r="AI14" s="426"/>
      <c r="AJ14" s="426"/>
    </row>
    <row r="15" spans="1:36" s="559" customFormat="1" ht="15" customHeight="1">
      <c r="A15" s="561" t="s">
        <v>194</v>
      </c>
      <c r="B15" s="583">
        <v>1</v>
      </c>
      <c r="C15" s="582">
        <v>1</v>
      </c>
      <c r="D15" s="583">
        <v>1</v>
      </c>
      <c r="E15" s="582">
        <v>1</v>
      </c>
      <c r="F15" s="583">
        <v>1</v>
      </c>
      <c r="G15" s="581">
        <v>1</v>
      </c>
      <c r="H15" s="1358">
        <v>1</v>
      </c>
      <c r="I15" s="1357">
        <v>1</v>
      </c>
      <c r="J15" s="1357">
        <v>1</v>
      </c>
      <c r="K15" s="1359">
        <v>1</v>
      </c>
      <c r="P15" s="560"/>
      <c r="Q15" s="551"/>
      <c r="R15" s="551"/>
      <c r="S15" s="551"/>
      <c r="T15" s="551"/>
      <c r="U15" s="551"/>
      <c r="V15" s="551"/>
      <c r="W15" s="551"/>
      <c r="X15" s="551"/>
      <c r="Y15" s="551"/>
      <c r="Z15" s="551"/>
      <c r="AA15" s="551"/>
      <c r="AB15" s="551"/>
      <c r="AC15" s="551"/>
      <c r="AD15" s="551"/>
      <c r="AE15" s="551"/>
      <c r="AF15" s="551"/>
      <c r="AG15" s="551"/>
      <c r="AH15" s="551"/>
      <c r="AI15" s="445"/>
      <c r="AJ15" s="445"/>
    </row>
    <row r="16" spans="1:36" ht="15" customHeight="1">
      <c r="A16" s="562" t="s">
        <v>183</v>
      </c>
      <c r="B16" s="586">
        <v>9.3071850829171045E-3</v>
      </c>
      <c r="C16" s="585">
        <v>7.5595256058182698E-3</v>
      </c>
      <c r="D16" s="586">
        <v>9.2336496319305565E-3</v>
      </c>
      <c r="E16" s="585">
        <v>1.0292402062243631E-2</v>
      </c>
      <c r="F16" s="586">
        <v>4.7490022693481493E-3</v>
      </c>
      <c r="G16" s="584">
        <v>3.4665594032252167E-2</v>
      </c>
      <c r="H16" s="585">
        <v>3.669724770642202E-3</v>
      </c>
      <c r="I16" s="587">
        <v>2.7038583429749986E-3</v>
      </c>
      <c r="J16" s="587">
        <v>5.7483063026072673E-3</v>
      </c>
      <c r="K16" s="586">
        <v>9.1651401912251074E-3</v>
      </c>
      <c r="O16" s="549"/>
      <c r="P16" s="550"/>
      <c r="Q16" s="550"/>
      <c r="R16" s="551"/>
      <c r="S16" s="551"/>
      <c r="T16" s="550"/>
      <c r="U16" s="550"/>
      <c r="V16" s="551"/>
      <c r="W16" s="551"/>
      <c r="X16" s="550"/>
      <c r="Y16" s="550"/>
      <c r="Z16" s="551"/>
      <c r="AA16" s="551"/>
      <c r="AB16" s="550"/>
      <c r="AC16" s="550"/>
      <c r="AD16" s="551"/>
      <c r="AE16" s="551"/>
      <c r="AF16" s="550"/>
      <c r="AG16" s="550"/>
      <c r="AH16" s="551"/>
      <c r="AI16" s="426"/>
      <c r="AJ16" s="426"/>
    </row>
    <row r="17" spans="1:36" ht="15" customHeight="1">
      <c r="A17" s="563" t="s">
        <v>184</v>
      </c>
      <c r="B17" s="590">
        <v>3.7567231885371304E-2</v>
      </c>
      <c r="C17" s="589">
        <v>3.3165343875426259E-2</v>
      </c>
      <c r="D17" s="590">
        <v>3.9256012746502512E-2</v>
      </c>
      <c r="E17" s="589">
        <v>3.7801527866631546E-2</v>
      </c>
      <c r="F17" s="590">
        <v>2.4596016902731044E-2</v>
      </c>
      <c r="G17" s="588">
        <v>6.5509927962847839E-2</v>
      </c>
      <c r="H17" s="589">
        <v>2.9816513761467892E-2</v>
      </c>
      <c r="I17" s="591">
        <v>1.724181296845918E-2</v>
      </c>
      <c r="J17" s="591">
        <v>3.4489837815643604E-2</v>
      </c>
      <c r="K17" s="590">
        <v>3.5661540224199768E-2</v>
      </c>
      <c r="O17" s="549"/>
      <c r="P17" s="550"/>
      <c r="Q17" s="550"/>
      <c r="R17" s="551"/>
      <c r="S17" s="551"/>
      <c r="T17" s="550"/>
      <c r="U17" s="550"/>
      <c r="V17" s="551"/>
      <c r="W17" s="551"/>
      <c r="X17" s="550"/>
      <c r="Y17" s="550"/>
      <c r="Z17" s="551"/>
      <c r="AA17" s="551"/>
      <c r="AB17" s="550"/>
      <c r="AC17" s="550"/>
      <c r="AD17" s="551"/>
      <c r="AE17" s="551"/>
      <c r="AF17" s="550"/>
      <c r="AG17" s="550"/>
      <c r="AH17" s="551"/>
      <c r="AI17" s="426"/>
      <c r="AJ17" s="426"/>
    </row>
    <row r="18" spans="1:36" ht="15" customHeight="1">
      <c r="A18" s="562" t="s">
        <v>185</v>
      </c>
      <c r="B18" s="586">
        <v>0.1682849405907344</v>
      </c>
      <c r="C18" s="585">
        <v>0.15961010350967197</v>
      </c>
      <c r="D18" s="586">
        <v>0.19310762189788613</v>
      </c>
      <c r="E18" s="585">
        <v>0.18287359349715876</v>
      </c>
      <c r="F18" s="586">
        <v>0.15197296345566946</v>
      </c>
      <c r="G18" s="584">
        <v>0.23647932131495228</v>
      </c>
      <c r="H18" s="585">
        <v>0.18593272171253822</v>
      </c>
      <c r="I18" s="587">
        <v>0.11141153981588611</v>
      </c>
      <c r="J18" s="587">
        <v>0.18394580168343255</v>
      </c>
      <c r="K18" s="586">
        <v>0.1693430636536766</v>
      </c>
      <c r="O18" s="549"/>
      <c r="P18" s="550"/>
      <c r="Q18" s="550"/>
      <c r="R18" s="551"/>
      <c r="S18" s="551"/>
      <c r="T18" s="550"/>
      <c r="U18" s="550"/>
      <c r="V18" s="551"/>
      <c r="W18" s="551"/>
      <c r="X18" s="550"/>
      <c r="Y18" s="550"/>
      <c r="Z18" s="551"/>
      <c r="AA18" s="551"/>
      <c r="AB18" s="550"/>
      <c r="AC18" s="550"/>
      <c r="AD18" s="551"/>
      <c r="AE18" s="551"/>
      <c r="AF18" s="550"/>
      <c r="AG18" s="550"/>
      <c r="AH18" s="551"/>
      <c r="AI18" s="426"/>
      <c r="AJ18" s="426"/>
    </row>
    <row r="19" spans="1:36" ht="15" customHeight="1">
      <c r="A19" s="563" t="s">
        <v>186</v>
      </c>
      <c r="B19" s="590">
        <v>0.27939279412783785</v>
      </c>
      <c r="C19" s="589">
        <v>0.27024172375290462</v>
      </c>
      <c r="D19" s="590">
        <v>0.32038825771007379</v>
      </c>
      <c r="E19" s="589">
        <v>0.30544161366800887</v>
      </c>
      <c r="F19" s="590">
        <v>0.29412023632522105</v>
      </c>
      <c r="G19" s="588">
        <v>0.3844114528101803</v>
      </c>
      <c r="H19" s="589">
        <v>0.33241590214067279</v>
      </c>
      <c r="I19" s="591">
        <v>0.24650384828210675</v>
      </c>
      <c r="J19" s="591">
        <v>0.30917676041880515</v>
      </c>
      <c r="K19" s="590">
        <v>0.29062695175778713</v>
      </c>
      <c r="O19" s="549"/>
      <c r="P19" s="550"/>
      <c r="Q19" s="550"/>
      <c r="R19" s="551"/>
      <c r="S19" s="551"/>
      <c r="T19" s="550"/>
      <c r="U19" s="550"/>
      <c r="V19" s="551"/>
      <c r="W19" s="551"/>
      <c r="X19" s="550"/>
      <c r="Y19" s="550"/>
      <c r="Z19" s="551"/>
      <c r="AA19" s="551"/>
      <c r="AB19" s="550"/>
      <c r="AC19" s="550"/>
      <c r="AD19" s="551"/>
      <c r="AE19" s="551"/>
      <c r="AF19" s="550"/>
      <c r="AG19" s="550"/>
      <c r="AH19" s="551"/>
      <c r="AI19" s="426"/>
      <c r="AJ19" s="426"/>
    </row>
    <row r="20" spans="1:36" ht="15" customHeight="1">
      <c r="A20" s="562" t="s">
        <v>187</v>
      </c>
      <c r="B20" s="586">
        <v>0.19073066200418984</v>
      </c>
      <c r="C20" s="585">
        <v>0.19595919968615144</v>
      </c>
      <c r="D20" s="586">
        <v>0.18235630635102998</v>
      </c>
      <c r="E20" s="585">
        <v>0.18806683475708424</v>
      </c>
      <c r="F20" s="586">
        <v>0.20026019250332577</v>
      </c>
      <c r="G20" s="584">
        <v>0.15394741653563462</v>
      </c>
      <c r="H20" s="585">
        <v>0.18455657492354741</v>
      </c>
      <c r="I20" s="587">
        <v>0.22670908999446651</v>
      </c>
      <c r="J20" s="587">
        <v>0.17614452884417983</v>
      </c>
      <c r="K20" s="586">
        <v>0.19151293626807844</v>
      </c>
      <c r="O20" s="549"/>
      <c r="P20" s="550"/>
      <c r="Q20" s="550"/>
      <c r="R20" s="551"/>
      <c r="S20" s="551"/>
      <c r="T20" s="550"/>
      <c r="U20" s="550"/>
      <c r="V20" s="551"/>
      <c r="W20" s="551"/>
      <c r="X20" s="550"/>
      <c r="Y20" s="550"/>
      <c r="Z20" s="551"/>
      <c r="AA20" s="551"/>
      <c r="AB20" s="550"/>
      <c r="AC20" s="550"/>
      <c r="AD20" s="551"/>
      <c r="AE20" s="551"/>
      <c r="AF20" s="550"/>
      <c r="AG20" s="550"/>
      <c r="AH20" s="551"/>
      <c r="AI20" s="426"/>
      <c r="AJ20" s="426"/>
    </row>
    <row r="21" spans="1:36" ht="15" customHeight="1">
      <c r="A21" s="563" t="s">
        <v>188</v>
      </c>
      <c r="B21" s="590">
        <v>0.20345208079020455</v>
      </c>
      <c r="C21" s="589">
        <v>0.21323595980324109</v>
      </c>
      <c r="D21" s="590">
        <v>0.16924102520460121</v>
      </c>
      <c r="E21" s="589">
        <v>0.18667444398449554</v>
      </c>
      <c r="F21" s="590">
        <v>0.20789478832459504</v>
      </c>
      <c r="G21" s="588">
        <v>9.459904194244341E-2</v>
      </c>
      <c r="H21" s="589">
        <v>0.17003058103975535</v>
      </c>
      <c r="I21" s="591">
        <v>0.246214598319835</v>
      </c>
      <c r="J21" s="591">
        <v>0.16629028946828167</v>
      </c>
      <c r="K21" s="590">
        <v>0.19679866312887645</v>
      </c>
      <c r="O21" s="549"/>
      <c r="P21" s="550"/>
      <c r="Q21" s="550"/>
      <c r="R21" s="551"/>
      <c r="S21" s="551"/>
      <c r="T21" s="550"/>
      <c r="U21" s="550"/>
      <c r="V21" s="551"/>
      <c r="W21" s="551"/>
      <c r="X21" s="550"/>
      <c r="Y21" s="550"/>
      <c r="Z21" s="551"/>
      <c r="AA21" s="551"/>
      <c r="AB21" s="550"/>
      <c r="AC21" s="550"/>
      <c r="AD21" s="551"/>
      <c r="AE21" s="551"/>
      <c r="AF21" s="550"/>
      <c r="AG21" s="550"/>
      <c r="AH21" s="551"/>
      <c r="AI21" s="426"/>
      <c r="AJ21" s="426"/>
    </row>
    <row r="22" spans="1:36" ht="15" customHeight="1">
      <c r="A22" s="564" t="s">
        <v>189</v>
      </c>
      <c r="B22" s="594">
        <v>0.11126510551874497</v>
      </c>
      <c r="C22" s="593">
        <v>0.12022814376678637</v>
      </c>
      <c r="D22" s="594">
        <v>8.6417126457975779E-2</v>
      </c>
      <c r="E22" s="593">
        <v>8.8849584164377382E-2</v>
      </c>
      <c r="F22" s="594">
        <v>0.11640680021910947</v>
      </c>
      <c r="G22" s="592">
        <v>3.0387245401689401E-2</v>
      </c>
      <c r="H22" s="593">
        <v>9.3577981651376152E-2</v>
      </c>
      <c r="I22" s="595">
        <v>0.14921525227627144</v>
      </c>
      <c r="J22" s="595">
        <v>0.12420447546704989</v>
      </c>
      <c r="K22" s="594">
        <v>0.10689170477615652</v>
      </c>
      <c r="L22" s="565"/>
      <c r="O22" s="549"/>
      <c r="P22" s="550"/>
      <c r="Q22" s="550"/>
      <c r="R22" s="551"/>
      <c r="S22" s="551"/>
      <c r="T22" s="550"/>
      <c r="U22" s="550"/>
      <c r="V22" s="551"/>
      <c r="W22" s="551"/>
      <c r="X22" s="550"/>
      <c r="Y22" s="550"/>
      <c r="Z22" s="551"/>
      <c r="AA22" s="551"/>
      <c r="AB22" s="550"/>
      <c r="AC22" s="550"/>
      <c r="AD22" s="551"/>
      <c r="AE22" s="551"/>
      <c r="AF22" s="550"/>
      <c r="AG22" s="550"/>
      <c r="AH22" s="551"/>
      <c r="AI22" s="426"/>
      <c r="AJ22" s="426"/>
    </row>
    <row r="23" spans="1:36" ht="15" customHeight="1">
      <c r="A23" s="566" t="s">
        <v>195</v>
      </c>
      <c r="B23" s="583">
        <v>1</v>
      </c>
      <c r="C23" s="582">
        <v>1</v>
      </c>
      <c r="D23" s="583">
        <v>1</v>
      </c>
      <c r="E23" s="582">
        <v>1</v>
      </c>
      <c r="F23" s="583">
        <v>1</v>
      </c>
      <c r="G23" s="581">
        <v>1</v>
      </c>
      <c r="H23" s="1358">
        <v>1</v>
      </c>
      <c r="I23" s="1357">
        <v>1</v>
      </c>
      <c r="J23" s="1357">
        <v>1</v>
      </c>
      <c r="K23" s="1359">
        <v>1</v>
      </c>
      <c r="O23" s="549"/>
      <c r="P23" s="550"/>
      <c r="Q23" s="550"/>
      <c r="R23" s="551"/>
      <c r="S23" s="551"/>
      <c r="T23" s="550"/>
      <c r="U23" s="550"/>
      <c r="V23" s="551"/>
      <c r="W23" s="551"/>
      <c r="X23" s="550"/>
      <c r="Y23" s="550"/>
      <c r="Z23" s="551"/>
      <c r="AA23" s="551"/>
      <c r="AB23" s="550"/>
      <c r="AC23" s="550"/>
      <c r="AD23" s="551"/>
      <c r="AE23" s="551"/>
      <c r="AF23" s="550"/>
      <c r="AG23" s="550"/>
      <c r="AH23" s="551"/>
      <c r="AI23" s="426"/>
      <c r="AJ23" s="426"/>
    </row>
    <row r="24" spans="1:36" ht="15" customHeight="1">
      <c r="A24" s="567" t="s">
        <v>183</v>
      </c>
      <c r="B24" s="586">
        <v>0.1495006372185618</v>
      </c>
      <c r="C24" s="585">
        <v>0.13628540134564232</v>
      </c>
      <c r="D24" s="586">
        <v>0.13195012822611449</v>
      </c>
      <c r="E24" s="585">
        <v>9.9887832811854302E-2</v>
      </c>
      <c r="F24" s="586">
        <v>9.4649420075414062E-2</v>
      </c>
      <c r="G24" s="584">
        <v>0.21818181818181817</v>
      </c>
      <c r="H24" s="585">
        <v>0.11050626020685901</v>
      </c>
      <c r="I24" s="587">
        <v>5.5087653627799611E-2</v>
      </c>
      <c r="J24" s="587">
        <v>7.4138835460744887E-2</v>
      </c>
      <c r="K24" s="586">
        <v>0.13231512200867704</v>
      </c>
      <c r="O24" s="549"/>
      <c r="P24" s="550"/>
      <c r="Q24" s="550"/>
      <c r="R24" s="551"/>
      <c r="S24" s="551"/>
      <c r="T24" s="550"/>
      <c r="U24" s="550"/>
      <c r="V24" s="551"/>
      <c r="W24" s="551"/>
      <c r="X24" s="550"/>
      <c r="Y24" s="550"/>
      <c r="Z24" s="551"/>
      <c r="AA24" s="551"/>
      <c r="AB24" s="550"/>
      <c r="AC24" s="550"/>
      <c r="AD24" s="551"/>
      <c r="AE24" s="551"/>
      <c r="AF24" s="550"/>
      <c r="AG24" s="550"/>
      <c r="AH24" s="551"/>
      <c r="AI24" s="426"/>
      <c r="AJ24" s="426"/>
    </row>
    <row r="25" spans="1:36" ht="15" customHeight="1">
      <c r="A25" s="568" t="s">
        <v>184</v>
      </c>
      <c r="B25" s="590">
        <v>0.12793516197012986</v>
      </c>
      <c r="C25" s="589">
        <v>0.11657017681114067</v>
      </c>
      <c r="D25" s="590">
        <v>0.15970971790254815</v>
      </c>
      <c r="E25" s="589">
        <v>0.12831335970246177</v>
      </c>
      <c r="F25" s="590">
        <v>0.17700825736241707</v>
      </c>
      <c r="G25" s="588">
        <v>0.17741046831955923</v>
      </c>
      <c r="H25" s="589">
        <v>0.14398475775721284</v>
      </c>
      <c r="I25" s="591">
        <v>0.11398090960134756</v>
      </c>
      <c r="J25" s="591">
        <v>0.13289036544850499</v>
      </c>
      <c r="K25" s="590">
        <v>0.13660565687499865</v>
      </c>
      <c r="O25" s="549"/>
      <c r="P25" s="550"/>
      <c r="Q25" s="550"/>
      <c r="R25" s="551"/>
      <c r="S25" s="551"/>
      <c r="T25" s="550"/>
      <c r="U25" s="550"/>
      <c r="V25" s="551"/>
      <c r="W25" s="551"/>
      <c r="X25" s="550"/>
      <c r="Y25" s="550"/>
      <c r="Z25" s="551"/>
      <c r="AA25" s="551"/>
      <c r="AB25" s="550"/>
      <c r="AC25" s="550"/>
      <c r="AD25" s="551"/>
      <c r="AE25" s="551"/>
      <c r="AF25" s="550"/>
      <c r="AG25" s="550"/>
      <c r="AH25" s="551"/>
      <c r="AI25" s="426"/>
      <c r="AJ25" s="426"/>
    </row>
    <row r="26" spans="1:36" ht="15" customHeight="1">
      <c r="A26" s="567" t="s">
        <v>185</v>
      </c>
      <c r="B26" s="586">
        <v>0.23806568765461922</v>
      </c>
      <c r="C26" s="585">
        <v>0.22946330777656079</v>
      </c>
      <c r="D26" s="586">
        <v>0.27789600043651441</v>
      </c>
      <c r="E26" s="585">
        <v>0.25594781273983114</v>
      </c>
      <c r="F26" s="586">
        <v>0.29041573194596915</v>
      </c>
      <c r="G26" s="584">
        <v>0.25344352617079891</v>
      </c>
      <c r="H26" s="585">
        <v>0.22890582471420795</v>
      </c>
      <c r="I26" s="587">
        <v>0.25921766797679208</v>
      </c>
      <c r="J26" s="587">
        <v>0.25633852072040564</v>
      </c>
      <c r="K26" s="586">
        <v>0.2507029104528074</v>
      </c>
      <c r="O26" s="549"/>
      <c r="P26" s="550"/>
      <c r="Q26" s="550"/>
      <c r="R26" s="551"/>
      <c r="S26" s="551"/>
      <c r="T26" s="550"/>
      <c r="U26" s="550"/>
      <c r="V26" s="551"/>
      <c r="W26" s="551"/>
      <c r="X26" s="550"/>
      <c r="Y26" s="550"/>
      <c r="Z26" s="551"/>
      <c r="AA26" s="551"/>
      <c r="AB26" s="550"/>
      <c r="AC26" s="550"/>
      <c r="AD26" s="551"/>
      <c r="AE26" s="551"/>
      <c r="AF26" s="550"/>
      <c r="AG26" s="550"/>
      <c r="AH26" s="551"/>
      <c r="AI26" s="426"/>
      <c r="AJ26" s="426"/>
    </row>
    <row r="27" spans="1:36" ht="15" customHeight="1">
      <c r="A27" s="568" t="s">
        <v>186</v>
      </c>
      <c r="B27" s="590">
        <v>0.21984456864884677</v>
      </c>
      <c r="C27" s="589">
        <v>0.23381839044489647</v>
      </c>
      <c r="D27" s="590">
        <v>0.22243138538767937</v>
      </c>
      <c r="E27" s="589">
        <v>0.23454749394887536</v>
      </c>
      <c r="F27" s="590">
        <v>0.2286525702830414</v>
      </c>
      <c r="G27" s="588">
        <v>0.19228650137741046</v>
      </c>
      <c r="H27" s="589">
        <v>0.22005988023952097</v>
      </c>
      <c r="I27" s="591">
        <v>0.27444007735978537</v>
      </c>
      <c r="J27" s="591">
        <v>0.25931106836859591</v>
      </c>
      <c r="K27" s="590">
        <v>0.22561407871288316</v>
      </c>
      <c r="O27" s="549"/>
      <c r="P27" s="550"/>
      <c r="Q27" s="550"/>
      <c r="R27" s="551"/>
      <c r="S27" s="551"/>
      <c r="T27" s="550"/>
      <c r="U27" s="550"/>
      <c r="V27" s="551"/>
      <c r="W27" s="551"/>
      <c r="X27" s="550"/>
      <c r="Y27" s="550"/>
      <c r="Z27" s="551"/>
      <c r="AA27" s="551"/>
      <c r="AB27" s="550"/>
      <c r="AC27" s="550"/>
      <c r="AD27" s="551"/>
      <c r="AE27" s="551"/>
      <c r="AF27" s="550"/>
      <c r="AG27" s="550"/>
      <c r="AH27" s="551"/>
      <c r="AI27" s="426"/>
      <c r="AJ27" s="426"/>
    </row>
    <row r="28" spans="1:36" ht="15" customHeight="1">
      <c r="A28" s="567" t="s">
        <v>187</v>
      </c>
      <c r="B28" s="586">
        <v>0.10370003248565217</v>
      </c>
      <c r="C28" s="585">
        <v>0.1154748865592239</v>
      </c>
      <c r="D28" s="586">
        <v>9.2186391662574349E-2</v>
      </c>
      <c r="E28" s="585">
        <v>0.1120195997402444</v>
      </c>
      <c r="F28" s="586">
        <v>9.1618538494582596E-2</v>
      </c>
      <c r="G28" s="584">
        <v>8.0991735537190079E-2</v>
      </c>
      <c r="H28" s="585">
        <v>0.11037016875340229</v>
      </c>
      <c r="I28" s="587">
        <v>0.13307130825379002</v>
      </c>
      <c r="J28" s="587">
        <v>0.11505507955936352</v>
      </c>
      <c r="K28" s="586">
        <v>0.10353996392198948</v>
      </c>
      <c r="O28" s="549"/>
      <c r="P28" s="550"/>
      <c r="Q28" s="550"/>
      <c r="R28" s="551"/>
      <c r="S28" s="551"/>
      <c r="T28" s="550"/>
      <c r="U28" s="550"/>
      <c r="V28" s="551"/>
      <c r="W28" s="551"/>
      <c r="X28" s="550"/>
      <c r="Y28" s="550"/>
      <c r="Z28" s="551"/>
      <c r="AA28" s="551"/>
      <c r="AB28" s="550"/>
      <c r="AC28" s="550"/>
      <c r="AD28" s="551"/>
      <c r="AE28" s="551"/>
      <c r="AF28" s="550"/>
      <c r="AG28" s="550"/>
      <c r="AH28" s="551"/>
      <c r="AI28" s="426"/>
      <c r="AJ28" s="426"/>
    </row>
    <row r="29" spans="1:36" ht="15" customHeight="1">
      <c r="A29" s="568" t="s">
        <v>188</v>
      </c>
      <c r="B29" s="590">
        <v>9.1930230814723499E-2</v>
      </c>
      <c r="C29" s="589">
        <v>9.9827882960413075E-2</v>
      </c>
      <c r="D29" s="590">
        <v>7.499863589239919E-2</v>
      </c>
      <c r="E29" s="589">
        <v>0.10216069425585926</v>
      </c>
      <c r="F29" s="590">
        <v>6.9996658870698295E-2</v>
      </c>
      <c r="G29" s="588">
        <v>4.7933884297520664E-2</v>
      </c>
      <c r="H29" s="589">
        <v>9.6080566140446383E-2</v>
      </c>
      <c r="I29" s="591">
        <v>0.10842847339197705</v>
      </c>
      <c r="J29" s="591">
        <v>9.4247246022031828E-2</v>
      </c>
      <c r="K29" s="590">
        <v>8.9132753554905547E-2</v>
      </c>
      <c r="O29" s="549"/>
      <c r="P29" s="550"/>
      <c r="Q29" s="550"/>
      <c r="R29" s="551"/>
      <c r="S29" s="551"/>
      <c r="T29" s="550"/>
      <c r="U29" s="550"/>
      <c r="V29" s="551"/>
      <c r="W29" s="551"/>
      <c r="X29" s="550"/>
      <c r="Y29" s="550"/>
      <c r="Z29" s="551"/>
      <c r="AA29" s="551"/>
      <c r="AB29" s="550"/>
      <c r="AC29" s="550"/>
      <c r="AD29" s="551"/>
      <c r="AE29" s="551"/>
      <c r="AF29" s="550"/>
      <c r="AG29" s="550"/>
      <c r="AH29" s="551"/>
      <c r="AI29" s="426"/>
      <c r="AJ29" s="426"/>
    </row>
    <row r="30" spans="1:36" ht="15" customHeight="1">
      <c r="A30" s="569" t="s">
        <v>189</v>
      </c>
      <c r="B30" s="594">
        <v>6.90236812074667E-2</v>
      </c>
      <c r="C30" s="593">
        <v>6.8559954102122775E-2</v>
      </c>
      <c r="D30" s="594">
        <v>4.0827740492170021E-2</v>
      </c>
      <c r="E30" s="593">
        <v>6.7123206800873719E-2</v>
      </c>
      <c r="F30" s="594">
        <v>4.7658822967877428E-2</v>
      </c>
      <c r="G30" s="592">
        <v>2.9752066115702479E-2</v>
      </c>
      <c r="H30" s="593">
        <v>9.0092542188350569E-2</v>
      </c>
      <c r="I30" s="595">
        <v>5.5773909788508332E-2</v>
      </c>
      <c r="J30" s="595">
        <v>6.8018884420353212E-2</v>
      </c>
      <c r="K30" s="594">
        <v>6.2089514473738741E-2</v>
      </c>
      <c r="L30" s="565"/>
      <c r="O30" s="549"/>
      <c r="P30" s="550"/>
      <c r="Q30" s="550"/>
      <c r="R30" s="551"/>
      <c r="S30" s="551"/>
      <c r="T30" s="550"/>
      <c r="U30" s="550"/>
      <c r="V30" s="551"/>
      <c r="W30" s="551"/>
      <c r="X30" s="550"/>
      <c r="Y30" s="550"/>
      <c r="Z30" s="551"/>
      <c r="AA30" s="551"/>
      <c r="AB30" s="550"/>
      <c r="AC30" s="550"/>
      <c r="AD30" s="551"/>
      <c r="AE30" s="551"/>
      <c r="AF30" s="550"/>
      <c r="AG30" s="550"/>
      <c r="AH30" s="551"/>
      <c r="AI30" s="426"/>
      <c r="AJ30" s="426"/>
    </row>
    <row r="31" spans="1:36" ht="5.0999999999999996" customHeight="1">
      <c r="A31" s="443"/>
      <c r="B31" s="250"/>
      <c r="C31" s="251"/>
      <c r="D31" s="250"/>
      <c r="E31" s="251"/>
      <c r="F31" s="251"/>
      <c r="G31" s="250"/>
      <c r="H31" s="251"/>
      <c r="I31" s="250"/>
      <c r="J31" s="251"/>
      <c r="K31" s="251"/>
    </row>
    <row r="32" spans="1:36" ht="12.75" customHeight="1">
      <c r="A32" s="1489" t="s">
        <v>122</v>
      </c>
      <c r="B32" s="1489"/>
      <c r="C32" s="1489"/>
      <c r="D32" s="1489"/>
      <c r="E32" s="1489"/>
      <c r="F32" s="1489"/>
      <c r="G32" s="1489"/>
      <c r="H32" s="1489"/>
      <c r="I32" s="1489"/>
      <c r="J32" s="1489"/>
      <c r="K32" s="1489"/>
    </row>
    <row r="33" spans="1:12" ht="25.5" customHeight="1">
      <c r="A33" s="1489" t="s">
        <v>196</v>
      </c>
      <c r="B33" s="1489"/>
      <c r="C33" s="1489"/>
      <c r="D33" s="1489"/>
      <c r="E33" s="1489"/>
      <c r="F33" s="1489"/>
      <c r="G33" s="1489"/>
      <c r="H33" s="1489"/>
      <c r="I33" s="1489"/>
      <c r="J33" s="1489"/>
      <c r="K33" s="1489"/>
      <c r="L33" s="570"/>
    </row>
    <row r="34" spans="1:12" ht="12.75" customHeight="1">
      <c r="A34" s="67" t="s">
        <v>124</v>
      </c>
      <c r="B34" s="337"/>
      <c r="C34" s="337"/>
      <c r="D34" s="337"/>
      <c r="E34" s="337"/>
      <c r="F34" s="337"/>
      <c r="G34" s="337"/>
      <c r="H34" s="337"/>
      <c r="I34" s="337"/>
      <c r="J34" s="337"/>
      <c r="K34" s="337"/>
    </row>
    <row r="35" spans="1:12" ht="12.75" customHeight="1">
      <c r="A35" s="67" t="s">
        <v>156</v>
      </c>
      <c r="B35" s="337"/>
      <c r="C35" s="337"/>
      <c r="D35" s="337"/>
      <c r="E35" s="337"/>
      <c r="F35" s="337"/>
      <c r="G35" s="337"/>
      <c r="H35" s="337"/>
      <c r="I35" s="337"/>
      <c r="J35" s="337"/>
      <c r="K35" s="337"/>
    </row>
    <row r="36" spans="1:12" ht="12.75" customHeight="1">
      <c r="A36" s="144" t="s">
        <v>535</v>
      </c>
      <c r="B36" s="337"/>
      <c r="C36" s="337"/>
      <c r="D36" s="337"/>
      <c r="E36" s="337"/>
      <c r="F36" s="337"/>
      <c r="G36" s="337"/>
      <c r="H36" s="337"/>
      <c r="I36" s="337"/>
      <c r="J36" s="337"/>
      <c r="K36" s="337"/>
    </row>
    <row r="37" spans="1:12" ht="12.75" customHeight="1">
      <c r="A37" s="144" t="s">
        <v>62</v>
      </c>
      <c r="B37" s="337"/>
      <c r="C37" s="337"/>
      <c r="D37" s="337"/>
      <c r="E37" s="337"/>
      <c r="F37" s="337"/>
      <c r="G37" s="337"/>
      <c r="H37" s="337"/>
      <c r="I37" s="337"/>
      <c r="J37" s="337"/>
      <c r="K37" s="337"/>
    </row>
    <row r="38" spans="1:12" ht="12.75" customHeight="1">
      <c r="A38" s="374" t="s">
        <v>138</v>
      </c>
      <c r="B38" s="337"/>
      <c r="C38" s="337"/>
      <c r="D38" s="337"/>
      <c r="E38" s="337"/>
      <c r="F38" s="337"/>
      <c r="G38" s="337"/>
      <c r="H38" s="337"/>
      <c r="I38" s="337"/>
      <c r="J38" s="337"/>
      <c r="K38" s="337"/>
    </row>
    <row r="39" spans="1:12" ht="20.100000000000001" customHeight="1"/>
    <row r="40" spans="1:12" ht="15" customHeight="1">
      <c r="A40" s="449" t="s">
        <v>536</v>
      </c>
    </row>
    <row r="41" spans="1:12" ht="15" customHeight="1">
      <c r="A41" s="10" t="s">
        <v>48</v>
      </c>
      <c r="B41" s="393"/>
    </row>
    <row r="42" spans="1:12" ht="15" customHeight="1">
      <c r="A42" s="571"/>
      <c r="B42" s="572"/>
      <c r="C42" s="1494" t="s">
        <v>127</v>
      </c>
      <c r="D42" s="1495"/>
      <c r="E42" s="1495"/>
      <c r="F42" s="1496"/>
      <c r="G42" s="1494" t="s">
        <v>128</v>
      </c>
      <c r="H42" s="1495"/>
      <c r="I42" s="1495"/>
      <c r="J42" s="1496"/>
      <c r="K42" s="1563" t="s">
        <v>129</v>
      </c>
    </row>
    <row r="43" spans="1:12" ht="15" customHeight="1">
      <c r="A43" s="304"/>
      <c r="B43" s="573"/>
      <c r="C43" s="1499" t="s">
        <v>130</v>
      </c>
      <c r="D43" s="1500"/>
      <c r="E43" s="1501"/>
      <c r="F43" s="1591" t="s">
        <v>131</v>
      </c>
      <c r="G43" s="1592" t="s">
        <v>132</v>
      </c>
      <c r="H43" s="1592" t="s">
        <v>133</v>
      </c>
      <c r="I43" s="1592" t="s">
        <v>134</v>
      </c>
      <c r="J43" s="1591" t="s">
        <v>135</v>
      </c>
      <c r="K43" s="1590"/>
    </row>
    <row r="44" spans="1:12" ht="15" customHeight="1">
      <c r="A44" s="574"/>
      <c r="B44" s="575"/>
      <c r="C44" s="576" t="s">
        <v>136</v>
      </c>
      <c r="D44" s="310" t="s">
        <v>68</v>
      </c>
      <c r="E44" s="577" t="s">
        <v>137</v>
      </c>
      <c r="F44" s="1507"/>
      <c r="G44" s="1505"/>
      <c r="H44" s="1505"/>
      <c r="I44" s="1505"/>
      <c r="J44" s="1507"/>
      <c r="K44" s="1564"/>
    </row>
    <row r="45" spans="1:12" ht="15" customHeight="1">
      <c r="A45" s="1599" t="s">
        <v>183</v>
      </c>
      <c r="B45" s="1600"/>
      <c r="C45" s="228">
        <v>13.119</v>
      </c>
      <c r="D45" s="228">
        <v>60.66</v>
      </c>
      <c r="E45" s="241">
        <v>15.989000000000001</v>
      </c>
      <c r="F45" s="241">
        <v>4.21</v>
      </c>
      <c r="G45" s="228">
        <v>4.1020000000000003</v>
      </c>
      <c r="H45" s="228">
        <v>11.722</v>
      </c>
      <c r="I45" s="228">
        <v>74.09</v>
      </c>
      <c r="J45" s="241">
        <v>4.0640000000000001</v>
      </c>
      <c r="K45" s="578">
        <v>93.977999999999994</v>
      </c>
      <c r="L45" s="552"/>
    </row>
    <row r="46" spans="1:12" ht="15" customHeight="1">
      <c r="A46" s="1593" t="s">
        <v>184</v>
      </c>
      <c r="B46" s="1594"/>
      <c r="C46" s="236">
        <v>51.045999999999999</v>
      </c>
      <c r="D46" s="236">
        <v>62.627000000000002</v>
      </c>
      <c r="E46" s="237">
        <v>3.1829999999999998</v>
      </c>
      <c r="F46" s="237">
        <v>2.57</v>
      </c>
      <c r="G46" s="236">
        <v>16.084</v>
      </c>
      <c r="H46" s="236">
        <v>19.03</v>
      </c>
      <c r="I46" s="236">
        <v>81.757000000000005</v>
      </c>
      <c r="J46" s="237">
        <v>2.5550000000000002</v>
      </c>
      <c r="K46" s="579">
        <v>119.426</v>
      </c>
      <c r="L46" s="552"/>
    </row>
    <row r="47" spans="1:12" ht="15" customHeight="1">
      <c r="A47" s="1599" t="s">
        <v>185</v>
      </c>
      <c r="B47" s="1600"/>
      <c r="C47" s="228">
        <v>242.398</v>
      </c>
      <c r="D47" s="228">
        <v>114.935</v>
      </c>
      <c r="E47" s="241">
        <v>4.4379999999999997</v>
      </c>
      <c r="F47" s="241">
        <v>5.0039999999999996</v>
      </c>
      <c r="G47" s="228">
        <v>52.125</v>
      </c>
      <c r="H47" s="228">
        <v>56.347000000000001</v>
      </c>
      <c r="I47" s="228">
        <v>253.18</v>
      </c>
      <c r="J47" s="241">
        <v>5.1230000000000002</v>
      </c>
      <c r="K47" s="578">
        <v>366.77499999999998</v>
      </c>
      <c r="L47" s="552"/>
    </row>
    <row r="48" spans="1:12" ht="15" customHeight="1">
      <c r="A48" s="1593" t="s">
        <v>186</v>
      </c>
      <c r="B48" s="1594"/>
      <c r="C48" s="236">
        <v>416.00400000000002</v>
      </c>
      <c r="D48" s="236">
        <v>103.43300000000001</v>
      </c>
      <c r="E48" s="237">
        <v>10.786</v>
      </c>
      <c r="F48" s="237">
        <v>4.7990000000000004</v>
      </c>
      <c r="G48" s="236">
        <v>79.215999999999994</v>
      </c>
      <c r="H48" s="236">
        <v>86.938999999999993</v>
      </c>
      <c r="I48" s="236">
        <v>363.66199999999998</v>
      </c>
      <c r="J48" s="237">
        <v>5.2050000000000001</v>
      </c>
      <c r="K48" s="579">
        <v>535.02200000000005</v>
      </c>
    </row>
    <row r="49" spans="1:11" ht="15" customHeight="1">
      <c r="A49" s="1599" t="s">
        <v>187</v>
      </c>
      <c r="B49" s="1600"/>
      <c r="C49" s="228">
        <v>274.13200000000001</v>
      </c>
      <c r="D49" s="228">
        <v>47.468000000000004</v>
      </c>
      <c r="E49" s="241">
        <v>9.1739999999999995</v>
      </c>
      <c r="F49" s="241">
        <v>2.887</v>
      </c>
      <c r="G49" s="228">
        <v>38.798000000000002</v>
      </c>
      <c r="H49" s="228">
        <v>48.218000000000004</v>
      </c>
      <c r="I49" s="228">
        <v>243.839</v>
      </c>
      <c r="J49" s="241">
        <v>2.806</v>
      </c>
      <c r="K49" s="578">
        <v>333.661</v>
      </c>
    </row>
    <row r="50" spans="1:11" ht="15" customHeight="1">
      <c r="A50" s="1593" t="s">
        <v>188</v>
      </c>
      <c r="B50" s="1594"/>
      <c r="C50" s="236">
        <v>281.69799999999998</v>
      </c>
      <c r="D50" s="236">
        <v>40.863</v>
      </c>
      <c r="E50" s="237">
        <v>10.510999999999999</v>
      </c>
      <c r="F50" s="237">
        <v>3.1989999999999998</v>
      </c>
      <c r="G50" s="236">
        <v>34.158000000000001</v>
      </c>
      <c r="H50" s="236">
        <v>45.284999999999997</v>
      </c>
      <c r="I50" s="236">
        <v>254.16300000000001</v>
      </c>
      <c r="J50" s="237">
        <v>2.665</v>
      </c>
      <c r="K50" s="579">
        <v>336.27100000000002</v>
      </c>
    </row>
    <row r="51" spans="1:11" ht="15" customHeight="1">
      <c r="A51" s="1595" t="s">
        <v>189</v>
      </c>
      <c r="B51" s="1596"/>
      <c r="C51" s="228">
        <v>153.005</v>
      </c>
      <c r="D51" s="228">
        <v>28.465</v>
      </c>
      <c r="E51" s="241">
        <v>9.6890000000000001</v>
      </c>
      <c r="F51" s="241">
        <v>1.716</v>
      </c>
      <c r="G51" s="228">
        <v>25.477</v>
      </c>
      <c r="H51" s="228">
        <v>25.567</v>
      </c>
      <c r="I51" s="228">
        <v>139.14500000000001</v>
      </c>
      <c r="J51" s="241">
        <v>2.6859999999999999</v>
      </c>
      <c r="K51" s="578">
        <v>192.875</v>
      </c>
    </row>
    <row r="52" spans="1:11" ht="15" customHeight="1">
      <c r="A52" s="1597" t="s">
        <v>129</v>
      </c>
      <c r="B52" s="1598"/>
      <c r="C52" s="580">
        <v>1431.402</v>
      </c>
      <c r="D52" s="1168">
        <v>458.45100000000002</v>
      </c>
      <c r="E52" s="1169">
        <v>63.77</v>
      </c>
      <c r="F52" s="1169">
        <v>24.385000000000002</v>
      </c>
      <c r="G52" s="1168">
        <v>249.96</v>
      </c>
      <c r="H52" s="1168">
        <v>293.108</v>
      </c>
      <c r="I52" s="1168">
        <v>1409.836</v>
      </c>
      <c r="J52" s="1169">
        <v>25.103999999999999</v>
      </c>
      <c r="K52" s="1170">
        <v>1978.008</v>
      </c>
    </row>
    <row r="53" spans="1:11" ht="5.0999999999999996" customHeight="1">
      <c r="A53" s="544"/>
      <c r="B53" s="250"/>
      <c r="C53" s="251"/>
      <c r="D53" s="250"/>
      <c r="E53" s="251"/>
      <c r="F53" s="251"/>
      <c r="G53" s="250"/>
      <c r="H53" s="337"/>
      <c r="I53" s="337"/>
      <c r="J53" s="337"/>
      <c r="K53" s="337"/>
    </row>
    <row r="54" spans="1:11" ht="12.75" customHeight="1">
      <c r="A54" s="144" t="s">
        <v>72</v>
      </c>
      <c r="B54" s="422"/>
      <c r="C54" s="422"/>
      <c r="D54" s="422"/>
      <c r="E54" s="422"/>
      <c r="F54" s="422"/>
      <c r="G54" s="422"/>
      <c r="H54" s="422"/>
      <c r="I54" s="422"/>
      <c r="J54" s="422"/>
      <c r="K54" s="422"/>
    </row>
    <row r="55" spans="1:11" ht="12.75" customHeight="1">
      <c r="A55" s="144" t="s">
        <v>537</v>
      </c>
      <c r="B55" s="422"/>
      <c r="C55" s="422"/>
      <c r="D55" s="422"/>
      <c r="E55" s="422"/>
      <c r="F55" s="422"/>
      <c r="G55" s="422"/>
      <c r="H55" s="422"/>
      <c r="I55" s="422"/>
      <c r="J55" s="422"/>
      <c r="K55" s="422"/>
    </row>
    <row r="56" spans="1:11" ht="12.75" customHeight="1">
      <c r="A56" s="144" t="s">
        <v>62</v>
      </c>
      <c r="B56" s="422"/>
      <c r="C56" s="422"/>
      <c r="D56" s="422"/>
      <c r="E56" s="422"/>
      <c r="F56" s="422"/>
      <c r="G56" s="422"/>
      <c r="H56" s="422"/>
      <c r="I56" s="422"/>
      <c r="J56" s="422"/>
      <c r="K56" s="422"/>
    </row>
    <row r="57" spans="1:11" ht="12.75" customHeight="1">
      <c r="A57" s="374" t="s">
        <v>138</v>
      </c>
      <c r="B57" s="422"/>
      <c r="C57" s="422"/>
      <c r="D57" s="422"/>
      <c r="E57" s="422"/>
      <c r="F57" s="422"/>
      <c r="G57" s="422"/>
      <c r="H57" s="422"/>
      <c r="I57" s="422"/>
      <c r="J57" s="422"/>
      <c r="K57" s="422"/>
    </row>
  </sheetData>
  <mergeCells count="26">
    <mergeCell ref="A50:B50"/>
    <mergeCell ref="A51:B51"/>
    <mergeCell ref="A52:B52"/>
    <mergeCell ref="J43:J44"/>
    <mergeCell ref="A45:B45"/>
    <mergeCell ref="A46:B46"/>
    <mergeCell ref="A47:B47"/>
    <mergeCell ref="A48:B48"/>
    <mergeCell ref="A49:B49"/>
    <mergeCell ref="A32:K32"/>
    <mergeCell ref="A33:K33"/>
    <mergeCell ref="C42:F42"/>
    <mergeCell ref="G42:J42"/>
    <mergeCell ref="K42:K44"/>
    <mergeCell ref="C43:E43"/>
    <mergeCell ref="F43:F44"/>
    <mergeCell ref="G43:G44"/>
    <mergeCell ref="H43:H44"/>
    <mergeCell ref="I43:I44"/>
    <mergeCell ref="A1:K1"/>
    <mergeCell ref="B5:C5"/>
    <mergeCell ref="D5:E5"/>
    <mergeCell ref="F5:H5"/>
    <mergeCell ref="I5:I6"/>
    <mergeCell ref="J5:J6"/>
    <mergeCell ref="K5:K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A95"/>
  <sheetViews>
    <sheetView topLeftCell="A25" zoomScaleNormal="100" workbookViewId="0">
      <selection activeCell="L78" sqref="L78"/>
    </sheetView>
  </sheetViews>
  <sheetFormatPr baseColWidth="10" defaultColWidth="11.42578125" defaultRowHeight="15"/>
  <cols>
    <col min="1" max="1" width="27.28515625" style="3" customWidth="1"/>
    <col min="2" max="13" width="12.7109375" style="3" customWidth="1"/>
    <col min="14" max="14" width="5.28515625" style="3" customWidth="1"/>
    <col min="15" max="16" width="15.7109375" style="3" customWidth="1"/>
    <col min="17" max="17" width="20.42578125" style="3" customWidth="1"/>
    <col min="18" max="18" width="14.42578125" style="3" customWidth="1"/>
    <col min="19" max="16384" width="11.42578125" style="3"/>
  </cols>
  <sheetData>
    <row r="1" spans="1:25" s="7" customFormat="1" ht="18" customHeight="1">
      <c r="A1" s="1529" t="s">
        <v>197</v>
      </c>
      <c r="B1" s="1529"/>
      <c r="C1" s="1529"/>
      <c r="D1" s="1529"/>
      <c r="E1" s="1529"/>
      <c r="F1" s="1529"/>
      <c r="G1" s="1529"/>
      <c r="H1" s="1529"/>
      <c r="I1" s="1529"/>
      <c r="J1" s="1529"/>
      <c r="K1" s="1529"/>
      <c r="L1" s="425"/>
      <c r="M1" s="425"/>
      <c r="N1" s="320"/>
      <c r="O1" s="320"/>
    </row>
    <row r="2" spans="1:25" s="7" customFormat="1" ht="15" customHeight="1">
      <c r="A2" s="596"/>
      <c r="B2" s="320"/>
      <c r="C2" s="320"/>
      <c r="D2" s="320"/>
      <c r="E2" s="320"/>
      <c r="F2" s="320"/>
      <c r="G2" s="320"/>
      <c r="H2" s="320"/>
      <c r="I2" s="320"/>
      <c r="J2" s="320"/>
      <c r="K2" s="320"/>
      <c r="L2" s="320"/>
      <c r="M2" s="320"/>
      <c r="N2" s="320"/>
      <c r="O2" s="320"/>
      <c r="Q2" s="133"/>
    </row>
    <row r="3" spans="1:25" s="426" customFormat="1" ht="15.75" customHeight="1">
      <c r="A3" s="597" t="s">
        <v>538</v>
      </c>
      <c r="B3" s="598"/>
      <c r="C3" s="598"/>
      <c r="D3" s="598"/>
      <c r="E3" s="598"/>
      <c r="F3" s="598"/>
      <c r="G3" s="598"/>
      <c r="H3" s="598"/>
      <c r="I3" s="598"/>
      <c r="J3" s="598"/>
      <c r="K3" s="598"/>
      <c r="L3" s="599"/>
      <c r="Q3" s="1602"/>
      <c r="R3" s="1602"/>
      <c r="S3" s="1602"/>
      <c r="T3" s="1602"/>
      <c r="U3" s="1602"/>
      <c r="V3" s="1602"/>
      <c r="W3" s="1602"/>
      <c r="X3" s="1602"/>
      <c r="Y3" s="1603"/>
    </row>
    <row r="4" spans="1:25" s="426" customFormat="1" ht="15.75">
      <c r="A4" s="600" t="s">
        <v>198</v>
      </c>
      <c r="B4" s="601"/>
      <c r="C4" s="601"/>
      <c r="D4" s="601"/>
      <c r="E4" s="601"/>
      <c r="F4" s="601"/>
      <c r="G4" s="601"/>
      <c r="H4" s="601"/>
      <c r="I4" s="601"/>
      <c r="J4" s="601"/>
      <c r="K4" s="601"/>
      <c r="L4" s="599"/>
      <c r="Q4" s="602"/>
      <c r="R4" s="602"/>
      <c r="S4" s="602"/>
      <c r="T4" s="602"/>
      <c r="U4" s="602"/>
      <c r="V4" s="602"/>
      <c r="W4" s="602"/>
      <c r="X4" s="602"/>
      <c r="Y4" s="603"/>
    </row>
    <row r="5" spans="1:25" s="426" customFormat="1" ht="15" customHeight="1">
      <c r="A5" s="1604" t="s">
        <v>199</v>
      </c>
      <c r="B5" s="1607" t="s">
        <v>200</v>
      </c>
      <c r="C5" s="1608"/>
      <c r="D5" s="1611" t="s">
        <v>201</v>
      </c>
      <c r="E5" s="1612"/>
      <c r="F5" s="1612"/>
      <c r="G5" s="1613"/>
      <c r="H5" s="1614" t="s">
        <v>202</v>
      </c>
      <c r="I5" s="1608"/>
      <c r="J5" s="1614" t="s">
        <v>203</v>
      </c>
      <c r="K5" s="1614"/>
      <c r="O5" s="602"/>
      <c r="P5" s="602"/>
      <c r="Q5" s="602"/>
      <c r="R5" s="602"/>
      <c r="S5" s="602"/>
      <c r="T5" s="602"/>
      <c r="U5" s="602"/>
      <c r="V5" s="602"/>
      <c r="W5" s="603"/>
    </row>
    <row r="6" spans="1:25" s="389" customFormat="1" ht="30" customHeight="1">
      <c r="A6" s="1605"/>
      <c r="B6" s="1609"/>
      <c r="C6" s="1610"/>
      <c r="D6" s="1615" t="s">
        <v>130</v>
      </c>
      <c r="E6" s="1616"/>
      <c r="F6" s="1615" t="s">
        <v>204</v>
      </c>
      <c r="G6" s="1610"/>
      <c r="H6" s="1615"/>
      <c r="I6" s="1610"/>
      <c r="J6" s="1615"/>
      <c r="K6" s="1615"/>
      <c r="M6" s="426"/>
      <c r="N6" s="426"/>
      <c r="O6" s="1617"/>
      <c r="P6" s="1619"/>
      <c r="Q6" s="1621"/>
      <c r="R6" s="1622"/>
      <c r="S6" s="604"/>
      <c r="T6" s="1621"/>
      <c r="U6" s="1622"/>
      <c r="V6" s="604"/>
      <c r="W6" s="1621"/>
      <c r="X6" s="1621"/>
      <c r="Y6" s="1619"/>
    </row>
    <row r="7" spans="1:25" s="389" customFormat="1" ht="15" customHeight="1">
      <c r="A7" s="1606"/>
      <c r="B7" s="605" t="s">
        <v>205</v>
      </c>
      <c r="C7" s="1361" t="s">
        <v>206</v>
      </c>
      <c r="D7" s="605" t="s">
        <v>207</v>
      </c>
      <c r="E7" s="1361" t="s">
        <v>206</v>
      </c>
      <c r="F7" s="605" t="s">
        <v>207</v>
      </c>
      <c r="G7" s="1361" t="s">
        <v>206</v>
      </c>
      <c r="H7" s="605" t="s">
        <v>207</v>
      </c>
      <c r="I7" s="1361" t="s">
        <v>206</v>
      </c>
      <c r="J7" s="605" t="s">
        <v>207</v>
      </c>
      <c r="K7" s="605" t="s">
        <v>206</v>
      </c>
      <c r="L7" s="426"/>
      <c r="M7" s="426"/>
      <c r="N7" s="426"/>
      <c r="O7" s="1618"/>
      <c r="P7" s="1620"/>
      <c r="Q7" s="606"/>
      <c r="R7" s="607"/>
      <c r="S7" s="607"/>
      <c r="T7" s="606"/>
      <c r="U7" s="607"/>
      <c r="V7" s="607"/>
      <c r="W7" s="606"/>
      <c r="X7" s="607"/>
      <c r="Y7" s="1619"/>
    </row>
    <row r="8" spans="1:25" s="389" customFormat="1" ht="17.25" customHeight="1">
      <c r="A8" s="608" t="s">
        <v>208</v>
      </c>
      <c r="B8" s="609">
        <v>4344</v>
      </c>
      <c r="C8" s="678">
        <f>B8/B$18</f>
        <v>0.10132487404366486</v>
      </c>
      <c r="D8" s="611" t="s">
        <v>55</v>
      </c>
      <c r="E8" s="682" t="s">
        <v>55</v>
      </c>
      <c r="F8" s="610">
        <v>0.48399999999999999</v>
      </c>
      <c r="G8" s="678">
        <f>F8/$F$18</f>
        <v>1.984826737748616E-2</v>
      </c>
      <c r="H8" s="610">
        <v>4.9169999999999998</v>
      </c>
      <c r="I8" s="678">
        <f>H8/H$18</f>
        <v>0.12695584817970565</v>
      </c>
      <c r="J8" s="610">
        <v>5.4009999999999998</v>
      </c>
      <c r="K8" s="1371">
        <f>J8/J$18</f>
        <v>2.6780870891508963E-3</v>
      </c>
      <c r="L8" s="426"/>
      <c r="M8" s="426"/>
      <c r="N8" s="426"/>
      <c r="O8" s="612"/>
      <c r="P8" s="613"/>
      <c r="Q8" s="613"/>
      <c r="R8" s="614"/>
      <c r="S8" s="613"/>
      <c r="T8" s="613"/>
      <c r="U8" s="614"/>
      <c r="V8" s="613"/>
      <c r="W8" s="613"/>
      <c r="X8" s="614"/>
      <c r="Y8" s="613"/>
    </row>
    <row r="9" spans="1:25" s="389" customFormat="1" ht="15" customHeight="1">
      <c r="A9" s="615" t="s">
        <v>209</v>
      </c>
      <c r="B9" s="1171">
        <v>16781</v>
      </c>
      <c r="C9" s="679">
        <f>B9/B$18</f>
        <v>0.39142097406232507</v>
      </c>
      <c r="D9" s="617">
        <v>36.148000000000003</v>
      </c>
      <c r="E9" s="679">
        <f>D9/D$18</f>
        <v>1.8503058164241516E-2</v>
      </c>
      <c r="F9" s="617">
        <v>1.4079999999999999</v>
      </c>
      <c r="G9" s="679">
        <f t="shared" ref="G9:G17" si="0">F9/$F$18</f>
        <v>5.7740414189050647E-2</v>
      </c>
      <c r="H9" s="617">
        <v>5.5819999999999999</v>
      </c>
      <c r="I9" s="679">
        <f t="shared" ref="I9:I17" si="1">H9/H$18</f>
        <v>0.14412600051639557</v>
      </c>
      <c r="J9" s="617">
        <v>43.137999999999998</v>
      </c>
      <c r="K9" s="1372">
        <f t="shared" ref="K9:K17" si="2">J9/J$18</f>
        <v>2.1389987197147076E-2</v>
      </c>
      <c r="L9" s="426"/>
      <c r="M9" s="426"/>
      <c r="N9" s="426"/>
      <c r="O9" s="612"/>
      <c r="P9" s="613"/>
      <c r="Q9" s="613"/>
      <c r="R9" s="614"/>
      <c r="S9" s="613"/>
      <c r="T9" s="613"/>
      <c r="U9" s="614"/>
      <c r="V9" s="613"/>
      <c r="W9" s="613"/>
      <c r="X9" s="614"/>
      <c r="Y9" s="613"/>
    </row>
    <row r="10" spans="1:25" s="389" customFormat="1" ht="15" customHeight="1">
      <c r="A10" s="619" t="s">
        <v>210</v>
      </c>
      <c r="B10" s="609">
        <v>7525</v>
      </c>
      <c r="C10" s="678">
        <f>B10/B18</f>
        <v>0.17552248553834671</v>
      </c>
      <c r="D10" s="610">
        <v>50.103000000000002</v>
      </c>
      <c r="E10" s="678">
        <f t="shared" ref="E10:E17" si="3">D10/D$18</f>
        <v>2.5646196835315719E-2</v>
      </c>
      <c r="F10" s="610">
        <v>1.306</v>
      </c>
      <c r="G10" s="678">
        <f t="shared" si="0"/>
        <v>5.3557514865696133E-2</v>
      </c>
      <c r="H10" s="610">
        <v>2.0219999999999998</v>
      </c>
      <c r="I10" s="678">
        <f t="shared" si="1"/>
        <v>5.2207591014717274E-2</v>
      </c>
      <c r="J10" s="610">
        <v>53.430999999999997</v>
      </c>
      <c r="K10" s="1373">
        <f t="shared" si="2"/>
        <v>2.6493773608669051E-2</v>
      </c>
      <c r="L10" s="426"/>
      <c r="M10" s="426"/>
      <c r="N10" s="426"/>
      <c r="O10" s="612"/>
      <c r="P10" s="613"/>
      <c r="Q10" s="613"/>
      <c r="R10" s="614"/>
      <c r="S10" s="613"/>
      <c r="T10" s="613"/>
      <c r="U10" s="614"/>
      <c r="V10" s="613"/>
      <c r="W10" s="613"/>
      <c r="X10" s="614"/>
      <c r="Y10" s="613"/>
    </row>
    <row r="11" spans="1:25" s="389" customFormat="1" ht="15" customHeight="1">
      <c r="A11" s="615" t="s">
        <v>211</v>
      </c>
      <c r="B11" s="1171">
        <v>5166</v>
      </c>
      <c r="C11" s="679">
        <f>B11/B18</f>
        <v>0.12049822728120918</v>
      </c>
      <c r="D11" s="657">
        <v>69.629000000000005</v>
      </c>
      <c r="E11" s="679">
        <f t="shared" si="3"/>
        <v>3.564096041047838E-2</v>
      </c>
      <c r="F11" s="617">
        <v>1.915</v>
      </c>
      <c r="G11" s="679">
        <f t="shared" si="0"/>
        <v>7.8531884355136361E-2</v>
      </c>
      <c r="H11" s="617">
        <v>1.5349999999999999</v>
      </c>
      <c r="I11" s="679">
        <f t="shared" si="1"/>
        <v>3.9633359153111287E-2</v>
      </c>
      <c r="J11" s="617">
        <v>73.078999999999994</v>
      </c>
      <c r="K11" s="1372">
        <f t="shared" si="2"/>
        <v>3.6236238916507749E-2</v>
      </c>
      <c r="L11" s="426"/>
      <c r="M11" s="426"/>
      <c r="N11" s="426"/>
      <c r="O11" s="612"/>
      <c r="P11" s="613"/>
      <c r="Q11" s="613"/>
      <c r="R11" s="614"/>
      <c r="S11" s="613"/>
      <c r="T11" s="613"/>
      <c r="U11" s="614"/>
      <c r="V11" s="613"/>
      <c r="W11" s="613"/>
      <c r="X11" s="614"/>
      <c r="Y11" s="613"/>
    </row>
    <row r="12" spans="1:25" s="389" customFormat="1" ht="15" customHeight="1">
      <c r="A12" s="619" t="s">
        <v>212</v>
      </c>
      <c r="B12" s="609">
        <v>4061</v>
      </c>
      <c r="C12" s="678">
        <f>B12/B18</f>
        <v>9.4723829072588167E-2</v>
      </c>
      <c r="D12" s="610">
        <v>128.26499999999999</v>
      </c>
      <c r="E12" s="678">
        <f t="shared" si="3"/>
        <v>6.5654939566129181E-2</v>
      </c>
      <c r="F12" s="610">
        <v>2.93</v>
      </c>
      <c r="G12" s="678">
        <f t="shared" si="0"/>
        <v>0.12015583350420342</v>
      </c>
      <c r="H12" s="610">
        <v>2.5310000000000001</v>
      </c>
      <c r="I12" s="678">
        <f t="shared" si="1"/>
        <v>6.5349857991221283E-2</v>
      </c>
      <c r="J12" s="610">
        <v>133.726</v>
      </c>
      <c r="K12" s="1373">
        <f t="shared" si="2"/>
        <v>6.6308067780742969E-2</v>
      </c>
      <c r="L12" s="426"/>
      <c r="M12" s="426"/>
      <c r="N12" s="426"/>
      <c r="O12" s="612"/>
      <c r="P12" s="613"/>
      <c r="Q12" s="613"/>
      <c r="R12" s="614"/>
      <c r="S12" s="613"/>
      <c r="T12" s="613"/>
      <c r="U12" s="614"/>
      <c r="V12" s="613"/>
      <c r="W12" s="613"/>
      <c r="X12" s="614"/>
      <c r="Y12" s="613"/>
    </row>
    <row r="13" spans="1:25" s="389" customFormat="1" ht="15" customHeight="1">
      <c r="A13" s="615" t="s">
        <v>213</v>
      </c>
      <c r="B13" s="1171">
        <v>2141</v>
      </c>
      <c r="C13" s="679">
        <f>B13/B18</f>
        <v>4.9939354357156185E-2</v>
      </c>
      <c r="D13" s="657">
        <v>149.41200000000001</v>
      </c>
      <c r="E13" s="679">
        <f t="shared" si="3"/>
        <v>7.6479443577394418E-2</v>
      </c>
      <c r="F13" s="617">
        <v>2.1349999999999998</v>
      </c>
      <c r="G13" s="679">
        <f t="shared" si="0"/>
        <v>8.7553824072175518E-2</v>
      </c>
      <c r="H13" s="617">
        <v>2.82</v>
      </c>
      <c r="I13" s="679">
        <f t="shared" si="1"/>
        <v>7.2811773818745165E-2</v>
      </c>
      <c r="J13" s="617">
        <v>154.36699999999999</v>
      </c>
      <c r="K13" s="1372">
        <f t="shared" si="2"/>
        <v>7.6542912366405549E-2</v>
      </c>
      <c r="L13" s="426"/>
      <c r="M13" s="426"/>
      <c r="N13" s="426"/>
      <c r="O13" s="612"/>
      <c r="P13" s="613"/>
      <c r="Q13" s="613"/>
      <c r="R13" s="614"/>
      <c r="S13" s="613"/>
      <c r="T13" s="613"/>
      <c r="U13" s="614"/>
      <c r="V13" s="613"/>
      <c r="W13" s="613"/>
      <c r="X13" s="614"/>
      <c r="Y13" s="613"/>
    </row>
    <row r="14" spans="1:25" s="389" customFormat="1" ht="15" customHeight="1">
      <c r="A14" s="619" t="s">
        <v>214</v>
      </c>
      <c r="B14" s="609">
        <v>1620</v>
      </c>
      <c r="C14" s="678">
        <f>B14/B18</f>
        <v>3.7786900541145738E-2</v>
      </c>
      <c r="D14" s="610">
        <v>247.47300000000001</v>
      </c>
      <c r="E14" s="678">
        <f t="shared" si="3"/>
        <v>0.12667387720148668</v>
      </c>
      <c r="F14" s="610">
        <v>4.6970000000000001</v>
      </c>
      <c r="G14" s="678">
        <f t="shared" si="0"/>
        <v>0.19261841295878615</v>
      </c>
      <c r="H14" s="610">
        <v>4.1189999999999998</v>
      </c>
      <c r="I14" s="678">
        <f t="shared" si="1"/>
        <v>0.10635166537567778</v>
      </c>
      <c r="J14" s="610">
        <v>256.28899999999999</v>
      </c>
      <c r="K14" s="1373">
        <f t="shared" si="2"/>
        <v>0.12708095945035994</v>
      </c>
      <c r="L14" s="426"/>
      <c r="M14" s="426"/>
      <c r="N14" s="426"/>
      <c r="O14" s="612"/>
      <c r="P14" s="613"/>
      <c r="Q14" s="613"/>
      <c r="R14" s="614"/>
      <c r="S14" s="613"/>
      <c r="T14" s="613"/>
      <c r="U14" s="614"/>
      <c r="V14" s="613"/>
      <c r="W14" s="613"/>
      <c r="X14" s="614"/>
      <c r="Y14" s="613"/>
    </row>
    <row r="15" spans="1:25" s="389" customFormat="1" ht="15" customHeight="1">
      <c r="A15" s="615" t="s">
        <v>215</v>
      </c>
      <c r="B15" s="1171">
        <v>340</v>
      </c>
      <c r="C15" s="679">
        <f>B15/B18</f>
        <v>7.9305840641910805E-3</v>
      </c>
      <c r="D15" s="657">
        <v>99.938000000000002</v>
      </c>
      <c r="E15" s="679">
        <f t="shared" si="3"/>
        <v>5.1155212648499739E-2</v>
      </c>
      <c r="F15" s="617">
        <v>1.232</v>
      </c>
      <c r="G15" s="679">
        <f t="shared" si="0"/>
        <v>5.0522862415419319E-2</v>
      </c>
      <c r="H15" s="617">
        <v>1.36</v>
      </c>
      <c r="I15" s="679">
        <f t="shared" si="1"/>
        <v>3.5114898011877102E-2</v>
      </c>
      <c r="J15" s="617">
        <v>102.53</v>
      </c>
      <c r="K15" s="1372">
        <f t="shared" si="2"/>
        <v>5.0839524023447769E-2</v>
      </c>
      <c r="L15" s="426"/>
      <c r="M15" s="426"/>
      <c r="N15" s="426"/>
      <c r="O15" s="612"/>
      <c r="P15" s="613"/>
      <c r="Q15" s="613"/>
      <c r="R15" s="614"/>
      <c r="S15" s="613"/>
      <c r="T15" s="613"/>
      <c r="U15" s="614"/>
      <c r="V15" s="613"/>
      <c r="W15" s="613"/>
      <c r="X15" s="614"/>
      <c r="Y15" s="613"/>
    </row>
    <row r="16" spans="1:25" s="389" customFormat="1" ht="15" customHeight="1">
      <c r="A16" s="619" t="s">
        <v>216</v>
      </c>
      <c r="B16" s="609">
        <v>583</v>
      </c>
      <c r="C16" s="678">
        <f>B16/B18</f>
        <v>1.3598619145362941E-2</v>
      </c>
      <c r="D16" s="610">
        <v>327.48899999999998</v>
      </c>
      <c r="E16" s="678">
        <f t="shared" si="3"/>
        <v>0.16763162595853959</v>
      </c>
      <c r="F16" s="610">
        <v>3.1789999999999998</v>
      </c>
      <c r="G16" s="678">
        <f t="shared" si="0"/>
        <v>0.1303670289112159</v>
      </c>
      <c r="H16" s="610">
        <v>4.7279999999999998</v>
      </c>
      <c r="I16" s="678">
        <f t="shared" si="1"/>
        <v>0.12207591014717274</v>
      </c>
      <c r="J16" s="610">
        <v>335.39600000000002</v>
      </c>
      <c r="K16" s="1373">
        <f t="shared" si="2"/>
        <v>0.16630618354987114</v>
      </c>
      <c r="L16" s="620"/>
      <c r="M16" s="620"/>
      <c r="N16" s="426"/>
      <c r="O16" s="612"/>
      <c r="P16" s="613"/>
      <c r="Q16" s="613"/>
      <c r="R16" s="614"/>
      <c r="S16" s="613"/>
      <c r="T16" s="613"/>
      <c r="U16" s="614"/>
      <c r="V16" s="613"/>
      <c r="W16" s="613"/>
      <c r="X16" s="614"/>
      <c r="Y16" s="613"/>
    </row>
    <row r="17" spans="1:27" ht="15" customHeight="1">
      <c r="A17" s="621" t="s">
        <v>217</v>
      </c>
      <c r="B17" s="1172">
        <v>311</v>
      </c>
      <c r="C17" s="680">
        <f>B17/B18</f>
        <v>7.2541518940100764E-3</v>
      </c>
      <c r="D17" s="660">
        <v>845.16600000000005</v>
      </c>
      <c r="E17" s="680">
        <f t="shared" si="3"/>
        <v>0.43261468563791483</v>
      </c>
      <c r="F17" s="622">
        <v>5.0990000000000002</v>
      </c>
      <c r="G17" s="680">
        <f t="shared" si="0"/>
        <v>0.20910395735083045</v>
      </c>
      <c r="H17" s="622">
        <v>9.1159999999999997</v>
      </c>
      <c r="I17" s="680">
        <f t="shared" si="1"/>
        <v>0.23537309579137619</v>
      </c>
      <c r="J17" s="622">
        <v>859.38099999999997</v>
      </c>
      <c r="K17" s="1374">
        <f t="shared" si="2"/>
        <v>0.42612426601769793</v>
      </c>
      <c r="L17" s="7"/>
      <c r="M17" s="7"/>
      <c r="N17" s="7"/>
      <c r="O17" s="612"/>
      <c r="P17" s="613"/>
      <c r="Q17" s="613"/>
      <c r="R17" s="614"/>
      <c r="S17" s="613"/>
      <c r="T17" s="613"/>
      <c r="U17" s="614"/>
      <c r="V17" s="613"/>
      <c r="W17" s="613"/>
      <c r="X17" s="614"/>
      <c r="Y17" s="613"/>
    </row>
    <row r="18" spans="1:27" s="632" customFormat="1" ht="15" customHeight="1">
      <c r="A18" s="624" t="s">
        <v>129</v>
      </c>
      <c r="B18" s="625">
        <f>SUM(B8:B17)</f>
        <v>42872</v>
      </c>
      <c r="C18" s="683">
        <f>B18/B18</f>
        <v>1</v>
      </c>
      <c r="D18" s="626">
        <f>SUM(D9:D17)</f>
        <v>1953.623</v>
      </c>
      <c r="E18" s="681">
        <f>D18/D18</f>
        <v>1</v>
      </c>
      <c r="F18" s="628">
        <f>SUM(F8:F17)</f>
        <v>24.384999999999998</v>
      </c>
      <c r="G18" s="684">
        <f>F18/$F$18</f>
        <v>1</v>
      </c>
      <c r="H18" s="628">
        <f>SUM(H8:H17)</f>
        <v>38.729999999999997</v>
      </c>
      <c r="I18" s="684">
        <f>H18/H18</f>
        <v>1</v>
      </c>
      <c r="J18" s="628">
        <f>SUM(J8:J17)</f>
        <v>2016.7379999999998</v>
      </c>
      <c r="K18" s="1375">
        <f>J18/J18</f>
        <v>1</v>
      </c>
      <c r="L18" s="629"/>
      <c r="M18" s="629"/>
      <c r="N18" s="629"/>
      <c r="O18" s="65"/>
      <c r="P18" s="630"/>
      <c r="Q18" s="630"/>
      <c r="R18" s="631"/>
      <c r="S18" s="630"/>
      <c r="T18" s="630"/>
      <c r="U18" s="631"/>
      <c r="V18" s="630"/>
      <c r="W18" s="630"/>
      <c r="X18" s="631"/>
      <c r="Y18" s="630"/>
    </row>
    <row r="19" spans="1:27" s="636" customFormat="1" ht="5.0999999999999996" customHeight="1">
      <c r="A19" s="68"/>
      <c r="B19" s="633"/>
      <c r="C19" s="634"/>
      <c r="D19" s="635"/>
      <c r="E19" s="634"/>
      <c r="F19" s="635"/>
      <c r="G19" s="634"/>
      <c r="H19" s="634"/>
      <c r="I19" s="634"/>
      <c r="J19" s="635"/>
      <c r="K19" s="634"/>
      <c r="L19" s="629"/>
      <c r="M19" s="629"/>
      <c r="N19" s="629"/>
      <c r="O19" s="65"/>
      <c r="P19" s="630"/>
      <c r="Q19" s="630"/>
      <c r="R19" s="631"/>
      <c r="S19" s="630"/>
      <c r="T19" s="630"/>
      <c r="U19" s="631"/>
      <c r="V19" s="630"/>
      <c r="W19" s="630"/>
      <c r="X19" s="631"/>
      <c r="Y19" s="630"/>
    </row>
    <row r="20" spans="1:27" ht="12.75" customHeight="1">
      <c r="A20" s="637" t="s">
        <v>218</v>
      </c>
      <c r="B20" s="638"/>
      <c r="C20" s="638"/>
      <c r="D20" s="638"/>
      <c r="E20" s="638"/>
      <c r="F20" s="638"/>
      <c r="G20" s="638"/>
      <c r="H20" s="638"/>
      <c r="I20" s="638"/>
      <c r="J20" s="1095"/>
      <c r="K20" s="638"/>
      <c r="O20" s="7"/>
      <c r="P20" s="7"/>
      <c r="Q20" s="7"/>
      <c r="R20" s="7"/>
      <c r="S20" s="266"/>
      <c r="T20" s="7"/>
      <c r="U20" s="7"/>
      <c r="V20" s="7"/>
      <c r="W20" s="7"/>
      <c r="X20" s="7"/>
      <c r="Y20" s="7"/>
      <c r="Z20" s="7"/>
      <c r="AA20" s="7"/>
    </row>
    <row r="21" spans="1:27" ht="12.75" customHeight="1">
      <c r="A21" s="1601" t="s">
        <v>219</v>
      </c>
      <c r="B21" s="1601"/>
      <c r="C21" s="1601"/>
      <c r="D21" s="1601"/>
      <c r="E21" s="1601"/>
      <c r="F21" s="1601"/>
      <c r="G21" s="1601"/>
      <c r="H21" s="1601"/>
      <c r="I21" s="1601"/>
      <c r="J21" s="1601"/>
      <c r="K21" s="1601"/>
      <c r="L21" s="639"/>
      <c r="M21" s="639"/>
      <c r="N21" s="639"/>
      <c r="O21" s="7"/>
      <c r="P21" s="7"/>
      <c r="Q21" s="640"/>
      <c r="R21" s="640"/>
      <c r="S21" s="640"/>
      <c r="T21" s="640"/>
      <c r="U21" s="640"/>
      <c r="V21" s="640"/>
      <c r="W21" s="640"/>
      <c r="X21" s="640"/>
      <c r="Y21" s="640"/>
      <c r="Z21" s="640"/>
      <c r="AA21" s="640"/>
    </row>
    <row r="22" spans="1:27" ht="12.75" customHeight="1">
      <c r="A22" s="637" t="s">
        <v>60</v>
      </c>
      <c r="B22" s="641"/>
      <c r="C22" s="641"/>
      <c r="D22" s="641"/>
      <c r="E22" s="641"/>
      <c r="F22" s="641"/>
      <c r="G22" s="641"/>
      <c r="H22" s="641"/>
      <c r="I22" s="641"/>
      <c r="J22" s="641"/>
      <c r="K22" s="641"/>
      <c r="L22" s="639"/>
      <c r="M22" s="639"/>
      <c r="N22" s="639"/>
      <c r="O22" s="7"/>
      <c r="P22" s="7"/>
      <c r="Q22" s="640"/>
      <c r="R22" s="640"/>
      <c r="S22" s="640"/>
      <c r="T22" s="640"/>
      <c r="U22" s="640"/>
      <c r="V22" s="640"/>
      <c r="W22" s="640"/>
      <c r="X22" s="640"/>
      <c r="Y22" s="640"/>
      <c r="Z22" s="640"/>
      <c r="AA22" s="640"/>
    </row>
    <row r="23" spans="1:27" ht="25.5" customHeight="1">
      <c r="A23" s="1601" t="s">
        <v>614</v>
      </c>
      <c r="B23" s="1601"/>
      <c r="C23" s="1601"/>
      <c r="D23" s="1601"/>
      <c r="E23" s="1601"/>
      <c r="F23" s="1601"/>
      <c r="G23" s="1601"/>
      <c r="H23" s="1601"/>
      <c r="I23" s="1601"/>
      <c r="J23" s="1601"/>
      <c r="K23" s="1601"/>
      <c r="L23" s="258"/>
      <c r="M23" s="639"/>
      <c r="N23" s="639"/>
      <c r="O23" s="7"/>
      <c r="P23" s="7"/>
      <c r="Q23" s="640"/>
      <c r="R23" s="640"/>
      <c r="S23" s="640"/>
      <c r="T23" s="640"/>
      <c r="U23" s="640"/>
      <c r="V23" s="640"/>
      <c r="W23" s="640"/>
      <c r="X23" s="640"/>
      <c r="Y23" s="640"/>
      <c r="Z23" s="640"/>
      <c r="AA23" s="640"/>
    </row>
    <row r="24" spans="1:27" ht="12.75" customHeight="1">
      <c r="A24" s="637" t="s">
        <v>62</v>
      </c>
      <c r="B24" s="642"/>
      <c r="C24" s="642"/>
      <c r="D24" s="642"/>
      <c r="E24" s="642"/>
      <c r="F24" s="642"/>
      <c r="G24" s="642"/>
      <c r="H24" s="642"/>
      <c r="I24" s="642"/>
      <c r="J24" s="642"/>
      <c r="K24" s="642"/>
      <c r="O24" s="7"/>
      <c r="P24" s="7"/>
      <c r="Q24" s="84"/>
      <c r="R24" s="643"/>
      <c r="S24" s="643"/>
      <c r="T24" s="643"/>
      <c r="U24" s="643"/>
      <c r="V24" s="643"/>
      <c r="W24" s="643"/>
      <c r="X24" s="643"/>
      <c r="Y24" s="7"/>
      <c r="Z24" s="7"/>
    </row>
    <row r="25" spans="1:27" ht="12.75" customHeight="1">
      <c r="A25" s="265" t="s">
        <v>220</v>
      </c>
      <c r="B25" s="642"/>
      <c r="C25" s="642"/>
      <c r="D25" s="642"/>
      <c r="E25" s="642"/>
      <c r="F25" s="642"/>
      <c r="G25" s="642"/>
      <c r="H25" s="642"/>
      <c r="I25" s="642"/>
      <c r="J25" s="642"/>
      <c r="K25" s="642"/>
      <c r="L25" s="644"/>
      <c r="O25" s="7"/>
      <c r="P25" s="7"/>
      <c r="Q25" s="86"/>
      <c r="R25" s="643"/>
      <c r="S25" s="643"/>
      <c r="T25" s="643"/>
      <c r="U25" s="643"/>
      <c r="V25" s="643"/>
      <c r="W25" s="643"/>
      <c r="X25" s="643"/>
      <c r="Y25" s="645"/>
      <c r="Z25" s="7"/>
    </row>
    <row r="26" spans="1:27" ht="20.100000000000001" customHeight="1">
      <c r="A26" s="86"/>
      <c r="B26" s="643"/>
      <c r="C26" s="643"/>
      <c r="D26" s="643"/>
      <c r="E26" s="643"/>
      <c r="F26" s="643"/>
      <c r="G26" s="643"/>
      <c r="H26" s="643"/>
      <c r="I26" s="643"/>
      <c r="J26" s="643"/>
      <c r="K26" s="643"/>
      <c r="L26" s="644"/>
      <c r="O26" s="7"/>
      <c r="P26" s="7"/>
      <c r="Q26" s="86"/>
      <c r="R26" s="643"/>
      <c r="S26" s="643"/>
      <c r="T26" s="643"/>
      <c r="U26" s="643"/>
      <c r="V26" s="643"/>
      <c r="W26" s="643"/>
      <c r="X26" s="643"/>
      <c r="Y26" s="645"/>
      <c r="Z26" s="7"/>
    </row>
    <row r="27" spans="1:27" ht="15" customHeight="1">
      <c r="A27" s="597" t="s">
        <v>604</v>
      </c>
      <c r="B27" s="646"/>
      <c r="C27" s="646"/>
      <c r="D27" s="646"/>
      <c r="E27" s="646"/>
      <c r="F27" s="646"/>
      <c r="G27" s="646"/>
      <c r="H27" s="646"/>
      <c r="I27" s="646"/>
      <c r="J27" s="647"/>
      <c r="K27" s="7"/>
      <c r="L27" s="7"/>
      <c r="M27" s="86"/>
      <c r="N27" s="643"/>
      <c r="O27" s="643"/>
      <c r="P27" s="643"/>
      <c r="Q27" s="643"/>
      <c r="R27" s="643"/>
      <c r="S27" s="643"/>
      <c r="T27" s="643"/>
      <c r="U27" s="645"/>
      <c r="V27" s="7"/>
    </row>
    <row r="28" spans="1:27" ht="15" customHeight="1">
      <c r="A28" s="648" t="s">
        <v>48</v>
      </c>
      <c r="B28" s="646"/>
      <c r="C28" s="646"/>
      <c r="D28" s="646"/>
      <c r="E28" s="646"/>
      <c r="F28" s="646"/>
      <c r="G28" s="646"/>
      <c r="H28" s="646"/>
      <c r="I28" s="646"/>
      <c r="J28" s="649"/>
      <c r="K28" s="7"/>
      <c r="L28" s="7"/>
      <c r="M28" s="86"/>
      <c r="N28" s="643"/>
      <c r="O28" s="643"/>
      <c r="P28" s="643"/>
      <c r="Q28" s="643"/>
      <c r="R28" s="643"/>
      <c r="S28" s="643"/>
      <c r="T28" s="643"/>
      <c r="U28" s="645"/>
      <c r="V28" s="7"/>
    </row>
    <row r="29" spans="1:27" ht="15" customHeight="1">
      <c r="A29" s="1604" t="s">
        <v>199</v>
      </c>
      <c r="B29" s="1494" t="s">
        <v>127</v>
      </c>
      <c r="C29" s="1495"/>
      <c r="D29" s="1495"/>
      <c r="E29" s="1496"/>
      <c r="F29" s="1494" t="s">
        <v>128</v>
      </c>
      <c r="G29" s="1495"/>
      <c r="H29" s="1495"/>
      <c r="I29" s="1496"/>
      <c r="J29" s="1497" t="s">
        <v>129</v>
      </c>
      <c r="K29" s="7"/>
      <c r="L29" s="7"/>
      <c r="M29" s="86"/>
      <c r="N29" s="643"/>
      <c r="O29" s="643"/>
      <c r="P29" s="643"/>
      <c r="Q29" s="643"/>
      <c r="R29" s="643"/>
      <c r="S29" s="643"/>
      <c r="T29" s="643"/>
      <c r="U29" s="645"/>
      <c r="V29" s="7"/>
    </row>
    <row r="30" spans="1:27" ht="15" customHeight="1">
      <c r="A30" s="1605"/>
      <c r="B30" s="1499" t="s">
        <v>130</v>
      </c>
      <c r="C30" s="1500"/>
      <c r="D30" s="1501"/>
      <c r="E30" s="1506" t="s">
        <v>131</v>
      </c>
      <c r="F30" s="1624" t="s">
        <v>132</v>
      </c>
      <c r="G30" s="1504" t="s">
        <v>133</v>
      </c>
      <c r="H30" s="1504" t="s">
        <v>134</v>
      </c>
      <c r="I30" s="1506" t="s">
        <v>135</v>
      </c>
      <c r="J30" s="1497"/>
      <c r="K30" s="7"/>
      <c r="L30" s="7"/>
      <c r="M30" s="86"/>
      <c r="N30" s="643"/>
      <c r="O30" s="643"/>
      <c r="P30" s="643"/>
      <c r="Q30" s="643"/>
      <c r="R30" s="643"/>
      <c r="S30" s="643"/>
      <c r="T30" s="643"/>
      <c r="U30" s="645"/>
      <c r="V30" s="7"/>
    </row>
    <row r="31" spans="1:27" ht="15" customHeight="1">
      <c r="A31" s="1606"/>
      <c r="B31" s="650" t="s">
        <v>136</v>
      </c>
      <c r="C31" s="310" t="s">
        <v>68</v>
      </c>
      <c r="D31" s="577" t="s">
        <v>137</v>
      </c>
      <c r="E31" s="1507"/>
      <c r="F31" s="1625"/>
      <c r="G31" s="1505"/>
      <c r="H31" s="1505"/>
      <c r="I31" s="1507"/>
      <c r="J31" s="1498"/>
      <c r="K31" s="7"/>
      <c r="L31" s="651"/>
      <c r="M31" s="86"/>
      <c r="N31" s="643"/>
      <c r="O31" s="643"/>
      <c r="P31" s="643"/>
      <c r="Q31" s="643"/>
      <c r="R31" s="643"/>
      <c r="S31" s="643"/>
      <c r="T31" s="643"/>
      <c r="U31" s="645"/>
      <c r="V31" s="7"/>
    </row>
    <row r="32" spans="1:27" ht="14.25" customHeight="1">
      <c r="A32" s="652" t="s">
        <v>208</v>
      </c>
      <c r="B32" s="1174" t="s">
        <v>55</v>
      </c>
      <c r="C32" s="1175" t="s">
        <v>55</v>
      </c>
      <c r="D32" s="682" t="s">
        <v>55</v>
      </c>
      <c r="E32" s="1178">
        <v>0.48399999999999999</v>
      </c>
      <c r="F32" s="1174" t="s">
        <v>55</v>
      </c>
      <c r="G32" s="1175" t="s">
        <v>55</v>
      </c>
      <c r="H32" s="1175">
        <v>0.48399999999999999</v>
      </c>
      <c r="I32" s="682" t="s">
        <v>55</v>
      </c>
      <c r="J32" s="1174">
        <v>0.48399999999999999</v>
      </c>
      <c r="L32" s="655"/>
      <c r="M32" s="7"/>
      <c r="N32" s="7"/>
      <c r="O32" s="86"/>
      <c r="P32" s="643"/>
      <c r="Q32" s="643"/>
      <c r="R32" s="643"/>
      <c r="S32" s="643"/>
      <c r="T32" s="643"/>
      <c r="U32" s="643"/>
      <c r="V32" s="643"/>
      <c r="W32" s="645"/>
      <c r="X32" s="7"/>
    </row>
    <row r="33" spans="1:24" ht="14.25" customHeight="1">
      <c r="A33" s="656" t="s">
        <v>209</v>
      </c>
      <c r="B33" s="1176">
        <v>24.710999999999999</v>
      </c>
      <c r="C33" s="432">
        <v>11.115</v>
      </c>
      <c r="D33" s="433">
        <v>0.32200000000000001</v>
      </c>
      <c r="E33" s="472">
        <v>1.4079999999999999</v>
      </c>
      <c r="F33" s="1176">
        <v>2.0150000000000001</v>
      </c>
      <c r="G33" s="432">
        <v>2.706</v>
      </c>
      <c r="H33" s="432">
        <v>32.499000000000002</v>
      </c>
      <c r="I33" s="433">
        <v>0.33600000000000002</v>
      </c>
      <c r="J33" s="1176">
        <v>37.555999999999997</v>
      </c>
      <c r="L33" s="655"/>
      <c r="M33" s="7"/>
      <c r="N33" s="7"/>
      <c r="O33" s="86"/>
      <c r="P33" s="643"/>
      <c r="Q33" s="643"/>
      <c r="R33" s="643"/>
      <c r="S33" s="643"/>
      <c r="T33" s="643"/>
      <c r="U33" s="643"/>
      <c r="V33" s="643"/>
      <c r="W33" s="645"/>
      <c r="X33" s="7"/>
    </row>
    <row r="34" spans="1:24" ht="14.25" customHeight="1">
      <c r="A34" s="659" t="s">
        <v>210</v>
      </c>
      <c r="B34" s="1177">
        <v>35.01</v>
      </c>
      <c r="C34" s="435">
        <v>14.384</v>
      </c>
      <c r="D34" s="436">
        <v>0.70899999999999996</v>
      </c>
      <c r="E34" s="471">
        <v>1.306</v>
      </c>
      <c r="F34" s="1177">
        <v>2.355</v>
      </c>
      <c r="G34" s="435">
        <v>3.5760000000000001</v>
      </c>
      <c r="H34" s="435">
        <v>45.128</v>
      </c>
      <c r="I34" s="436">
        <v>0.35</v>
      </c>
      <c r="J34" s="1177">
        <v>51.408999999999999</v>
      </c>
      <c r="L34" s="655"/>
      <c r="M34" s="7"/>
      <c r="N34" s="7"/>
      <c r="O34" s="86"/>
      <c r="P34" s="643"/>
      <c r="Q34" s="643"/>
      <c r="R34" s="643"/>
      <c r="S34" s="643"/>
      <c r="T34" s="643"/>
      <c r="U34" s="643"/>
      <c r="V34" s="643"/>
      <c r="W34" s="645"/>
      <c r="X34" s="7"/>
    </row>
    <row r="35" spans="1:24" ht="14.25" customHeight="1">
      <c r="A35" s="656" t="s">
        <v>211</v>
      </c>
      <c r="B35" s="1176">
        <v>51.051000000000002</v>
      </c>
      <c r="C35" s="432">
        <v>17.420000000000002</v>
      </c>
      <c r="D35" s="433">
        <v>1.1579999999999999</v>
      </c>
      <c r="E35" s="472">
        <v>1.915</v>
      </c>
      <c r="F35" s="1176">
        <v>3.9540000000000002</v>
      </c>
      <c r="G35" s="432">
        <v>5.8470000000000004</v>
      </c>
      <c r="H35" s="432">
        <v>61.225000000000001</v>
      </c>
      <c r="I35" s="433">
        <v>0.51800000000000002</v>
      </c>
      <c r="J35" s="1176">
        <v>71.543999999999997</v>
      </c>
      <c r="L35" s="655"/>
      <c r="M35" s="7"/>
      <c r="N35" s="7"/>
      <c r="O35" s="86"/>
      <c r="P35" s="643"/>
      <c r="Q35" s="643"/>
      <c r="R35" s="643"/>
      <c r="S35" s="643"/>
      <c r="T35" s="643"/>
      <c r="U35" s="643"/>
      <c r="V35" s="643"/>
      <c r="W35" s="645"/>
      <c r="X35" s="7"/>
    </row>
    <row r="36" spans="1:24" ht="14.25" customHeight="1">
      <c r="A36" s="659" t="s">
        <v>212</v>
      </c>
      <c r="B36" s="1177">
        <v>92.033000000000001</v>
      </c>
      <c r="C36" s="435">
        <v>34.067</v>
      </c>
      <c r="D36" s="436">
        <v>2.165</v>
      </c>
      <c r="E36" s="471">
        <v>2.93</v>
      </c>
      <c r="F36" s="1177">
        <v>10.430999999999999</v>
      </c>
      <c r="G36" s="435">
        <v>15.202999999999999</v>
      </c>
      <c r="H36" s="435">
        <v>104.58199999999999</v>
      </c>
      <c r="I36" s="436">
        <v>0.97899999999999998</v>
      </c>
      <c r="J36" s="1177">
        <v>131.19499999999999</v>
      </c>
      <c r="L36" s="655"/>
      <c r="M36" s="7"/>
      <c r="N36" s="7"/>
      <c r="O36" s="86"/>
      <c r="P36" s="643"/>
      <c r="Q36" s="643"/>
      <c r="R36" s="643"/>
      <c r="S36" s="643"/>
      <c r="T36" s="643"/>
      <c r="U36" s="643"/>
      <c r="V36" s="643"/>
      <c r="W36" s="645"/>
      <c r="X36" s="7"/>
    </row>
    <row r="37" spans="1:24" ht="14.25" customHeight="1">
      <c r="A37" s="656" t="s">
        <v>213</v>
      </c>
      <c r="B37" s="1176">
        <v>103.133</v>
      </c>
      <c r="C37" s="432">
        <v>43.71</v>
      </c>
      <c r="D37" s="433">
        <v>2.569</v>
      </c>
      <c r="E37" s="472">
        <v>2.1349999999999998</v>
      </c>
      <c r="F37" s="1176">
        <v>13.555999999999999</v>
      </c>
      <c r="G37" s="432">
        <v>22.585000000000001</v>
      </c>
      <c r="H37" s="432">
        <v>114.086</v>
      </c>
      <c r="I37" s="433">
        <v>1.32</v>
      </c>
      <c r="J37" s="1176">
        <v>151.547</v>
      </c>
      <c r="L37" s="655"/>
      <c r="M37" s="7"/>
      <c r="N37" s="7"/>
      <c r="O37" s="86"/>
      <c r="P37" s="643"/>
      <c r="Q37" s="643"/>
      <c r="R37" s="643"/>
      <c r="S37" s="643"/>
      <c r="T37" s="643"/>
      <c r="U37" s="643"/>
      <c r="V37" s="643"/>
      <c r="W37" s="645"/>
      <c r="X37" s="7"/>
    </row>
    <row r="38" spans="1:24" ht="14.25" customHeight="1">
      <c r="A38" s="659" t="s">
        <v>214</v>
      </c>
      <c r="B38" s="1177">
        <v>172.00899999999999</v>
      </c>
      <c r="C38" s="435">
        <v>70.917000000000002</v>
      </c>
      <c r="D38" s="436">
        <v>4.5469999999999997</v>
      </c>
      <c r="E38" s="471">
        <v>4.6970000000000001</v>
      </c>
      <c r="F38" s="1177">
        <v>22.661999999999999</v>
      </c>
      <c r="G38" s="435">
        <v>38.106999999999999</v>
      </c>
      <c r="H38" s="435">
        <v>187.37799999999999</v>
      </c>
      <c r="I38" s="436">
        <v>4.0229999999999997</v>
      </c>
      <c r="J38" s="1177">
        <v>252.17</v>
      </c>
      <c r="L38" s="655"/>
      <c r="M38" s="7"/>
      <c r="N38" s="7"/>
      <c r="O38" s="86"/>
      <c r="P38" s="643"/>
      <c r="Q38" s="643"/>
      <c r="R38" s="643"/>
      <c r="S38" s="643"/>
      <c r="T38" s="643"/>
      <c r="U38" s="643"/>
      <c r="V38" s="643"/>
      <c r="W38" s="645"/>
      <c r="X38" s="7"/>
    </row>
    <row r="39" spans="1:24" ht="14.25" customHeight="1">
      <c r="A39" s="656" t="s">
        <v>215</v>
      </c>
      <c r="B39" s="1176">
        <v>71.86</v>
      </c>
      <c r="C39" s="432">
        <v>26.443000000000001</v>
      </c>
      <c r="D39" s="433">
        <v>1.635</v>
      </c>
      <c r="E39" s="472">
        <v>1.232</v>
      </c>
      <c r="F39" s="1176">
        <v>9.2059999999999995</v>
      </c>
      <c r="G39" s="432">
        <v>16.05</v>
      </c>
      <c r="H39" s="432">
        <v>73.887</v>
      </c>
      <c r="I39" s="433">
        <v>2.0270000000000001</v>
      </c>
      <c r="J39" s="1176">
        <v>101.17</v>
      </c>
      <c r="L39" s="655"/>
      <c r="M39" s="7"/>
      <c r="N39" s="7"/>
      <c r="O39" s="86"/>
      <c r="P39" s="643"/>
      <c r="Q39" s="643"/>
      <c r="R39" s="643"/>
      <c r="S39" s="643"/>
      <c r="T39" s="643"/>
      <c r="U39" s="643"/>
      <c r="V39" s="643"/>
      <c r="W39" s="645"/>
      <c r="X39" s="7"/>
    </row>
    <row r="40" spans="1:24" ht="14.25" customHeight="1">
      <c r="A40" s="659" t="s">
        <v>216</v>
      </c>
      <c r="B40" s="1177">
        <v>237.74100000000001</v>
      </c>
      <c r="C40" s="435">
        <v>83.605000000000004</v>
      </c>
      <c r="D40" s="436">
        <v>6.1429999999999998</v>
      </c>
      <c r="E40" s="471">
        <v>3.1789999999999998</v>
      </c>
      <c r="F40" s="1177">
        <v>34.014000000000003</v>
      </c>
      <c r="G40" s="435">
        <v>56.012999999999998</v>
      </c>
      <c r="H40" s="435">
        <v>235.77</v>
      </c>
      <c r="I40" s="436">
        <v>4.8710000000000004</v>
      </c>
      <c r="J40" s="1177">
        <v>330.66800000000001</v>
      </c>
      <c r="L40" s="655"/>
      <c r="M40" s="7"/>
      <c r="N40" s="7"/>
      <c r="O40" s="86"/>
      <c r="P40" s="643"/>
      <c r="Q40" s="643"/>
      <c r="R40" s="643"/>
      <c r="S40" s="643"/>
      <c r="T40" s="643"/>
      <c r="U40" s="643"/>
      <c r="V40" s="643"/>
      <c r="W40" s="645"/>
      <c r="X40" s="7"/>
    </row>
    <row r="41" spans="1:24" ht="14.25" customHeight="1">
      <c r="A41" s="723" t="s">
        <v>217</v>
      </c>
      <c r="B41" s="1176">
        <v>643.85400000000004</v>
      </c>
      <c r="C41" s="432">
        <v>156.79</v>
      </c>
      <c r="D41" s="433">
        <v>44.521999999999998</v>
      </c>
      <c r="E41" s="472">
        <v>5.0990000000000002</v>
      </c>
      <c r="F41" s="1179">
        <v>151.767</v>
      </c>
      <c r="G41" s="481">
        <v>133.02099999999999</v>
      </c>
      <c r="H41" s="481">
        <v>554.79700000000003</v>
      </c>
      <c r="I41" s="482">
        <v>10.68</v>
      </c>
      <c r="J41" s="1176">
        <v>850.26499999999999</v>
      </c>
      <c r="L41" s="655"/>
      <c r="M41" s="7"/>
      <c r="N41" s="7"/>
      <c r="O41" s="86"/>
      <c r="P41" s="643"/>
      <c r="Q41" s="643"/>
      <c r="R41" s="643"/>
      <c r="S41" s="643"/>
      <c r="T41" s="643"/>
      <c r="U41" s="643"/>
      <c r="V41" s="643"/>
      <c r="W41" s="645"/>
      <c r="X41" s="7"/>
    </row>
    <row r="42" spans="1:24" s="632" customFormat="1" ht="30" customHeight="1">
      <c r="A42" s="1173" t="s">
        <v>221</v>
      </c>
      <c r="B42" s="1454">
        <v>1431.402</v>
      </c>
      <c r="C42" s="1455">
        <v>458.45100000000002</v>
      </c>
      <c r="D42" s="1456">
        <v>63.77</v>
      </c>
      <c r="E42" s="1457">
        <v>24.385000000000002</v>
      </c>
      <c r="F42" s="1454">
        <v>249.96</v>
      </c>
      <c r="G42" s="1455">
        <v>293.108</v>
      </c>
      <c r="H42" s="1455">
        <v>1409.836</v>
      </c>
      <c r="I42" s="1456">
        <v>25.103999999999999</v>
      </c>
      <c r="J42" s="1454">
        <v>1978.008</v>
      </c>
      <c r="L42" s="655"/>
      <c r="M42" s="636"/>
      <c r="N42" s="636"/>
      <c r="O42" s="663"/>
      <c r="P42" s="643"/>
      <c r="Q42" s="643"/>
      <c r="R42" s="643"/>
      <c r="S42" s="643"/>
      <c r="T42" s="643"/>
      <c r="U42" s="643"/>
      <c r="V42" s="643"/>
      <c r="W42" s="664"/>
      <c r="X42" s="636"/>
    </row>
    <row r="43" spans="1:24" ht="5.0999999999999996" customHeight="1">
      <c r="A43" s="665"/>
      <c r="B43" s="646"/>
      <c r="C43" s="646"/>
      <c r="D43" s="646"/>
      <c r="E43" s="646"/>
      <c r="F43" s="646"/>
      <c r="G43" s="646"/>
      <c r="H43" s="646"/>
      <c r="I43" s="646"/>
      <c r="J43" s="646"/>
      <c r="M43" s="7"/>
      <c r="N43" s="7"/>
      <c r="O43" s="86"/>
      <c r="P43" s="643"/>
      <c r="Q43" s="643"/>
      <c r="R43" s="643"/>
      <c r="S43" s="643"/>
      <c r="T43" s="643"/>
      <c r="U43" s="643"/>
      <c r="V43" s="643"/>
      <c r="W43" s="645"/>
      <c r="X43" s="7"/>
    </row>
    <row r="44" spans="1:24" ht="12.75" customHeight="1">
      <c r="A44" s="144" t="s">
        <v>222</v>
      </c>
      <c r="B44" s="666"/>
      <c r="C44" s="666"/>
      <c r="D44" s="666"/>
      <c r="E44" s="666"/>
      <c r="F44" s="666"/>
      <c r="G44" s="666"/>
      <c r="H44" s="666"/>
      <c r="I44" s="666"/>
      <c r="J44" s="666"/>
      <c r="M44" s="7"/>
      <c r="N44" s="7"/>
      <c r="O44" s="86"/>
      <c r="P44" s="643"/>
      <c r="Q44" s="643"/>
      <c r="R44" s="643"/>
      <c r="S44" s="643"/>
      <c r="T44" s="643"/>
      <c r="U44" s="643"/>
      <c r="V44" s="643"/>
      <c r="W44" s="645"/>
      <c r="X44" s="7"/>
    </row>
    <row r="45" spans="1:24" s="4" customFormat="1" ht="12.75" customHeight="1">
      <c r="A45" s="1601" t="s">
        <v>223</v>
      </c>
      <c r="B45" s="1601"/>
      <c r="C45" s="1601"/>
      <c r="D45" s="1601"/>
      <c r="E45" s="1601"/>
      <c r="F45" s="1601"/>
      <c r="G45" s="1601"/>
      <c r="H45" s="1601"/>
      <c r="I45" s="1601"/>
      <c r="J45" s="1601"/>
      <c r="M45" s="6"/>
      <c r="N45" s="6"/>
      <c r="O45" s="82"/>
      <c r="P45" s="667"/>
      <c r="Q45" s="667"/>
      <c r="R45" s="667"/>
      <c r="S45" s="667"/>
      <c r="T45" s="667"/>
      <c r="U45" s="667"/>
      <c r="V45" s="667"/>
      <c r="W45" s="668"/>
      <c r="X45" s="6"/>
    </row>
    <row r="46" spans="1:24" ht="12.75" customHeight="1">
      <c r="A46" s="144" t="s">
        <v>60</v>
      </c>
      <c r="B46" s="666"/>
      <c r="C46" s="666"/>
      <c r="D46" s="666"/>
      <c r="E46" s="666"/>
      <c r="F46" s="666"/>
      <c r="G46" s="666"/>
      <c r="H46" s="666"/>
      <c r="I46" s="666"/>
      <c r="J46" s="666"/>
      <c r="M46" s="7"/>
      <c r="N46" s="7"/>
      <c r="O46" s="86"/>
      <c r="P46" s="643"/>
      <c r="Q46" s="643"/>
      <c r="R46" s="643"/>
      <c r="S46" s="643"/>
      <c r="T46" s="643"/>
      <c r="U46" s="643"/>
      <c r="V46" s="643"/>
      <c r="W46" s="645"/>
      <c r="X46" s="7"/>
    </row>
    <row r="47" spans="1:24" s="4" customFormat="1" ht="25.5" customHeight="1">
      <c r="A47" s="1601" t="s">
        <v>539</v>
      </c>
      <c r="B47" s="1601"/>
      <c r="C47" s="1601"/>
      <c r="D47" s="1601"/>
      <c r="E47" s="1601"/>
      <c r="F47" s="1601"/>
      <c r="G47" s="1601"/>
      <c r="H47" s="1601"/>
      <c r="I47" s="1601"/>
      <c r="J47" s="1601"/>
      <c r="M47" s="6"/>
      <c r="N47" s="6"/>
      <c r="O47" s="82"/>
      <c r="P47" s="667"/>
      <c r="Q47" s="667"/>
      <c r="R47" s="667"/>
      <c r="S47" s="667"/>
      <c r="T47" s="667"/>
      <c r="U47" s="667"/>
      <c r="V47" s="667"/>
      <c r="W47" s="668"/>
      <c r="X47" s="6"/>
    </row>
    <row r="48" spans="1:24" ht="12.75" customHeight="1">
      <c r="A48" s="144" t="s">
        <v>62</v>
      </c>
      <c r="B48" s="666"/>
      <c r="C48" s="666"/>
      <c r="D48" s="666"/>
      <c r="E48" s="666"/>
      <c r="F48" s="666"/>
      <c r="G48" s="666"/>
      <c r="H48" s="666"/>
      <c r="I48" s="666"/>
      <c r="J48" s="666"/>
      <c r="M48" s="7"/>
      <c r="N48" s="7"/>
      <c r="O48" s="86"/>
      <c r="P48" s="643"/>
      <c r="Q48" s="643"/>
      <c r="R48" s="643"/>
      <c r="S48" s="643"/>
      <c r="T48" s="643"/>
      <c r="U48" s="643"/>
      <c r="V48" s="643"/>
      <c r="W48" s="645"/>
      <c r="X48" s="7"/>
    </row>
    <row r="49" spans="1:24" ht="12.75" customHeight="1">
      <c r="A49" s="144" t="s">
        <v>138</v>
      </c>
      <c r="B49" s="666"/>
      <c r="C49" s="666"/>
      <c r="D49" s="666"/>
      <c r="E49" s="666"/>
      <c r="F49" s="666"/>
      <c r="G49" s="666"/>
      <c r="H49" s="666"/>
      <c r="I49" s="666"/>
      <c r="J49" s="666"/>
      <c r="M49" s="7"/>
      <c r="N49" s="7"/>
      <c r="O49" s="86"/>
      <c r="P49" s="643"/>
      <c r="Q49" s="643"/>
      <c r="R49" s="643"/>
      <c r="S49" s="643"/>
      <c r="T49" s="643"/>
      <c r="U49" s="643"/>
      <c r="V49" s="643"/>
      <c r="W49" s="645"/>
      <c r="X49" s="7"/>
    </row>
    <row r="50" spans="1:24" ht="20.100000000000001" customHeight="1">
      <c r="A50" s="669"/>
      <c r="B50" s="646"/>
      <c r="C50" s="646"/>
      <c r="D50" s="646"/>
      <c r="E50" s="646"/>
      <c r="F50" s="646"/>
      <c r="G50" s="646"/>
      <c r="H50" s="646"/>
      <c r="I50" s="646"/>
      <c r="J50" s="647"/>
      <c r="M50" s="7"/>
      <c r="N50" s="7"/>
      <c r="O50" s="86"/>
      <c r="P50" s="643"/>
      <c r="Q50" s="643"/>
      <c r="R50" s="643"/>
      <c r="S50" s="643"/>
      <c r="T50" s="643"/>
      <c r="U50" s="643"/>
      <c r="V50" s="643"/>
      <c r="W50" s="645"/>
      <c r="X50" s="7"/>
    </row>
    <row r="51" spans="1:24" ht="14.25" customHeight="1">
      <c r="A51" s="86"/>
      <c r="B51" s="643"/>
      <c r="C51" s="643"/>
      <c r="D51" s="643"/>
      <c r="E51" s="643"/>
      <c r="F51" s="643"/>
      <c r="G51" s="643"/>
      <c r="H51" s="643"/>
      <c r="I51" s="643"/>
      <c r="J51" s="643"/>
      <c r="K51" s="643"/>
      <c r="L51" s="644"/>
      <c r="N51" s="86"/>
      <c r="O51" s="643"/>
      <c r="P51" s="643"/>
      <c r="Q51" s="643"/>
      <c r="R51" s="643"/>
      <c r="S51" s="643"/>
      <c r="T51" s="643"/>
      <c r="U51" s="643"/>
      <c r="V51" s="644"/>
    </row>
    <row r="52" spans="1:24" ht="14.25" customHeight="1">
      <c r="A52" s="86"/>
      <c r="B52" s="630"/>
      <c r="C52" s="630"/>
      <c r="D52" s="630"/>
      <c r="E52" s="670"/>
      <c r="F52" s="643"/>
      <c r="G52" s="643"/>
      <c r="H52" s="643"/>
      <c r="I52" s="643"/>
      <c r="J52" s="643"/>
      <c r="K52" s="643"/>
      <c r="L52" s="645"/>
      <c r="M52" s="643"/>
      <c r="N52" s="644"/>
    </row>
    <row r="53" spans="1:24" ht="14.25" customHeight="1">
      <c r="A53" s="645"/>
      <c r="B53" s="7"/>
      <c r="C53" s="7"/>
      <c r="F53" s="86"/>
      <c r="G53" s="643"/>
      <c r="H53" s="643"/>
      <c r="I53" s="643"/>
      <c r="J53" s="643"/>
      <c r="K53" s="643"/>
      <c r="L53" s="643"/>
      <c r="M53" s="643"/>
      <c r="N53" s="644"/>
    </row>
    <row r="54" spans="1:24" ht="14.25" customHeight="1">
      <c r="A54" s="645"/>
      <c r="B54" s="7"/>
      <c r="C54" s="7"/>
      <c r="F54" s="86"/>
      <c r="G54" s="643"/>
      <c r="H54" s="643"/>
      <c r="I54" s="643"/>
      <c r="J54" s="643"/>
      <c r="K54" s="643"/>
      <c r="L54" s="643"/>
      <c r="M54" s="643"/>
      <c r="N54" s="644"/>
    </row>
    <row r="55" spans="1:24" ht="14.25" customHeight="1">
      <c r="A55" s="645"/>
      <c r="B55" s="7"/>
      <c r="C55" s="7"/>
      <c r="F55" s="86"/>
      <c r="G55" s="643"/>
      <c r="H55" s="643"/>
      <c r="I55" s="643"/>
      <c r="J55" s="643"/>
      <c r="K55" s="643"/>
      <c r="L55" s="643"/>
      <c r="M55" s="643"/>
      <c r="N55" s="644"/>
    </row>
    <row r="56" spans="1:24" ht="14.25" customHeight="1">
      <c r="A56" s="7"/>
      <c r="B56" s="671"/>
      <c r="C56" s="671"/>
      <c r="D56" s="672"/>
      <c r="E56" s="672"/>
      <c r="F56" s="643"/>
      <c r="G56" s="643"/>
      <c r="H56" s="643"/>
      <c r="I56" s="643"/>
      <c r="J56" s="643"/>
      <c r="K56" s="643"/>
      <c r="L56" s="644"/>
      <c r="M56" s="643"/>
      <c r="N56" s="644"/>
    </row>
    <row r="57" spans="1:24" ht="14.25" customHeight="1">
      <c r="A57" s="645"/>
      <c r="B57" s="671"/>
      <c r="C57" s="671"/>
      <c r="D57" s="672"/>
      <c r="E57" s="672"/>
      <c r="F57" s="86"/>
      <c r="G57" s="643"/>
      <c r="H57" s="643"/>
      <c r="I57" s="643"/>
      <c r="J57" s="643"/>
      <c r="K57" s="643"/>
      <c r="L57" s="643"/>
      <c r="M57" s="643"/>
      <c r="N57" s="644"/>
    </row>
    <row r="58" spans="1:24" ht="14.25" customHeight="1">
      <c r="A58" s="645"/>
      <c r="B58" s="7"/>
      <c r="C58" s="7"/>
      <c r="F58" s="86"/>
      <c r="G58" s="643"/>
      <c r="H58" s="643"/>
      <c r="I58" s="643"/>
      <c r="J58" s="643"/>
      <c r="K58" s="643"/>
      <c r="L58" s="643"/>
      <c r="M58" s="643"/>
      <c r="N58" s="644"/>
    </row>
    <row r="59" spans="1:24" ht="14.25" customHeight="1">
      <c r="A59" s="645"/>
      <c r="B59" s="7"/>
      <c r="C59" s="7"/>
      <c r="F59" s="86"/>
      <c r="G59" s="643"/>
      <c r="H59" s="643"/>
      <c r="I59" s="643"/>
      <c r="J59" s="643"/>
      <c r="K59" s="643"/>
      <c r="L59" s="643"/>
    </row>
    <row r="60" spans="1:24" ht="14.25" customHeight="1">
      <c r="A60" s="645"/>
      <c r="B60" s="7"/>
      <c r="C60" s="7"/>
      <c r="F60" s="86"/>
      <c r="G60" s="643"/>
      <c r="H60" s="643"/>
      <c r="I60" s="643"/>
      <c r="J60" s="643"/>
      <c r="K60" s="643"/>
      <c r="L60" s="643"/>
    </row>
    <row r="61" spans="1:24" ht="15" customHeight="1">
      <c r="A61" s="645"/>
      <c r="B61" s="7"/>
      <c r="C61" s="7"/>
      <c r="F61" s="86"/>
      <c r="G61" s="643"/>
      <c r="H61" s="643"/>
      <c r="I61" s="643"/>
      <c r="J61" s="643"/>
      <c r="K61" s="643"/>
      <c r="L61" s="643"/>
    </row>
    <row r="62" spans="1:24" ht="17.25" customHeight="1">
      <c r="A62" s="645"/>
      <c r="B62" s="7"/>
      <c r="C62" s="7"/>
      <c r="F62" s="86"/>
      <c r="G62" s="643"/>
      <c r="H62" s="643"/>
      <c r="I62" s="643"/>
      <c r="J62" s="643"/>
      <c r="K62" s="643"/>
      <c r="L62" s="643"/>
    </row>
    <row r="63" spans="1:24" ht="14.25" customHeight="1">
      <c r="A63" s="645"/>
      <c r="B63" s="7"/>
      <c r="C63" s="7"/>
      <c r="F63" s="86"/>
      <c r="G63" s="643"/>
      <c r="H63" s="643"/>
      <c r="I63" s="643"/>
      <c r="J63" s="643"/>
      <c r="K63" s="643"/>
      <c r="L63" s="643"/>
    </row>
    <row r="64" spans="1:24" ht="14.25" customHeight="1">
      <c r="A64" s="645"/>
      <c r="B64" s="7"/>
      <c r="C64" s="7"/>
      <c r="F64" s="86"/>
      <c r="G64" s="643"/>
      <c r="H64" s="643"/>
      <c r="I64" s="643"/>
      <c r="J64" s="643"/>
      <c r="K64" s="643"/>
      <c r="L64" s="643"/>
    </row>
    <row r="65" spans="1:12" ht="14.25" customHeight="1">
      <c r="A65" s="645"/>
      <c r="B65" s="7"/>
      <c r="C65" s="7"/>
      <c r="F65" s="86"/>
      <c r="G65" s="643"/>
      <c r="H65" s="643"/>
      <c r="I65" s="643"/>
      <c r="J65" s="643"/>
      <c r="K65" s="643"/>
      <c r="L65" s="643"/>
    </row>
    <row r="66" spans="1:12" ht="14.25" customHeight="1">
      <c r="A66" s="645"/>
      <c r="B66" s="7"/>
      <c r="C66" s="7"/>
      <c r="F66" s="86"/>
      <c r="G66" s="643"/>
      <c r="H66" s="643"/>
      <c r="I66" s="643"/>
      <c r="J66" s="643"/>
      <c r="K66" s="643"/>
      <c r="L66" s="643"/>
    </row>
    <row r="67" spans="1:12" ht="14.25" customHeight="1">
      <c r="A67" s="645"/>
      <c r="B67" s="7"/>
      <c r="C67" s="7"/>
      <c r="F67" s="86"/>
      <c r="G67" s="643"/>
      <c r="H67" s="643"/>
      <c r="I67" s="643"/>
      <c r="J67" s="643"/>
      <c r="K67" s="643"/>
      <c r="L67" s="643"/>
    </row>
    <row r="68" spans="1:12" ht="14.25" customHeight="1">
      <c r="A68" s="645"/>
      <c r="B68" s="7"/>
      <c r="C68" s="7"/>
      <c r="F68" s="86"/>
      <c r="G68" s="643"/>
      <c r="H68" s="643"/>
      <c r="I68" s="643"/>
      <c r="J68" s="643"/>
      <c r="K68" s="643"/>
      <c r="L68" s="643"/>
    </row>
    <row r="69" spans="1:12" ht="15" customHeight="1">
      <c r="A69" s="645"/>
      <c r="B69" s="7"/>
      <c r="C69" s="7"/>
      <c r="F69" s="86"/>
      <c r="G69" s="643"/>
      <c r="H69" s="643"/>
      <c r="I69" s="643"/>
      <c r="J69" s="643"/>
      <c r="K69" s="643"/>
      <c r="L69" s="643"/>
    </row>
    <row r="70" spans="1:12" ht="15" customHeight="1">
      <c r="F70" s="86"/>
      <c r="G70" s="643"/>
      <c r="H70" s="643"/>
      <c r="I70" s="643"/>
      <c r="J70" s="643"/>
      <c r="K70" s="643"/>
      <c r="L70" s="643"/>
    </row>
    <row r="71" spans="1:12" ht="15" customHeight="1">
      <c r="A71" s="643"/>
      <c r="B71" s="643"/>
      <c r="C71" s="643"/>
      <c r="D71" s="644"/>
    </row>
    <row r="72" spans="1:12" ht="15" customHeight="1">
      <c r="A72" s="643"/>
      <c r="B72" s="643"/>
      <c r="C72" s="643"/>
      <c r="D72" s="644"/>
    </row>
    <row r="73" spans="1:12" ht="15" customHeight="1">
      <c r="A73" s="643"/>
      <c r="B73" s="643"/>
      <c r="C73" s="643"/>
      <c r="D73" s="644"/>
    </row>
    <row r="74" spans="1:12" ht="15" customHeight="1">
      <c r="D74" s="86"/>
      <c r="E74" s="643"/>
      <c r="F74" s="643"/>
      <c r="G74" s="643"/>
      <c r="H74" s="643"/>
      <c r="I74" s="643"/>
      <c r="J74" s="643"/>
      <c r="K74" s="643"/>
      <c r="L74" s="644"/>
    </row>
    <row r="75" spans="1:12" ht="15" customHeight="1">
      <c r="D75" s="86"/>
      <c r="E75" s="643"/>
      <c r="F75" s="643"/>
      <c r="G75" s="643"/>
      <c r="H75" s="643"/>
      <c r="I75" s="643"/>
      <c r="J75" s="643"/>
      <c r="K75" s="643"/>
      <c r="L75" s="644"/>
    </row>
    <row r="76" spans="1:12" ht="15" customHeight="1">
      <c r="D76" s="86"/>
      <c r="E76" s="643"/>
      <c r="F76" s="643"/>
      <c r="G76" s="643"/>
      <c r="H76" s="643"/>
      <c r="I76" s="643"/>
      <c r="J76" s="643"/>
      <c r="K76" s="643"/>
      <c r="L76" s="644"/>
    </row>
    <row r="77" spans="1:12" ht="15" customHeight="1">
      <c r="D77" s="86"/>
      <c r="E77" s="643"/>
      <c r="F77" s="643"/>
      <c r="G77" s="643"/>
      <c r="H77" s="643"/>
      <c r="I77" s="643"/>
      <c r="J77" s="643"/>
      <c r="K77" s="643"/>
      <c r="L77" s="644"/>
    </row>
    <row r="78" spans="1:12" ht="38.25" customHeight="1">
      <c r="D78" s="86"/>
      <c r="E78" s="643"/>
      <c r="F78" s="643"/>
      <c r="G78" s="643"/>
      <c r="H78" s="643"/>
      <c r="I78" s="643"/>
      <c r="J78" s="643"/>
      <c r="K78" s="643"/>
      <c r="L78" s="644"/>
    </row>
    <row r="79" spans="1:12" ht="39" customHeight="1">
      <c r="D79" s="86"/>
      <c r="E79" s="643"/>
      <c r="F79" s="643"/>
      <c r="G79" s="643"/>
      <c r="H79" s="643"/>
      <c r="I79" s="643"/>
      <c r="J79" s="643"/>
      <c r="K79" s="643"/>
      <c r="L79" s="644"/>
    </row>
    <row r="80" spans="1:12" ht="21" customHeight="1">
      <c r="D80" s="86"/>
      <c r="E80" s="643"/>
      <c r="F80" s="643"/>
      <c r="G80" s="643"/>
      <c r="H80" s="643"/>
      <c r="I80" s="643"/>
      <c r="J80" s="643"/>
      <c r="K80" s="643"/>
      <c r="L80" s="644"/>
    </row>
    <row r="86" spans="1:15" ht="15" customHeight="1">
      <c r="A86" s="673"/>
      <c r="B86" s="673"/>
    </row>
    <row r="87" spans="1:15" ht="15" customHeight="1">
      <c r="A87" s="674"/>
      <c r="B87" s="674"/>
    </row>
    <row r="88" spans="1:15" ht="15" customHeight="1">
      <c r="A88" s="1623"/>
      <c r="B88" s="1623"/>
      <c r="C88" s="1623"/>
      <c r="D88" s="1623"/>
      <c r="E88" s="1623"/>
      <c r="F88" s="1623"/>
      <c r="G88" s="1623"/>
      <c r="H88" s="1623"/>
      <c r="I88" s="1623"/>
      <c r="J88" s="1623"/>
      <c r="K88" s="1623"/>
      <c r="L88" s="1623"/>
    </row>
    <row r="89" spans="1:15" ht="15" customHeight="1">
      <c r="A89" s="675"/>
      <c r="B89" s="676"/>
      <c r="C89" s="676"/>
      <c r="D89" s="676"/>
      <c r="E89" s="676"/>
      <c r="F89" s="676"/>
      <c r="G89" s="676"/>
      <c r="H89" s="676"/>
      <c r="I89" s="676"/>
      <c r="J89" s="676"/>
      <c r="K89" s="676"/>
      <c r="L89" s="676"/>
    </row>
    <row r="91" spans="1:15" ht="15" customHeight="1">
      <c r="O91" s="677"/>
    </row>
    <row r="92" spans="1:15" s="7" customFormat="1" ht="24" customHeight="1">
      <c r="A92" s="3"/>
      <c r="B92" s="3"/>
      <c r="C92" s="3"/>
      <c r="D92" s="3"/>
      <c r="E92" s="3"/>
      <c r="F92" s="3"/>
      <c r="G92" s="3"/>
      <c r="H92" s="3"/>
      <c r="I92" s="3"/>
      <c r="J92" s="3"/>
      <c r="K92" s="3"/>
      <c r="L92" s="3"/>
      <c r="M92" s="673"/>
      <c r="N92" s="673"/>
    </row>
    <row r="93" spans="1:15" s="7" customFormat="1" ht="15" customHeight="1">
      <c r="A93" s="3"/>
      <c r="B93" s="3"/>
      <c r="C93" s="3"/>
      <c r="D93" s="3"/>
      <c r="E93" s="3"/>
      <c r="F93" s="3"/>
      <c r="G93" s="3"/>
      <c r="H93" s="3"/>
      <c r="I93" s="3"/>
      <c r="J93" s="3"/>
      <c r="K93" s="3"/>
      <c r="L93" s="3"/>
      <c r="M93" s="674"/>
      <c r="N93" s="674"/>
    </row>
    <row r="94" spans="1:15" s="7" customFormat="1" ht="12.75" customHeight="1">
      <c r="A94" s="3"/>
      <c r="B94" s="3"/>
      <c r="C94" s="3"/>
      <c r="D94" s="3"/>
      <c r="E94" s="3"/>
      <c r="F94" s="3"/>
      <c r="G94" s="3"/>
      <c r="H94" s="3"/>
      <c r="I94" s="3"/>
      <c r="J94" s="3"/>
      <c r="K94" s="3"/>
      <c r="L94" s="3"/>
    </row>
    <row r="95" spans="1:15" s="7" customFormat="1" ht="13.15" customHeight="1">
      <c r="A95" s="3"/>
      <c r="B95" s="3"/>
      <c r="C95" s="3"/>
      <c r="D95" s="3"/>
      <c r="E95" s="3"/>
      <c r="F95" s="3"/>
      <c r="G95" s="3"/>
      <c r="H95" s="3"/>
      <c r="I95" s="3"/>
      <c r="J95" s="3"/>
      <c r="K95" s="3"/>
      <c r="L95" s="3"/>
    </row>
  </sheetData>
  <mergeCells count="30">
    <mergeCell ref="I30:I31"/>
    <mergeCell ref="A45:J45"/>
    <mergeCell ref="A47:J47"/>
    <mergeCell ref="A88:L88"/>
    <mergeCell ref="A23:K23"/>
    <mergeCell ref="A29:A31"/>
    <mergeCell ref="B29:E29"/>
    <mergeCell ref="F29:I29"/>
    <mergeCell ref="J29:J31"/>
    <mergeCell ref="B30:D30"/>
    <mergeCell ref="E30:E31"/>
    <mergeCell ref="F30:F31"/>
    <mergeCell ref="G30:G31"/>
    <mergeCell ref="H30:H31"/>
    <mergeCell ref="A21:K21"/>
    <mergeCell ref="A1:K1"/>
    <mergeCell ref="Q3:Y3"/>
    <mergeCell ref="A5:A7"/>
    <mergeCell ref="B5:C6"/>
    <mergeCell ref="D5:G5"/>
    <mergeCell ref="H5:I6"/>
    <mergeCell ref="J5:K6"/>
    <mergeCell ref="D6:E6"/>
    <mergeCell ref="F6:G6"/>
    <mergeCell ref="O6:O7"/>
    <mergeCell ref="P6:P7"/>
    <mergeCell ref="Q6:R6"/>
    <mergeCell ref="T6:U6"/>
    <mergeCell ref="W6:X6"/>
    <mergeCell ref="Y6:Y7"/>
  </mergeCells>
  <pageMargins left="0.7" right="0.7" top="0.75" bottom="0.75" header="0.3" footer="0.3"/>
  <pageSetup paperSize="9" orientation="portrait" r:id="rId1"/>
  <ignoredErrors>
    <ignoredError sqref="J18 D18 I18 G18"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Y92"/>
  <sheetViews>
    <sheetView topLeftCell="A22" workbookViewId="0">
      <selection activeCell="A49" sqref="A49"/>
    </sheetView>
  </sheetViews>
  <sheetFormatPr baseColWidth="10" defaultColWidth="11.42578125" defaultRowHeight="15"/>
  <cols>
    <col min="1" max="1" width="27.28515625" style="3" customWidth="1"/>
    <col min="2" max="13" width="12.7109375" style="3" customWidth="1"/>
    <col min="14" max="14" width="11.42578125" style="3" customWidth="1"/>
    <col min="15" max="16" width="15.7109375" style="3" customWidth="1"/>
    <col min="17" max="17" width="20.42578125" style="3" customWidth="1"/>
    <col min="18" max="18" width="14.42578125" style="3" customWidth="1"/>
    <col min="19" max="16384" width="11.42578125" style="3"/>
  </cols>
  <sheetData>
    <row r="1" spans="1:25" s="525" customFormat="1" ht="18" customHeight="1">
      <c r="A1" s="1529" t="s">
        <v>224</v>
      </c>
      <c r="B1" s="1529"/>
      <c r="C1" s="1529"/>
      <c r="D1" s="1529"/>
      <c r="E1" s="1529"/>
      <c r="F1" s="1529"/>
      <c r="G1" s="1529"/>
      <c r="H1" s="1529"/>
      <c r="I1" s="1529"/>
      <c r="J1" s="1529"/>
      <c r="K1" s="1529"/>
      <c r="L1" s="1529"/>
      <c r="N1" s="685"/>
      <c r="O1" s="686"/>
      <c r="P1" s="686"/>
      <c r="Q1" s="686"/>
      <c r="R1" s="686"/>
      <c r="S1" s="686"/>
      <c r="T1" s="686"/>
      <c r="U1" s="686"/>
      <c r="V1" s="687"/>
    </row>
    <row r="2" spans="1:25" ht="15" customHeight="1">
      <c r="B2" s="643"/>
      <c r="C2" s="688"/>
      <c r="D2" s="643"/>
      <c r="E2" s="643"/>
      <c r="F2" s="643"/>
      <c r="G2" s="643"/>
      <c r="H2" s="643"/>
      <c r="I2" s="643"/>
      <c r="J2" s="643"/>
      <c r="K2" s="689"/>
      <c r="L2" s="645"/>
      <c r="N2" s="86"/>
      <c r="O2" s="643"/>
      <c r="P2" s="643"/>
      <c r="Q2" s="643"/>
      <c r="R2" s="643"/>
      <c r="S2" s="643"/>
      <c r="T2" s="643"/>
      <c r="U2" s="643"/>
      <c r="V2" s="644"/>
    </row>
    <row r="3" spans="1:25" ht="14.25" customHeight="1">
      <c r="A3" s="1602" t="s">
        <v>605</v>
      </c>
      <c r="B3" s="1602"/>
      <c r="C3" s="1602"/>
      <c r="D3" s="1602"/>
      <c r="E3" s="1602"/>
      <c r="F3" s="1602"/>
      <c r="G3" s="1602"/>
      <c r="H3" s="1602"/>
      <c r="I3" s="1602"/>
      <c r="J3" s="1602"/>
      <c r="K3" s="1602"/>
      <c r="L3" s="1602"/>
      <c r="N3" s="86"/>
      <c r="O3" s="643"/>
      <c r="P3" s="643"/>
      <c r="Q3" s="643"/>
      <c r="R3" s="643"/>
      <c r="S3" s="643"/>
      <c r="T3" s="643"/>
      <c r="U3" s="643"/>
      <c r="V3" s="644"/>
    </row>
    <row r="4" spans="1:25" s="632" customFormat="1" ht="15" customHeight="1">
      <c r="A4" s="690" t="s">
        <v>225</v>
      </c>
      <c r="B4" s="602"/>
      <c r="C4" s="691"/>
      <c r="D4" s="602"/>
      <c r="E4" s="602"/>
      <c r="F4" s="602"/>
      <c r="G4" s="602"/>
      <c r="H4" s="602"/>
      <c r="I4" s="602"/>
      <c r="J4" s="602"/>
      <c r="K4" s="602"/>
      <c r="L4" s="692"/>
      <c r="N4" s="663"/>
      <c r="O4" s="643"/>
      <c r="P4" s="643"/>
      <c r="Q4" s="643"/>
      <c r="R4" s="643"/>
      <c r="S4" s="643"/>
      <c r="T4" s="643"/>
      <c r="U4" s="643"/>
      <c r="V4" s="693"/>
    </row>
    <row r="5" spans="1:25" s="632" customFormat="1" ht="30" customHeight="1">
      <c r="A5" s="1626" t="s">
        <v>226</v>
      </c>
      <c r="B5" s="1628" t="s">
        <v>227</v>
      </c>
      <c r="C5" s="1630" t="s">
        <v>109</v>
      </c>
      <c r="D5" s="1631"/>
      <c r="E5" s="1630" t="s">
        <v>110</v>
      </c>
      <c r="F5" s="1631"/>
      <c r="G5" s="1630" t="s">
        <v>111</v>
      </c>
      <c r="H5" s="1632"/>
      <c r="I5" s="1631"/>
      <c r="J5" s="1633" t="s">
        <v>112</v>
      </c>
      <c r="K5" s="1635" t="s">
        <v>228</v>
      </c>
      <c r="L5" s="1637" t="s">
        <v>129</v>
      </c>
      <c r="N5" s="663"/>
      <c r="O5" s="643"/>
      <c r="P5" s="643"/>
      <c r="Q5" s="643"/>
      <c r="R5" s="643"/>
      <c r="S5" s="643"/>
      <c r="T5" s="643"/>
      <c r="U5" s="643"/>
      <c r="V5" s="693"/>
    </row>
    <row r="6" spans="1:25" ht="45" customHeight="1">
      <c r="A6" s="1627"/>
      <c r="B6" s="1629"/>
      <c r="C6" s="281" t="s">
        <v>115</v>
      </c>
      <c r="D6" s="282" t="s">
        <v>229</v>
      </c>
      <c r="E6" s="283" t="s">
        <v>230</v>
      </c>
      <c r="F6" s="282" t="s">
        <v>231</v>
      </c>
      <c r="G6" s="284" t="s">
        <v>119</v>
      </c>
      <c r="H6" s="309" t="s">
        <v>232</v>
      </c>
      <c r="I6" s="282" t="s">
        <v>233</v>
      </c>
      <c r="J6" s="1634"/>
      <c r="K6" s="1636"/>
      <c r="L6" s="1638"/>
      <c r="Q6" s="86"/>
      <c r="R6" s="643"/>
      <c r="S6" s="643"/>
      <c r="T6" s="643"/>
      <c r="U6" s="643"/>
      <c r="V6" s="643"/>
      <c r="W6" s="643"/>
      <c r="X6" s="643"/>
      <c r="Y6" s="644"/>
    </row>
    <row r="7" spans="1:25" ht="12.75" customHeight="1">
      <c r="A7" s="694" t="s">
        <v>209</v>
      </c>
      <c r="B7" s="616">
        <v>16781</v>
      </c>
      <c r="C7" s="1185">
        <v>28.701000000000001</v>
      </c>
      <c r="D7" s="1190">
        <v>1.429</v>
      </c>
      <c r="E7" s="475">
        <v>2.1000000000000001E-2</v>
      </c>
      <c r="F7" s="475">
        <v>5.9009999999999998</v>
      </c>
      <c r="G7" s="657">
        <v>0</v>
      </c>
      <c r="H7" s="618">
        <v>0</v>
      </c>
      <c r="I7" s="618">
        <v>0</v>
      </c>
      <c r="J7" s="1183">
        <v>0</v>
      </c>
      <c r="K7" s="1184">
        <v>9.6000000000000002E-2</v>
      </c>
      <c r="L7" s="1185">
        <v>36.148000000000003</v>
      </c>
      <c r="M7" s="7"/>
      <c r="N7" s="7"/>
      <c r="Q7" s="86"/>
      <c r="R7" s="643"/>
      <c r="S7" s="643"/>
      <c r="T7" s="643"/>
      <c r="U7" s="643"/>
      <c r="V7" s="643"/>
      <c r="W7" s="643"/>
      <c r="X7" s="643"/>
      <c r="Y7" s="644"/>
    </row>
    <row r="8" spans="1:25" ht="15" customHeight="1">
      <c r="A8" s="619" t="s">
        <v>210</v>
      </c>
      <c r="B8" s="1180">
        <v>7525</v>
      </c>
      <c r="C8" s="1186">
        <v>37.478999999999999</v>
      </c>
      <c r="D8" s="479">
        <v>2.5169999999999999</v>
      </c>
      <c r="E8" s="478">
        <v>0.14199999999999999</v>
      </c>
      <c r="F8" s="478">
        <v>9.6649999999999991</v>
      </c>
      <c r="G8" s="653">
        <v>0</v>
      </c>
      <c r="H8" s="611">
        <v>0</v>
      </c>
      <c r="I8" s="611">
        <v>0</v>
      </c>
      <c r="J8" s="696">
        <v>0</v>
      </c>
      <c r="K8" s="480">
        <v>0.3</v>
      </c>
      <c r="L8" s="1186">
        <v>50.103000000000002</v>
      </c>
      <c r="M8" s="7"/>
      <c r="N8" s="7"/>
      <c r="Q8" s="86"/>
      <c r="R8" s="643"/>
      <c r="S8" s="643"/>
      <c r="T8" s="643"/>
      <c r="U8" s="643"/>
      <c r="V8" s="643"/>
      <c r="W8" s="643"/>
      <c r="X8" s="643"/>
      <c r="Y8" s="644"/>
    </row>
    <row r="9" spans="1:25" ht="12.75" customHeight="1">
      <c r="A9" s="615" t="s">
        <v>211</v>
      </c>
      <c r="B9" s="1171">
        <v>5166</v>
      </c>
      <c r="C9" s="1187">
        <v>53.508000000000003</v>
      </c>
      <c r="D9" s="476">
        <v>5.8559999999999999</v>
      </c>
      <c r="E9" s="475">
        <v>1.075</v>
      </c>
      <c r="F9" s="475">
        <v>8.3670000000000009</v>
      </c>
      <c r="G9" s="657">
        <v>0</v>
      </c>
      <c r="H9" s="618">
        <v>0</v>
      </c>
      <c r="I9" s="475">
        <v>7.6999999999999999E-2</v>
      </c>
      <c r="J9" s="477">
        <v>0</v>
      </c>
      <c r="K9" s="477">
        <v>0.746</v>
      </c>
      <c r="L9" s="1187">
        <v>69.629000000000005</v>
      </c>
      <c r="M9" s="7"/>
      <c r="N9" s="7"/>
      <c r="Q9" s="86"/>
      <c r="R9" s="643"/>
      <c r="S9" s="643"/>
      <c r="T9" s="643"/>
      <c r="U9" s="643"/>
      <c r="V9" s="643"/>
      <c r="W9" s="643"/>
      <c r="X9" s="643"/>
      <c r="Y9" s="644"/>
    </row>
    <row r="10" spans="1:25" ht="12.75" customHeight="1">
      <c r="A10" s="619" t="s">
        <v>212</v>
      </c>
      <c r="B10" s="1180">
        <v>4061</v>
      </c>
      <c r="C10" s="1186">
        <v>81.691000000000003</v>
      </c>
      <c r="D10" s="479">
        <v>18.902000000000001</v>
      </c>
      <c r="E10" s="478">
        <v>8.7550000000000008</v>
      </c>
      <c r="F10" s="478">
        <v>15.819000000000001</v>
      </c>
      <c r="G10" s="653">
        <v>0</v>
      </c>
      <c r="H10" s="478">
        <v>0.04</v>
      </c>
      <c r="I10" s="478">
        <v>1.17</v>
      </c>
      <c r="J10" s="480">
        <v>0</v>
      </c>
      <c r="K10" s="480">
        <v>1.8879999999999999</v>
      </c>
      <c r="L10" s="1186">
        <v>128.26499999999999</v>
      </c>
      <c r="M10" s="7"/>
      <c r="N10" s="7"/>
      <c r="Q10" s="86"/>
      <c r="R10" s="643"/>
      <c r="S10" s="643"/>
      <c r="T10" s="643"/>
      <c r="U10" s="643"/>
      <c r="V10" s="643"/>
      <c r="W10" s="643"/>
      <c r="X10" s="643"/>
      <c r="Y10" s="644"/>
    </row>
    <row r="11" spans="1:25" ht="12.75" customHeight="1">
      <c r="A11" s="615" t="s">
        <v>213</v>
      </c>
      <c r="B11" s="1171">
        <v>2141</v>
      </c>
      <c r="C11" s="1187">
        <v>81.45</v>
      </c>
      <c r="D11" s="476">
        <v>25.984000000000002</v>
      </c>
      <c r="E11" s="475">
        <v>23.097000000000001</v>
      </c>
      <c r="F11" s="475">
        <v>15.718</v>
      </c>
      <c r="G11" s="657">
        <v>0</v>
      </c>
      <c r="H11" s="475">
        <v>9.2999999999999999E-2</v>
      </c>
      <c r="I11" s="475">
        <v>1.357</v>
      </c>
      <c r="J11" s="477">
        <v>0</v>
      </c>
      <c r="K11" s="477">
        <v>1.7130000000000001</v>
      </c>
      <c r="L11" s="1187">
        <v>149.41200000000001</v>
      </c>
      <c r="M11" s="7"/>
      <c r="N11" s="7"/>
      <c r="Q11" s="86"/>
      <c r="R11" s="643"/>
      <c r="S11" s="643"/>
      <c r="T11" s="643"/>
      <c r="U11" s="643"/>
      <c r="V11" s="643"/>
      <c r="W11" s="643"/>
      <c r="X11" s="643"/>
      <c r="Y11" s="644"/>
    </row>
    <row r="12" spans="1:25" ht="12.75" customHeight="1">
      <c r="A12" s="619" t="s">
        <v>214</v>
      </c>
      <c r="B12" s="1180">
        <v>1620</v>
      </c>
      <c r="C12" s="1186">
        <v>141.94499999999999</v>
      </c>
      <c r="D12" s="479">
        <v>23.446000000000002</v>
      </c>
      <c r="E12" s="478">
        <v>52.305</v>
      </c>
      <c r="F12" s="478">
        <v>19.329999999999998</v>
      </c>
      <c r="G12" s="653">
        <v>0</v>
      </c>
      <c r="H12" s="478">
        <v>3.7269999999999999</v>
      </c>
      <c r="I12" s="478">
        <v>4.0810000000000004</v>
      </c>
      <c r="J12" s="480">
        <v>0</v>
      </c>
      <c r="K12" s="480">
        <v>2.6389999999999998</v>
      </c>
      <c r="L12" s="1186">
        <v>247.47300000000001</v>
      </c>
      <c r="M12" s="7"/>
      <c r="N12" s="7"/>
      <c r="Q12" s="86"/>
      <c r="R12" s="643"/>
      <c r="S12" s="643"/>
      <c r="T12" s="643"/>
      <c r="U12" s="643"/>
      <c r="V12" s="643"/>
      <c r="W12" s="643"/>
      <c r="X12" s="643"/>
      <c r="Y12" s="644"/>
    </row>
    <row r="13" spans="1:25" ht="12.75" customHeight="1">
      <c r="A13" s="615" t="s">
        <v>215</v>
      </c>
      <c r="B13" s="1171">
        <v>340</v>
      </c>
      <c r="C13" s="1187">
        <v>60.65</v>
      </c>
      <c r="D13" s="476">
        <v>6.0869999999999997</v>
      </c>
      <c r="E13" s="475">
        <v>21.24</v>
      </c>
      <c r="F13" s="475">
        <v>5.7839999999999998</v>
      </c>
      <c r="G13" s="657">
        <v>0</v>
      </c>
      <c r="H13" s="475">
        <v>4.7389999999999999</v>
      </c>
      <c r="I13" s="475">
        <v>1.4379999999999999</v>
      </c>
      <c r="J13" s="477">
        <v>0</v>
      </c>
      <c r="K13" s="477" t="s">
        <v>55</v>
      </c>
      <c r="L13" s="1187">
        <v>99.938000000000002</v>
      </c>
      <c r="M13" s="7"/>
      <c r="N13" s="7"/>
      <c r="Q13" s="86"/>
      <c r="R13" s="643"/>
      <c r="S13" s="643"/>
      <c r="T13" s="643"/>
      <c r="U13" s="643"/>
      <c r="V13" s="643"/>
      <c r="W13" s="643"/>
      <c r="X13" s="643"/>
      <c r="Y13" s="644"/>
    </row>
    <row r="14" spans="1:25" ht="15" customHeight="1">
      <c r="A14" s="619" t="s">
        <v>216</v>
      </c>
      <c r="B14" s="1180">
        <v>583</v>
      </c>
      <c r="C14" s="1186">
        <v>207.417</v>
      </c>
      <c r="D14" s="479">
        <v>13.159000000000001</v>
      </c>
      <c r="E14" s="478">
        <v>72.754999999999995</v>
      </c>
      <c r="F14" s="479">
        <v>6.0510000000000002</v>
      </c>
      <c r="G14" s="478">
        <v>1.627</v>
      </c>
      <c r="H14" s="478">
        <v>20.978000000000002</v>
      </c>
      <c r="I14" s="478">
        <v>3.2639999999999998</v>
      </c>
      <c r="J14" s="480">
        <v>0</v>
      </c>
      <c r="K14" s="480">
        <v>2.238</v>
      </c>
      <c r="L14" s="1186">
        <v>327.48899999999998</v>
      </c>
      <c r="M14" s="7"/>
      <c r="N14" s="7"/>
      <c r="Q14" s="86"/>
      <c r="R14" s="643"/>
      <c r="S14" s="643"/>
      <c r="T14" s="643"/>
      <c r="U14" s="643"/>
      <c r="V14" s="643"/>
      <c r="W14" s="643"/>
      <c r="X14" s="643"/>
      <c r="Y14" s="644"/>
    </row>
    <row r="15" spans="1:25" ht="14.25" customHeight="1">
      <c r="A15" s="621" t="s">
        <v>217</v>
      </c>
      <c r="B15" s="1172">
        <v>311</v>
      </c>
      <c r="C15" s="1187">
        <v>317.19099999999997</v>
      </c>
      <c r="D15" s="476">
        <v>8.7260000000000009</v>
      </c>
      <c r="E15" s="483">
        <v>110.36199999999999</v>
      </c>
      <c r="F15" s="484">
        <v>1.708</v>
      </c>
      <c r="G15" s="483">
        <v>279.16899999999998</v>
      </c>
      <c r="H15" s="483">
        <v>27.202000000000002</v>
      </c>
      <c r="I15" s="483">
        <v>2.6440000000000001</v>
      </c>
      <c r="J15" s="485">
        <v>97.061999999999998</v>
      </c>
      <c r="K15" s="485">
        <v>1.1020000000000001</v>
      </c>
      <c r="L15" s="1188">
        <v>845.16600000000005</v>
      </c>
      <c r="M15" s="7"/>
      <c r="N15" s="7"/>
      <c r="Q15" s="86"/>
      <c r="R15" s="643"/>
      <c r="S15" s="643"/>
      <c r="T15" s="643"/>
      <c r="U15" s="643"/>
      <c r="V15" s="643"/>
      <c r="W15" s="643"/>
      <c r="X15" s="643"/>
      <c r="Y15" s="644"/>
    </row>
    <row r="16" spans="1:25" s="703" customFormat="1" ht="30" customHeight="1">
      <c r="A16" s="698" t="s">
        <v>234</v>
      </c>
      <c r="B16" s="1189">
        <f>SUM(B7:B15)</f>
        <v>38528</v>
      </c>
      <c r="C16" s="700">
        <v>1010.032</v>
      </c>
      <c r="D16" s="627">
        <v>106.10599999999999</v>
      </c>
      <c r="E16" s="701">
        <v>289.75200000000001</v>
      </c>
      <c r="F16" s="627">
        <v>88.343000000000004</v>
      </c>
      <c r="G16" s="701">
        <v>280.79599999999999</v>
      </c>
      <c r="H16" s="701">
        <v>56.779000000000003</v>
      </c>
      <c r="I16" s="701">
        <v>14.031000000000001</v>
      </c>
      <c r="J16" s="1181">
        <v>97.061999999999998</v>
      </c>
      <c r="K16" s="1181">
        <v>10.722</v>
      </c>
      <c r="L16" s="700">
        <v>1953.623</v>
      </c>
      <c r="M16" s="702"/>
      <c r="N16" s="702"/>
      <c r="Q16" s="704"/>
      <c r="R16" s="705"/>
      <c r="S16" s="705"/>
      <c r="T16" s="705"/>
      <c r="U16" s="705"/>
      <c r="V16" s="705"/>
      <c r="W16" s="705"/>
      <c r="X16" s="705"/>
      <c r="Y16" s="706"/>
    </row>
    <row r="17" spans="1:25" ht="5.0999999999999996" customHeight="1">
      <c r="A17" s="707"/>
      <c r="B17" s="708"/>
      <c r="C17" s="709"/>
      <c r="D17" s="709"/>
      <c r="E17" s="709"/>
      <c r="F17" s="709"/>
      <c r="G17" s="709"/>
      <c r="H17" s="709"/>
      <c r="I17" s="709"/>
      <c r="J17" s="709"/>
      <c r="K17" s="709"/>
      <c r="L17" s="709"/>
      <c r="M17" s="7"/>
      <c r="N17" s="7"/>
      <c r="Q17" s="86"/>
      <c r="R17" s="643"/>
      <c r="S17" s="643"/>
      <c r="T17" s="643"/>
      <c r="U17" s="643"/>
      <c r="V17" s="643"/>
      <c r="W17" s="643"/>
      <c r="X17" s="643"/>
      <c r="Y17" s="644"/>
    </row>
    <row r="18" spans="1:25" ht="12.75" customHeight="1">
      <c r="A18" s="265" t="s">
        <v>235</v>
      </c>
      <c r="B18" s="708"/>
      <c r="C18" s="709"/>
      <c r="D18" s="709"/>
      <c r="E18" s="709"/>
      <c r="F18" s="709"/>
      <c r="G18" s="709"/>
      <c r="H18" s="709"/>
      <c r="I18" s="709"/>
      <c r="J18" s="709"/>
      <c r="K18" s="709"/>
      <c r="L18" s="709"/>
      <c r="M18" s="7"/>
      <c r="N18" s="7"/>
      <c r="Q18" s="86"/>
      <c r="R18" s="643"/>
      <c r="S18" s="643"/>
      <c r="T18" s="643"/>
      <c r="U18" s="643"/>
      <c r="V18" s="643"/>
      <c r="W18" s="643"/>
      <c r="X18" s="643"/>
      <c r="Y18" s="644"/>
    </row>
    <row r="19" spans="1:25" ht="12.75" customHeight="1">
      <c r="A19" s="1489" t="s">
        <v>236</v>
      </c>
      <c r="B19" s="1489"/>
      <c r="C19" s="1489"/>
      <c r="D19" s="1489"/>
      <c r="E19" s="1489"/>
      <c r="F19" s="1489"/>
      <c r="G19" s="1489"/>
      <c r="H19" s="1489"/>
      <c r="I19" s="1489"/>
      <c r="J19" s="1489"/>
      <c r="K19" s="1489"/>
      <c r="L19" s="1489"/>
      <c r="M19" s="7"/>
      <c r="N19" s="7"/>
      <c r="Q19" s="86"/>
      <c r="R19" s="643"/>
      <c r="S19" s="643"/>
      <c r="T19" s="643"/>
      <c r="U19" s="643"/>
      <c r="V19" s="643"/>
      <c r="W19" s="643"/>
      <c r="X19" s="643"/>
      <c r="Y19" s="644"/>
    </row>
    <row r="20" spans="1:25" ht="25.5" customHeight="1">
      <c r="A20" s="1489" t="s">
        <v>237</v>
      </c>
      <c r="B20" s="1489"/>
      <c r="C20" s="1489"/>
      <c r="D20" s="1489"/>
      <c r="E20" s="1489"/>
      <c r="F20" s="1489"/>
      <c r="G20" s="1489"/>
      <c r="H20" s="1489"/>
      <c r="I20" s="1489"/>
      <c r="J20" s="1489"/>
      <c r="K20" s="1489"/>
      <c r="L20" s="1489"/>
      <c r="M20" s="7"/>
      <c r="N20" s="7"/>
      <c r="Q20" s="86"/>
      <c r="R20" s="643"/>
      <c r="S20" s="643"/>
      <c r="T20" s="643"/>
      <c r="U20" s="643"/>
      <c r="V20" s="643"/>
      <c r="W20" s="643"/>
      <c r="X20" s="643"/>
      <c r="Y20" s="644"/>
    </row>
    <row r="21" spans="1:25" ht="12.75" customHeight="1">
      <c r="A21" s="265" t="s">
        <v>238</v>
      </c>
      <c r="B21" s="708"/>
      <c r="C21" s="709"/>
      <c r="D21" s="709"/>
      <c r="E21" s="709"/>
      <c r="F21" s="709"/>
      <c r="G21" s="709"/>
      <c r="H21" s="709"/>
      <c r="I21" s="709"/>
      <c r="J21" s="709"/>
      <c r="K21" s="709"/>
      <c r="L21" s="709"/>
      <c r="M21" s="7"/>
      <c r="N21" s="7"/>
      <c r="Q21" s="86"/>
      <c r="R21" s="643"/>
      <c r="S21" s="643"/>
      <c r="T21" s="643"/>
      <c r="U21" s="643"/>
      <c r="V21" s="643"/>
      <c r="W21" s="643"/>
      <c r="X21" s="643"/>
      <c r="Y21" s="644"/>
    </row>
    <row r="22" spans="1:25" ht="12.75" customHeight="1">
      <c r="A22" s="265" t="s">
        <v>239</v>
      </c>
      <c r="B22" s="708"/>
      <c r="C22" s="709"/>
      <c r="D22" s="709"/>
      <c r="E22" s="709"/>
      <c r="F22" s="709"/>
      <c r="G22" s="709"/>
      <c r="H22" s="709"/>
      <c r="I22" s="709"/>
      <c r="J22" s="709"/>
      <c r="K22" s="709"/>
      <c r="L22" s="709"/>
      <c r="M22" s="7"/>
      <c r="N22" s="7"/>
      <c r="Q22" s="86"/>
      <c r="R22" s="643"/>
      <c r="S22" s="643"/>
      <c r="T22" s="643"/>
      <c r="U22" s="643"/>
      <c r="V22" s="643"/>
      <c r="W22" s="643"/>
      <c r="X22" s="643"/>
      <c r="Y22" s="644"/>
    </row>
    <row r="23" spans="1:25" s="4" customFormat="1" ht="25.5" customHeight="1">
      <c r="A23" s="1489" t="s">
        <v>540</v>
      </c>
      <c r="B23" s="1489"/>
      <c r="C23" s="1489"/>
      <c r="D23" s="1489"/>
      <c r="E23" s="1489"/>
      <c r="F23" s="1489"/>
      <c r="G23" s="1489"/>
      <c r="H23" s="1489"/>
      <c r="I23" s="1489"/>
      <c r="J23" s="1489"/>
      <c r="K23" s="1489"/>
      <c r="L23" s="1489"/>
      <c r="M23" s="6"/>
      <c r="N23" s="6"/>
      <c r="Q23" s="82"/>
      <c r="R23" s="667"/>
      <c r="S23" s="667"/>
      <c r="T23" s="667"/>
      <c r="U23" s="667"/>
      <c r="V23" s="667"/>
      <c r="W23" s="667"/>
      <c r="X23" s="667"/>
      <c r="Y23" s="710"/>
    </row>
    <row r="24" spans="1:25" ht="12.75" customHeight="1">
      <c r="A24" s="265" t="s">
        <v>62</v>
      </c>
      <c r="B24" s="708"/>
      <c r="C24" s="709"/>
      <c r="D24" s="709"/>
      <c r="E24" s="709"/>
      <c r="F24" s="709"/>
      <c r="G24" s="709"/>
      <c r="H24" s="709"/>
      <c r="I24" s="709"/>
      <c r="J24" s="709"/>
      <c r="K24" s="709"/>
      <c r="L24" s="709"/>
      <c r="M24" s="7"/>
      <c r="N24" s="7"/>
      <c r="Q24" s="86"/>
      <c r="R24" s="643"/>
      <c r="S24" s="643"/>
      <c r="T24" s="643"/>
      <c r="U24" s="643"/>
      <c r="V24" s="643"/>
      <c r="W24" s="643"/>
      <c r="X24" s="643"/>
      <c r="Y24" s="644"/>
    </row>
    <row r="25" spans="1:25" ht="12.75" customHeight="1">
      <c r="A25" s="1489" t="s">
        <v>240</v>
      </c>
      <c r="B25" s="1489"/>
      <c r="C25" s="1489"/>
      <c r="D25" s="1489"/>
      <c r="E25" s="1489"/>
      <c r="F25" s="1489"/>
      <c r="G25" s="1489"/>
      <c r="H25" s="1489"/>
      <c r="I25" s="1489"/>
      <c r="J25" s="1489"/>
      <c r="K25" s="1489"/>
      <c r="L25" s="1489"/>
      <c r="M25" s="7"/>
      <c r="N25" s="7"/>
      <c r="Q25" s="86"/>
      <c r="R25" s="643"/>
      <c r="S25" s="643"/>
      <c r="T25" s="643"/>
      <c r="U25" s="643"/>
      <c r="V25" s="643"/>
      <c r="W25" s="643"/>
      <c r="X25" s="643"/>
      <c r="Y25" s="644"/>
    </row>
    <row r="26" spans="1:25" ht="20.100000000000001" customHeight="1">
      <c r="A26" s="711"/>
      <c r="B26" s="708"/>
      <c r="C26" s="709"/>
      <c r="D26" s="709"/>
      <c r="E26" s="709"/>
      <c r="F26" s="709"/>
      <c r="G26" s="709"/>
      <c r="H26" s="709"/>
      <c r="I26" s="709"/>
      <c r="J26" s="709"/>
      <c r="K26" s="709"/>
      <c r="L26" s="709"/>
      <c r="M26" s="7"/>
      <c r="N26" s="7"/>
      <c r="Q26" s="86"/>
      <c r="R26" s="643"/>
      <c r="S26" s="643"/>
      <c r="T26" s="643"/>
      <c r="U26" s="643"/>
      <c r="V26" s="643"/>
      <c r="W26" s="643"/>
      <c r="X26" s="643"/>
      <c r="Y26" s="644"/>
    </row>
    <row r="27" spans="1:25" ht="15" customHeight="1">
      <c r="A27" s="1602" t="s">
        <v>606</v>
      </c>
      <c r="B27" s="1602"/>
      <c r="C27" s="1602"/>
      <c r="D27" s="1602"/>
      <c r="E27" s="1602"/>
      <c r="F27" s="1602"/>
      <c r="G27" s="1602"/>
      <c r="H27" s="1602"/>
      <c r="I27" s="1602"/>
      <c r="J27" s="1602"/>
      <c r="K27" s="1602"/>
      <c r="L27" s="1602"/>
      <c r="M27" s="7"/>
      <c r="N27" s="7"/>
      <c r="Q27" s="86"/>
      <c r="R27" s="643"/>
      <c r="S27" s="643"/>
      <c r="T27" s="643"/>
      <c r="U27" s="643"/>
      <c r="V27" s="643"/>
      <c r="W27" s="643"/>
      <c r="X27" s="643"/>
      <c r="Y27" s="644"/>
    </row>
    <row r="28" spans="1:25" s="712" customFormat="1" ht="15" customHeight="1">
      <c r="A28" s="690" t="s">
        <v>225</v>
      </c>
      <c r="B28" s="602"/>
      <c r="C28" s="691"/>
      <c r="D28" s="602"/>
      <c r="E28" s="602"/>
      <c r="F28" s="602"/>
      <c r="G28" s="602"/>
      <c r="H28" s="602"/>
      <c r="I28" s="602"/>
      <c r="J28" s="602"/>
      <c r="K28" s="602"/>
      <c r="L28" s="692"/>
      <c r="M28" s="315"/>
      <c r="N28" s="315"/>
      <c r="Q28" s="713"/>
      <c r="R28" s="714"/>
      <c r="S28" s="714"/>
      <c r="T28" s="714"/>
      <c r="U28" s="714"/>
      <c r="V28" s="714"/>
      <c r="W28" s="714"/>
      <c r="X28" s="714"/>
      <c r="Y28" s="715"/>
    </row>
    <row r="29" spans="1:25" ht="30" customHeight="1">
      <c r="A29" s="1626" t="s">
        <v>489</v>
      </c>
      <c r="B29" s="1628" t="s">
        <v>227</v>
      </c>
      <c r="C29" s="1630" t="s">
        <v>109</v>
      </c>
      <c r="D29" s="1631"/>
      <c r="E29" s="1630" t="s">
        <v>110</v>
      </c>
      <c r="F29" s="1631"/>
      <c r="G29" s="1630" t="s">
        <v>111</v>
      </c>
      <c r="H29" s="1632"/>
      <c r="I29" s="1631"/>
      <c r="J29" s="1633" t="s">
        <v>112</v>
      </c>
      <c r="K29" s="1635" t="s">
        <v>228</v>
      </c>
      <c r="L29" s="1637" t="s">
        <v>129</v>
      </c>
      <c r="M29" s="7"/>
      <c r="N29" s="7"/>
      <c r="Q29" s="86"/>
      <c r="R29" s="643"/>
      <c r="S29" s="643"/>
      <c r="T29" s="643"/>
      <c r="U29" s="643"/>
      <c r="V29" s="643"/>
      <c r="W29" s="643"/>
      <c r="X29" s="643"/>
      <c r="Y29" s="644"/>
    </row>
    <row r="30" spans="1:25" ht="45" customHeight="1">
      <c r="A30" s="1627"/>
      <c r="B30" s="1629"/>
      <c r="C30" s="281" t="s">
        <v>115</v>
      </c>
      <c r="D30" s="282" t="s">
        <v>229</v>
      </c>
      <c r="E30" s="283" t="s">
        <v>230</v>
      </c>
      <c r="F30" s="282" t="s">
        <v>231</v>
      </c>
      <c r="G30" s="284" t="s">
        <v>119</v>
      </c>
      <c r="H30" s="309" t="s">
        <v>232</v>
      </c>
      <c r="I30" s="282" t="s">
        <v>233</v>
      </c>
      <c r="J30" s="1634"/>
      <c r="K30" s="1636"/>
      <c r="L30" s="1638"/>
      <c r="M30" s="7"/>
      <c r="N30" s="7"/>
      <c r="Q30" s="86"/>
      <c r="R30" s="643"/>
      <c r="S30" s="643"/>
      <c r="T30" s="643"/>
      <c r="U30" s="643"/>
      <c r="V30" s="643"/>
      <c r="W30" s="643"/>
      <c r="X30" s="643"/>
      <c r="Y30" s="644"/>
    </row>
    <row r="31" spans="1:25" ht="14.25" customHeight="1">
      <c r="A31" s="608" t="s">
        <v>241</v>
      </c>
      <c r="B31" s="1180">
        <v>222</v>
      </c>
      <c r="C31" s="1174">
        <v>0.21199999999999999</v>
      </c>
      <c r="D31" s="682">
        <v>0.24399999999999999</v>
      </c>
      <c r="E31" s="611">
        <v>0</v>
      </c>
      <c r="F31" s="682" t="s">
        <v>578</v>
      </c>
      <c r="G31" s="611">
        <v>0</v>
      </c>
      <c r="H31" s="611">
        <v>0</v>
      </c>
      <c r="I31" s="611">
        <v>0</v>
      </c>
      <c r="J31" s="1178">
        <v>0</v>
      </c>
      <c r="K31" s="611">
        <v>0</v>
      </c>
      <c r="L31" s="1174">
        <v>0.48399999999999999</v>
      </c>
      <c r="M31" s="7"/>
      <c r="N31" s="7"/>
      <c r="Q31" s="86"/>
      <c r="R31" s="643"/>
      <c r="S31" s="643"/>
      <c r="T31" s="643"/>
      <c r="U31" s="643"/>
      <c r="V31" s="643"/>
      <c r="W31" s="643"/>
      <c r="X31" s="643"/>
      <c r="Y31" s="644"/>
    </row>
    <row r="32" spans="1:25" ht="14.25" customHeight="1">
      <c r="A32" s="615" t="s">
        <v>209</v>
      </c>
      <c r="B32" s="1171">
        <v>990</v>
      </c>
      <c r="C32" s="657">
        <v>1.0129999999999999</v>
      </c>
      <c r="D32" s="658">
        <v>0.219</v>
      </c>
      <c r="E32" s="657">
        <v>0</v>
      </c>
      <c r="F32" s="658">
        <v>0.17499999999999999</v>
      </c>
      <c r="G32" s="618">
        <v>0</v>
      </c>
      <c r="H32" s="618">
        <v>0</v>
      </c>
      <c r="I32" s="618">
        <v>0</v>
      </c>
      <c r="J32" s="695">
        <v>0</v>
      </c>
      <c r="K32" s="618" t="s">
        <v>578</v>
      </c>
      <c r="L32" s="657">
        <v>1.4079999999999999</v>
      </c>
      <c r="M32" s="7"/>
      <c r="N32" s="7"/>
      <c r="Q32" s="86"/>
      <c r="R32" s="643"/>
      <c r="S32" s="643"/>
      <c r="T32" s="643"/>
      <c r="U32" s="643"/>
      <c r="V32" s="643"/>
      <c r="W32" s="643"/>
      <c r="X32" s="643"/>
      <c r="Y32" s="644"/>
    </row>
    <row r="33" spans="1:25" ht="14.25" customHeight="1">
      <c r="A33" s="619" t="s">
        <v>210</v>
      </c>
      <c r="B33" s="1180">
        <v>823</v>
      </c>
      <c r="C33" s="653">
        <v>1.0069999999999999</v>
      </c>
      <c r="D33" s="654">
        <v>0.161</v>
      </c>
      <c r="E33" s="653">
        <v>1.2E-2</v>
      </c>
      <c r="F33" s="654">
        <v>0.12</v>
      </c>
      <c r="G33" s="611">
        <v>0</v>
      </c>
      <c r="H33" s="611">
        <v>0</v>
      </c>
      <c r="I33" s="611">
        <v>0</v>
      </c>
      <c r="J33" s="696">
        <v>0</v>
      </c>
      <c r="K33" s="611">
        <v>6.0000000000000001E-3</v>
      </c>
      <c r="L33" s="653">
        <v>1.306</v>
      </c>
      <c r="M33" s="7"/>
      <c r="N33" s="7"/>
      <c r="Q33" s="86"/>
      <c r="R33" s="643"/>
      <c r="S33" s="643"/>
      <c r="T33" s="643"/>
      <c r="U33" s="643"/>
      <c r="V33" s="643"/>
      <c r="W33" s="643"/>
      <c r="X33" s="643"/>
      <c r="Y33" s="644"/>
    </row>
    <row r="34" spans="1:25" ht="14.25" customHeight="1">
      <c r="A34" s="615" t="s">
        <v>211</v>
      </c>
      <c r="B34" s="1171">
        <v>786</v>
      </c>
      <c r="C34" s="657">
        <v>1.153</v>
      </c>
      <c r="D34" s="658">
        <v>0.58799999999999997</v>
      </c>
      <c r="E34" s="657">
        <v>3.3000000000000002E-2</v>
      </c>
      <c r="F34" s="658">
        <v>0.13100000000000001</v>
      </c>
      <c r="G34" s="618">
        <v>0</v>
      </c>
      <c r="H34" s="618">
        <v>0</v>
      </c>
      <c r="I34" s="618">
        <v>1E-3</v>
      </c>
      <c r="J34" s="695">
        <v>0</v>
      </c>
      <c r="K34" s="618">
        <v>8.9999999999999993E-3</v>
      </c>
      <c r="L34" s="657">
        <v>1.915</v>
      </c>
      <c r="M34" s="7"/>
      <c r="N34" s="7"/>
      <c r="Q34" s="86"/>
      <c r="R34" s="643"/>
      <c r="S34" s="643"/>
      <c r="T34" s="643"/>
      <c r="U34" s="643"/>
      <c r="V34" s="643"/>
      <c r="W34" s="643"/>
      <c r="X34" s="643"/>
      <c r="Y34" s="644"/>
    </row>
    <row r="35" spans="1:25" ht="14.25" customHeight="1">
      <c r="A35" s="619" t="s">
        <v>212</v>
      </c>
      <c r="B35" s="1180">
        <v>890</v>
      </c>
      <c r="C35" s="653">
        <v>1.4590000000000001</v>
      </c>
      <c r="D35" s="654">
        <v>1.075</v>
      </c>
      <c r="E35" s="653">
        <v>0.217</v>
      </c>
      <c r="F35" s="654">
        <v>0.17100000000000001</v>
      </c>
      <c r="G35" s="611">
        <v>0</v>
      </c>
      <c r="H35" s="611">
        <v>0</v>
      </c>
      <c r="I35" s="611">
        <v>1E-3</v>
      </c>
      <c r="J35" s="696">
        <v>0</v>
      </c>
      <c r="K35" s="611">
        <v>7.0000000000000001E-3</v>
      </c>
      <c r="L35" s="653">
        <v>2.93</v>
      </c>
      <c r="M35" s="7"/>
      <c r="N35" s="7"/>
      <c r="Q35" s="86"/>
      <c r="R35" s="643"/>
      <c r="S35" s="643"/>
      <c r="T35" s="643"/>
      <c r="U35" s="643"/>
      <c r="V35" s="643"/>
      <c r="W35" s="643"/>
      <c r="X35" s="643"/>
      <c r="Y35" s="644"/>
    </row>
    <row r="36" spans="1:25" ht="14.25" customHeight="1">
      <c r="A36" s="615" t="s">
        <v>213</v>
      </c>
      <c r="B36" s="1171">
        <v>591</v>
      </c>
      <c r="C36" s="657">
        <v>1.0549999999999999</v>
      </c>
      <c r="D36" s="658">
        <v>0.52100000000000002</v>
      </c>
      <c r="E36" s="657">
        <v>0.43099999999999999</v>
      </c>
      <c r="F36" s="658">
        <v>0.12</v>
      </c>
      <c r="G36" s="618">
        <v>0</v>
      </c>
      <c r="H36" s="618" t="s">
        <v>578</v>
      </c>
      <c r="I36" s="618">
        <v>4.0000000000000001E-3</v>
      </c>
      <c r="J36" s="695">
        <v>0</v>
      </c>
      <c r="K36" s="618" t="s">
        <v>578</v>
      </c>
      <c r="L36" s="657">
        <v>2.1349999999999998</v>
      </c>
      <c r="M36" s="7"/>
      <c r="N36" s="7"/>
      <c r="Q36" s="86"/>
      <c r="R36" s="643"/>
      <c r="S36" s="643"/>
      <c r="T36" s="643"/>
      <c r="U36" s="643"/>
      <c r="V36" s="643"/>
      <c r="W36" s="643"/>
      <c r="X36" s="643"/>
      <c r="Y36" s="644"/>
    </row>
    <row r="37" spans="1:25" ht="14.25" customHeight="1">
      <c r="A37" s="619" t="s">
        <v>214</v>
      </c>
      <c r="B37" s="1180">
        <v>610</v>
      </c>
      <c r="C37" s="653">
        <v>2.3759999999999999</v>
      </c>
      <c r="D37" s="654">
        <v>1.22</v>
      </c>
      <c r="E37" s="653">
        <v>0.86399999999999999</v>
      </c>
      <c r="F37" s="654">
        <v>0.22500000000000001</v>
      </c>
      <c r="G37" s="611">
        <v>0</v>
      </c>
      <c r="H37" s="611" t="s">
        <v>578</v>
      </c>
      <c r="I37" s="611">
        <v>4.0000000000000001E-3</v>
      </c>
      <c r="J37" s="696">
        <v>0</v>
      </c>
      <c r="K37" s="611" t="s">
        <v>578</v>
      </c>
      <c r="L37" s="653">
        <v>4.6970000000000001</v>
      </c>
      <c r="M37" s="7"/>
      <c r="N37" s="7"/>
      <c r="Q37" s="86"/>
      <c r="R37" s="643"/>
      <c r="S37" s="643"/>
      <c r="T37" s="643"/>
      <c r="U37" s="643"/>
      <c r="V37" s="643"/>
      <c r="W37" s="643"/>
      <c r="X37" s="643"/>
      <c r="Y37" s="644"/>
    </row>
    <row r="38" spans="1:25" ht="14.25" customHeight="1">
      <c r="A38" s="615" t="s">
        <v>215</v>
      </c>
      <c r="B38" s="1171">
        <v>160</v>
      </c>
      <c r="C38" s="657">
        <v>0.69299999999999995</v>
      </c>
      <c r="D38" s="658">
        <v>0.19500000000000001</v>
      </c>
      <c r="E38" s="657">
        <v>0.21299999999999999</v>
      </c>
      <c r="F38" s="658">
        <v>0.105</v>
      </c>
      <c r="G38" s="618">
        <v>0</v>
      </c>
      <c r="H38" s="618">
        <v>2.5999999999999999E-2</v>
      </c>
      <c r="I38" s="618">
        <v>0</v>
      </c>
      <c r="J38" s="695">
        <v>0</v>
      </c>
      <c r="K38" s="618" t="s">
        <v>578</v>
      </c>
      <c r="L38" s="657">
        <v>1.232</v>
      </c>
      <c r="M38" s="7"/>
      <c r="N38" s="7"/>
      <c r="Q38" s="86"/>
      <c r="R38" s="643"/>
      <c r="S38" s="643"/>
      <c r="T38" s="643"/>
      <c r="U38" s="643"/>
      <c r="V38" s="643"/>
      <c r="W38" s="643"/>
      <c r="X38" s="643"/>
      <c r="Y38" s="644"/>
    </row>
    <row r="39" spans="1:25" s="718" customFormat="1" ht="14.25" customHeight="1">
      <c r="A39" s="619" t="s">
        <v>216</v>
      </c>
      <c r="B39" s="1182">
        <v>275</v>
      </c>
      <c r="C39" s="653">
        <v>2.5459999999999998</v>
      </c>
      <c r="D39" s="654">
        <v>8.6999999999999994E-2</v>
      </c>
      <c r="E39" s="653">
        <v>0.49</v>
      </c>
      <c r="F39" s="654">
        <v>2.1999999999999999E-2</v>
      </c>
      <c r="G39" s="653">
        <v>1.9E-2</v>
      </c>
      <c r="H39" s="611">
        <v>8.9999999999999993E-3</v>
      </c>
      <c r="I39" s="611">
        <v>0</v>
      </c>
      <c r="J39" s="696">
        <v>0</v>
      </c>
      <c r="K39" s="654">
        <v>6.0000000000000001E-3</v>
      </c>
      <c r="L39" s="653">
        <v>3.1789999999999998</v>
      </c>
      <c r="M39" s="716"/>
      <c r="N39" s="717"/>
      <c r="Q39" s="713"/>
      <c r="R39" s="719"/>
      <c r="S39" s="719"/>
      <c r="T39" s="719"/>
      <c r="U39" s="719"/>
      <c r="V39" s="719"/>
      <c r="W39" s="719"/>
      <c r="X39" s="719"/>
      <c r="Y39" s="720"/>
    </row>
    <row r="40" spans="1:25" ht="14.25" customHeight="1">
      <c r="A40" s="621" t="s">
        <v>217</v>
      </c>
      <c r="B40" s="1171">
        <v>148</v>
      </c>
      <c r="C40" s="657">
        <v>1.7330000000000001</v>
      </c>
      <c r="D40" s="658">
        <v>6.4000000000000001E-2</v>
      </c>
      <c r="E40" s="657">
        <v>0.34300000000000003</v>
      </c>
      <c r="F40" s="618" t="s">
        <v>578</v>
      </c>
      <c r="G40" s="657">
        <v>2.202</v>
      </c>
      <c r="H40" s="618">
        <v>4.0000000000000001E-3</v>
      </c>
      <c r="I40" s="618">
        <v>0</v>
      </c>
      <c r="J40" s="697">
        <v>0.753</v>
      </c>
      <c r="K40" s="618" t="s">
        <v>578</v>
      </c>
      <c r="L40" s="660">
        <v>5.0990000000000002</v>
      </c>
      <c r="M40" s="643"/>
      <c r="N40" s="644"/>
    </row>
    <row r="41" spans="1:25" s="703" customFormat="1" ht="30" customHeight="1">
      <c r="A41" s="698" t="s">
        <v>242</v>
      </c>
      <c r="B41" s="699">
        <f>SUM(B31:B40)</f>
        <v>5495</v>
      </c>
      <c r="C41" s="700">
        <v>13.247</v>
      </c>
      <c r="D41" s="627">
        <v>4.3739999999999997</v>
      </c>
      <c r="E41" s="700">
        <v>2.6030000000000002</v>
      </c>
      <c r="F41" s="627">
        <v>1.097</v>
      </c>
      <c r="G41" s="700">
        <v>2.2210000000000001</v>
      </c>
      <c r="H41" s="701">
        <v>4.5999999999999999E-2</v>
      </c>
      <c r="I41" s="627">
        <v>0.01</v>
      </c>
      <c r="J41" s="627">
        <v>0.753</v>
      </c>
      <c r="K41" s="627">
        <v>3.4000000000000002E-2</v>
      </c>
      <c r="L41" s="700">
        <v>24.385000000000002</v>
      </c>
      <c r="M41" s="705"/>
      <c r="N41" s="706"/>
    </row>
    <row r="42" spans="1:25" ht="5.0999999999999996" customHeight="1">
      <c r="A42" s="707"/>
      <c r="B42" s="708"/>
      <c r="C42" s="709"/>
      <c r="D42" s="709"/>
      <c r="E42" s="709"/>
      <c r="F42" s="709"/>
      <c r="G42" s="709"/>
      <c r="H42" s="709"/>
      <c r="I42" s="709"/>
      <c r="J42" s="709"/>
      <c r="K42" s="709"/>
      <c r="L42" s="709"/>
      <c r="M42" s="643"/>
      <c r="N42" s="644"/>
    </row>
    <row r="43" spans="1:25" ht="12.75" customHeight="1">
      <c r="A43" s="637" t="s">
        <v>235</v>
      </c>
      <c r="B43" s="1244"/>
      <c r="C43" s="1245"/>
      <c r="D43" s="1245"/>
      <c r="E43" s="1245"/>
      <c r="F43" s="709"/>
      <c r="G43" s="709"/>
      <c r="H43" s="709"/>
      <c r="I43" s="709"/>
      <c r="J43" s="709"/>
      <c r="K43" s="709"/>
      <c r="L43" s="709"/>
      <c r="M43" s="643"/>
      <c r="N43" s="644"/>
    </row>
    <row r="44" spans="1:25" ht="12.75" customHeight="1">
      <c r="A44" s="1489" t="s">
        <v>236</v>
      </c>
      <c r="B44" s="1489"/>
      <c r="C44" s="1489"/>
      <c r="D44" s="1489"/>
      <c r="E44" s="1489"/>
      <c r="F44" s="1489"/>
      <c r="G44" s="1489"/>
      <c r="H44" s="1489"/>
      <c r="I44" s="1489"/>
      <c r="J44" s="1489"/>
      <c r="K44" s="1489"/>
      <c r="L44" s="1489"/>
      <c r="M44" s="643"/>
      <c r="N44" s="644"/>
    </row>
    <row r="45" spans="1:25" ht="25.5" customHeight="1">
      <c r="A45" s="1489" t="s">
        <v>237</v>
      </c>
      <c r="B45" s="1489"/>
      <c r="C45" s="1489"/>
      <c r="D45" s="1489"/>
      <c r="E45" s="1489"/>
      <c r="F45" s="1489"/>
      <c r="G45" s="1489"/>
      <c r="H45" s="1489"/>
      <c r="I45" s="1489"/>
      <c r="J45" s="1489"/>
      <c r="K45" s="1489"/>
      <c r="L45" s="1489"/>
    </row>
    <row r="46" spans="1:25" ht="12.75" customHeight="1">
      <c r="A46" s="265" t="s">
        <v>238</v>
      </c>
      <c r="B46" s="708"/>
      <c r="C46" s="709"/>
      <c r="D46" s="709"/>
      <c r="E46" s="709"/>
      <c r="F46" s="709"/>
      <c r="G46" s="709"/>
      <c r="H46" s="709"/>
      <c r="I46" s="709"/>
      <c r="J46" s="709"/>
      <c r="K46" s="709"/>
      <c r="L46" s="709"/>
      <c r="M46" s="643"/>
      <c r="N46" s="644"/>
    </row>
    <row r="47" spans="1:25" ht="12.75" customHeight="1">
      <c r="A47" s="265" t="s">
        <v>239</v>
      </c>
      <c r="B47" s="708"/>
      <c r="C47" s="709"/>
      <c r="D47" s="709"/>
      <c r="E47" s="709"/>
      <c r="F47" s="709"/>
      <c r="G47" s="709"/>
      <c r="H47" s="709"/>
      <c r="I47" s="709"/>
      <c r="J47" s="709"/>
      <c r="K47" s="709"/>
      <c r="L47" s="709"/>
      <c r="M47" s="643"/>
      <c r="N47" s="644"/>
    </row>
    <row r="48" spans="1:25" ht="12.75" customHeight="1">
      <c r="A48" s="265" t="s">
        <v>243</v>
      </c>
      <c r="B48" s="708"/>
      <c r="C48" s="709"/>
      <c r="D48" s="709"/>
      <c r="E48" s="709"/>
      <c r="F48" s="709"/>
      <c r="G48" s="709"/>
      <c r="H48" s="709"/>
      <c r="I48" s="709"/>
      <c r="J48" s="709"/>
      <c r="K48" s="709"/>
      <c r="L48" s="709"/>
      <c r="M48" s="643"/>
      <c r="N48" s="644"/>
    </row>
    <row r="49" spans="1:15" ht="12.75" customHeight="1">
      <c r="A49" s="148" t="s">
        <v>620</v>
      </c>
      <c r="B49" s="708"/>
      <c r="C49" s="709"/>
      <c r="D49" s="709"/>
      <c r="E49" s="709"/>
      <c r="F49" s="709"/>
      <c r="G49" s="709"/>
      <c r="H49" s="709"/>
      <c r="I49" s="709"/>
      <c r="J49" s="709"/>
      <c r="K49" s="709"/>
      <c r="L49" s="709"/>
      <c r="M49" s="643"/>
      <c r="N49" s="644"/>
    </row>
    <row r="50" spans="1:15" ht="12.75" customHeight="1">
      <c r="A50" s="1489" t="s">
        <v>541</v>
      </c>
      <c r="B50" s="1489"/>
      <c r="C50" s="1489"/>
      <c r="D50" s="1489"/>
      <c r="E50" s="1489"/>
      <c r="F50" s="1489"/>
      <c r="G50" s="1489"/>
      <c r="H50" s="1489"/>
      <c r="I50" s="1489"/>
      <c r="J50" s="1489"/>
      <c r="K50" s="1489"/>
      <c r="L50" s="1489"/>
      <c r="M50" s="643"/>
      <c r="N50" s="644"/>
    </row>
    <row r="51" spans="1:15" ht="12.75" customHeight="1">
      <c r="A51" s="265" t="s">
        <v>62</v>
      </c>
      <c r="B51" s="708"/>
      <c r="C51" s="709"/>
      <c r="D51" s="709"/>
      <c r="E51" s="709"/>
      <c r="F51" s="709"/>
      <c r="G51" s="709"/>
      <c r="H51" s="709"/>
      <c r="I51" s="709"/>
      <c r="J51" s="709"/>
      <c r="K51" s="709"/>
      <c r="L51" s="709"/>
      <c r="M51" s="643"/>
      <c r="N51" s="644"/>
    </row>
    <row r="52" spans="1:15" ht="12.75" customHeight="1">
      <c r="A52" s="265" t="s">
        <v>244</v>
      </c>
      <c r="B52" s="708"/>
      <c r="C52" s="709"/>
      <c r="D52" s="709"/>
      <c r="E52" s="709"/>
      <c r="F52" s="709"/>
      <c r="G52" s="709"/>
      <c r="H52" s="709"/>
      <c r="I52" s="709"/>
      <c r="J52" s="709"/>
      <c r="K52" s="709"/>
      <c r="L52" s="709"/>
      <c r="M52" s="643"/>
      <c r="N52" s="644"/>
    </row>
    <row r="53" spans="1:15" ht="20.100000000000001" customHeight="1">
      <c r="A53" s="711"/>
      <c r="B53" s="708"/>
      <c r="C53" s="709"/>
      <c r="D53" s="709"/>
      <c r="E53" s="709"/>
      <c r="F53" s="709"/>
      <c r="G53" s="709"/>
      <c r="H53" s="709"/>
      <c r="I53" s="709"/>
      <c r="J53" s="709"/>
      <c r="K53" s="709"/>
      <c r="L53" s="709"/>
      <c r="M53" s="643"/>
      <c r="N53" s="644"/>
    </row>
    <row r="54" spans="1:15" ht="15" customHeight="1">
      <c r="A54" s="65"/>
      <c r="B54" s="630"/>
      <c r="C54" s="721"/>
      <c r="D54" s="721"/>
      <c r="E54" s="721"/>
      <c r="F54" s="721"/>
      <c r="G54" s="721"/>
      <c r="H54" s="721"/>
      <c r="I54" s="721"/>
      <c r="J54" s="721"/>
      <c r="K54" s="721"/>
      <c r="L54" s="721"/>
    </row>
    <row r="55" spans="1:15" ht="15" customHeight="1">
      <c r="A55" s="86"/>
      <c r="B55" s="630"/>
      <c r="C55" s="630"/>
      <c r="D55" s="630"/>
      <c r="E55" s="670"/>
      <c r="F55" s="643"/>
      <c r="G55" s="643"/>
      <c r="H55" s="643"/>
      <c r="I55" s="643"/>
      <c r="J55" s="643"/>
      <c r="K55" s="643"/>
      <c r="L55" s="645"/>
    </row>
    <row r="56" spans="1:15" ht="15" customHeight="1">
      <c r="A56" s="645"/>
      <c r="B56" s="7"/>
      <c r="C56" s="7"/>
      <c r="F56" s="86"/>
      <c r="G56" s="643"/>
      <c r="H56" s="643"/>
      <c r="I56" s="643"/>
      <c r="J56" s="643"/>
      <c r="K56" s="643"/>
      <c r="L56" s="643"/>
    </row>
    <row r="57" spans="1:15" ht="15" customHeight="1">
      <c r="A57" s="645"/>
      <c r="B57" s="7"/>
      <c r="C57" s="7"/>
      <c r="F57" s="86"/>
      <c r="G57" s="643"/>
      <c r="H57" s="643"/>
      <c r="I57" s="643"/>
      <c r="J57" s="643"/>
      <c r="K57" s="643"/>
      <c r="L57" s="643"/>
    </row>
    <row r="58" spans="1:15" ht="15" customHeight="1">
      <c r="A58" s="645"/>
      <c r="B58" s="7"/>
      <c r="C58" s="7"/>
      <c r="F58" s="86"/>
      <c r="G58" s="643"/>
      <c r="H58" s="643"/>
      <c r="I58" s="643"/>
      <c r="J58" s="643"/>
      <c r="K58" s="643"/>
      <c r="L58" s="643"/>
    </row>
    <row r="59" spans="1:15" ht="15" customHeight="1">
      <c r="A59" s="7"/>
      <c r="B59" s="671"/>
      <c r="C59" s="671"/>
      <c r="D59" s="672"/>
      <c r="E59" s="672"/>
      <c r="F59" s="643"/>
      <c r="G59" s="643"/>
      <c r="H59" s="643"/>
      <c r="I59" s="643"/>
      <c r="J59" s="643"/>
      <c r="K59" s="643"/>
      <c r="L59" s="644"/>
      <c r="O59" s="677"/>
    </row>
    <row r="60" spans="1:15" s="7" customFormat="1" ht="24" customHeight="1">
      <c r="A60" s="645"/>
      <c r="B60" s="671"/>
      <c r="C60" s="671"/>
      <c r="D60" s="672"/>
      <c r="E60" s="672"/>
      <c r="F60" s="86"/>
      <c r="G60" s="643"/>
      <c r="H60" s="643"/>
      <c r="I60" s="643"/>
      <c r="J60" s="643"/>
      <c r="K60" s="643"/>
      <c r="L60" s="643"/>
      <c r="M60" s="673"/>
      <c r="N60" s="673"/>
    </row>
    <row r="61" spans="1:15" s="7" customFormat="1" ht="15" customHeight="1">
      <c r="A61" s="645"/>
      <c r="D61" s="3"/>
      <c r="E61" s="3"/>
      <c r="F61" s="86"/>
      <c r="G61" s="643"/>
      <c r="H61" s="643"/>
      <c r="I61" s="643"/>
      <c r="J61" s="643"/>
      <c r="K61" s="643"/>
      <c r="L61" s="643"/>
      <c r="M61" s="674"/>
      <c r="N61" s="674"/>
    </row>
    <row r="62" spans="1:15" s="7" customFormat="1" ht="12.75" customHeight="1">
      <c r="A62" s="645"/>
      <c r="D62" s="3"/>
      <c r="E62" s="3"/>
      <c r="F62" s="86"/>
      <c r="G62" s="643"/>
      <c r="H62" s="643"/>
      <c r="I62" s="643"/>
      <c r="J62" s="643"/>
      <c r="K62" s="643"/>
      <c r="L62" s="643"/>
    </row>
    <row r="63" spans="1:15" s="7" customFormat="1" ht="13.15" customHeight="1">
      <c r="A63" s="645"/>
      <c r="D63" s="3"/>
      <c r="E63" s="3"/>
      <c r="F63" s="86"/>
      <c r="G63" s="643"/>
      <c r="H63" s="643"/>
      <c r="I63" s="643"/>
      <c r="J63" s="643"/>
      <c r="K63" s="643"/>
      <c r="L63" s="643"/>
    </row>
    <row r="64" spans="1:15" ht="15" customHeight="1">
      <c r="A64" s="645"/>
      <c r="B64" s="7"/>
      <c r="C64" s="7"/>
      <c r="F64" s="86"/>
      <c r="G64" s="643"/>
      <c r="H64" s="643"/>
      <c r="I64" s="643"/>
      <c r="J64" s="643"/>
      <c r="K64" s="643"/>
      <c r="L64" s="643"/>
    </row>
    <row r="65" spans="1:12" ht="15" customHeight="1">
      <c r="A65" s="645"/>
      <c r="B65" s="7"/>
      <c r="C65" s="7"/>
      <c r="F65" s="86"/>
      <c r="G65" s="643"/>
      <c r="H65" s="643"/>
      <c r="I65" s="643"/>
      <c r="J65" s="643"/>
      <c r="K65" s="643"/>
      <c r="L65" s="643"/>
    </row>
    <row r="66" spans="1:12" ht="15" customHeight="1">
      <c r="A66" s="645"/>
      <c r="B66" s="7"/>
      <c r="C66" s="7"/>
      <c r="F66" s="86"/>
      <c r="G66" s="643"/>
      <c r="H66" s="643"/>
      <c r="I66" s="643"/>
      <c r="J66" s="643"/>
      <c r="K66" s="643"/>
      <c r="L66" s="643"/>
    </row>
    <row r="67" spans="1:12" ht="15" customHeight="1">
      <c r="A67" s="645"/>
      <c r="B67" s="7"/>
      <c r="C67" s="7"/>
      <c r="F67" s="86"/>
      <c r="G67" s="643"/>
      <c r="H67" s="643"/>
      <c r="I67" s="643"/>
      <c r="J67" s="643"/>
      <c r="K67" s="643"/>
      <c r="L67" s="643"/>
    </row>
    <row r="68" spans="1:12" ht="15" customHeight="1">
      <c r="A68" s="645"/>
      <c r="B68" s="7"/>
      <c r="C68" s="7"/>
      <c r="F68" s="86"/>
      <c r="G68" s="643"/>
      <c r="H68" s="643"/>
      <c r="I68" s="643"/>
      <c r="J68" s="643"/>
      <c r="K68" s="643"/>
      <c r="L68" s="643"/>
    </row>
    <row r="69" spans="1:12" ht="15" customHeight="1">
      <c r="A69" s="645"/>
      <c r="B69" s="7"/>
      <c r="C69" s="7"/>
      <c r="F69" s="86"/>
      <c r="G69" s="643"/>
      <c r="H69" s="643"/>
      <c r="I69" s="643"/>
      <c r="J69" s="643"/>
      <c r="K69" s="643"/>
      <c r="L69" s="643"/>
    </row>
    <row r="70" spans="1:12" ht="15" customHeight="1">
      <c r="A70" s="645"/>
      <c r="B70" s="7"/>
      <c r="C70" s="7"/>
      <c r="F70" s="86"/>
      <c r="G70" s="643"/>
      <c r="H70" s="643"/>
      <c r="I70" s="643"/>
      <c r="J70" s="643"/>
      <c r="K70" s="643"/>
      <c r="L70" s="643"/>
    </row>
    <row r="71" spans="1:12" ht="15" customHeight="1">
      <c r="A71" s="645"/>
      <c r="B71" s="7"/>
      <c r="C71" s="7"/>
      <c r="F71" s="86"/>
      <c r="G71" s="643"/>
      <c r="H71" s="643"/>
      <c r="I71" s="643"/>
      <c r="J71" s="643"/>
      <c r="K71" s="643"/>
      <c r="L71" s="643"/>
    </row>
    <row r="72" spans="1:12" ht="15" customHeight="1">
      <c r="A72" s="645"/>
      <c r="B72" s="7"/>
      <c r="C72" s="7"/>
      <c r="F72" s="86"/>
      <c r="G72" s="643"/>
      <c r="H72" s="643"/>
      <c r="I72" s="643"/>
      <c r="J72" s="643"/>
      <c r="K72" s="643"/>
      <c r="L72" s="643"/>
    </row>
    <row r="73" spans="1:12" ht="15" customHeight="1">
      <c r="F73" s="86"/>
      <c r="G73" s="643"/>
      <c r="H73" s="643"/>
      <c r="I73" s="643"/>
      <c r="J73" s="643"/>
      <c r="K73" s="643"/>
      <c r="L73" s="643"/>
    </row>
    <row r="74" spans="1:12" ht="15" customHeight="1">
      <c r="A74" s="643"/>
      <c r="B74" s="643"/>
      <c r="C74" s="643"/>
      <c r="D74" s="644"/>
    </row>
    <row r="75" spans="1:12" ht="15" customHeight="1">
      <c r="A75" s="643"/>
      <c r="B75" s="643"/>
      <c r="C75" s="643"/>
      <c r="D75" s="644"/>
    </row>
    <row r="76" spans="1:12" ht="15" customHeight="1">
      <c r="A76" s="643"/>
      <c r="B76" s="643"/>
      <c r="C76" s="643"/>
      <c r="D76" s="644"/>
    </row>
    <row r="77" spans="1:12" ht="15" customHeight="1">
      <c r="D77" s="86"/>
      <c r="E77" s="643"/>
      <c r="F77" s="643"/>
      <c r="G77" s="643"/>
      <c r="H77" s="643"/>
      <c r="I77" s="643"/>
      <c r="J77" s="643"/>
      <c r="K77" s="643"/>
      <c r="L77" s="644"/>
    </row>
    <row r="78" spans="1:12" ht="15" customHeight="1">
      <c r="D78" s="86"/>
      <c r="E78" s="643"/>
      <c r="F78" s="643"/>
      <c r="G78" s="643"/>
      <c r="H78" s="643"/>
      <c r="I78" s="643"/>
      <c r="J78" s="643"/>
      <c r="K78" s="643"/>
      <c r="L78" s="644"/>
    </row>
    <row r="79" spans="1:12" ht="15" customHeight="1">
      <c r="D79" s="86"/>
      <c r="E79" s="643"/>
      <c r="F79" s="643"/>
      <c r="G79" s="643"/>
      <c r="H79" s="643"/>
      <c r="I79" s="643"/>
      <c r="J79" s="643"/>
      <c r="K79" s="643"/>
      <c r="L79" s="644"/>
    </row>
    <row r="80" spans="1:12" ht="15" customHeight="1">
      <c r="D80" s="86"/>
      <c r="E80" s="643"/>
      <c r="F80" s="643"/>
      <c r="G80" s="643"/>
      <c r="H80" s="643"/>
      <c r="I80" s="643"/>
      <c r="J80" s="643"/>
      <c r="K80" s="643"/>
      <c r="L80" s="644"/>
    </row>
    <row r="81" spans="1:12" ht="15" customHeight="1">
      <c r="D81" s="86"/>
      <c r="E81" s="643"/>
      <c r="F81" s="643"/>
      <c r="G81" s="643"/>
      <c r="H81" s="643"/>
      <c r="I81" s="643"/>
      <c r="J81" s="643"/>
      <c r="K81" s="643"/>
      <c r="L81" s="644"/>
    </row>
    <row r="82" spans="1:12" ht="15" customHeight="1">
      <c r="D82" s="86"/>
      <c r="E82" s="643"/>
      <c r="F82" s="643"/>
      <c r="G82" s="643"/>
      <c r="H82" s="643"/>
      <c r="I82" s="643"/>
      <c r="J82" s="643"/>
      <c r="K82" s="643"/>
      <c r="L82" s="644"/>
    </row>
    <row r="83" spans="1:12" ht="15" customHeight="1">
      <c r="D83" s="86"/>
      <c r="E83" s="643"/>
      <c r="F83" s="643"/>
      <c r="G83" s="643"/>
      <c r="H83" s="643"/>
      <c r="I83" s="643"/>
      <c r="J83" s="643"/>
      <c r="K83" s="643"/>
      <c r="L83" s="644"/>
    </row>
    <row r="89" spans="1:12" ht="15" customHeight="1">
      <c r="A89" s="673"/>
      <c r="B89" s="673"/>
    </row>
    <row r="90" spans="1:12" ht="15" customHeight="1">
      <c r="A90" s="674"/>
      <c r="B90" s="674"/>
    </row>
    <row r="91" spans="1:12" ht="15" customHeight="1">
      <c r="A91" s="1623"/>
      <c r="B91" s="1623"/>
      <c r="C91" s="1623"/>
      <c r="D91" s="1623"/>
      <c r="E91" s="1623"/>
      <c r="F91" s="1623"/>
      <c r="G91" s="1623"/>
      <c r="H91" s="1623"/>
      <c r="I91" s="1623"/>
      <c r="J91" s="1623"/>
      <c r="K91" s="1623"/>
      <c r="L91" s="1623"/>
    </row>
    <row r="92" spans="1:12" ht="15" customHeight="1">
      <c r="A92" s="675"/>
      <c r="B92" s="676"/>
      <c r="C92" s="676"/>
      <c r="D92" s="676"/>
      <c r="E92" s="676"/>
      <c r="F92" s="676"/>
      <c r="G92" s="676"/>
      <c r="H92" s="676"/>
      <c r="I92" s="676"/>
      <c r="J92" s="676"/>
      <c r="K92" s="676"/>
      <c r="L92" s="676"/>
    </row>
  </sheetData>
  <mergeCells count="27">
    <mergeCell ref="A91:L91"/>
    <mergeCell ref="J29:J30"/>
    <mergeCell ref="K29:K30"/>
    <mergeCell ref="L29:L30"/>
    <mergeCell ref="A44:L44"/>
    <mergeCell ref="A45:L45"/>
    <mergeCell ref="A50:L50"/>
    <mergeCell ref="A29:A30"/>
    <mergeCell ref="B29:B30"/>
    <mergeCell ref="C29:D29"/>
    <mergeCell ref="E29:F29"/>
    <mergeCell ref="G29:I29"/>
    <mergeCell ref="A19:L19"/>
    <mergeCell ref="A20:L20"/>
    <mergeCell ref="A23:L23"/>
    <mergeCell ref="A25:L25"/>
    <mergeCell ref="A27:L27"/>
    <mergeCell ref="A1:L1"/>
    <mergeCell ref="A3:L3"/>
    <mergeCell ref="A5:A6"/>
    <mergeCell ref="B5:B6"/>
    <mergeCell ref="C5:D5"/>
    <mergeCell ref="E5:F5"/>
    <mergeCell ref="G5:I5"/>
    <mergeCell ref="J5:J6"/>
    <mergeCell ref="K5:K6"/>
    <mergeCell ref="L5:L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L77"/>
  <sheetViews>
    <sheetView workbookViewId="0">
      <selection activeCell="P16" sqref="P16"/>
    </sheetView>
  </sheetViews>
  <sheetFormatPr baseColWidth="10" defaultColWidth="11.42578125" defaultRowHeight="15"/>
  <cols>
    <col min="1" max="1" width="27.28515625" style="104" customWidth="1"/>
    <col min="2" max="10" width="12.7109375" style="104" customWidth="1"/>
    <col min="11" max="16384" width="11.42578125" style="104"/>
  </cols>
  <sheetData>
    <row r="1" spans="1:12" ht="18">
      <c r="A1" s="1529" t="s">
        <v>245</v>
      </c>
      <c r="B1" s="1529"/>
      <c r="C1" s="1529"/>
      <c r="D1" s="1529"/>
      <c r="E1" s="1529"/>
      <c r="F1" s="1529"/>
      <c r="G1" s="1529"/>
      <c r="H1" s="1529"/>
      <c r="I1" s="1529"/>
      <c r="J1" s="1529"/>
      <c r="K1" s="1529"/>
      <c r="L1" s="1529"/>
    </row>
    <row r="2" spans="1:12">
      <c r="A2" s="3"/>
      <c r="B2" s="643"/>
      <c r="C2" s="688"/>
      <c r="D2" s="643"/>
      <c r="E2" s="643"/>
      <c r="F2" s="643"/>
      <c r="G2" s="643"/>
      <c r="H2" s="643"/>
      <c r="I2" s="643"/>
      <c r="J2" s="643"/>
      <c r="K2" s="689"/>
      <c r="L2" s="645"/>
    </row>
    <row r="3" spans="1:12" ht="15.75" customHeight="1">
      <c r="A3" s="1602" t="s">
        <v>543</v>
      </c>
      <c r="B3" s="1602"/>
      <c r="C3" s="1602"/>
      <c r="D3" s="1602"/>
      <c r="E3" s="1602"/>
      <c r="F3" s="1602"/>
      <c r="G3" s="1602"/>
      <c r="H3" s="1602"/>
      <c r="I3" s="1602"/>
      <c r="J3" s="1602"/>
      <c r="K3" s="1602"/>
      <c r="L3" s="1602"/>
    </row>
    <row r="4" spans="1:12" ht="15.75">
      <c r="A4" s="690" t="s">
        <v>225</v>
      </c>
      <c r="B4" s="602"/>
      <c r="C4" s="691"/>
      <c r="D4" s="602"/>
      <c r="E4" s="602"/>
      <c r="F4" s="602"/>
      <c r="G4" s="602"/>
      <c r="H4" s="602"/>
      <c r="I4" s="602"/>
      <c r="J4" s="602"/>
      <c r="K4" s="602"/>
      <c r="L4" s="692"/>
    </row>
    <row r="5" spans="1:12" ht="15" customHeight="1">
      <c r="A5" s="1626" t="s">
        <v>619</v>
      </c>
      <c r="B5" s="1628" t="s">
        <v>227</v>
      </c>
      <c r="C5" s="1630" t="s">
        <v>109</v>
      </c>
      <c r="D5" s="1631"/>
      <c r="E5" s="1630" t="s">
        <v>110</v>
      </c>
      <c r="F5" s="1631"/>
      <c r="G5" s="1630" t="s">
        <v>111</v>
      </c>
      <c r="H5" s="1632"/>
      <c r="I5" s="1631"/>
      <c r="J5" s="1633" t="s">
        <v>112</v>
      </c>
      <c r="K5" s="1635" t="s">
        <v>228</v>
      </c>
      <c r="L5" s="1637" t="s">
        <v>129</v>
      </c>
    </row>
    <row r="6" spans="1:12" ht="45" customHeight="1">
      <c r="A6" s="1627"/>
      <c r="B6" s="1629"/>
      <c r="C6" s="281" t="s">
        <v>115</v>
      </c>
      <c r="D6" s="282" t="s">
        <v>229</v>
      </c>
      <c r="E6" s="283" t="s">
        <v>230</v>
      </c>
      <c r="F6" s="282" t="s">
        <v>231</v>
      </c>
      <c r="G6" s="284" t="s">
        <v>119</v>
      </c>
      <c r="H6" s="309" t="s">
        <v>232</v>
      </c>
      <c r="I6" s="282" t="s">
        <v>233</v>
      </c>
      <c r="J6" s="1634"/>
      <c r="K6" s="1636"/>
      <c r="L6" s="1638"/>
    </row>
    <row r="7" spans="1:12" ht="15" customHeight="1">
      <c r="A7" s="608" t="s">
        <v>241</v>
      </c>
      <c r="B7" s="1180">
        <v>4251</v>
      </c>
      <c r="C7" s="653">
        <v>3.96</v>
      </c>
      <c r="D7" s="653">
        <v>0.157</v>
      </c>
      <c r="E7" s="653">
        <v>0</v>
      </c>
      <c r="F7" s="653">
        <v>0.79800000000000004</v>
      </c>
      <c r="G7" s="653">
        <v>0</v>
      </c>
      <c r="H7" s="611">
        <v>0</v>
      </c>
      <c r="I7" s="654">
        <v>0</v>
      </c>
      <c r="J7" s="611">
        <v>0</v>
      </c>
      <c r="K7" s="653" t="s">
        <v>578</v>
      </c>
      <c r="L7" s="653">
        <v>4.9169999999999998</v>
      </c>
    </row>
    <row r="8" spans="1:12" ht="15" customHeight="1">
      <c r="A8" s="615" t="s">
        <v>209</v>
      </c>
      <c r="B8" s="1171">
        <v>4879</v>
      </c>
      <c r="C8" s="657">
        <v>4.5439999999999996</v>
      </c>
      <c r="D8" s="657">
        <v>0.125</v>
      </c>
      <c r="E8" s="657" t="s">
        <v>578</v>
      </c>
      <c r="F8" s="657">
        <v>0.90200000000000002</v>
      </c>
      <c r="G8" s="657">
        <v>0</v>
      </c>
      <c r="H8" s="618">
        <v>0</v>
      </c>
      <c r="I8" s="658">
        <v>0</v>
      </c>
      <c r="J8" s="618">
        <v>0</v>
      </c>
      <c r="K8" s="657" t="s">
        <v>578</v>
      </c>
      <c r="L8" s="657">
        <v>5.5819999999999999</v>
      </c>
    </row>
    <row r="9" spans="1:12" ht="15" customHeight="1">
      <c r="A9" s="619" t="s">
        <v>210</v>
      </c>
      <c r="B9" s="1180">
        <v>1594</v>
      </c>
      <c r="C9" s="653">
        <v>1.194</v>
      </c>
      <c r="D9" s="653">
        <v>0.129</v>
      </c>
      <c r="E9" s="653" t="s">
        <v>578</v>
      </c>
      <c r="F9" s="653">
        <v>0.67300000000000004</v>
      </c>
      <c r="G9" s="653">
        <v>0</v>
      </c>
      <c r="H9" s="611">
        <v>0</v>
      </c>
      <c r="I9" s="654">
        <v>0</v>
      </c>
      <c r="J9" s="611">
        <v>0</v>
      </c>
      <c r="K9" s="653">
        <v>1.7000000000000001E-2</v>
      </c>
      <c r="L9" s="653">
        <v>2.0219999999999998</v>
      </c>
    </row>
    <row r="10" spans="1:12" ht="15" customHeight="1">
      <c r="A10" s="615" t="s">
        <v>211</v>
      </c>
      <c r="B10" s="1171">
        <v>1012</v>
      </c>
      <c r="C10" s="657">
        <v>0.996</v>
      </c>
      <c r="D10" s="657">
        <v>0.126</v>
      </c>
      <c r="E10" s="657">
        <v>5.1999999999999998E-2</v>
      </c>
      <c r="F10" s="657">
        <v>0.29699999999999999</v>
      </c>
      <c r="G10" s="657">
        <v>0</v>
      </c>
      <c r="H10" s="618">
        <v>0</v>
      </c>
      <c r="I10" s="658" t="s">
        <v>578</v>
      </c>
      <c r="J10" s="618">
        <v>0</v>
      </c>
      <c r="K10" s="657">
        <v>6.3E-2</v>
      </c>
      <c r="L10" s="657">
        <v>1.5349999999999999</v>
      </c>
    </row>
    <row r="11" spans="1:12" ht="15" customHeight="1">
      <c r="A11" s="619" t="s">
        <v>212</v>
      </c>
      <c r="B11" s="1180">
        <v>1276</v>
      </c>
      <c r="C11" s="653">
        <v>1.4419999999999999</v>
      </c>
      <c r="D11" s="653">
        <v>0.37</v>
      </c>
      <c r="E11" s="653">
        <v>0.30299999999999999</v>
      </c>
      <c r="F11" s="653">
        <v>0.28999999999999998</v>
      </c>
      <c r="G11" s="653">
        <v>0</v>
      </c>
      <c r="H11" s="611">
        <v>0</v>
      </c>
      <c r="I11" s="654">
        <v>5.6000000000000001E-2</v>
      </c>
      <c r="J11" s="696">
        <v>0</v>
      </c>
      <c r="K11" s="611">
        <v>7.0000000000000007E-2</v>
      </c>
      <c r="L11" s="653">
        <v>2.5310000000000001</v>
      </c>
    </row>
    <row r="12" spans="1:12" ht="15" customHeight="1">
      <c r="A12" s="615" t="s">
        <v>213</v>
      </c>
      <c r="B12" s="1171">
        <v>1058</v>
      </c>
      <c r="C12" s="657">
        <v>1.5129999999999999</v>
      </c>
      <c r="D12" s="657">
        <v>0.3</v>
      </c>
      <c r="E12" s="657">
        <v>0.57699999999999996</v>
      </c>
      <c r="F12" s="657">
        <v>0.23599999999999999</v>
      </c>
      <c r="G12" s="657">
        <v>0</v>
      </c>
      <c r="H12" s="618">
        <v>2E-3</v>
      </c>
      <c r="I12" s="658">
        <v>9.5000000000000001E-2</v>
      </c>
      <c r="J12" s="695">
        <v>0</v>
      </c>
      <c r="K12" s="618">
        <v>9.7000000000000003E-2</v>
      </c>
      <c r="L12" s="657">
        <v>2.82</v>
      </c>
    </row>
    <row r="13" spans="1:12" ht="15" customHeight="1">
      <c r="A13" s="619" t="s">
        <v>214</v>
      </c>
      <c r="B13" s="1180">
        <v>1055</v>
      </c>
      <c r="C13" s="653">
        <v>1.992</v>
      </c>
      <c r="D13" s="653">
        <v>0.34200000000000003</v>
      </c>
      <c r="E13" s="653">
        <v>1.2250000000000001</v>
      </c>
      <c r="F13" s="653">
        <v>0.186</v>
      </c>
      <c r="G13" s="653">
        <v>0</v>
      </c>
      <c r="H13" s="611">
        <v>0.01</v>
      </c>
      <c r="I13" s="654">
        <v>0.218</v>
      </c>
      <c r="J13" s="696">
        <v>0</v>
      </c>
      <c r="K13" s="611">
        <v>0.14599999999999999</v>
      </c>
      <c r="L13" s="653">
        <v>4.1189999999999998</v>
      </c>
    </row>
    <row r="14" spans="1:12" ht="15" customHeight="1">
      <c r="A14" s="615" t="s">
        <v>215</v>
      </c>
      <c r="B14" s="1171">
        <v>277</v>
      </c>
      <c r="C14" s="657">
        <v>0.85499999999999998</v>
      </c>
      <c r="D14" s="657">
        <v>0.05</v>
      </c>
      <c r="E14" s="657">
        <v>0.39100000000000001</v>
      </c>
      <c r="F14" s="657">
        <v>2.1000000000000001E-2</v>
      </c>
      <c r="G14" s="657">
        <v>0</v>
      </c>
      <c r="H14" s="618">
        <v>8.0000000000000002E-3</v>
      </c>
      <c r="I14" s="658" t="s">
        <v>578</v>
      </c>
      <c r="J14" s="695">
        <v>0</v>
      </c>
      <c r="K14" s="618">
        <v>0</v>
      </c>
      <c r="L14" s="657">
        <v>1.36</v>
      </c>
    </row>
    <row r="15" spans="1:12" ht="15" customHeight="1">
      <c r="A15" s="619" t="s">
        <v>216</v>
      </c>
      <c r="B15" s="1180">
        <v>542</v>
      </c>
      <c r="C15" s="653">
        <v>3.0920000000000001</v>
      </c>
      <c r="D15" s="653">
        <v>9.2999999999999999E-2</v>
      </c>
      <c r="E15" s="653">
        <v>1.246</v>
      </c>
      <c r="F15" s="653">
        <v>2.9000000000000001E-2</v>
      </c>
      <c r="G15" s="653">
        <v>1.4E-2</v>
      </c>
      <c r="H15" s="611">
        <v>4.7E-2</v>
      </c>
      <c r="I15" s="654">
        <v>0.16700000000000001</v>
      </c>
      <c r="J15" s="696">
        <v>0</v>
      </c>
      <c r="K15" s="611">
        <v>0.04</v>
      </c>
      <c r="L15" s="653">
        <v>4.7279999999999998</v>
      </c>
    </row>
    <row r="16" spans="1:12" ht="15" customHeight="1">
      <c r="A16" s="621" t="s">
        <v>217</v>
      </c>
      <c r="B16" s="1172">
        <v>304</v>
      </c>
      <c r="C16" s="660">
        <v>5.6980000000000004</v>
      </c>
      <c r="D16" s="660">
        <v>6.3E-2</v>
      </c>
      <c r="E16" s="660">
        <v>0.96499999999999997</v>
      </c>
      <c r="F16" s="660">
        <v>6.0000000000000001E-3</v>
      </c>
      <c r="G16" s="660">
        <v>1.976</v>
      </c>
      <c r="H16" s="623">
        <v>3.2000000000000001E-2</v>
      </c>
      <c r="I16" s="661">
        <v>0.107</v>
      </c>
      <c r="J16" s="697">
        <v>0.25700000000000001</v>
      </c>
      <c r="K16" s="623">
        <v>1.2E-2</v>
      </c>
      <c r="L16" s="660">
        <v>9.1159999999999997</v>
      </c>
    </row>
    <row r="17" spans="1:12" ht="30" customHeight="1">
      <c r="A17" s="698" t="s">
        <v>246</v>
      </c>
      <c r="B17" s="699">
        <f>SUM(B7:B16)</f>
        <v>16248</v>
      </c>
      <c r="C17" s="700">
        <v>25.286000000000001</v>
      </c>
      <c r="D17" s="627">
        <v>1.7549999999999999</v>
      </c>
      <c r="E17" s="700">
        <v>4.7699999999999996</v>
      </c>
      <c r="F17" s="627">
        <v>3.4380000000000002</v>
      </c>
      <c r="G17" s="701">
        <v>1.99</v>
      </c>
      <c r="H17" s="701">
        <v>9.9000000000000005E-2</v>
      </c>
      <c r="I17" s="627">
        <v>0.67900000000000005</v>
      </c>
      <c r="J17" s="627">
        <v>0.25700000000000001</v>
      </c>
      <c r="K17" s="627">
        <v>0.45600000000000002</v>
      </c>
      <c r="L17" s="700">
        <v>38.729999999999997</v>
      </c>
    </row>
    <row r="18" spans="1:12" ht="5.0999999999999996" customHeight="1">
      <c r="A18" s="707"/>
      <c r="B18" s="708"/>
      <c r="C18" s="709"/>
      <c r="D18" s="709"/>
      <c r="E18" s="709"/>
      <c r="F18" s="709"/>
      <c r="G18" s="709"/>
      <c r="H18" s="709"/>
      <c r="I18" s="709"/>
      <c r="J18" s="709"/>
      <c r="K18" s="709"/>
      <c r="L18" s="709"/>
    </row>
    <row r="19" spans="1:12" ht="12.75" customHeight="1">
      <c r="A19" s="637" t="s">
        <v>235</v>
      </c>
      <c r="B19" s="724"/>
      <c r="C19" s="725"/>
      <c r="D19" s="725"/>
      <c r="E19" s="725"/>
      <c r="F19" s="709"/>
      <c r="G19" s="709"/>
      <c r="H19" s="709"/>
      <c r="I19" s="709"/>
      <c r="J19" s="709"/>
      <c r="K19" s="709"/>
      <c r="L19" s="709"/>
    </row>
    <row r="20" spans="1:12" ht="12.75" customHeight="1">
      <c r="A20" s="265" t="s">
        <v>236</v>
      </c>
      <c r="B20" s="708"/>
      <c r="C20" s="709"/>
      <c r="D20" s="709"/>
      <c r="E20" s="709"/>
      <c r="F20" s="709"/>
      <c r="G20" s="709"/>
      <c r="H20" s="709"/>
      <c r="I20" s="709"/>
      <c r="J20" s="709"/>
      <c r="K20" s="709"/>
      <c r="L20" s="709"/>
    </row>
    <row r="21" spans="1:12" ht="25.5" customHeight="1">
      <c r="A21" s="1489" t="s">
        <v>237</v>
      </c>
      <c r="B21" s="1489"/>
      <c r="C21" s="1489"/>
      <c r="D21" s="1489"/>
      <c r="E21" s="1489"/>
      <c r="F21" s="1489"/>
      <c r="G21" s="1489"/>
      <c r="H21" s="1489"/>
      <c r="I21" s="1489"/>
      <c r="J21" s="1489"/>
      <c r="K21" s="1489"/>
      <c r="L21" s="1489"/>
    </row>
    <row r="22" spans="1:12" ht="12.75" customHeight="1">
      <c r="A22" s="265" t="s">
        <v>238</v>
      </c>
      <c r="B22" s="708"/>
      <c r="C22" s="709"/>
      <c r="D22" s="709"/>
      <c r="E22" s="709"/>
      <c r="F22" s="709"/>
      <c r="G22" s="709"/>
      <c r="H22" s="709"/>
      <c r="I22" s="709"/>
      <c r="J22" s="709"/>
      <c r="K22" s="709"/>
      <c r="L22" s="709"/>
    </row>
    <row r="23" spans="1:12" ht="12.75" customHeight="1">
      <c r="A23" s="265" t="s">
        <v>247</v>
      </c>
      <c r="B23" s="708"/>
      <c r="C23" s="709"/>
      <c r="D23" s="709"/>
      <c r="E23" s="709"/>
      <c r="F23" s="709"/>
      <c r="G23" s="709"/>
      <c r="H23" s="709"/>
      <c r="I23" s="709"/>
      <c r="J23" s="709"/>
      <c r="K23" s="709"/>
      <c r="L23" s="709"/>
    </row>
    <row r="24" spans="1:12" ht="12.75" customHeight="1">
      <c r="A24" s="265" t="s">
        <v>248</v>
      </c>
      <c r="B24" s="708"/>
      <c r="C24" s="709"/>
      <c r="D24" s="709"/>
      <c r="E24" s="709"/>
      <c r="F24" s="709"/>
      <c r="G24" s="709"/>
      <c r="H24" s="709"/>
      <c r="I24" s="709"/>
      <c r="J24" s="709"/>
      <c r="K24" s="709"/>
      <c r="L24" s="709"/>
    </row>
    <row r="25" spans="1:12" ht="12.75" customHeight="1">
      <c r="A25" s="265" t="s">
        <v>362</v>
      </c>
      <c r="B25" s="708"/>
      <c r="C25" s="709"/>
      <c r="D25" s="709"/>
      <c r="E25" s="709"/>
      <c r="F25" s="709"/>
      <c r="G25" s="709"/>
      <c r="H25" s="709"/>
      <c r="I25" s="709"/>
      <c r="J25" s="709"/>
      <c r="K25" s="709"/>
      <c r="L25" s="709"/>
    </row>
    <row r="26" spans="1:12" ht="25.5" customHeight="1">
      <c r="A26" s="1489" t="s">
        <v>542</v>
      </c>
      <c r="B26" s="1489"/>
      <c r="C26" s="1489"/>
      <c r="D26" s="1489"/>
      <c r="E26" s="1489"/>
      <c r="F26" s="1489"/>
      <c r="G26" s="1489"/>
      <c r="H26" s="1489"/>
      <c r="I26" s="1489"/>
      <c r="J26" s="1489"/>
      <c r="K26" s="1489"/>
      <c r="L26" s="1489"/>
    </row>
    <row r="27" spans="1:12" ht="12.75" customHeight="1">
      <c r="A27" s="265" t="s">
        <v>62</v>
      </c>
      <c r="B27" s="708"/>
      <c r="C27" s="709"/>
      <c r="D27" s="709"/>
      <c r="E27" s="709"/>
      <c r="F27" s="709"/>
      <c r="G27" s="709"/>
      <c r="H27" s="709"/>
      <c r="I27" s="709"/>
      <c r="J27" s="709"/>
      <c r="K27" s="709"/>
      <c r="L27" s="709"/>
    </row>
    <row r="28" spans="1:12" ht="12.75" customHeight="1">
      <c r="A28" s="265" t="s">
        <v>249</v>
      </c>
      <c r="B28" s="708"/>
      <c r="C28" s="709"/>
      <c r="D28" s="709"/>
      <c r="E28" s="709"/>
      <c r="F28" s="709"/>
      <c r="G28" s="709"/>
      <c r="H28" s="709"/>
      <c r="I28" s="709"/>
      <c r="J28" s="709"/>
      <c r="K28" s="709"/>
      <c r="L28" s="709"/>
    </row>
    <row r="29" spans="1:12" ht="20.100000000000001" customHeight="1"/>
    <row r="30" spans="1:12" ht="18.75">
      <c r="A30" s="597" t="s">
        <v>544</v>
      </c>
      <c r="B30" s="646"/>
      <c r="C30" s="646"/>
      <c r="D30" s="646"/>
      <c r="E30" s="646"/>
      <c r="F30" s="646"/>
      <c r="G30" s="646"/>
      <c r="H30" s="646"/>
      <c r="I30" s="646"/>
      <c r="J30" s="647"/>
      <c r="K30" s="722"/>
      <c r="L30" s="722"/>
    </row>
    <row r="31" spans="1:12" ht="15.75">
      <c r="A31" s="648" t="s">
        <v>48</v>
      </c>
      <c r="B31" s="646"/>
      <c r="C31" s="646"/>
      <c r="D31" s="646"/>
      <c r="E31" s="646"/>
      <c r="F31" s="646"/>
      <c r="G31" s="646"/>
      <c r="H31" s="646"/>
      <c r="I31" s="646"/>
      <c r="J31" s="649"/>
      <c r="K31" s="722"/>
      <c r="L31" s="722"/>
    </row>
    <row r="32" spans="1:12" ht="15.75">
      <c r="A32" s="1604" t="s">
        <v>546</v>
      </c>
      <c r="B32" s="1494" t="s">
        <v>127</v>
      </c>
      <c r="C32" s="1495"/>
      <c r="D32" s="1495"/>
      <c r="E32" s="1496"/>
      <c r="F32" s="1494" t="s">
        <v>128</v>
      </c>
      <c r="G32" s="1495"/>
      <c r="H32" s="1495"/>
      <c r="I32" s="1496"/>
      <c r="J32" s="1497" t="s">
        <v>129</v>
      </c>
      <c r="K32" s="722"/>
      <c r="L32" s="722"/>
    </row>
    <row r="33" spans="1:12" ht="15.75">
      <c r="A33" s="1605"/>
      <c r="B33" s="1499" t="s">
        <v>130</v>
      </c>
      <c r="C33" s="1500"/>
      <c r="D33" s="1501"/>
      <c r="E33" s="1506" t="s">
        <v>131</v>
      </c>
      <c r="F33" s="1624" t="s">
        <v>132</v>
      </c>
      <c r="G33" s="1504" t="s">
        <v>133</v>
      </c>
      <c r="H33" s="1504" t="s">
        <v>134</v>
      </c>
      <c r="I33" s="1506" t="s">
        <v>135</v>
      </c>
      <c r="J33" s="1497"/>
      <c r="K33" s="722"/>
      <c r="L33" s="722"/>
    </row>
    <row r="34" spans="1:12" ht="15.75">
      <c r="A34" s="1606"/>
      <c r="B34" s="650" t="s">
        <v>136</v>
      </c>
      <c r="C34" s="310" t="s">
        <v>68</v>
      </c>
      <c r="D34" s="577" t="s">
        <v>137</v>
      </c>
      <c r="E34" s="1507"/>
      <c r="F34" s="1625"/>
      <c r="G34" s="1505"/>
      <c r="H34" s="1505"/>
      <c r="I34" s="1507"/>
      <c r="J34" s="1498"/>
      <c r="K34" s="722"/>
      <c r="L34" s="722"/>
    </row>
    <row r="35" spans="1:12" ht="15.75">
      <c r="A35" s="652" t="s">
        <v>208</v>
      </c>
      <c r="B35" s="653">
        <v>3.4969999999999999</v>
      </c>
      <c r="C35" s="611">
        <v>1.413</v>
      </c>
      <c r="D35" s="654">
        <v>5.0000000000000001E-3</v>
      </c>
      <c r="E35" s="653">
        <v>0</v>
      </c>
      <c r="F35" s="653">
        <v>0.68700000000000006</v>
      </c>
      <c r="G35" s="611">
        <v>0.71799999999999997</v>
      </c>
      <c r="H35" s="1175">
        <v>3.4009999999999998</v>
      </c>
      <c r="I35" s="611">
        <v>0.111</v>
      </c>
      <c r="J35" s="653">
        <v>4.9169999999999998</v>
      </c>
      <c r="K35" s="722"/>
      <c r="L35" s="655"/>
    </row>
    <row r="36" spans="1:12" ht="15.75">
      <c r="A36" s="656" t="s">
        <v>209</v>
      </c>
      <c r="B36" s="657">
        <v>3.8540000000000001</v>
      </c>
      <c r="C36" s="618">
        <v>1.7130000000000001</v>
      </c>
      <c r="D36" s="658">
        <v>0.01</v>
      </c>
      <c r="E36" s="657">
        <v>5.0000000000000001E-3</v>
      </c>
      <c r="F36" s="657">
        <v>0.48099999999999998</v>
      </c>
      <c r="G36" s="618">
        <v>0.64100000000000001</v>
      </c>
      <c r="H36" s="618">
        <v>4.327</v>
      </c>
      <c r="I36" s="618">
        <v>0.13300000000000001</v>
      </c>
      <c r="J36" s="657">
        <v>5.5819999999999999</v>
      </c>
      <c r="K36" s="722"/>
      <c r="L36" s="655"/>
    </row>
    <row r="37" spans="1:12" ht="15.75">
      <c r="A37" s="659" t="s">
        <v>210</v>
      </c>
      <c r="B37" s="653">
        <v>1.175</v>
      </c>
      <c r="C37" s="611">
        <v>0.83799999999999997</v>
      </c>
      <c r="D37" s="654">
        <v>8.0000000000000002E-3</v>
      </c>
      <c r="E37" s="653">
        <v>0</v>
      </c>
      <c r="F37" s="653">
        <v>0.13800000000000001</v>
      </c>
      <c r="G37" s="611">
        <v>0.20100000000000001</v>
      </c>
      <c r="H37" s="611">
        <v>1.504</v>
      </c>
      <c r="I37" s="611">
        <v>0.17899999999999999</v>
      </c>
      <c r="J37" s="653">
        <v>2.0219999999999998</v>
      </c>
      <c r="K37" s="722"/>
      <c r="L37" s="655"/>
    </row>
    <row r="38" spans="1:12" ht="15.75">
      <c r="A38" s="656" t="s">
        <v>211</v>
      </c>
      <c r="B38" s="657">
        <v>0.67700000000000005</v>
      </c>
      <c r="C38" s="618">
        <v>0.85499999999999998</v>
      </c>
      <c r="D38" s="658">
        <v>0</v>
      </c>
      <c r="E38" s="657">
        <v>0</v>
      </c>
      <c r="F38" s="657">
        <v>0.16300000000000001</v>
      </c>
      <c r="G38" s="618">
        <v>0.22700000000000001</v>
      </c>
      <c r="H38" s="618">
        <v>0.92100000000000004</v>
      </c>
      <c r="I38" s="618">
        <v>0.224</v>
      </c>
      <c r="J38" s="657">
        <v>1.5349999999999999</v>
      </c>
      <c r="K38" s="722"/>
      <c r="L38" s="655"/>
    </row>
    <row r="39" spans="1:12" ht="15.75">
      <c r="A39" s="659" t="s">
        <v>212</v>
      </c>
      <c r="B39" s="653">
        <v>0.80800000000000005</v>
      </c>
      <c r="C39" s="611">
        <v>1.708</v>
      </c>
      <c r="D39" s="654">
        <v>1.4E-2</v>
      </c>
      <c r="E39" s="653">
        <v>0</v>
      </c>
      <c r="F39" s="653">
        <v>0.36299999999999999</v>
      </c>
      <c r="G39" s="611">
        <v>0.54800000000000004</v>
      </c>
      <c r="H39" s="611">
        <v>1.115</v>
      </c>
      <c r="I39" s="611">
        <v>0.505</v>
      </c>
      <c r="J39" s="653">
        <v>2.5310000000000001</v>
      </c>
      <c r="K39" s="722"/>
      <c r="L39" s="655"/>
    </row>
    <row r="40" spans="1:12" ht="15.75">
      <c r="A40" s="656" t="s">
        <v>213</v>
      </c>
      <c r="B40" s="657">
        <v>0.878</v>
      </c>
      <c r="C40" s="618">
        <v>1.931</v>
      </c>
      <c r="D40" s="658">
        <v>8.9999999999999993E-3</v>
      </c>
      <c r="E40" s="657">
        <v>0</v>
      </c>
      <c r="F40" s="657">
        <v>0.41299999999999998</v>
      </c>
      <c r="G40" s="618">
        <v>0.78600000000000003</v>
      </c>
      <c r="H40" s="618">
        <v>0.98899999999999999</v>
      </c>
      <c r="I40" s="618">
        <v>0.63200000000000001</v>
      </c>
      <c r="J40" s="657">
        <v>2.82</v>
      </c>
      <c r="K40" s="722"/>
      <c r="L40" s="655"/>
    </row>
    <row r="41" spans="1:12" ht="15.75">
      <c r="A41" s="659" t="s">
        <v>214</v>
      </c>
      <c r="B41" s="653">
        <v>1.5229999999999999</v>
      </c>
      <c r="C41" s="611">
        <v>2.577</v>
      </c>
      <c r="D41" s="654">
        <v>1.4E-2</v>
      </c>
      <c r="E41" s="653">
        <v>5.0000000000000001E-3</v>
      </c>
      <c r="F41" s="653">
        <v>0.45300000000000001</v>
      </c>
      <c r="G41" s="611">
        <v>1.3859999999999999</v>
      </c>
      <c r="H41" s="611">
        <v>1.5429999999999999</v>
      </c>
      <c r="I41" s="611">
        <v>0.73699999999999999</v>
      </c>
      <c r="J41" s="653">
        <v>4.1189999999999998</v>
      </c>
      <c r="K41" s="722"/>
      <c r="L41" s="655"/>
    </row>
    <row r="42" spans="1:12" ht="15.75">
      <c r="A42" s="656" t="s">
        <v>215</v>
      </c>
      <c r="B42" s="657">
        <v>0.62</v>
      </c>
      <c r="C42" s="618">
        <v>0.72799999999999998</v>
      </c>
      <c r="D42" s="658">
        <v>1.0999999999999999E-2</v>
      </c>
      <c r="E42" s="657">
        <v>0</v>
      </c>
      <c r="F42" s="657">
        <v>0.17299999999999999</v>
      </c>
      <c r="G42" s="618">
        <v>0.62</v>
      </c>
      <c r="H42" s="618">
        <v>0.39400000000000002</v>
      </c>
      <c r="I42" s="618">
        <v>0.17299999999999999</v>
      </c>
      <c r="J42" s="657">
        <v>1.36</v>
      </c>
      <c r="K42" s="722"/>
      <c r="L42" s="655"/>
    </row>
    <row r="43" spans="1:12" ht="15.75">
      <c r="A43" s="659" t="s">
        <v>216</v>
      </c>
      <c r="B43" s="653">
        <v>2.0569999999999999</v>
      </c>
      <c r="C43" s="611">
        <v>2.629</v>
      </c>
      <c r="D43" s="654">
        <v>4.1000000000000002E-2</v>
      </c>
      <c r="E43" s="653">
        <v>0</v>
      </c>
      <c r="F43" s="653">
        <v>0.83099999999999996</v>
      </c>
      <c r="G43" s="611">
        <v>1.5920000000000001</v>
      </c>
      <c r="H43" s="611">
        <v>1.278</v>
      </c>
      <c r="I43" s="611">
        <v>1.0269999999999999</v>
      </c>
      <c r="J43" s="653">
        <v>4.7279999999999998</v>
      </c>
      <c r="K43" s="722"/>
      <c r="L43" s="655"/>
    </row>
    <row r="44" spans="1:12" ht="15.75">
      <c r="A44" s="723" t="s">
        <v>217</v>
      </c>
      <c r="B44" s="660">
        <v>2.972</v>
      </c>
      <c r="C44" s="623">
        <v>4.9290000000000003</v>
      </c>
      <c r="D44" s="661">
        <v>1.2130000000000001</v>
      </c>
      <c r="E44" s="660">
        <v>0</v>
      </c>
      <c r="F44" s="660">
        <v>1.8260000000000001</v>
      </c>
      <c r="G44" s="623">
        <v>2.12</v>
      </c>
      <c r="H44" s="623">
        <v>3.3620000000000001</v>
      </c>
      <c r="I44" s="623">
        <v>1.8080000000000001</v>
      </c>
      <c r="J44" s="660">
        <v>9.1159999999999997</v>
      </c>
      <c r="K44" s="722"/>
      <c r="L44" s="655"/>
    </row>
    <row r="45" spans="1:12" ht="24">
      <c r="A45" s="662" t="s">
        <v>246</v>
      </c>
      <c r="B45" s="701">
        <v>18.061</v>
      </c>
      <c r="C45" s="701">
        <v>19.321000000000002</v>
      </c>
      <c r="D45" s="627">
        <v>1.327</v>
      </c>
      <c r="E45" s="1181">
        <v>2.1000000000000001E-2</v>
      </c>
      <c r="F45" s="701">
        <v>5.5279999999999996</v>
      </c>
      <c r="G45" s="701">
        <v>8.8390000000000004</v>
      </c>
      <c r="H45" s="701">
        <v>18.834</v>
      </c>
      <c r="I45" s="627">
        <v>5.5289999999999999</v>
      </c>
      <c r="J45" s="701">
        <v>38.729999999999997</v>
      </c>
      <c r="K45" s="722"/>
      <c r="L45" s="655"/>
    </row>
    <row r="46" spans="1:12" ht="5.0999999999999996" customHeight="1">
      <c r="A46" s="669"/>
      <c r="B46" s="646"/>
      <c r="C46" s="646"/>
      <c r="D46" s="646"/>
      <c r="E46" s="646"/>
      <c r="F46" s="646"/>
      <c r="G46" s="646"/>
      <c r="H46" s="646"/>
      <c r="I46" s="647"/>
      <c r="J46" s="722"/>
      <c r="K46" s="722"/>
    </row>
    <row r="47" spans="1:12" ht="15.75">
      <c r="A47" s="265" t="s">
        <v>72</v>
      </c>
      <c r="B47" s="63"/>
      <c r="C47" s="63"/>
      <c r="D47" s="63"/>
      <c r="E47" s="63"/>
      <c r="F47" s="63"/>
      <c r="G47" s="63"/>
      <c r="H47" s="63"/>
      <c r="I47" s="63"/>
      <c r="J47" s="63"/>
      <c r="K47" s="722"/>
      <c r="L47" s="722"/>
    </row>
    <row r="48" spans="1:12" ht="12.75" customHeight="1">
      <c r="A48" s="265" t="s">
        <v>223</v>
      </c>
      <c r="B48" s="265"/>
      <c r="C48" s="265"/>
      <c r="D48" s="265"/>
      <c r="E48" s="265"/>
      <c r="F48" s="265"/>
      <c r="G48" s="265"/>
      <c r="H48" s="265"/>
      <c r="I48" s="265"/>
      <c r="J48" s="265"/>
      <c r="K48" s="722"/>
      <c r="L48" s="722"/>
    </row>
    <row r="49" spans="1:12" ht="25.5" customHeight="1">
      <c r="A49" s="1601" t="s">
        <v>545</v>
      </c>
      <c r="B49" s="1601"/>
      <c r="C49" s="1601"/>
      <c r="D49" s="1601"/>
      <c r="E49" s="1601"/>
      <c r="F49" s="1601"/>
      <c r="G49" s="1601"/>
      <c r="H49" s="1601"/>
      <c r="I49" s="1601"/>
      <c r="J49" s="1601"/>
      <c r="K49" s="722"/>
      <c r="L49" s="722"/>
    </row>
    <row r="50" spans="1:12" ht="12.75" customHeight="1">
      <c r="A50" s="265" t="s">
        <v>62</v>
      </c>
      <c r="B50" s="78"/>
      <c r="C50" s="78"/>
      <c r="D50" s="78"/>
      <c r="E50" s="78"/>
      <c r="F50" s="78"/>
      <c r="G50" s="78"/>
      <c r="H50" s="78"/>
      <c r="I50" s="78"/>
      <c r="J50" s="78"/>
      <c r="K50" s="722"/>
      <c r="L50" s="722"/>
    </row>
    <row r="51" spans="1:12" ht="12.75" customHeight="1">
      <c r="A51" s="265" t="s">
        <v>249</v>
      </c>
      <c r="B51" s="78"/>
      <c r="C51" s="78"/>
      <c r="D51" s="78"/>
      <c r="E51" s="78"/>
      <c r="F51" s="78"/>
      <c r="G51" s="76"/>
      <c r="H51" s="705"/>
      <c r="I51" s="705"/>
      <c r="J51" s="705"/>
      <c r="K51" s="722"/>
      <c r="L51" s="722"/>
    </row>
    <row r="52" spans="1:12">
      <c r="A52" s="109"/>
    </row>
    <row r="53" spans="1:12">
      <c r="A53" s="109"/>
    </row>
    <row r="54" spans="1:12">
      <c r="A54" s="109"/>
    </row>
    <row r="55" spans="1:12">
      <c r="A55" s="109"/>
    </row>
    <row r="56" spans="1:12">
      <c r="A56" s="109"/>
    </row>
    <row r="57" spans="1:12">
      <c r="A57" s="109"/>
    </row>
    <row r="58" spans="1:12">
      <c r="A58" s="109"/>
    </row>
    <row r="59" spans="1:12">
      <c r="A59" s="109"/>
    </row>
    <row r="60" spans="1:12">
      <c r="A60" s="109"/>
    </row>
    <row r="61" spans="1:12">
      <c r="A61" s="109"/>
    </row>
    <row r="62" spans="1:12">
      <c r="A62" s="109"/>
    </row>
    <row r="63" spans="1:12">
      <c r="A63" s="109"/>
    </row>
    <row r="64" spans="1:12">
      <c r="A64" s="109"/>
    </row>
    <row r="65" spans="1:1">
      <c r="A65" s="109"/>
    </row>
    <row r="66" spans="1:1">
      <c r="A66" s="109"/>
    </row>
    <row r="67" spans="1:1">
      <c r="A67" s="109"/>
    </row>
    <row r="68" spans="1:1">
      <c r="A68" s="109"/>
    </row>
    <row r="69" spans="1:1">
      <c r="A69" s="109"/>
    </row>
    <row r="70" spans="1:1">
      <c r="A70" s="109"/>
    </row>
    <row r="71" spans="1:1">
      <c r="A71" s="109"/>
    </row>
    <row r="72" spans="1:1">
      <c r="A72" s="109"/>
    </row>
    <row r="73" spans="1:1">
      <c r="A73" s="109"/>
    </row>
    <row r="74" spans="1:1">
      <c r="A74" s="109"/>
    </row>
    <row r="75" spans="1:1">
      <c r="A75" s="109"/>
    </row>
    <row r="76" spans="1:1">
      <c r="A76" s="109"/>
    </row>
    <row r="77" spans="1:1">
      <c r="A77" s="109"/>
    </row>
  </sheetData>
  <mergeCells count="23">
    <mergeCell ref="H33:H34"/>
    <mergeCell ref="I33:I34"/>
    <mergeCell ref="A49:J49"/>
    <mergeCell ref="A21:L21"/>
    <mergeCell ref="A26:L26"/>
    <mergeCell ref="A32:A34"/>
    <mergeCell ref="B32:E32"/>
    <mergeCell ref="F32:I32"/>
    <mergeCell ref="J32:J34"/>
    <mergeCell ref="B33:D33"/>
    <mergeCell ref="E33:E34"/>
    <mergeCell ref="F33:F34"/>
    <mergeCell ref="G33:G34"/>
    <mergeCell ref="A1:L1"/>
    <mergeCell ref="A3:L3"/>
    <mergeCell ref="A5:A6"/>
    <mergeCell ref="B5:B6"/>
    <mergeCell ref="C5:D5"/>
    <mergeCell ref="E5:F5"/>
    <mergeCell ref="G5:I5"/>
    <mergeCell ref="J5:J6"/>
    <mergeCell ref="K5:K6"/>
    <mergeCell ref="L5:L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N79"/>
  <sheetViews>
    <sheetView workbookViewId="0">
      <selection activeCell="L8" sqref="L8"/>
    </sheetView>
  </sheetViews>
  <sheetFormatPr baseColWidth="10" defaultColWidth="11.42578125" defaultRowHeight="15"/>
  <cols>
    <col min="1" max="1" width="25.7109375" style="389" customWidth="1"/>
    <col min="2" max="2" width="13.7109375" style="389" customWidth="1"/>
    <col min="3" max="3" width="16.28515625" style="389" customWidth="1"/>
    <col min="4" max="5" width="12.7109375" style="389" customWidth="1"/>
    <col min="6" max="6" width="16.28515625" style="389" customWidth="1"/>
    <col min="7" max="7" width="13.28515625" style="389" customWidth="1"/>
    <col min="8" max="8" width="12.42578125" style="389" customWidth="1"/>
    <col min="9" max="9" width="11.42578125" style="389"/>
    <col min="10" max="10" width="15.7109375" style="389" customWidth="1"/>
    <col min="11" max="11" width="15.42578125" style="389" customWidth="1"/>
    <col min="12" max="16384" width="11.42578125" style="389"/>
  </cols>
  <sheetData>
    <row r="1" spans="1:12" s="7" customFormat="1" ht="18" customHeight="1">
      <c r="A1" s="1662" t="s">
        <v>338</v>
      </c>
      <c r="B1" s="1662"/>
      <c r="C1" s="1662"/>
      <c r="D1" s="1662"/>
      <c r="E1" s="1662"/>
      <c r="F1" s="1662"/>
      <c r="G1" s="1662"/>
      <c r="H1" s="1662"/>
      <c r="I1" s="1662"/>
      <c r="J1" s="1662"/>
      <c r="K1" s="1662"/>
    </row>
    <row r="2" spans="1:12" ht="15" customHeight="1">
      <c r="A2" s="948"/>
    </row>
    <row r="3" spans="1:12" ht="14.25" customHeight="1">
      <c r="A3" s="321" t="s">
        <v>575</v>
      </c>
      <c r="B3" s="321"/>
      <c r="C3" s="321"/>
      <c r="D3" s="321"/>
      <c r="E3" s="321"/>
      <c r="F3" s="321"/>
      <c r="G3" s="321"/>
      <c r="H3" s="321"/>
    </row>
    <row r="4" spans="1:12" ht="5.0999999999999996" customHeight="1">
      <c r="A4" s="949"/>
      <c r="B4" s="949"/>
      <c r="C4" s="949"/>
      <c r="D4" s="949"/>
      <c r="E4" s="949"/>
      <c r="F4" s="949"/>
      <c r="G4" s="949"/>
      <c r="H4" s="949"/>
    </row>
    <row r="5" spans="1:12" ht="30" customHeight="1">
      <c r="A5" s="1663" t="s">
        <v>339</v>
      </c>
      <c r="B5" s="1643" t="s">
        <v>340</v>
      </c>
      <c r="C5" s="1656" t="s">
        <v>577</v>
      </c>
      <c r="D5" s="1657"/>
      <c r="E5" s="1657"/>
      <c r="F5" s="1658"/>
      <c r="G5" s="1659" t="s">
        <v>341</v>
      </c>
      <c r="H5" s="1660"/>
      <c r="I5" s="1649" t="s">
        <v>342</v>
      </c>
      <c r="J5" s="1639" t="s">
        <v>343</v>
      </c>
      <c r="K5" s="1667"/>
    </row>
    <row r="6" spans="1:12" ht="32.25" customHeight="1">
      <c r="A6" s="1664"/>
      <c r="B6" s="1644"/>
      <c r="C6" s="1641" t="s">
        <v>344</v>
      </c>
      <c r="D6" s="1668"/>
      <c r="E6" s="1643" t="s">
        <v>202</v>
      </c>
      <c r="F6" s="1643" t="s">
        <v>203</v>
      </c>
      <c r="G6" s="1648" t="s">
        <v>345</v>
      </c>
      <c r="H6" s="1646" t="s">
        <v>346</v>
      </c>
      <c r="I6" s="1650"/>
      <c r="J6" s="1492"/>
      <c r="K6" s="1667"/>
    </row>
    <row r="7" spans="1:12" ht="45" customHeight="1">
      <c r="A7" s="1665"/>
      <c r="B7" s="1666"/>
      <c r="C7" s="1436" t="s">
        <v>130</v>
      </c>
      <c r="D7" s="950" t="s">
        <v>131</v>
      </c>
      <c r="E7" s="1666"/>
      <c r="F7" s="1666"/>
      <c r="G7" s="1669"/>
      <c r="H7" s="1652"/>
      <c r="I7" s="1651"/>
      <c r="J7" s="1640"/>
      <c r="K7" s="1667"/>
    </row>
    <row r="8" spans="1:12" s="337" customFormat="1" ht="12">
      <c r="A8" s="951" t="s">
        <v>347</v>
      </c>
      <c r="B8" s="952">
        <v>1826</v>
      </c>
      <c r="C8" s="1192">
        <v>1.0649999999999999</v>
      </c>
      <c r="D8" s="1193">
        <v>6.7000000000000004E-2</v>
      </c>
      <c r="E8" s="955">
        <v>1.387</v>
      </c>
      <c r="F8" s="955">
        <f>SUM(C8:E8)</f>
        <v>2.5190000000000001</v>
      </c>
      <c r="G8" s="1194">
        <v>1</v>
      </c>
      <c r="H8" s="1195">
        <v>2</v>
      </c>
      <c r="I8" s="955">
        <v>1.35968</v>
      </c>
      <c r="J8" s="1192">
        <v>6.8836889055396364</v>
      </c>
      <c r="K8" s="336"/>
      <c r="L8" s="958"/>
    </row>
    <row r="9" spans="1:12" s="337" customFormat="1" ht="17.25" customHeight="1">
      <c r="A9" s="959" t="s">
        <v>348</v>
      </c>
      <c r="B9" s="960">
        <v>4593</v>
      </c>
      <c r="C9" s="961">
        <v>4.9130000000000003</v>
      </c>
      <c r="D9" s="985">
        <v>0.19600000000000001</v>
      </c>
      <c r="E9" s="963">
        <v>2.984</v>
      </c>
      <c r="F9" s="963">
        <f t="shared" ref="F9:F21" si="0">SUM(C9:E9)</f>
        <v>8.093</v>
      </c>
      <c r="G9" s="964">
        <v>1</v>
      </c>
      <c r="H9" s="965">
        <v>3</v>
      </c>
      <c r="I9" s="963">
        <v>4.6866599999999998</v>
      </c>
      <c r="J9" s="961">
        <v>6.0576520403889997</v>
      </c>
      <c r="K9" s="336"/>
    </row>
    <row r="10" spans="1:12" s="337" customFormat="1" ht="17.25" customHeight="1">
      <c r="A10" s="966" t="s">
        <v>349</v>
      </c>
      <c r="B10" s="952">
        <v>9165</v>
      </c>
      <c r="C10" s="953">
        <v>22.812000000000001</v>
      </c>
      <c r="D10" s="987">
        <v>0.70499999999999996</v>
      </c>
      <c r="E10" s="955">
        <v>3.5840000000000001</v>
      </c>
      <c r="F10" s="955">
        <f t="shared" si="0"/>
        <v>27.100999999999999</v>
      </c>
      <c r="G10" s="956">
        <v>2</v>
      </c>
      <c r="H10" s="957">
        <v>5</v>
      </c>
      <c r="I10" s="955">
        <v>19.787479899999997</v>
      </c>
      <c r="J10" s="953">
        <v>6.464610131749132</v>
      </c>
      <c r="K10" s="336"/>
    </row>
    <row r="11" spans="1:12" s="337" customFormat="1" ht="15" customHeight="1">
      <c r="A11" s="967" t="s">
        <v>350</v>
      </c>
      <c r="B11" s="960">
        <v>6550</v>
      </c>
      <c r="C11" s="961">
        <v>39.79</v>
      </c>
      <c r="D11" s="985">
        <v>1.115</v>
      </c>
      <c r="E11" s="963">
        <v>1.591</v>
      </c>
      <c r="F11" s="963">
        <f t="shared" si="0"/>
        <v>42.496000000000002</v>
      </c>
      <c r="G11" s="964">
        <v>6</v>
      </c>
      <c r="H11" s="965">
        <v>10</v>
      </c>
      <c r="I11" s="963">
        <v>36.091250000000002</v>
      </c>
      <c r="J11" s="961">
        <v>7.7725175537812019</v>
      </c>
      <c r="K11" s="336"/>
    </row>
    <row r="12" spans="1:12" s="337" customFormat="1" ht="15" customHeight="1">
      <c r="A12" s="966" t="s">
        <v>351</v>
      </c>
      <c r="B12" s="952">
        <v>4489</v>
      </c>
      <c r="C12" s="953">
        <v>59.776000000000003</v>
      </c>
      <c r="D12" s="987">
        <v>1.381</v>
      </c>
      <c r="E12" s="955">
        <v>1.1359999999999999</v>
      </c>
      <c r="F12" s="955">
        <f t="shared" si="0"/>
        <v>62.293000000000006</v>
      </c>
      <c r="G12" s="956">
        <v>13</v>
      </c>
      <c r="H12" s="957">
        <v>21</v>
      </c>
      <c r="I12" s="955">
        <v>56.2045666</v>
      </c>
      <c r="J12" s="953">
        <v>8.9455681892155461</v>
      </c>
      <c r="K12" s="336"/>
    </row>
    <row r="13" spans="1:12" s="337" customFormat="1" ht="15" customHeight="1">
      <c r="A13" s="967" t="s">
        <v>352</v>
      </c>
      <c r="B13" s="960">
        <v>2244</v>
      </c>
      <c r="C13" s="961">
        <v>65.522999999999996</v>
      </c>
      <c r="D13" s="985">
        <v>1.1379999999999999</v>
      </c>
      <c r="E13" s="963">
        <v>1.198</v>
      </c>
      <c r="F13" s="963">
        <f t="shared" si="0"/>
        <v>67.858999999999995</v>
      </c>
      <c r="G13" s="964">
        <v>29</v>
      </c>
      <c r="H13" s="965">
        <v>46</v>
      </c>
      <c r="I13" s="963">
        <v>63.360033300000005</v>
      </c>
      <c r="J13" s="961">
        <v>10.748713547952368</v>
      </c>
      <c r="K13" s="336"/>
    </row>
    <row r="14" spans="1:12" s="337" customFormat="1" ht="15" customHeight="1">
      <c r="A14" s="966" t="s">
        <v>353</v>
      </c>
      <c r="B14" s="952">
        <v>968</v>
      </c>
      <c r="C14" s="953">
        <v>53.271999999999998</v>
      </c>
      <c r="D14" s="987">
        <v>0.64600000000000002</v>
      </c>
      <c r="E14" s="955">
        <v>0.94099999999999995</v>
      </c>
      <c r="F14" s="955">
        <f t="shared" si="0"/>
        <v>54.859000000000002</v>
      </c>
      <c r="G14" s="956">
        <v>55</v>
      </c>
      <c r="H14" s="957">
        <v>85</v>
      </c>
      <c r="I14" s="955">
        <v>51.742669999999997</v>
      </c>
      <c r="J14" s="953">
        <v>12.808419058756023</v>
      </c>
      <c r="K14" s="336"/>
    </row>
    <row r="15" spans="1:12" s="337" customFormat="1" ht="15" customHeight="1">
      <c r="A15" s="967" t="s">
        <v>354</v>
      </c>
      <c r="B15" s="960">
        <v>1179</v>
      </c>
      <c r="C15" s="961">
        <v>125.46899999999999</v>
      </c>
      <c r="D15" s="985">
        <v>2.016</v>
      </c>
      <c r="E15" s="963">
        <v>1.94</v>
      </c>
      <c r="F15" s="963">
        <f t="shared" si="0"/>
        <v>129.42500000000001</v>
      </c>
      <c r="G15" s="964">
        <v>108</v>
      </c>
      <c r="H15" s="965">
        <v>166</v>
      </c>
      <c r="I15" s="963">
        <v>121.5329766</v>
      </c>
      <c r="J15" s="961">
        <v>14.833672576271073</v>
      </c>
      <c r="K15" s="336"/>
    </row>
    <row r="16" spans="1:12" s="337" customFormat="1" ht="15" customHeight="1">
      <c r="A16" s="966" t="s">
        <v>355</v>
      </c>
      <c r="B16" s="952">
        <v>532</v>
      </c>
      <c r="C16" s="953">
        <v>127.754</v>
      </c>
      <c r="D16" s="987">
        <v>1.6060000000000001</v>
      </c>
      <c r="E16" s="955">
        <v>1.9239999999999999</v>
      </c>
      <c r="F16" s="955">
        <f t="shared" si="0"/>
        <v>131.28400000000002</v>
      </c>
      <c r="G16" s="956">
        <v>243</v>
      </c>
      <c r="H16" s="957">
        <v>357</v>
      </c>
      <c r="I16" s="955">
        <v>124.7933</v>
      </c>
      <c r="J16" s="953">
        <v>17.163860816171645</v>
      </c>
      <c r="K16" s="336"/>
    </row>
    <row r="17" spans="1:14" s="337" customFormat="1" ht="15" customHeight="1">
      <c r="A17" s="967" t="s">
        <v>356</v>
      </c>
      <c r="B17" s="960">
        <v>349</v>
      </c>
      <c r="C17" s="961">
        <v>207.86099999999999</v>
      </c>
      <c r="D17" s="985">
        <v>1.6830000000000001</v>
      </c>
      <c r="E17" s="963">
        <v>3.258</v>
      </c>
      <c r="F17" s="963">
        <f t="shared" si="0"/>
        <v>212.80199999999999</v>
      </c>
      <c r="G17" s="964">
        <v>600</v>
      </c>
      <c r="H17" s="965">
        <v>907</v>
      </c>
      <c r="I17" s="963">
        <v>202.36748660000001</v>
      </c>
      <c r="J17" s="961">
        <v>19.12608359724922</v>
      </c>
      <c r="K17" s="336"/>
      <c r="L17" s="336"/>
    </row>
    <row r="18" spans="1:14" s="337" customFormat="1" ht="15" customHeight="1">
      <c r="A18" s="966" t="s">
        <v>357</v>
      </c>
      <c r="B18" s="952">
        <v>70</v>
      </c>
      <c r="C18" s="953">
        <v>89.153000000000006</v>
      </c>
      <c r="D18" s="987">
        <v>0.48099999999999998</v>
      </c>
      <c r="E18" s="955">
        <v>1.6319999999999999</v>
      </c>
      <c r="F18" s="955">
        <f t="shared" si="0"/>
        <v>91.266000000000005</v>
      </c>
      <c r="G18" s="956">
        <v>1280</v>
      </c>
      <c r="H18" s="957">
        <v>1716</v>
      </c>
      <c r="I18" s="955">
        <v>86.711989900000006</v>
      </c>
      <c r="J18" s="953">
        <v>20.046020848677863</v>
      </c>
      <c r="K18" s="336"/>
      <c r="N18" s="336"/>
    </row>
    <row r="19" spans="1:14" s="337" customFormat="1" ht="15" customHeight="1">
      <c r="A19" s="967" t="s">
        <v>358</v>
      </c>
      <c r="B19" s="960">
        <v>16</v>
      </c>
      <c r="C19" s="961">
        <v>29.338999999999999</v>
      </c>
      <c r="D19" s="985">
        <v>1.238</v>
      </c>
      <c r="E19" s="963">
        <v>0.55400000000000005</v>
      </c>
      <c r="F19" s="963">
        <f t="shared" si="0"/>
        <v>31.130999999999997</v>
      </c>
      <c r="G19" s="964">
        <v>1911</v>
      </c>
      <c r="H19" s="965">
        <v>2266</v>
      </c>
      <c r="I19" s="963">
        <v>29.602199899999999</v>
      </c>
      <c r="J19" s="961">
        <v>20.709050301763007</v>
      </c>
      <c r="K19" s="336"/>
      <c r="N19" s="336"/>
    </row>
    <row r="20" spans="1:14" s="337" customFormat="1" ht="15" customHeight="1">
      <c r="A20" s="966" t="s">
        <v>385</v>
      </c>
      <c r="B20" s="952">
        <v>36</v>
      </c>
      <c r="C20" s="953">
        <v>84.847999999999999</v>
      </c>
      <c r="D20" s="987">
        <v>0.878</v>
      </c>
      <c r="E20" s="955">
        <v>1.333</v>
      </c>
      <c r="F20" s="955">
        <f t="shared" si="0"/>
        <v>87.058999999999997</v>
      </c>
      <c r="G20" s="956">
        <v>2381</v>
      </c>
      <c r="H20" s="957">
        <v>3496</v>
      </c>
      <c r="I20" s="955">
        <v>83.083219999999997</v>
      </c>
      <c r="J20" s="953">
        <v>15.063183872502378</v>
      </c>
      <c r="K20" s="336"/>
    </row>
    <row r="21" spans="1:14" s="337" customFormat="1" ht="15" customHeight="1">
      <c r="A21" s="967" t="s">
        <v>360</v>
      </c>
      <c r="B21" s="960">
        <v>6</v>
      </c>
      <c r="C21" s="961">
        <v>98.456999999999994</v>
      </c>
      <c r="D21" s="985">
        <v>9.7000000000000003E-2</v>
      </c>
      <c r="E21" s="963">
        <v>1.8240000000000001</v>
      </c>
      <c r="F21" s="963">
        <f t="shared" si="0"/>
        <v>100.37799999999999</v>
      </c>
      <c r="G21" s="964">
        <v>16425</v>
      </c>
      <c r="H21" s="965">
        <v>58720</v>
      </c>
      <c r="I21" s="963">
        <v>94.774779999999993</v>
      </c>
      <c r="J21" s="961">
        <v>20.161985522480109</v>
      </c>
      <c r="K21" s="336"/>
    </row>
    <row r="22" spans="1:14" s="361" customFormat="1" ht="15" customHeight="1">
      <c r="A22" s="968" t="s">
        <v>129</v>
      </c>
      <c r="B22" s="969">
        <v>32023</v>
      </c>
      <c r="C22" s="970">
        <v>1010.032</v>
      </c>
      <c r="D22" s="989">
        <v>13.247</v>
      </c>
      <c r="E22" s="971">
        <v>25.286000000000001</v>
      </c>
      <c r="F22" s="971">
        <f>SUM(F8:F21)</f>
        <v>1048.5649999999998</v>
      </c>
      <c r="G22" s="972">
        <v>35</v>
      </c>
      <c r="H22" s="973">
        <v>49</v>
      </c>
      <c r="I22" s="971">
        <v>976.09829330000002</v>
      </c>
      <c r="J22" s="970">
        <v>14.588502961705927</v>
      </c>
      <c r="K22" s="360"/>
    </row>
    <row r="23" spans="1:14" s="361" customFormat="1" ht="5.0999999999999996" customHeight="1">
      <c r="A23" s="974"/>
      <c r="B23" s="975"/>
      <c r="C23" s="976"/>
      <c r="D23" s="976"/>
      <c r="E23" s="976"/>
      <c r="F23" s="976"/>
      <c r="G23" s="975"/>
      <c r="H23" s="975"/>
      <c r="I23" s="975"/>
      <c r="J23" s="975"/>
      <c r="K23" s="360"/>
    </row>
    <row r="24" spans="1:14" s="337" customFormat="1" ht="12.75" customHeight="1">
      <c r="A24" s="1653" t="s">
        <v>615</v>
      </c>
      <c r="B24" s="1653"/>
      <c r="C24" s="1653"/>
      <c r="D24" s="1653"/>
      <c r="E24" s="1653"/>
      <c r="F24" s="1653"/>
      <c r="G24" s="1653"/>
      <c r="H24" s="1653"/>
      <c r="I24" s="1653"/>
      <c r="J24" s="1653"/>
    </row>
    <row r="25" spans="1:14" s="337" customFormat="1" ht="12.75" customHeight="1">
      <c r="A25" s="265" t="s">
        <v>361</v>
      </c>
      <c r="B25" s="977"/>
      <c r="C25" s="977"/>
      <c r="D25" s="977"/>
      <c r="E25" s="978"/>
      <c r="F25" s="978"/>
      <c r="G25" s="978"/>
      <c r="H25" s="978"/>
      <c r="I25" s="422"/>
      <c r="J25" s="422"/>
    </row>
    <row r="26" spans="1:14" s="337" customFormat="1" ht="12.75" customHeight="1">
      <c r="A26" s="265" t="s">
        <v>363</v>
      </c>
      <c r="B26" s="977"/>
      <c r="C26" s="977"/>
      <c r="D26" s="977"/>
      <c r="E26" s="978"/>
      <c r="F26" s="978"/>
      <c r="G26" s="978"/>
      <c r="H26" s="978"/>
      <c r="I26" s="422"/>
      <c r="J26" s="422"/>
    </row>
    <row r="27" spans="1:14" s="337" customFormat="1" ht="25.5" customHeight="1">
      <c r="A27" s="1478" t="s">
        <v>579</v>
      </c>
      <c r="B27" s="1478"/>
      <c r="C27" s="1478"/>
      <c r="D27" s="1478"/>
      <c r="E27" s="1478"/>
      <c r="F27" s="1478"/>
      <c r="G27" s="1478"/>
      <c r="H27" s="1478"/>
      <c r="I27" s="1478"/>
      <c r="J27" s="1478"/>
      <c r="K27" s="502"/>
    </row>
    <row r="28" spans="1:14" s="337" customFormat="1" ht="12.75" customHeight="1">
      <c r="A28" s="144" t="s">
        <v>580</v>
      </c>
      <c r="B28" s="977"/>
      <c r="C28" s="977"/>
      <c r="D28" s="977"/>
      <c r="E28" s="978"/>
      <c r="F28" s="978"/>
      <c r="G28" s="978"/>
      <c r="H28" s="978"/>
      <c r="I28" s="422"/>
      <c r="J28" s="422"/>
    </row>
    <row r="29" spans="1:14" s="337" customFormat="1" ht="25.5" customHeight="1">
      <c r="A29" s="1470" t="s">
        <v>364</v>
      </c>
      <c r="B29" s="1470"/>
      <c r="C29" s="1470"/>
      <c r="D29" s="1470"/>
      <c r="E29" s="1470"/>
      <c r="F29" s="1470"/>
      <c r="G29" s="1470"/>
      <c r="H29" s="1470"/>
      <c r="I29" s="1470"/>
      <c r="J29" s="1470"/>
    </row>
    <row r="30" spans="1:14" ht="20.100000000000001" customHeight="1">
      <c r="A30" s="81"/>
      <c r="B30" s="81"/>
      <c r="C30" s="81"/>
      <c r="D30" s="81"/>
      <c r="E30" s="81"/>
      <c r="F30" s="81"/>
      <c r="G30" s="81"/>
      <c r="H30" s="81"/>
    </row>
    <row r="31" spans="1:14" s="3" customFormat="1" ht="14.65" customHeight="1">
      <c r="A31" s="979" t="s">
        <v>576</v>
      </c>
      <c r="B31" s="979"/>
      <c r="C31" s="979"/>
      <c r="D31" s="979"/>
      <c r="E31" s="979"/>
      <c r="F31" s="979"/>
      <c r="G31" s="979"/>
      <c r="H31" s="979"/>
    </row>
    <row r="32" spans="1:14" s="3" customFormat="1" ht="5.0999999999999996" customHeight="1">
      <c r="A32" s="9"/>
      <c r="B32" s="9"/>
      <c r="C32" s="9"/>
      <c r="D32" s="9"/>
      <c r="E32" s="9"/>
      <c r="F32" s="9"/>
      <c r="G32" s="9"/>
      <c r="H32" s="9"/>
    </row>
    <row r="33" spans="1:13" ht="30" customHeight="1">
      <c r="A33" s="1654" t="s">
        <v>365</v>
      </c>
      <c r="B33" s="1643" t="s">
        <v>366</v>
      </c>
      <c r="C33" s="1643" t="s">
        <v>367</v>
      </c>
      <c r="D33" s="1656" t="s">
        <v>577</v>
      </c>
      <c r="E33" s="1657"/>
      <c r="F33" s="1657"/>
      <c r="G33" s="1658"/>
      <c r="H33" s="1659" t="s">
        <v>341</v>
      </c>
      <c r="I33" s="1660"/>
      <c r="J33" s="1649" t="s">
        <v>368</v>
      </c>
      <c r="K33" s="1639" t="s">
        <v>369</v>
      </c>
      <c r="L33" s="980"/>
      <c r="M33" s="426"/>
    </row>
    <row r="34" spans="1:13" ht="30" customHeight="1">
      <c r="A34" s="1655"/>
      <c r="B34" s="1644"/>
      <c r="C34" s="1644"/>
      <c r="D34" s="1641" t="s">
        <v>344</v>
      </c>
      <c r="E34" s="1642"/>
      <c r="F34" s="1643" t="s">
        <v>202</v>
      </c>
      <c r="G34" s="1645" t="s">
        <v>203</v>
      </c>
      <c r="H34" s="1647" t="s">
        <v>345</v>
      </c>
      <c r="I34" s="1645" t="s">
        <v>370</v>
      </c>
      <c r="J34" s="1650"/>
      <c r="K34" s="1492"/>
      <c r="L34" s="980"/>
      <c r="M34" s="426"/>
    </row>
    <row r="35" spans="1:13" ht="60" customHeight="1">
      <c r="A35" s="1655"/>
      <c r="B35" s="1644"/>
      <c r="C35" s="1644"/>
      <c r="D35" s="1435" t="s">
        <v>130</v>
      </c>
      <c r="E35" s="1437" t="s">
        <v>131</v>
      </c>
      <c r="F35" s="1644"/>
      <c r="G35" s="1646"/>
      <c r="H35" s="1648"/>
      <c r="I35" s="1646"/>
      <c r="J35" s="1651"/>
      <c r="K35" s="1640"/>
      <c r="L35" s="980"/>
      <c r="M35" s="426"/>
    </row>
    <row r="36" spans="1:13" ht="14.65" customHeight="1">
      <c r="A36" s="981" t="s">
        <v>371</v>
      </c>
      <c r="B36" s="1191">
        <v>35</v>
      </c>
      <c r="C36" s="1191">
        <v>21</v>
      </c>
      <c r="D36" s="982">
        <v>10.016999999999999</v>
      </c>
      <c r="E36" s="983">
        <v>6.3E-2</v>
      </c>
      <c r="F36" s="983">
        <v>0.13500000000000001</v>
      </c>
      <c r="G36" s="983">
        <f t="shared" ref="G36:G48" si="1">SUM(D36:F36)</f>
        <v>10.215</v>
      </c>
      <c r="H36" s="1452">
        <v>11</v>
      </c>
      <c r="I36" s="1453">
        <v>40</v>
      </c>
      <c r="J36" s="983">
        <v>0.33644000000000002</v>
      </c>
      <c r="K36" s="983">
        <v>24.03142857142857</v>
      </c>
      <c r="L36" s="426"/>
      <c r="M36" s="426"/>
    </row>
    <row r="37" spans="1:13" ht="14.65" customHeight="1">
      <c r="A37" s="984" t="s">
        <v>350</v>
      </c>
      <c r="B37" s="960">
        <v>126</v>
      </c>
      <c r="C37" s="960">
        <v>2</v>
      </c>
      <c r="D37" s="961">
        <v>2.5390000000000001</v>
      </c>
      <c r="E37" s="985">
        <v>2.7E-2</v>
      </c>
      <c r="F37" s="985">
        <v>0.05</v>
      </c>
      <c r="G37" s="985">
        <f t="shared" si="1"/>
        <v>2.6160000000000001</v>
      </c>
      <c r="H37" s="964">
        <v>22</v>
      </c>
      <c r="I37" s="965">
        <v>62</v>
      </c>
      <c r="J37" s="985">
        <v>2.3223000000000003</v>
      </c>
      <c r="K37" s="985">
        <v>21.302768451758492</v>
      </c>
      <c r="L37" s="426"/>
      <c r="M37" s="426"/>
    </row>
    <row r="38" spans="1:13" ht="14.65" customHeight="1">
      <c r="A38" s="986" t="s">
        <v>351</v>
      </c>
      <c r="B38" s="952">
        <v>270</v>
      </c>
      <c r="C38" s="952">
        <v>32</v>
      </c>
      <c r="D38" s="953">
        <v>5.8819999999999997</v>
      </c>
      <c r="E38" s="987">
        <v>6.7000000000000004E-2</v>
      </c>
      <c r="F38" s="987">
        <v>0.106</v>
      </c>
      <c r="G38" s="987">
        <f t="shared" si="1"/>
        <v>6.0549999999999997</v>
      </c>
      <c r="H38" s="956">
        <v>24</v>
      </c>
      <c r="I38" s="957">
        <v>61</v>
      </c>
      <c r="J38" s="987">
        <v>5.3964999999999996</v>
      </c>
      <c r="K38" s="987">
        <v>11.191948185002602</v>
      </c>
      <c r="L38" s="426"/>
      <c r="M38" s="426"/>
    </row>
    <row r="39" spans="1:13" ht="14.65" customHeight="1">
      <c r="A39" s="984" t="s">
        <v>352</v>
      </c>
      <c r="B39" s="960">
        <v>387</v>
      </c>
      <c r="C39" s="960">
        <v>122</v>
      </c>
      <c r="D39" s="961">
        <v>7.4219999999999997</v>
      </c>
      <c r="E39" s="985">
        <v>0.125</v>
      </c>
      <c r="F39" s="985">
        <v>0.14599999999999999</v>
      </c>
      <c r="G39" s="985">
        <f t="shared" si="1"/>
        <v>7.6929999999999996</v>
      </c>
      <c r="H39" s="964">
        <v>20</v>
      </c>
      <c r="I39" s="965">
        <v>59</v>
      </c>
      <c r="J39" s="985">
        <v>6.8250799999999998</v>
      </c>
      <c r="K39" s="985">
        <v>5.6534668391816689</v>
      </c>
      <c r="L39" s="426"/>
      <c r="M39" s="426"/>
    </row>
    <row r="40" spans="1:13" ht="14.65" customHeight="1">
      <c r="A40" s="986" t="s">
        <v>353</v>
      </c>
      <c r="B40" s="952">
        <v>329</v>
      </c>
      <c r="C40" s="952">
        <v>260</v>
      </c>
      <c r="D40" s="953">
        <v>5.9139999999999997</v>
      </c>
      <c r="E40" s="987">
        <v>0.127</v>
      </c>
      <c r="F40" s="987">
        <v>0.11700000000000001</v>
      </c>
      <c r="G40" s="987">
        <f t="shared" si="1"/>
        <v>6.1579999999999995</v>
      </c>
      <c r="H40" s="956">
        <v>19</v>
      </c>
      <c r="I40" s="957">
        <v>61</v>
      </c>
      <c r="J40" s="987">
        <v>5.4204999999999997</v>
      </c>
      <c r="K40" s="987">
        <v>3.5884066759391726</v>
      </c>
      <c r="L40" s="426"/>
      <c r="M40" s="426"/>
    </row>
    <row r="41" spans="1:13" ht="14.65" customHeight="1">
      <c r="A41" s="984" t="s">
        <v>354</v>
      </c>
      <c r="B41" s="960">
        <v>664</v>
      </c>
      <c r="C41" s="960">
        <v>380</v>
      </c>
      <c r="D41" s="961">
        <v>13.747999999999999</v>
      </c>
      <c r="E41" s="985">
        <v>0.443</v>
      </c>
      <c r="F41" s="985">
        <v>0.26</v>
      </c>
      <c r="G41" s="985">
        <f t="shared" si="1"/>
        <v>14.450999999999999</v>
      </c>
      <c r="H41" s="964">
        <v>22</v>
      </c>
      <c r="I41" s="965">
        <v>59</v>
      </c>
      <c r="J41" s="985">
        <v>12.994029899999999</v>
      </c>
      <c r="K41" s="985">
        <v>2.6221599856966082</v>
      </c>
      <c r="L41" s="426"/>
      <c r="M41" s="426"/>
    </row>
    <row r="42" spans="1:13" ht="14.65" customHeight="1">
      <c r="A42" s="986" t="s">
        <v>355</v>
      </c>
      <c r="B42" s="952">
        <v>435</v>
      </c>
      <c r="C42" s="952">
        <v>320</v>
      </c>
      <c r="D42" s="953">
        <v>14.629</v>
      </c>
      <c r="E42" s="987">
        <v>0.72199999999999998</v>
      </c>
      <c r="F42" s="987">
        <v>0.224</v>
      </c>
      <c r="G42" s="987">
        <f t="shared" si="1"/>
        <v>15.574999999999999</v>
      </c>
      <c r="H42" s="956">
        <v>35</v>
      </c>
      <c r="I42" s="957">
        <v>86</v>
      </c>
      <c r="J42" s="987">
        <v>14.131639999999999</v>
      </c>
      <c r="K42" s="987">
        <v>2.2643672893461462</v>
      </c>
      <c r="L42" s="426"/>
      <c r="M42" s="426"/>
    </row>
    <row r="43" spans="1:13" ht="14.65" customHeight="1">
      <c r="A43" s="984" t="s">
        <v>356</v>
      </c>
      <c r="B43" s="960">
        <v>348</v>
      </c>
      <c r="C43" s="960">
        <v>645</v>
      </c>
      <c r="D43" s="961">
        <v>19.617999999999999</v>
      </c>
      <c r="E43" s="985">
        <v>1.593</v>
      </c>
      <c r="F43" s="985">
        <v>0.41899999999999998</v>
      </c>
      <c r="G43" s="985">
        <f t="shared" si="1"/>
        <v>21.63</v>
      </c>
      <c r="H43" s="964">
        <v>62</v>
      </c>
      <c r="I43" s="965">
        <v>155</v>
      </c>
      <c r="J43" s="985">
        <v>20.078790000000001</v>
      </c>
      <c r="K43" s="985">
        <v>1.7973210425448307</v>
      </c>
      <c r="L43" s="426"/>
      <c r="M43" s="426"/>
    </row>
    <row r="44" spans="1:13" ht="14.65" customHeight="1">
      <c r="A44" s="986" t="s">
        <v>357</v>
      </c>
      <c r="B44" s="952">
        <v>79</v>
      </c>
      <c r="C44" s="952">
        <v>407</v>
      </c>
      <c r="D44" s="953">
        <v>8.7609999999999992</v>
      </c>
      <c r="E44" s="987">
        <v>0.158</v>
      </c>
      <c r="F44" s="987">
        <v>0.16400000000000001</v>
      </c>
      <c r="G44" s="987">
        <f t="shared" si="1"/>
        <v>9.0829999999999984</v>
      </c>
      <c r="H44" s="956">
        <v>115</v>
      </c>
      <c r="I44" s="957">
        <v>240</v>
      </c>
      <c r="J44" s="987">
        <v>8.3579899999999991</v>
      </c>
      <c r="K44" s="987">
        <v>1.7124558260447671</v>
      </c>
      <c r="L44" s="426"/>
      <c r="M44" s="426"/>
    </row>
    <row r="45" spans="1:13" ht="14.65" customHeight="1">
      <c r="A45" s="984" t="s">
        <v>358</v>
      </c>
      <c r="B45" s="960">
        <v>18</v>
      </c>
      <c r="C45" s="960">
        <v>304</v>
      </c>
      <c r="D45" s="961">
        <v>3.3620000000000001</v>
      </c>
      <c r="E45" s="985">
        <v>0.26800000000000002</v>
      </c>
      <c r="F45" s="985">
        <v>4.3999999999999997E-2</v>
      </c>
      <c r="G45" s="985">
        <f t="shared" si="1"/>
        <v>3.6739999999999999</v>
      </c>
      <c r="H45" s="964">
        <v>201</v>
      </c>
      <c r="I45" s="965">
        <v>479</v>
      </c>
      <c r="J45" s="985">
        <v>3.4196399999999998</v>
      </c>
      <c r="K45" s="985">
        <v>2.0227039892868213</v>
      </c>
      <c r="L45" s="426"/>
      <c r="M45" s="426"/>
    </row>
    <row r="46" spans="1:13" ht="14.65" customHeight="1">
      <c r="A46" s="986" t="s">
        <v>359</v>
      </c>
      <c r="B46" s="952">
        <v>47</v>
      </c>
      <c r="C46" s="952">
        <v>65</v>
      </c>
      <c r="D46" s="953">
        <v>10.994</v>
      </c>
      <c r="E46" s="987">
        <v>0.78100000000000003</v>
      </c>
      <c r="F46" s="987">
        <v>7.0000000000000007E-2</v>
      </c>
      <c r="G46" s="987">
        <f t="shared" si="1"/>
        <v>11.845000000000001</v>
      </c>
      <c r="H46" s="956">
        <v>255</v>
      </c>
      <c r="I46" s="957">
        <v>660</v>
      </c>
      <c r="J46" s="987">
        <v>11.295809999999999</v>
      </c>
      <c r="K46" s="987">
        <v>1.5380600700444553</v>
      </c>
      <c r="L46" s="426"/>
      <c r="M46" s="426"/>
    </row>
    <row r="47" spans="1:13" ht="14.65" customHeight="1">
      <c r="A47" s="984" t="s">
        <v>360</v>
      </c>
      <c r="B47" s="960">
        <v>3</v>
      </c>
      <c r="C47" s="960">
        <v>15</v>
      </c>
      <c r="D47" s="961">
        <v>3.22</v>
      </c>
      <c r="E47" s="985" t="s">
        <v>139</v>
      </c>
      <c r="F47" s="985">
        <v>0.02</v>
      </c>
      <c r="G47" s="985">
        <f t="shared" si="1"/>
        <v>3.24</v>
      </c>
      <c r="H47" s="964">
        <v>1073</v>
      </c>
      <c r="I47" s="965">
        <v>1688</v>
      </c>
      <c r="J47" s="985">
        <v>11.634219999999999</v>
      </c>
      <c r="K47" s="985">
        <v>0.2789760243656515</v>
      </c>
      <c r="L47" s="426"/>
      <c r="M47" s="426"/>
    </row>
    <row r="48" spans="1:13" s="489" customFormat="1" ht="14.65" customHeight="1">
      <c r="A48" s="988" t="s">
        <v>129</v>
      </c>
      <c r="B48" s="969">
        <v>21</v>
      </c>
      <c r="C48" s="969">
        <v>30</v>
      </c>
      <c r="D48" s="970">
        <v>106.10599999999999</v>
      </c>
      <c r="E48" s="989">
        <v>4.3739999999999997</v>
      </c>
      <c r="F48" s="989">
        <v>1.7549999999999999</v>
      </c>
      <c r="G48" s="989">
        <f t="shared" si="1"/>
        <v>112.23499999999999</v>
      </c>
      <c r="H48" s="972">
        <v>41</v>
      </c>
      <c r="I48" s="973">
        <v>85</v>
      </c>
      <c r="J48" s="989">
        <v>102.21294</v>
      </c>
      <c r="K48" s="989">
        <v>1.257082276048213</v>
      </c>
      <c r="L48" s="442"/>
      <c r="M48" s="442"/>
    </row>
    <row r="49" spans="1:11" s="426" customFormat="1" ht="5.0999999999999996" customHeight="1">
      <c r="A49" s="974"/>
      <c r="B49" s="975"/>
      <c r="C49" s="389"/>
      <c r="D49" s="976"/>
      <c r="E49" s="976"/>
      <c r="F49" s="975"/>
      <c r="G49" s="990"/>
      <c r="H49" s="337"/>
      <c r="I49" s="337"/>
      <c r="J49" s="990"/>
      <c r="K49" s="336"/>
    </row>
    <row r="50" spans="1:11" ht="12.75" customHeight="1">
      <c r="A50" s="977" t="s">
        <v>122</v>
      </c>
      <c r="B50" s="991"/>
      <c r="C50" s="991"/>
      <c r="D50" s="991"/>
      <c r="E50" s="991"/>
      <c r="F50" s="991"/>
      <c r="G50" s="991"/>
      <c r="H50" s="337"/>
      <c r="I50" s="337"/>
      <c r="J50" s="337"/>
      <c r="K50" s="337"/>
    </row>
    <row r="51" spans="1:11" ht="20.25" customHeight="1">
      <c r="A51" s="1661" t="s">
        <v>498</v>
      </c>
      <c r="B51" s="1661"/>
      <c r="C51" s="1661"/>
      <c r="D51" s="1661"/>
      <c r="E51" s="1661"/>
      <c r="F51" s="1661"/>
      <c r="G51" s="1661"/>
      <c r="H51" s="1661"/>
      <c r="I51" s="1661"/>
      <c r="J51" s="1661"/>
      <c r="K51" s="1661"/>
    </row>
    <row r="52" spans="1:11" ht="12.75" customHeight="1">
      <c r="A52" s="265" t="s">
        <v>372</v>
      </c>
      <c r="B52" s="977"/>
      <c r="C52" s="977"/>
      <c r="D52" s="977"/>
      <c r="E52" s="978"/>
      <c r="F52" s="978"/>
      <c r="G52" s="978"/>
      <c r="H52" s="978"/>
      <c r="I52" s="336"/>
      <c r="J52" s="336"/>
      <c r="K52" s="337"/>
    </row>
    <row r="53" spans="1:11" ht="12.75" customHeight="1">
      <c r="A53" s="265" t="s">
        <v>373</v>
      </c>
      <c r="B53" s="977"/>
      <c r="C53" s="977"/>
      <c r="D53" s="977"/>
      <c r="E53" s="978"/>
      <c r="F53" s="978"/>
      <c r="G53" s="978"/>
      <c r="H53" s="978"/>
      <c r="I53" s="337"/>
      <c r="J53" s="337"/>
      <c r="K53" s="337"/>
    </row>
    <row r="54" spans="1:11" ht="25.5" customHeight="1">
      <c r="A54" s="1470" t="s">
        <v>581</v>
      </c>
      <c r="B54" s="1470"/>
      <c r="C54" s="1470"/>
      <c r="D54" s="1470"/>
      <c r="E54" s="1470"/>
      <c r="F54" s="1470"/>
      <c r="G54" s="1470"/>
      <c r="H54" s="1470"/>
      <c r="I54" s="1470"/>
      <c r="J54" s="1470"/>
      <c r="K54" s="1470"/>
    </row>
    <row r="55" spans="1:11" ht="12.75" customHeight="1">
      <c r="A55" s="144" t="s">
        <v>580</v>
      </c>
      <c r="B55" s="977"/>
      <c r="C55" s="977"/>
      <c r="D55" s="977"/>
      <c r="E55" s="978"/>
      <c r="F55" s="978"/>
      <c r="G55" s="978"/>
      <c r="H55" s="978"/>
      <c r="I55" s="337"/>
      <c r="J55" s="337"/>
      <c r="K55" s="337"/>
    </row>
    <row r="56" spans="1:11" ht="25.5" customHeight="1">
      <c r="A56" s="1470" t="s">
        <v>374</v>
      </c>
      <c r="B56" s="1470"/>
      <c r="C56" s="1470"/>
      <c r="D56" s="1470"/>
      <c r="E56" s="1470"/>
      <c r="F56" s="1470"/>
      <c r="G56" s="1470"/>
      <c r="H56" s="1470"/>
      <c r="I56" s="1470"/>
      <c r="J56" s="1470"/>
      <c r="K56" s="1470"/>
    </row>
    <row r="57" spans="1:11" ht="14.65" customHeight="1">
      <c r="A57" s="81"/>
      <c r="B57" s="81"/>
      <c r="C57" s="81"/>
      <c r="D57" s="81"/>
      <c r="E57" s="81"/>
      <c r="F57" s="81"/>
      <c r="G57" s="81"/>
      <c r="H57" s="81"/>
    </row>
    <row r="58" spans="1:11" ht="15" customHeight="1"/>
    <row r="59" spans="1:11" ht="15" customHeight="1"/>
    <row r="60" spans="1:11" ht="15" customHeight="1"/>
    <row r="61" spans="1:11" ht="15" customHeight="1"/>
    <row r="62" spans="1:11" ht="15" customHeight="1"/>
    <row r="63" spans="1:11" ht="15" customHeight="1"/>
    <row r="64" spans="1: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sheetData>
  <mergeCells count="31">
    <mergeCell ref="A54:K54"/>
    <mergeCell ref="A56:K56"/>
    <mergeCell ref="A29:J29"/>
    <mergeCell ref="A51:K51"/>
    <mergeCell ref="A1:K1"/>
    <mergeCell ref="A5:A7"/>
    <mergeCell ref="B5:B7"/>
    <mergeCell ref="C5:F5"/>
    <mergeCell ref="G5:H5"/>
    <mergeCell ref="I5:I7"/>
    <mergeCell ref="J5:J7"/>
    <mergeCell ref="K5:K7"/>
    <mergeCell ref="C6:D6"/>
    <mergeCell ref="E6:E7"/>
    <mergeCell ref="F6:F7"/>
    <mergeCell ref="G6:G7"/>
    <mergeCell ref="H6:H7"/>
    <mergeCell ref="A24:J24"/>
    <mergeCell ref="A27:J27"/>
    <mergeCell ref="A33:A35"/>
    <mergeCell ref="B33:B35"/>
    <mergeCell ref="C33:C35"/>
    <mergeCell ref="D33:G33"/>
    <mergeCell ref="H33:I33"/>
    <mergeCell ref="K33:K35"/>
    <mergeCell ref="D34:E34"/>
    <mergeCell ref="F34:F35"/>
    <mergeCell ref="G34:G35"/>
    <mergeCell ref="H34:H35"/>
    <mergeCell ref="I34:I35"/>
    <mergeCell ref="J33:J35"/>
  </mergeCells>
  <pageMargins left="0.7" right="0.7" top="0.75" bottom="0.75" header="0.3" footer="0.3"/>
  <ignoredErrors>
    <ignoredError sqref="F8:F21 G36:G48"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K84"/>
  <sheetViews>
    <sheetView showGridLines="0" topLeftCell="A19" zoomScaleNormal="100" workbookViewId="0">
      <selection activeCell="L18" sqref="L18"/>
    </sheetView>
  </sheetViews>
  <sheetFormatPr baseColWidth="10" defaultColWidth="11.42578125" defaultRowHeight="15"/>
  <cols>
    <col min="1" max="1" width="24.42578125" style="389" customWidth="1"/>
    <col min="2" max="2" width="13.7109375" style="389" customWidth="1"/>
    <col min="3" max="3" width="16.28515625" style="389" customWidth="1"/>
    <col min="4" max="5" width="12.7109375" style="389" customWidth="1"/>
    <col min="6" max="6" width="16.28515625" style="389" customWidth="1"/>
    <col min="7" max="7" width="13.28515625" style="389" customWidth="1"/>
    <col min="8" max="8" width="11" style="389" customWidth="1"/>
    <col min="9" max="9" width="11.42578125" style="389"/>
    <col min="10" max="10" width="15.7109375" style="389" customWidth="1"/>
    <col min="11" max="11" width="11.42578125" style="389" customWidth="1"/>
    <col min="12" max="16384" width="11.42578125" style="389"/>
  </cols>
  <sheetData>
    <row r="1" spans="1:11" ht="18" customHeight="1">
      <c r="A1" s="1662" t="s">
        <v>376</v>
      </c>
      <c r="B1" s="1662"/>
      <c r="C1" s="1662"/>
      <c r="D1" s="1662"/>
      <c r="E1" s="1662"/>
      <c r="F1" s="1662"/>
      <c r="G1" s="1662"/>
      <c r="H1" s="1662"/>
      <c r="I1" s="1662"/>
      <c r="J1" s="1662"/>
      <c r="K1" s="1662"/>
    </row>
    <row r="2" spans="1:11" ht="15" customHeight="1">
      <c r="A2" s="81"/>
      <c r="B2" s="81"/>
      <c r="C2" s="81"/>
      <c r="D2" s="81"/>
      <c r="E2" s="81"/>
      <c r="F2" s="81"/>
      <c r="G2" s="81"/>
      <c r="H2" s="81"/>
    </row>
    <row r="3" spans="1:11" s="992" customFormat="1" ht="30" customHeight="1">
      <c r="A3" s="1671" t="s">
        <v>582</v>
      </c>
      <c r="B3" s="1671"/>
      <c r="C3" s="1671"/>
      <c r="D3" s="1671"/>
      <c r="E3" s="1671"/>
      <c r="F3" s="1671"/>
      <c r="G3" s="1671"/>
      <c r="H3" s="1671"/>
      <c r="I3" s="1671"/>
      <c r="J3" s="1671"/>
      <c r="K3" s="1671"/>
    </row>
    <row r="4" spans="1:11" ht="5.0999999999999996" customHeight="1">
      <c r="A4" s="993"/>
      <c r="B4" s="994"/>
      <c r="C4" s="994"/>
      <c r="D4" s="994"/>
      <c r="E4" s="994"/>
      <c r="F4" s="994"/>
      <c r="G4" s="994"/>
      <c r="H4" s="994"/>
      <c r="I4" s="995"/>
      <c r="J4" s="995"/>
    </row>
    <row r="5" spans="1:11" ht="30" customHeight="1">
      <c r="A5" s="1673" t="s">
        <v>377</v>
      </c>
      <c r="B5" s="1492" t="s">
        <v>378</v>
      </c>
      <c r="C5" s="1678" t="s">
        <v>577</v>
      </c>
      <c r="D5" s="1679"/>
      <c r="E5" s="1679"/>
      <c r="F5" s="1680"/>
      <c r="G5" s="1659" t="s">
        <v>341</v>
      </c>
      <c r="H5" s="1660"/>
      <c r="I5" s="1649" t="s">
        <v>342</v>
      </c>
      <c r="J5" s="1639" t="s">
        <v>379</v>
      </c>
    </row>
    <row r="6" spans="1:11" ht="30" customHeight="1">
      <c r="A6" s="1674"/>
      <c r="B6" s="1492"/>
      <c r="C6" s="1494" t="s">
        <v>344</v>
      </c>
      <c r="D6" s="1495"/>
      <c r="E6" s="1649" t="s">
        <v>202</v>
      </c>
      <c r="F6" s="1562" t="s">
        <v>203</v>
      </c>
      <c r="G6" s="1639" t="s">
        <v>345</v>
      </c>
      <c r="H6" s="1639" t="s">
        <v>346</v>
      </c>
      <c r="I6" s="1650"/>
      <c r="J6" s="1492"/>
    </row>
    <row r="7" spans="1:11" ht="45" customHeight="1">
      <c r="A7" s="1675"/>
      <c r="B7" s="1640"/>
      <c r="C7" s="1438" t="s">
        <v>130</v>
      </c>
      <c r="D7" s="1434" t="s">
        <v>131</v>
      </c>
      <c r="E7" s="1651"/>
      <c r="F7" s="1681"/>
      <c r="G7" s="1640"/>
      <c r="H7" s="1640"/>
      <c r="I7" s="1651"/>
      <c r="J7" s="1640"/>
    </row>
    <row r="8" spans="1:11" ht="14.65" customHeight="1">
      <c r="A8" s="694" t="s">
        <v>380</v>
      </c>
      <c r="B8" s="990">
        <v>8</v>
      </c>
      <c r="C8" s="996">
        <v>0.19</v>
      </c>
      <c r="D8" s="962">
        <v>1E-3</v>
      </c>
      <c r="E8" s="997">
        <v>1E-3</v>
      </c>
      <c r="F8" s="998">
        <f t="shared" ref="F8:F14" si="0">SUM(C8:E8)</f>
        <v>0.192</v>
      </c>
      <c r="G8" s="990">
        <v>23</v>
      </c>
      <c r="H8" s="990">
        <v>59</v>
      </c>
      <c r="I8" s="997">
        <v>0.17265</v>
      </c>
      <c r="J8" s="962">
        <v>4.5777542092005836</v>
      </c>
    </row>
    <row r="9" spans="1:11" ht="14.65" customHeight="1">
      <c r="A9" s="619" t="s">
        <v>381</v>
      </c>
      <c r="B9" s="999">
        <v>349</v>
      </c>
      <c r="C9" s="1000">
        <v>17.003</v>
      </c>
      <c r="D9" s="954">
        <v>0.36799999999999999</v>
      </c>
      <c r="E9" s="1001">
        <v>0.46700000000000003</v>
      </c>
      <c r="F9" s="1002">
        <f t="shared" si="0"/>
        <v>17.837999999999997</v>
      </c>
      <c r="G9" s="999">
        <v>49</v>
      </c>
      <c r="H9" s="999">
        <v>98</v>
      </c>
      <c r="I9" s="1001">
        <v>15.9779166</v>
      </c>
      <c r="J9" s="954">
        <v>4.8948456191699554</v>
      </c>
    </row>
    <row r="10" spans="1:11" ht="14.65" customHeight="1">
      <c r="A10" s="615" t="s">
        <v>382</v>
      </c>
      <c r="B10" s="990">
        <v>435</v>
      </c>
      <c r="C10" s="996">
        <v>40.396999999999998</v>
      </c>
      <c r="D10" s="962">
        <v>0.69099999999999995</v>
      </c>
      <c r="E10" s="997">
        <v>1.073</v>
      </c>
      <c r="F10" s="998">
        <f t="shared" si="0"/>
        <v>42.161000000000001</v>
      </c>
      <c r="G10" s="990">
        <v>94</v>
      </c>
      <c r="H10" s="990">
        <v>173</v>
      </c>
      <c r="I10" s="997">
        <v>38.35765</v>
      </c>
      <c r="J10" s="962">
        <v>4.0440224505494129</v>
      </c>
    </row>
    <row r="11" spans="1:11" ht="14.65" customHeight="1">
      <c r="A11" s="619" t="s">
        <v>383</v>
      </c>
      <c r="B11" s="999">
        <v>181</v>
      </c>
      <c r="C11" s="1000">
        <v>30.925000000000001</v>
      </c>
      <c r="D11" s="954">
        <v>0.32500000000000001</v>
      </c>
      <c r="E11" s="1001">
        <v>0.65800000000000003</v>
      </c>
      <c r="F11" s="1002">
        <f t="shared" si="0"/>
        <v>31.908000000000001</v>
      </c>
      <c r="G11" s="999">
        <v>172</v>
      </c>
      <c r="H11" s="999">
        <v>310</v>
      </c>
      <c r="I11" s="1001">
        <v>29.260390000000001</v>
      </c>
      <c r="J11" s="954">
        <v>4.1856692947627474</v>
      </c>
    </row>
    <row r="12" spans="1:11" ht="14.65" customHeight="1">
      <c r="A12" s="615" t="s">
        <v>384</v>
      </c>
      <c r="B12" s="990">
        <v>151</v>
      </c>
      <c r="C12" s="996">
        <v>46.5</v>
      </c>
      <c r="D12" s="962">
        <v>0.39500000000000002</v>
      </c>
      <c r="E12" s="997">
        <v>0.76800000000000002</v>
      </c>
      <c r="F12" s="998">
        <f t="shared" si="0"/>
        <v>47.663000000000004</v>
      </c>
      <c r="G12" s="990">
        <v>310</v>
      </c>
      <c r="H12" s="990">
        <v>542</v>
      </c>
      <c r="I12" s="997">
        <v>45.06776</v>
      </c>
      <c r="J12" s="962">
        <v>4.3507242235497188</v>
      </c>
    </row>
    <row r="13" spans="1:11" ht="14.65" customHeight="1">
      <c r="A13" s="619" t="s">
        <v>385</v>
      </c>
      <c r="B13" s="999">
        <v>104</v>
      </c>
      <c r="C13" s="1000">
        <v>79.751000000000005</v>
      </c>
      <c r="D13" s="954">
        <v>0.60199999999999998</v>
      </c>
      <c r="E13" s="1001">
        <v>0.92900000000000005</v>
      </c>
      <c r="F13" s="1002">
        <f t="shared" si="0"/>
        <v>81.282000000000011</v>
      </c>
      <c r="G13" s="999">
        <v>772</v>
      </c>
      <c r="H13" s="999">
        <v>1557</v>
      </c>
      <c r="I13" s="1001">
        <v>77.315083299999998</v>
      </c>
      <c r="J13" s="954">
        <v>4.5753066795499846</v>
      </c>
    </row>
    <row r="14" spans="1:11" ht="14.65" customHeight="1">
      <c r="A14" s="621" t="s">
        <v>360</v>
      </c>
      <c r="B14" s="1003">
        <v>33</v>
      </c>
      <c r="C14" s="1004">
        <v>74.828999999999994</v>
      </c>
      <c r="D14" s="1005">
        <v>0.221</v>
      </c>
      <c r="E14" s="1006">
        <v>0.87</v>
      </c>
      <c r="F14" s="1007">
        <f t="shared" si="0"/>
        <v>75.92</v>
      </c>
      <c r="G14" s="1003">
        <v>2274</v>
      </c>
      <c r="H14" s="1003">
        <v>5823</v>
      </c>
      <c r="I14" s="1006">
        <v>72.510289999999998</v>
      </c>
      <c r="J14" s="1005">
        <v>2.8907030005305381</v>
      </c>
    </row>
    <row r="15" spans="1:11" s="489" customFormat="1" ht="14.65" customHeight="1">
      <c r="A15" s="624" t="s">
        <v>129</v>
      </c>
      <c r="B15" s="1008">
        <f>SUM(B8:B14)</f>
        <v>1261</v>
      </c>
      <c r="C15" s="1009">
        <v>289.59500000000003</v>
      </c>
      <c r="D15" s="1010">
        <v>2.6030000000000002</v>
      </c>
      <c r="E15" s="1011">
        <v>4.766</v>
      </c>
      <c r="F15" s="1012">
        <f>SUM(F8:F14)</f>
        <v>296.964</v>
      </c>
      <c r="G15" s="1008">
        <v>231</v>
      </c>
      <c r="H15" s="1008">
        <v>466</v>
      </c>
      <c r="I15" s="1011">
        <v>278.66173989999999</v>
      </c>
      <c r="J15" s="1010">
        <v>3.8639389479272377</v>
      </c>
    </row>
    <row r="16" spans="1:11" ht="5.0999999999999996" customHeight="1">
      <c r="A16" s="1013"/>
      <c r="B16" s="520"/>
      <c r="C16" s="520"/>
      <c r="D16" s="520"/>
      <c r="E16" s="520"/>
      <c r="F16" s="520"/>
      <c r="G16" s="520"/>
      <c r="H16" s="520"/>
      <c r="I16" s="337"/>
      <c r="J16" s="337"/>
    </row>
    <row r="17" spans="1:11" s="552" customFormat="1" ht="25.5" customHeight="1">
      <c r="A17" s="1661" t="s">
        <v>583</v>
      </c>
      <c r="B17" s="1661"/>
      <c r="C17" s="1661"/>
      <c r="D17" s="1661"/>
      <c r="E17" s="1661"/>
      <c r="F17" s="1661"/>
      <c r="G17" s="1661"/>
      <c r="H17" s="1661"/>
      <c r="I17" s="1661"/>
      <c r="J17" s="1661"/>
    </row>
    <row r="18" spans="1:11" s="552" customFormat="1" ht="12.75" customHeight="1">
      <c r="A18" s="978" t="s">
        <v>361</v>
      </c>
      <c r="B18" s="977"/>
      <c r="C18" s="977"/>
      <c r="D18" s="977"/>
      <c r="E18" s="978"/>
      <c r="F18" s="978"/>
      <c r="G18" s="978"/>
      <c r="H18" s="978"/>
      <c r="I18" s="336"/>
      <c r="J18" s="336"/>
      <c r="K18" s="428"/>
    </row>
    <row r="19" spans="1:11" s="552" customFormat="1" ht="12.75" customHeight="1">
      <c r="A19" s="265" t="s">
        <v>386</v>
      </c>
      <c r="B19" s="977"/>
      <c r="C19" s="977"/>
      <c r="D19" s="977"/>
      <c r="E19" s="978"/>
      <c r="F19" s="978"/>
      <c r="G19" s="978"/>
      <c r="H19" s="978"/>
      <c r="I19" s="336"/>
      <c r="J19" s="336"/>
      <c r="K19" s="428"/>
    </row>
    <row r="20" spans="1:11" s="1014" customFormat="1" ht="25.5" customHeight="1">
      <c r="A20" s="1478" t="s">
        <v>584</v>
      </c>
      <c r="B20" s="1478"/>
      <c r="C20" s="1478"/>
      <c r="D20" s="1478"/>
      <c r="E20" s="1478"/>
      <c r="F20" s="1478"/>
      <c r="G20" s="1478"/>
      <c r="H20" s="1478"/>
      <c r="I20" s="1478"/>
      <c r="J20" s="1478"/>
      <c r="K20" s="744"/>
    </row>
    <row r="21" spans="1:11" ht="12.75" customHeight="1">
      <c r="A21" s="144" t="s">
        <v>387</v>
      </c>
      <c r="B21" s="977"/>
      <c r="C21" s="977"/>
      <c r="D21" s="977"/>
      <c r="E21" s="978"/>
      <c r="F21" s="978"/>
      <c r="G21" s="978"/>
      <c r="H21" s="978"/>
      <c r="I21" s="337"/>
      <c r="J21" s="337"/>
    </row>
    <row r="22" spans="1:11" s="1015" customFormat="1" ht="25.5" customHeight="1">
      <c r="A22" s="1470" t="s">
        <v>388</v>
      </c>
      <c r="B22" s="1470"/>
      <c r="C22" s="1470"/>
      <c r="D22" s="1470"/>
      <c r="E22" s="1470"/>
      <c r="F22" s="1470"/>
      <c r="G22" s="1470"/>
      <c r="H22" s="1470"/>
      <c r="I22" s="1470"/>
      <c r="J22" s="1470"/>
    </row>
    <row r="23" spans="1:11" ht="20.100000000000001" customHeight="1">
      <c r="A23" s="1016"/>
      <c r="B23" s="1016"/>
      <c r="C23" s="1016"/>
      <c r="D23" s="1016"/>
      <c r="E23" s="1016"/>
      <c r="F23" s="1016"/>
      <c r="G23" s="1016"/>
      <c r="H23" s="1016"/>
    </row>
    <row r="24" spans="1:11" ht="14.65" customHeight="1">
      <c r="A24" s="1671" t="s">
        <v>587</v>
      </c>
      <c r="B24" s="1672"/>
      <c r="C24" s="1672"/>
      <c r="D24" s="1672"/>
      <c r="E24" s="1672"/>
      <c r="F24" s="1672"/>
      <c r="G24" s="1672"/>
      <c r="H24" s="1672"/>
      <c r="I24" s="1672"/>
      <c r="J24" s="1672"/>
      <c r="K24" s="1672"/>
    </row>
    <row r="25" spans="1:11" ht="5.0999999999999996" customHeight="1">
      <c r="A25" s="994"/>
      <c r="B25" s="994"/>
      <c r="C25" s="994"/>
      <c r="D25" s="994"/>
      <c r="E25" s="994"/>
      <c r="F25" s="994"/>
      <c r="G25" s="994"/>
      <c r="H25" s="994"/>
      <c r="I25" s="3"/>
      <c r="J25" s="3"/>
    </row>
    <row r="26" spans="1:11" ht="30" customHeight="1">
      <c r="A26" s="1673" t="s">
        <v>377</v>
      </c>
      <c r="B26" s="1649" t="s">
        <v>389</v>
      </c>
      <c r="C26" s="1676" t="s">
        <v>577</v>
      </c>
      <c r="D26" s="1676"/>
      <c r="E26" s="1676"/>
      <c r="F26" s="1677"/>
      <c r="G26" s="1659" t="s">
        <v>341</v>
      </c>
      <c r="H26" s="1660"/>
      <c r="I26" s="1649" t="s">
        <v>368</v>
      </c>
      <c r="J26" s="1639" t="s">
        <v>390</v>
      </c>
    </row>
    <row r="27" spans="1:11" ht="14.65" customHeight="1">
      <c r="A27" s="1674"/>
      <c r="B27" s="1650"/>
      <c r="C27" s="1494" t="s">
        <v>344</v>
      </c>
      <c r="D27" s="1496"/>
      <c r="E27" s="1649" t="s">
        <v>202</v>
      </c>
      <c r="F27" s="1649" t="s">
        <v>203</v>
      </c>
      <c r="G27" s="1492" t="s">
        <v>345</v>
      </c>
      <c r="H27" s="1492" t="s">
        <v>370</v>
      </c>
      <c r="I27" s="1650"/>
      <c r="J27" s="1492"/>
    </row>
    <row r="28" spans="1:11" ht="45" customHeight="1">
      <c r="A28" s="1675"/>
      <c r="B28" s="1651"/>
      <c r="C28" s="1432" t="s">
        <v>130</v>
      </c>
      <c r="D28" s="1433" t="s">
        <v>131</v>
      </c>
      <c r="E28" s="1651"/>
      <c r="F28" s="1651"/>
      <c r="G28" s="1640"/>
      <c r="H28" s="1640"/>
      <c r="I28" s="1651"/>
      <c r="J28" s="1640"/>
    </row>
    <row r="29" spans="1:11" ht="14.65" customHeight="1">
      <c r="A29" s="608" t="s">
        <v>391</v>
      </c>
      <c r="B29" s="1017">
        <v>296</v>
      </c>
      <c r="C29" s="1000">
        <v>23.044</v>
      </c>
      <c r="D29" s="954">
        <v>0.378</v>
      </c>
      <c r="E29" s="1018">
        <v>0.27300000000000002</v>
      </c>
      <c r="F29" s="1002">
        <f t="shared" ref="F29:F36" si="1">SUM(C29:E29)</f>
        <v>23.695</v>
      </c>
      <c r="G29" s="999">
        <v>83</v>
      </c>
      <c r="H29" s="1019">
        <v>189</v>
      </c>
      <c r="I29" s="1018">
        <v>20.890509999999999</v>
      </c>
      <c r="J29" s="999" t="s">
        <v>392</v>
      </c>
    </row>
    <row r="30" spans="1:11" ht="14.65" customHeight="1">
      <c r="A30" s="615" t="s">
        <v>380</v>
      </c>
      <c r="B30" s="1020">
        <v>2792</v>
      </c>
      <c r="C30" s="996">
        <v>12.625</v>
      </c>
      <c r="D30" s="962">
        <v>0.314</v>
      </c>
      <c r="E30" s="997">
        <v>1.3720000000000001</v>
      </c>
      <c r="F30" s="998">
        <f t="shared" si="1"/>
        <v>14.311</v>
      </c>
      <c r="G30" s="990">
        <v>5</v>
      </c>
      <c r="H30" s="1021">
        <v>9</v>
      </c>
      <c r="I30" s="997">
        <v>10.62068</v>
      </c>
      <c r="J30" s="962">
        <v>1.7549807195819516</v>
      </c>
    </row>
    <row r="31" spans="1:11" ht="14.65" customHeight="1">
      <c r="A31" s="619" t="s">
        <v>381</v>
      </c>
      <c r="B31" s="1022">
        <v>855</v>
      </c>
      <c r="C31" s="1000">
        <v>5.13</v>
      </c>
      <c r="D31" s="954">
        <v>5.3999999999999999E-2</v>
      </c>
      <c r="E31" s="1001">
        <v>0.49299999999999999</v>
      </c>
      <c r="F31" s="1002">
        <f t="shared" si="1"/>
        <v>5.6770000000000005</v>
      </c>
      <c r="G31" s="999">
        <v>7</v>
      </c>
      <c r="H31" s="1023">
        <v>19</v>
      </c>
      <c r="I31" s="1001">
        <v>4.7451300000000005</v>
      </c>
      <c r="J31" s="954">
        <v>0.48410169917591722</v>
      </c>
    </row>
    <row r="32" spans="1:11" ht="14.65" customHeight="1">
      <c r="A32" s="615" t="s">
        <v>382</v>
      </c>
      <c r="B32" s="1020">
        <v>511</v>
      </c>
      <c r="C32" s="996">
        <v>4.7939999999999996</v>
      </c>
      <c r="D32" s="962">
        <v>3.5000000000000003E-2</v>
      </c>
      <c r="E32" s="997">
        <v>0.38400000000000001</v>
      </c>
      <c r="F32" s="998">
        <f t="shared" si="1"/>
        <v>5.2130000000000001</v>
      </c>
      <c r="G32" s="990">
        <v>11</v>
      </c>
      <c r="H32" s="1021">
        <v>26</v>
      </c>
      <c r="I32" s="997">
        <v>4.5818100000000008</v>
      </c>
      <c r="J32" s="962">
        <v>0.37162195865870873</v>
      </c>
    </row>
    <row r="33" spans="1:11" ht="14.65" customHeight="1">
      <c r="A33" s="619" t="s">
        <v>383</v>
      </c>
      <c r="B33" s="1022">
        <v>336</v>
      </c>
      <c r="C33" s="1000">
        <v>4.7690000000000001</v>
      </c>
      <c r="D33" s="954">
        <v>7.4999999999999997E-2</v>
      </c>
      <c r="E33" s="1001">
        <v>0.19400000000000001</v>
      </c>
      <c r="F33" s="1002">
        <f t="shared" si="1"/>
        <v>5.0380000000000003</v>
      </c>
      <c r="G33" s="999">
        <v>16</v>
      </c>
      <c r="H33" s="1023">
        <v>37</v>
      </c>
      <c r="I33" s="1001">
        <v>4.5665100000000001</v>
      </c>
      <c r="J33" s="954">
        <v>0.31398627897061138</v>
      </c>
    </row>
    <row r="34" spans="1:11" ht="14.65" customHeight="1">
      <c r="A34" s="615" t="s">
        <v>384</v>
      </c>
      <c r="B34" s="1020">
        <v>460</v>
      </c>
      <c r="C34" s="996">
        <v>7.77</v>
      </c>
      <c r="D34" s="962">
        <v>5.2999999999999999E-2</v>
      </c>
      <c r="E34" s="997">
        <v>0.214</v>
      </c>
      <c r="F34" s="998">
        <f t="shared" si="1"/>
        <v>8.036999999999999</v>
      </c>
      <c r="G34" s="990">
        <v>18</v>
      </c>
      <c r="H34" s="1021">
        <v>47</v>
      </c>
      <c r="I34" s="997">
        <v>7.6085699999999994</v>
      </c>
      <c r="J34" s="962">
        <v>0.21502585189768283</v>
      </c>
    </row>
    <row r="35" spans="1:11" ht="14.65" customHeight="1">
      <c r="A35" s="619" t="s">
        <v>385</v>
      </c>
      <c r="B35" s="1022">
        <v>575</v>
      </c>
      <c r="C35" s="1000">
        <v>12.592000000000001</v>
      </c>
      <c r="D35" s="954">
        <v>6.6000000000000003E-2</v>
      </c>
      <c r="E35" s="1001">
        <v>0.34300000000000003</v>
      </c>
      <c r="F35" s="1002">
        <f t="shared" si="1"/>
        <v>13.001000000000001</v>
      </c>
      <c r="G35" s="999">
        <v>23</v>
      </c>
      <c r="H35" s="1023">
        <v>62</v>
      </c>
      <c r="I35" s="1001">
        <v>12.239879999999999</v>
      </c>
      <c r="J35" s="954">
        <v>0.11916153964410402</v>
      </c>
    </row>
    <row r="36" spans="1:11" ht="14.65" customHeight="1">
      <c r="A36" s="621" t="s">
        <v>360</v>
      </c>
      <c r="B36" s="1024">
        <v>446</v>
      </c>
      <c r="C36" s="1004">
        <v>17.619</v>
      </c>
      <c r="D36" s="1005">
        <v>0.122</v>
      </c>
      <c r="E36" s="1006">
        <v>0.16500000000000001</v>
      </c>
      <c r="F36" s="1007">
        <f t="shared" si="1"/>
        <v>17.905999999999999</v>
      </c>
      <c r="G36" s="1003">
        <v>40</v>
      </c>
      <c r="H36" s="1025">
        <v>95</v>
      </c>
      <c r="I36" s="1006">
        <v>17.123669999999997</v>
      </c>
      <c r="J36" s="1005">
        <v>4.1733293510301729E-2</v>
      </c>
    </row>
    <row r="37" spans="1:11" s="1028" customFormat="1" ht="14.65" customHeight="1">
      <c r="A37" s="624" t="s">
        <v>129</v>
      </c>
      <c r="B37" s="1026">
        <f>SUM(B29:B36)</f>
        <v>6271</v>
      </c>
      <c r="C37" s="1009">
        <f>SUM(C29:C36)</f>
        <v>88.342999999999989</v>
      </c>
      <c r="D37" s="1010">
        <f>SUM(D29:D36)</f>
        <v>1.097</v>
      </c>
      <c r="E37" s="1011">
        <f>SUM(E29:E36)</f>
        <v>3.4379999999999997</v>
      </c>
      <c r="F37" s="1012">
        <f>SUM(F29:F36)</f>
        <v>92.877999999999986</v>
      </c>
      <c r="G37" s="1008">
        <v>15</v>
      </c>
      <c r="H37" s="1027">
        <v>35</v>
      </c>
      <c r="I37" s="1011">
        <v>82.37675990000001</v>
      </c>
      <c r="J37" s="1008" t="s">
        <v>393</v>
      </c>
    </row>
    <row r="38" spans="1:11" ht="5.0999999999999996" customHeight="1">
      <c r="A38" s="1013"/>
      <c r="B38" s="520"/>
      <c r="C38" s="520"/>
      <c r="D38" s="520"/>
      <c r="E38" s="520"/>
      <c r="F38" s="520"/>
      <c r="G38" s="520"/>
      <c r="H38" s="520"/>
      <c r="I38" s="337"/>
      <c r="J38" s="337"/>
    </row>
    <row r="39" spans="1:11" ht="12.75" customHeight="1">
      <c r="A39" s="977" t="s">
        <v>394</v>
      </c>
      <c r="B39" s="520"/>
      <c r="C39" s="520"/>
      <c r="D39" s="520"/>
      <c r="E39" s="520"/>
      <c r="F39" s="520"/>
      <c r="G39" s="520"/>
      <c r="H39" s="520"/>
      <c r="I39" s="337"/>
      <c r="J39" s="337"/>
    </row>
    <row r="40" spans="1:11" ht="25.5" customHeight="1">
      <c r="A40" s="1661" t="s">
        <v>585</v>
      </c>
      <c r="B40" s="1661"/>
      <c r="C40" s="1661"/>
      <c r="D40" s="1661"/>
      <c r="E40" s="1661"/>
      <c r="F40" s="1661"/>
      <c r="G40" s="1661"/>
      <c r="H40" s="1661"/>
      <c r="I40" s="1661"/>
      <c r="J40" s="1661"/>
      <c r="K40" s="552"/>
    </row>
    <row r="41" spans="1:11" ht="12.75" customHeight="1">
      <c r="A41" s="978" t="s">
        <v>372</v>
      </c>
      <c r="B41" s="977"/>
      <c r="C41" s="977"/>
      <c r="D41" s="977"/>
      <c r="E41" s="978"/>
      <c r="F41" s="978"/>
      <c r="G41" s="978"/>
      <c r="H41" s="978"/>
      <c r="I41" s="337"/>
      <c r="J41" s="337"/>
    </row>
    <row r="42" spans="1:11" s="1015" customFormat="1" ht="25.5" customHeight="1">
      <c r="A42" s="1670" t="s">
        <v>395</v>
      </c>
      <c r="B42" s="1670"/>
      <c r="C42" s="1670"/>
      <c r="D42" s="1670"/>
      <c r="E42" s="1670"/>
      <c r="F42" s="1670"/>
      <c r="G42" s="1670"/>
      <c r="H42" s="1670"/>
      <c r="I42" s="1670"/>
      <c r="J42" s="1670"/>
    </row>
    <row r="43" spans="1:11" s="1015" customFormat="1" ht="25.5" customHeight="1">
      <c r="A43" s="1670" t="s">
        <v>396</v>
      </c>
      <c r="B43" s="1670"/>
      <c r="C43" s="1670"/>
      <c r="D43" s="1670"/>
      <c r="E43" s="1670"/>
      <c r="F43" s="1670"/>
      <c r="G43" s="1670"/>
      <c r="H43" s="1670"/>
      <c r="I43" s="1670"/>
      <c r="J43" s="1670"/>
    </row>
    <row r="44" spans="1:11" ht="12.75" customHeight="1">
      <c r="A44" s="265" t="s">
        <v>397</v>
      </c>
      <c r="B44" s="977"/>
      <c r="C44" s="977"/>
      <c r="D44" s="977"/>
      <c r="E44" s="978"/>
      <c r="F44" s="978"/>
      <c r="G44" s="978"/>
      <c r="H44" s="978"/>
      <c r="I44" s="337"/>
      <c r="J44" s="337"/>
    </row>
    <row r="45" spans="1:11" ht="25.5" customHeight="1">
      <c r="A45" s="1470" t="s">
        <v>586</v>
      </c>
      <c r="B45" s="1470"/>
      <c r="C45" s="1470"/>
      <c r="D45" s="1470"/>
      <c r="E45" s="1470"/>
      <c r="F45" s="1470"/>
      <c r="G45" s="1470"/>
      <c r="H45" s="1470"/>
      <c r="I45" s="1470"/>
      <c r="J45" s="1470"/>
      <c r="K45" s="258"/>
    </row>
    <row r="46" spans="1:11" ht="12.75" customHeight="1">
      <c r="A46" s="144" t="s">
        <v>387</v>
      </c>
      <c r="B46" s="374"/>
      <c r="C46" s="374"/>
      <c r="D46" s="374"/>
      <c r="E46" s="374"/>
      <c r="F46" s="374"/>
      <c r="G46" s="374"/>
      <c r="H46" s="374"/>
      <c r="I46" s="337"/>
      <c r="J46" s="337"/>
    </row>
    <row r="47" spans="1:11" s="1015" customFormat="1" ht="25.5" customHeight="1">
      <c r="A47" s="1470" t="s">
        <v>398</v>
      </c>
      <c r="B47" s="1470"/>
      <c r="C47" s="1470"/>
      <c r="D47" s="1470"/>
      <c r="E47" s="1470"/>
      <c r="F47" s="1470"/>
      <c r="G47" s="1470"/>
      <c r="H47" s="1470"/>
      <c r="I47" s="1470"/>
      <c r="J47" s="1470"/>
    </row>
    <row r="48" spans="1:11" ht="15" customHeight="1">
      <c r="A48" s="81"/>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sheetData>
  <mergeCells count="33">
    <mergeCell ref="A22:J22"/>
    <mergeCell ref="A1:K1"/>
    <mergeCell ref="A3:K3"/>
    <mergeCell ref="A5:A7"/>
    <mergeCell ref="B5:B7"/>
    <mergeCell ref="C5:F5"/>
    <mergeCell ref="G5:H5"/>
    <mergeCell ref="I5:I7"/>
    <mergeCell ref="J5:J7"/>
    <mergeCell ref="C6:D6"/>
    <mergeCell ref="E6:E7"/>
    <mergeCell ref="F6:F7"/>
    <mergeCell ref="G6:G7"/>
    <mergeCell ref="H6:H7"/>
    <mergeCell ref="A17:J17"/>
    <mergeCell ref="A20:J20"/>
    <mergeCell ref="A24:K24"/>
    <mergeCell ref="A26:A28"/>
    <mergeCell ref="B26:B28"/>
    <mergeCell ref="C26:F26"/>
    <mergeCell ref="G26:H26"/>
    <mergeCell ref="I26:I28"/>
    <mergeCell ref="J26:J28"/>
    <mergeCell ref="C27:D27"/>
    <mergeCell ref="E27:E28"/>
    <mergeCell ref="F27:F28"/>
    <mergeCell ref="A47:J47"/>
    <mergeCell ref="G27:G28"/>
    <mergeCell ref="H27:H28"/>
    <mergeCell ref="A40:J40"/>
    <mergeCell ref="A42:J42"/>
    <mergeCell ref="A43:J43"/>
    <mergeCell ref="A45:J45"/>
  </mergeCells>
  <pageMargins left="0.7" right="0.7" top="0.75" bottom="0.75" header="0.3" footer="0.3"/>
  <pageSetup paperSize="9" orientation="portrait" r:id="rId1"/>
  <ignoredErrors>
    <ignoredError sqref="F8:F14 F29:F36"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K68"/>
  <sheetViews>
    <sheetView topLeftCell="A10" workbookViewId="0">
      <selection activeCell="J11" sqref="J11"/>
    </sheetView>
  </sheetViews>
  <sheetFormatPr baseColWidth="10" defaultColWidth="11.42578125" defaultRowHeight="15"/>
  <cols>
    <col min="1" max="1" width="24.42578125" style="389" customWidth="1"/>
    <col min="2" max="2" width="13.7109375" style="389" customWidth="1"/>
    <col min="3" max="3" width="16.28515625" style="389" customWidth="1"/>
    <col min="4" max="5" width="12.7109375" style="389" customWidth="1"/>
    <col min="6" max="6" width="16.28515625" style="389" customWidth="1"/>
    <col min="7" max="7" width="13.28515625" style="389" customWidth="1"/>
    <col min="8" max="8" width="11" style="389" customWidth="1"/>
    <col min="9" max="9" width="11.42578125" style="389"/>
    <col min="10" max="10" width="15.7109375" style="389" customWidth="1"/>
    <col min="11" max="16384" width="11.42578125" style="389"/>
  </cols>
  <sheetData>
    <row r="1" spans="1:11" ht="18" customHeight="1">
      <c r="A1" s="1662" t="s">
        <v>399</v>
      </c>
      <c r="B1" s="1662"/>
      <c r="C1" s="1662"/>
      <c r="D1" s="1662"/>
      <c r="E1" s="1662"/>
      <c r="F1" s="1662"/>
      <c r="G1" s="1662"/>
      <c r="H1" s="1662"/>
      <c r="I1" s="1662"/>
      <c r="J1" s="1662"/>
      <c r="K1" s="1029"/>
    </row>
    <row r="2" spans="1:11" ht="15" customHeight="1">
      <c r="A2" s="81"/>
      <c r="B2" s="81"/>
      <c r="C2" s="81"/>
      <c r="D2" s="81"/>
      <c r="E2" s="81"/>
      <c r="F2" s="81"/>
      <c r="G2" s="81"/>
      <c r="H2" s="81"/>
    </row>
    <row r="3" spans="1:11" ht="14.65" customHeight="1">
      <c r="A3" s="1671" t="s">
        <v>588</v>
      </c>
      <c r="B3" s="1672"/>
      <c r="C3" s="1672"/>
      <c r="D3" s="1672"/>
      <c r="E3" s="1672"/>
      <c r="F3" s="1672"/>
      <c r="G3" s="1672"/>
      <c r="H3" s="1672"/>
      <c r="I3" s="1672"/>
      <c r="J3" s="1672"/>
      <c r="K3" s="1672"/>
    </row>
    <row r="4" spans="1:11" ht="5.0999999999999996" customHeight="1"/>
    <row r="5" spans="1:11" ht="30" customHeight="1">
      <c r="A5" s="1673" t="s">
        <v>400</v>
      </c>
      <c r="B5" s="1649" t="s">
        <v>401</v>
      </c>
      <c r="C5" s="1679" t="s">
        <v>577</v>
      </c>
      <c r="D5" s="1679"/>
      <c r="E5" s="1679"/>
      <c r="F5" s="1680"/>
      <c r="G5" s="1659" t="s">
        <v>341</v>
      </c>
      <c r="H5" s="1660"/>
      <c r="I5" s="1649" t="s">
        <v>342</v>
      </c>
      <c r="J5" s="1639" t="s">
        <v>379</v>
      </c>
    </row>
    <row r="6" spans="1:11" ht="15" customHeight="1">
      <c r="A6" s="1674"/>
      <c r="B6" s="1650"/>
      <c r="C6" s="1494" t="s">
        <v>344</v>
      </c>
      <c r="D6" s="1495"/>
      <c r="E6" s="1649" t="s">
        <v>202</v>
      </c>
      <c r="F6" s="1649" t="s">
        <v>203</v>
      </c>
      <c r="G6" s="1561" t="s">
        <v>345</v>
      </c>
      <c r="H6" s="1562" t="s">
        <v>346</v>
      </c>
      <c r="I6" s="1650"/>
      <c r="J6" s="1492"/>
    </row>
    <row r="7" spans="1:11" ht="45" customHeight="1">
      <c r="A7" s="1675"/>
      <c r="B7" s="1651"/>
      <c r="C7" s="1441" t="s">
        <v>130</v>
      </c>
      <c r="D7" s="1442" t="s">
        <v>131</v>
      </c>
      <c r="E7" s="1651"/>
      <c r="F7" s="1651"/>
      <c r="G7" s="1684"/>
      <c r="H7" s="1681"/>
      <c r="I7" s="1651"/>
      <c r="J7" s="1640"/>
    </row>
    <row r="8" spans="1:11" ht="15" customHeight="1">
      <c r="A8" s="608" t="s">
        <v>402</v>
      </c>
      <c r="B8" s="1022">
        <v>22</v>
      </c>
      <c r="C8" s="1196">
        <v>29.754000000000001</v>
      </c>
      <c r="D8" s="1002">
        <v>0.105</v>
      </c>
      <c r="E8" s="1001">
        <v>0.51400000000000001</v>
      </c>
      <c r="F8" s="1001">
        <f>SUM(C8:E8)</f>
        <v>30.373000000000001</v>
      </c>
      <c r="G8" s="1218">
        <v>1357</v>
      </c>
      <c r="H8" s="1023">
        <v>1698</v>
      </c>
      <c r="I8" s="1001">
        <v>29.09065</v>
      </c>
      <c r="J8" s="1196">
        <v>6.6726051296025384</v>
      </c>
    </row>
    <row r="9" spans="1:11" ht="15" customHeight="1">
      <c r="A9" s="615" t="s">
        <v>403</v>
      </c>
      <c r="B9" s="1020">
        <v>22</v>
      </c>
      <c r="C9" s="996">
        <v>45.320999999999998</v>
      </c>
      <c r="D9" s="998">
        <v>0.14399999999999999</v>
      </c>
      <c r="E9" s="997">
        <v>0.64700000000000002</v>
      </c>
      <c r="F9" s="997">
        <f>SUM(C9:E9)</f>
        <v>46.111999999999995</v>
      </c>
      <c r="G9" s="1219">
        <v>2066</v>
      </c>
      <c r="H9" s="1021">
        <v>2638</v>
      </c>
      <c r="I9" s="997">
        <v>44.201039999999999</v>
      </c>
      <c r="J9" s="996">
        <v>5.3202415140232615</v>
      </c>
    </row>
    <row r="10" spans="1:11" ht="15" customHeight="1">
      <c r="A10" s="619" t="s">
        <v>404</v>
      </c>
      <c r="B10" s="1022">
        <v>23</v>
      </c>
      <c r="C10" s="1000">
        <v>65.328999999999994</v>
      </c>
      <c r="D10" s="1002">
        <v>0.32700000000000001</v>
      </c>
      <c r="E10" s="1001">
        <v>0.63300000000000001</v>
      </c>
      <c r="F10" s="1001">
        <f>SUM(C10:E10)</f>
        <v>66.288999999999987</v>
      </c>
      <c r="G10" s="1220">
        <v>2854</v>
      </c>
      <c r="H10" s="1023">
        <v>3449</v>
      </c>
      <c r="I10" s="1001">
        <v>63.165099999999995</v>
      </c>
      <c r="J10" s="1000">
        <v>4.3531725766757434</v>
      </c>
    </row>
    <row r="11" spans="1:11" ht="15" customHeight="1">
      <c r="A11" s="621" t="s">
        <v>405</v>
      </c>
      <c r="B11" s="1024">
        <v>27</v>
      </c>
      <c r="C11" s="1004">
        <v>144.839</v>
      </c>
      <c r="D11" s="1007">
        <v>1.653</v>
      </c>
      <c r="E11" s="1006">
        <v>1.536</v>
      </c>
      <c r="F11" s="1006">
        <f>SUM(C11:E11)</f>
        <v>148.02799999999999</v>
      </c>
      <c r="G11" s="1221">
        <v>5425</v>
      </c>
      <c r="H11" s="1025">
        <v>8307</v>
      </c>
      <c r="I11" s="1006">
        <v>141.1729</v>
      </c>
      <c r="J11" s="1004">
        <v>3.8311962444029914</v>
      </c>
    </row>
    <row r="12" spans="1:11" s="489" customFormat="1" ht="15" customHeight="1">
      <c r="A12" s="624" t="s">
        <v>129</v>
      </c>
      <c r="B12" s="1026">
        <v>94</v>
      </c>
      <c r="C12" s="1009">
        <v>285.24299999999999</v>
      </c>
      <c r="D12" s="1012">
        <v>2.2290000000000001</v>
      </c>
      <c r="E12" s="1011">
        <v>3.33</v>
      </c>
      <c r="F12" s="1011">
        <f>SUM(F8:F11)</f>
        <v>290.80200000000002</v>
      </c>
      <c r="G12" s="1222">
        <v>3058</v>
      </c>
      <c r="H12" s="1027">
        <v>5686</v>
      </c>
      <c r="I12" s="1011">
        <v>277.62968999999998</v>
      </c>
      <c r="J12" s="1009">
        <v>4.3361895239462092</v>
      </c>
    </row>
    <row r="13" spans="1:11" ht="5.0999999999999996" customHeight="1">
      <c r="A13" s="337"/>
      <c r="B13" s="337"/>
      <c r="C13" s="337"/>
      <c r="D13" s="337"/>
      <c r="E13" s="337"/>
      <c r="F13" s="337"/>
      <c r="G13" s="337"/>
      <c r="H13" s="337"/>
      <c r="I13" s="337"/>
      <c r="J13" s="337"/>
    </row>
    <row r="14" spans="1:11" ht="25.5" customHeight="1">
      <c r="A14" s="1661" t="s">
        <v>589</v>
      </c>
      <c r="B14" s="1661"/>
      <c r="C14" s="1661"/>
      <c r="D14" s="1661"/>
      <c r="E14" s="1661"/>
      <c r="F14" s="1661"/>
      <c r="G14" s="1661"/>
      <c r="H14" s="1661"/>
      <c r="I14" s="1661"/>
      <c r="J14" s="1661"/>
    </row>
    <row r="15" spans="1:11" ht="12.75" customHeight="1">
      <c r="A15" s="978" t="s">
        <v>361</v>
      </c>
      <c r="B15" s="977"/>
      <c r="C15" s="977"/>
      <c r="D15" s="977"/>
      <c r="E15" s="978"/>
      <c r="F15" s="978"/>
      <c r="G15" s="978"/>
      <c r="H15" s="978"/>
      <c r="I15" s="337"/>
      <c r="J15" s="337"/>
    </row>
    <row r="16" spans="1:11" ht="12.75" customHeight="1">
      <c r="A16" s="265" t="s">
        <v>406</v>
      </c>
      <c r="B16" s="977"/>
      <c r="C16" s="977"/>
      <c r="D16" s="977"/>
      <c r="E16" s="978"/>
      <c r="F16" s="978"/>
      <c r="G16" s="978"/>
      <c r="H16" s="978"/>
      <c r="I16" s="337"/>
      <c r="J16" s="337"/>
    </row>
    <row r="17" spans="1:11" ht="12.75" customHeight="1">
      <c r="A17" s="316" t="s">
        <v>590</v>
      </c>
      <c r="B17" s="316"/>
      <c r="C17" s="316"/>
      <c r="D17" s="316"/>
      <c r="E17" s="316"/>
      <c r="F17" s="316"/>
      <c r="G17" s="316"/>
      <c r="H17" s="316"/>
      <c r="I17" s="316"/>
      <c r="J17" s="316"/>
      <c r="K17" s="258"/>
    </row>
    <row r="18" spans="1:11" ht="12.75" customHeight="1">
      <c r="A18" s="144" t="s">
        <v>591</v>
      </c>
      <c r="B18" s="977"/>
      <c r="C18" s="977"/>
      <c r="D18" s="977"/>
      <c r="E18" s="978"/>
      <c r="F18" s="978"/>
      <c r="G18" s="978"/>
      <c r="H18" s="978"/>
      <c r="I18" s="337"/>
      <c r="J18" s="337"/>
    </row>
    <row r="19" spans="1:11" ht="12.75" customHeight="1">
      <c r="A19" s="67" t="s">
        <v>407</v>
      </c>
      <c r="B19" s="67"/>
      <c r="C19" s="67"/>
      <c r="D19" s="67"/>
      <c r="E19" s="67"/>
      <c r="F19" s="67"/>
      <c r="G19" s="67"/>
      <c r="H19" s="67"/>
      <c r="I19" s="337"/>
      <c r="J19" s="337"/>
    </row>
    <row r="20" spans="1:11" ht="20.100000000000001" customHeight="1"/>
    <row r="21" spans="1:11" ht="15" customHeight="1">
      <c r="A21" s="1671" t="s">
        <v>592</v>
      </c>
      <c r="B21" s="1672"/>
      <c r="C21" s="1672"/>
      <c r="D21" s="1672"/>
      <c r="E21" s="1672"/>
      <c r="F21" s="1672"/>
      <c r="G21" s="1672"/>
      <c r="H21" s="1672"/>
      <c r="I21" s="1672"/>
      <c r="J21" s="1672"/>
      <c r="K21" s="1672"/>
    </row>
    <row r="22" spans="1:11" ht="5.0999999999999996" customHeight="1"/>
    <row r="23" spans="1:11" ht="30" customHeight="1">
      <c r="A23" s="1673" t="s">
        <v>408</v>
      </c>
      <c r="B23" s="1649" t="s">
        <v>409</v>
      </c>
      <c r="C23" s="1678" t="s">
        <v>577</v>
      </c>
      <c r="D23" s="1679"/>
      <c r="E23" s="1679"/>
      <c r="F23" s="1680"/>
      <c r="G23" s="1659" t="s">
        <v>341</v>
      </c>
      <c r="H23" s="1660"/>
      <c r="I23" s="1649" t="s">
        <v>368</v>
      </c>
      <c r="J23" s="1561" t="s">
        <v>390</v>
      </c>
    </row>
    <row r="24" spans="1:11" ht="15" customHeight="1">
      <c r="A24" s="1674"/>
      <c r="B24" s="1650"/>
      <c r="C24" s="1494" t="s">
        <v>344</v>
      </c>
      <c r="D24" s="1496"/>
      <c r="E24" s="1649" t="s">
        <v>202</v>
      </c>
      <c r="F24" s="1562" t="s">
        <v>203</v>
      </c>
      <c r="G24" s="1639" t="s">
        <v>345</v>
      </c>
      <c r="H24" s="1562" t="s">
        <v>370</v>
      </c>
      <c r="I24" s="1650"/>
      <c r="J24" s="1683"/>
    </row>
    <row r="25" spans="1:11" ht="45" customHeight="1">
      <c r="A25" s="1675"/>
      <c r="B25" s="1651"/>
      <c r="C25" s="1441" t="s">
        <v>130</v>
      </c>
      <c r="D25" s="1442" t="s">
        <v>131</v>
      </c>
      <c r="E25" s="1651"/>
      <c r="F25" s="1681"/>
      <c r="G25" s="1640"/>
      <c r="H25" s="1681"/>
      <c r="I25" s="1651"/>
      <c r="J25" s="1684"/>
    </row>
    <row r="26" spans="1:11" ht="15" customHeight="1">
      <c r="A26" s="608" t="s">
        <v>402</v>
      </c>
      <c r="B26" s="1017">
        <v>25</v>
      </c>
      <c r="C26" s="954">
        <v>4.2569999999999997</v>
      </c>
      <c r="D26" s="1030">
        <v>7.0000000000000001E-3</v>
      </c>
      <c r="E26" s="1018">
        <v>9.4E-2</v>
      </c>
      <c r="F26" s="1030">
        <f>SUM(C26:E26)</f>
        <v>4.3579999999999997</v>
      </c>
      <c r="G26" s="954">
        <v>170</v>
      </c>
      <c r="H26" s="1030">
        <v>299</v>
      </c>
      <c r="I26" s="1018">
        <v>4.2064599999999999</v>
      </c>
      <c r="J26" s="954">
        <v>0.84322331868912559</v>
      </c>
      <c r="K26" s="337"/>
    </row>
    <row r="27" spans="1:11" ht="15" customHeight="1">
      <c r="A27" s="615" t="s">
        <v>403</v>
      </c>
      <c r="B27" s="1020">
        <v>23</v>
      </c>
      <c r="C27" s="962">
        <v>7.3289999999999997</v>
      </c>
      <c r="D27" s="998">
        <v>2.5999999999999999E-2</v>
      </c>
      <c r="E27" s="997">
        <v>0.107</v>
      </c>
      <c r="F27" s="998">
        <f>SUM(C27:E27)</f>
        <v>7.4619999999999997</v>
      </c>
      <c r="G27" s="962">
        <v>319</v>
      </c>
      <c r="H27" s="998">
        <v>429</v>
      </c>
      <c r="I27" s="997">
        <v>7.2305000000000001</v>
      </c>
      <c r="J27" s="962">
        <v>0.83403369632245405</v>
      </c>
      <c r="K27" s="337"/>
    </row>
    <row r="28" spans="1:11" ht="15" customHeight="1">
      <c r="A28" s="619" t="s">
        <v>404</v>
      </c>
      <c r="B28" s="1022">
        <v>23</v>
      </c>
      <c r="C28" s="954">
        <v>12.093999999999999</v>
      </c>
      <c r="D28" s="1002">
        <v>5.0000000000000001E-3</v>
      </c>
      <c r="E28" s="1001">
        <v>0.105</v>
      </c>
      <c r="F28" s="1002">
        <f>SUM(C28:E28)</f>
        <v>12.204000000000001</v>
      </c>
      <c r="G28" s="954">
        <v>526</v>
      </c>
      <c r="H28" s="1002">
        <v>657</v>
      </c>
      <c r="I28" s="1001">
        <v>11.89062</v>
      </c>
      <c r="J28" s="954">
        <v>0.8194702597426764</v>
      </c>
      <c r="K28" s="337"/>
    </row>
    <row r="29" spans="1:11" ht="15" customHeight="1">
      <c r="A29" s="615" t="s">
        <v>405</v>
      </c>
      <c r="B29" s="1020">
        <v>25</v>
      </c>
      <c r="C29" s="962">
        <v>33.156999999999996</v>
      </c>
      <c r="D29" s="998">
        <v>0.01</v>
      </c>
      <c r="E29" s="997">
        <v>0.14799999999999999</v>
      </c>
      <c r="F29" s="998">
        <f>SUM(C29:E29)</f>
        <v>33.314999999999998</v>
      </c>
      <c r="G29" s="962">
        <v>1321</v>
      </c>
      <c r="H29" s="998">
        <v>2395</v>
      </c>
      <c r="I29" s="997">
        <v>37.637689999999999</v>
      </c>
      <c r="J29" s="962">
        <v>0.99969677898859022</v>
      </c>
      <c r="K29" s="337"/>
    </row>
    <row r="30" spans="1:11" s="489" customFormat="1" ht="15" customHeight="1">
      <c r="A30" s="698" t="s">
        <v>129</v>
      </c>
      <c r="B30" s="1223">
        <v>96</v>
      </c>
      <c r="C30" s="1036">
        <v>56.837000000000003</v>
      </c>
      <c r="D30" s="1031">
        <v>4.8000000000000001E-2</v>
      </c>
      <c r="E30" s="1032">
        <v>0.45400000000000001</v>
      </c>
      <c r="F30" s="1031">
        <f>SUM(F26:F29)</f>
        <v>57.338999999999999</v>
      </c>
      <c r="G30" s="1036">
        <v>598</v>
      </c>
      <c r="H30" s="1031">
        <v>1207</v>
      </c>
      <c r="I30" s="1032">
        <v>60.965269999999997</v>
      </c>
      <c r="J30" s="1036">
        <v>0.9262831673313825</v>
      </c>
      <c r="K30" s="361"/>
    </row>
    <row r="31" spans="1:11" ht="5.0999999999999996" customHeight="1">
      <c r="A31" s="337"/>
      <c r="B31" s="337"/>
      <c r="C31" s="337"/>
      <c r="D31" s="337"/>
      <c r="E31" s="337"/>
      <c r="F31" s="337"/>
      <c r="G31" s="337"/>
      <c r="H31" s="337"/>
      <c r="I31" s="337"/>
      <c r="J31" s="337"/>
      <c r="K31" s="337"/>
    </row>
    <row r="32" spans="1:11" ht="12.75" customHeight="1">
      <c r="A32" s="67" t="s">
        <v>410</v>
      </c>
      <c r="B32" s="520"/>
      <c r="C32" s="520"/>
      <c r="D32" s="520"/>
      <c r="E32" s="520"/>
      <c r="F32" s="520"/>
      <c r="G32" s="520"/>
      <c r="H32" s="520"/>
      <c r="I32" s="337"/>
      <c r="J32" s="337"/>
      <c r="K32" s="337"/>
    </row>
    <row r="33" spans="1:11" ht="25.5" customHeight="1">
      <c r="A33" s="1661" t="s">
        <v>483</v>
      </c>
      <c r="B33" s="1661"/>
      <c r="C33" s="1661"/>
      <c r="D33" s="1661"/>
      <c r="E33" s="1661"/>
      <c r="F33" s="1661"/>
      <c r="G33" s="1661"/>
      <c r="H33" s="1661"/>
      <c r="I33" s="1661"/>
      <c r="J33" s="1661"/>
      <c r="K33" s="337"/>
    </row>
    <row r="34" spans="1:11" ht="12.75" customHeight="1">
      <c r="A34" s="978" t="s">
        <v>372</v>
      </c>
      <c r="B34" s="977"/>
      <c r="C34" s="977"/>
      <c r="D34" s="977"/>
      <c r="E34" s="978"/>
      <c r="F34" s="978"/>
      <c r="G34" s="978"/>
      <c r="H34" s="978"/>
      <c r="I34" s="337"/>
      <c r="J34" s="337"/>
      <c r="K34" s="337"/>
    </row>
    <row r="35" spans="1:11" ht="12.75" customHeight="1">
      <c r="A35" s="265" t="s">
        <v>411</v>
      </c>
      <c r="B35" s="977"/>
      <c r="C35" s="977"/>
      <c r="D35" s="977"/>
      <c r="E35" s="978"/>
      <c r="F35" s="978"/>
      <c r="G35" s="978"/>
      <c r="H35" s="978"/>
      <c r="I35" s="337"/>
      <c r="J35" s="337"/>
      <c r="K35" s="337"/>
    </row>
    <row r="36" spans="1:11" ht="12.75" customHeight="1">
      <c r="A36" s="1682" t="s">
        <v>593</v>
      </c>
      <c r="B36" s="1682"/>
      <c r="C36" s="1682"/>
      <c r="D36" s="1682"/>
      <c r="E36" s="1682"/>
      <c r="F36" s="1682"/>
      <c r="G36" s="1682"/>
      <c r="H36" s="1682"/>
      <c r="I36" s="1682"/>
      <c r="J36" s="1682"/>
      <c r="K36" s="1682"/>
    </row>
    <row r="37" spans="1:11" ht="12.75" customHeight="1">
      <c r="A37" s="144" t="s">
        <v>591</v>
      </c>
      <c r="B37" s="977"/>
      <c r="C37" s="977"/>
      <c r="D37" s="977"/>
      <c r="E37" s="978"/>
      <c r="F37" s="978"/>
      <c r="G37" s="978"/>
      <c r="H37" s="978"/>
      <c r="I37" s="337"/>
      <c r="J37" s="337"/>
      <c r="K37" s="337"/>
    </row>
    <row r="38" spans="1:11" ht="12.75" customHeight="1">
      <c r="A38" s="374" t="s">
        <v>412</v>
      </c>
      <c r="B38" s="67"/>
      <c r="C38" s="67"/>
      <c r="D38" s="67"/>
      <c r="E38" s="67"/>
      <c r="F38" s="67"/>
      <c r="G38" s="67"/>
      <c r="H38" s="67"/>
      <c r="I38" s="1033"/>
      <c r="J38" s="1033"/>
      <c r="K38" s="337"/>
    </row>
    <row r="39" spans="1:11" ht="20.100000000000001"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sheetData>
  <mergeCells count="28">
    <mergeCell ref="A1:J1"/>
    <mergeCell ref="A3:K3"/>
    <mergeCell ref="A5:A7"/>
    <mergeCell ref="B5:B7"/>
    <mergeCell ref="C5:F5"/>
    <mergeCell ref="G5:H5"/>
    <mergeCell ref="I5:I7"/>
    <mergeCell ref="J5:J7"/>
    <mergeCell ref="C6:D6"/>
    <mergeCell ref="E6:E7"/>
    <mergeCell ref="F6:F7"/>
    <mergeCell ref="G6:G7"/>
    <mergeCell ref="H6:H7"/>
    <mergeCell ref="A14:J14"/>
    <mergeCell ref="A21:K21"/>
    <mergeCell ref="A33:J33"/>
    <mergeCell ref="A36:K36"/>
    <mergeCell ref="J23:J25"/>
    <mergeCell ref="C24:D24"/>
    <mergeCell ref="E24:E25"/>
    <mergeCell ref="F24:F25"/>
    <mergeCell ref="G24:G25"/>
    <mergeCell ref="H24:H25"/>
    <mergeCell ref="A23:A25"/>
    <mergeCell ref="B23:B25"/>
    <mergeCell ref="C23:F23"/>
    <mergeCell ref="G23:H23"/>
    <mergeCell ref="I23:I25"/>
  </mergeCells>
  <pageMargins left="0.7" right="0.7" top="0.75" bottom="0.75" header="0.3" footer="0.3"/>
  <ignoredErrors>
    <ignoredError sqref="F8:F12 F26:F30"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K44"/>
  <sheetViews>
    <sheetView topLeftCell="A4" workbookViewId="0">
      <selection activeCell="A16" sqref="A16:J16"/>
    </sheetView>
  </sheetViews>
  <sheetFormatPr baseColWidth="10" defaultColWidth="11.42578125" defaultRowHeight="15"/>
  <cols>
    <col min="1" max="1" width="24.42578125" style="389" customWidth="1"/>
    <col min="2" max="2" width="13.7109375" style="389" customWidth="1"/>
    <col min="3" max="3" width="16.28515625" style="389" customWidth="1"/>
    <col min="4" max="5" width="12.7109375" style="389" customWidth="1"/>
    <col min="6" max="6" width="16.28515625" style="389" customWidth="1"/>
    <col min="7" max="7" width="13.28515625" style="389" customWidth="1"/>
    <col min="8" max="8" width="11" style="389" customWidth="1"/>
    <col min="9" max="9" width="11.42578125" style="389"/>
    <col min="10" max="10" width="15.7109375" style="389" customWidth="1"/>
    <col min="11" max="16384" width="11.42578125" style="389"/>
  </cols>
  <sheetData>
    <row r="1" spans="1:11" ht="18">
      <c r="A1" s="1662" t="s">
        <v>413</v>
      </c>
      <c r="B1" s="1662"/>
      <c r="C1" s="1662"/>
      <c r="D1" s="1662"/>
      <c r="E1" s="1662"/>
      <c r="F1" s="1662"/>
      <c r="G1" s="1662"/>
      <c r="H1" s="1662"/>
      <c r="I1" s="1662"/>
      <c r="J1" s="1662"/>
      <c r="K1" s="1029"/>
    </row>
    <row r="2" spans="1:11" ht="15" customHeight="1">
      <c r="A2" s="81"/>
      <c r="B2" s="81"/>
      <c r="C2" s="81"/>
      <c r="D2" s="81"/>
      <c r="E2" s="81"/>
      <c r="F2" s="81"/>
      <c r="G2" s="81"/>
      <c r="H2" s="81"/>
    </row>
    <row r="3" spans="1:11" ht="15.75">
      <c r="A3" s="1671" t="s">
        <v>594</v>
      </c>
      <c r="B3" s="1672"/>
      <c r="C3" s="1672"/>
      <c r="D3" s="1672"/>
      <c r="E3" s="1672"/>
      <c r="F3" s="1672"/>
      <c r="G3" s="1672"/>
      <c r="H3" s="1672"/>
      <c r="I3" s="1672"/>
      <c r="J3" s="1672"/>
      <c r="K3" s="1672"/>
    </row>
    <row r="4" spans="1:11" ht="5.0999999999999996" customHeight="1"/>
    <row r="5" spans="1:11" ht="30" customHeight="1">
      <c r="A5" s="1673" t="s">
        <v>414</v>
      </c>
      <c r="B5" s="1649" t="s">
        <v>415</v>
      </c>
      <c r="C5" s="1678" t="s">
        <v>375</v>
      </c>
      <c r="D5" s="1679"/>
      <c r="E5" s="1679"/>
      <c r="F5" s="1680"/>
      <c r="G5" s="1659" t="s">
        <v>341</v>
      </c>
      <c r="H5" s="1660"/>
      <c r="I5" s="1649" t="s">
        <v>416</v>
      </c>
      <c r="J5" s="1639" t="s">
        <v>417</v>
      </c>
    </row>
    <row r="6" spans="1:11" ht="15" customHeight="1">
      <c r="A6" s="1674"/>
      <c r="B6" s="1650"/>
      <c r="C6" s="1494" t="s">
        <v>344</v>
      </c>
      <c r="D6" s="1495"/>
      <c r="E6" s="1649" t="s">
        <v>202</v>
      </c>
      <c r="F6" s="1649" t="s">
        <v>203</v>
      </c>
      <c r="G6" s="1639" t="s">
        <v>345</v>
      </c>
      <c r="H6" s="1639" t="s">
        <v>418</v>
      </c>
      <c r="I6" s="1650"/>
      <c r="J6" s="1492"/>
    </row>
    <row r="7" spans="1:11" ht="38.25">
      <c r="A7" s="1675"/>
      <c r="B7" s="1651"/>
      <c r="C7" s="1444" t="s">
        <v>130</v>
      </c>
      <c r="D7" s="1442" t="s">
        <v>131</v>
      </c>
      <c r="E7" s="1651"/>
      <c r="F7" s="1651"/>
      <c r="G7" s="1640"/>
      <c r="H7" s="1640"/>
      <c r="I7" s="1651"/>
      <c r="J7" s="1640"/>
    </row>
    <row r="8" spans="1:11">
      <c r="A8" s="608" t="s">
        <v>402</v>
      </c>
      <c r="B8" s="1017">
        <v>27</v>
      </c>
      <c r="C8" s="1196">
        <v>1.0680000000000001</v>
      </c>
      <c r="D8" s="1030">
        <v>3.0000000000000001E-3</v>
      </c>
      <c r="E8" s="1018">
        <v>0.26600000000000001</v>
      </c>
      <c r="F8" s="1018">
        <f>SUM(C8:E8)</f>
        <v>1.337</v>
      </c>
      <c r="G8" s="1218">
        <v>48</v>
      </c>
      <c r="H8" s="1019">
        <v>90</v>
      </c>
      <c r="I8" s="1018">
        <v>1.3897200000000001</v>
      </c>
      <c r="J8" s="1196">
        <v>0.2785820643602106</v>
      </c>
    </row>
    <row r="9" spans="1:11" ht="24">
      <c r="A9" s="615" t="s">
        <v>403</v>
      </c>
      <c r="B9" s="1020">
        <v>23</v>
      </c>
      <c r="C9" s="996">
        <v>1.7010000000000001</v>
      </c>
      <c r="D9" s="998">
        <v>0</v>
      </c>
      <c r="E9" s="997">
        <v>0.26400000000000001</v>
      </c>
      <c r="F9" s="997">
        <f>SUM(C9:E9)</f>
        <v>1.9650000000000001</v>
      </c>
      <c r="G9" s="1219">
        <v>113</v>
      </c>
      <c r="H9" s="1021">
        <v>248</v>
      </c>
      <c r="I9" s="997">
        <v>3.1490900000000002</v>
      </c>
      <c r="J9" s="996">
        <v>0.33661278236879266</v>
      </c>
    </row>
    <row r="10" spans="1:11" ht="24">
      <c r="A10" s="619" t="s">
        <v>404</v>
      </c>
      <c r="B10" s="1022">
        <v>23</v>
      </c>
      <c r="C10" s="1000">
        <v>3.7749999999999999</v>
      </c>
      <c r="D10" s="1002" t="s">
        <v>55</v>
      </c>
      <c r="E10" s="1001">
        <v>0.47199999999999998</v>
      </c>
      <c r="F10" s="1001">
        <f>SUM(C10:E10)</f>
        <v>4.2469999999999999</v>
      </c>
      <c r="G10" s="1220">
        <v>179</v>
      </c>
      <c r="H10" s="1023">
        <v>530</v>
      </c>
      <c r="I10" s="1001">
        <v>3.7015599000000003</v>
      </c>
      <c r="J10" s="1000">
        <v>0.25510177372635534</v>
      </c>
    </row>
    <row r="11" spans="1:11">
      <c r="A11" s="621" t="s">
        <v>405</v>
      </c>
      <c r="B11" s="1024">
        <v>24</v>
      </c>
      <c r="C11" s="1004">
        <v>8.5440000000000005</v>
      </c>
      <c r="D11" s="1007">
        <v>0</v>
      </c>
      <c r="E11" s="1006">
        <v>1.3460000000000001</v>
      </c>
      <c r="F11" s="1006">
        <f>SUM(C11:E11)</f>
        <v>9.89</v>
      </c>
      <c r="G11" s="1221">
        <v>221</v>
      </c>
      <c r="H11" s="1025">
        <v>393</v>
      </c>
      <c r="I11" s="1006">
        <v>7.6011699999999998</v>
      </c>
      <c r="J11" s="1004">
        <v>0.19190133386747749</v>
      </c>
    </row>
    <row r="12" spans="1:11" s="489" customFormat="1" ht="12.75">
      <c r="A12" s="624" t="s">
        <v>129</v>
      </c>
      <c r="B12" s="1026">
        <v>97</v>
      </c>
      <c r="C12" s="1009">
        <v>15.087999999999999</v>
      </c>
      <c r="D12" s="1012">
        <v>0.01</v>
      </c>
      <c r="E12" s="1011">
        <v>2.3479999999999999</v>
      </c>
      <c r="F12" s="1011">
        <f>SUM(F8:F11)</f>
        <v>17.439</v>
      </c>
      <c r="G12" s="1222">
        <v>156</v>
      </c>
      <c r="H12" s="1027">
        <v>351</v>
      </c>
      <c r="I12" s="1011">
        <v>15.84154</v>
      </c>
      <c r="J12" s="1009">
        <v>0.23138600913856675</v>
      </c>
    </row>
    <row r="13" spans="1:11" ht="5.0999999999999996" customHeight="1">
      <c r="A13" s="337"/>
      <c r="B13" s="337"/>
      <c r="C13" s="337"/>
      <c r="D13" s="337"/>
      <c r="E13" s="337"/>
      <c r="F13" s="337"/>
      <c r="G13" s="337"/>
      <c r="H13" s="337"/>
      <c r="I13" s="337"/>
      <c r="J13" s="337"/>
    </row>
    <row r="14" spans="1:11" ht="12.75" customHeight="1">
      <c r="A14" s="1243" t="s">
        <v>419</v>
      </c>
      <c r="B14" s="337"/>
      <c r="C14" s="337"/>
      <c r="D14" s="337"/>
      <c r="E14" s="337"/>
      <c r="F14" s="337"/>
      <c r="G14" s="337"/>
      <c r="H14" s="337"/>
      <c r="I14" s="337"/>
      <c r="J14" s="337"/>
    </row>
    <row r="15" spans="1:11" ht="12.75" customHeight="1">
      <c r="A15" s="1243" t="s">
        <v>420</v>
      </c>
      <c r="B15" s="520"/>
      <c r="C15" s="520"/>
      <c r="D15" s="520"/>
      <c r="E15" s="520"/>
      <c r="F15" s="520"/>
      <c r="G15" s="520"/>
      <c r="H15" s="520"/>
      <c r="I15" s="337"/>
      <c r="J15" s="337"/>
    </row>
    <row r="16" spans="1:11" ht="25.5" customHeight="1">
      <c r="A16" s="1661" t="s">
        <v>595</v>
      </c>
      <c r="B16" s="1661"/>
      <c r="C16" s="1661"/>
      <c r="D16" s="1661"/>
      <c r="E16" s="1661"/>
      <c r="F16" s="1661"/>
      <c r="G16" s="1661"/>
      <c r="H16" s="1661"/>
      <c r="I16" s="1661"/>
      <c r="J16" s="1661"/>
    </row>
    <row r="17" spans="1:11" ht="12.75" customHeight="1">
      <c r="A17" s="978" t="s">
        <v>421</v>
      </c>
      <c r="B17" s="374"/>
      <c r="C17" s="977"/>
      <c r="D17" s="977"/>
      <c r="E17" s="978"/>
      <c r="F17" s="978"/>
      <c r="G17" s="978"/>
      <c r="H17" s="978"/>
      <c r="I17" s="337"/>
      <c r="J17" s="337"/>
    </row>
    <row r="18" spans="1:11" ht="12.75" customHeight="1">
      <c r="A18" s="1439" t="s">
        <v>60</v>
      </c>
      <c r="B18" s="374"/>
      <c r="C18" s="977"/>
      <c r="D18" s="977"/>
      <c r="E18" s="978"/>
      <c r="F18" s="978"/>
      <c r="G18" s="978"/>
      <c r="H18" s="978"/>
      <c r="I18" s="337"/>
      <c r="J18" s="337"/>
    </row>
    <row r="19" spans="1:11" ht="12.75" customHeight="1">
      <c r="A19" s="265" t="s">
        <v>422</v>
      </c>
      <c r="B19" s="374"/>
      <c r="C19" s="977"/>
      <c r="D19" s="977"/>
      <c r="E19" s="978"/>
      <c r="F19" s="978"/>
      <c r="G19" s="978"/>
      <c r="H19" s="978"/>
      <c r="I19" s="337"/>
      <c r="J19" s="337"/>
    </row>
    <row r="20" spans="1:11" ht="25.5" customHeight="1">
      <c r="A20" s="1478" t="s">
        <v>596</v>
      </c>
      <c r="B20" s="1478"/>
      <c r="C20" s="1478"/>
      <c r="D20" s="1478"/>
      <c r="E20" s="1478"/>
      <c r="F20" s="1478"/>
      <c r="G20" s="1478"/>
      <c r="H20" s="1478"/>
      <c r="I20" s="1478"/>
      <c r="J20" s="1478"/>
      <c r="K20" s="258"/>
    </row>
    <row r="21" spans="1:11" ht="12.75" customHeight="1">
      <c r="A21" s="144" t="s">
        <v>591</v>
      </c>
      <c r="B21" s="977"/>
      <c r="C21" s="977"/>
      <c r="D21" s="977"/>
      <c r="E21" s="978"/>
      <c r="F21" s="978"/>
      <c r="G21" s="978"/>
      <c r="H21" s="978"/>
      <c r="I21" s="337"/>
      <c r="J21" s="337"/>
    </row>
    <row r="22" spans="1:11" ht="12.75" customHeight="1">
      <c r="A22" s="1470" t="s">
        <v>423</v>
      </c>
      <c r="B22" s="1470"/>
      <c r="C22" s="1470"/>
      <c r="D22" s="1470"/>
      <c r="E22" s="1470"/>
      <c r="F22" s="1470"/>
      <c r="G22" s="1470"/>
      <c r="H22" s="1470"/>
      <c r="I22" s="1470"/>
      <c r="J22" s="1470"/>
    </row>
    <row r="23" spans="1:11" ht="20.100000000000001" customHeight="1"/>
    <row r="24" spans="1:11" ht="15.75">
      <c r="A24" s="1671" t="s">
        <v>597</v>
      </c>
      <c r="B24" s="1672"/>
      <c r="C24" s="1672"/>
      <c r="D24" s="1672"/>
      <c r="E24" s="1672"/>
      <c r="F24" s="1672"/>
      <c r="G24" s="1672"/>
      <c r="H24" s="1672"/>
      <c r="I24" s="1672"/>
      <c r="J24" s="1672"/>
      <c r="K24" s="1672"/>
    </row>
    <row r="25" spans="1:11" ht="15.75">
      <c r="A25" s="994"/>
      <c r="B25" s="994"/>
      <c r="C25" s="994"/>
      <c r="D25" s="994"/>
      <c r="E25" s="994"/>
      <c r="F25" s="994"/>
      <c r="G25" s="994"/>
      <c r="H25" s="994"/>
      <c r="I25" s="3"/>
      <c r="J25" s="3"/>
    </row>
    <row r="26" spans="1:11" ht="30" customHeight="1">
      <c r="A26" s="1673" t="s">
        <v>424</v>
      </c>
      <c r="B26" s="1649" t="s">
        <v>425</v>
      </c>
      <c r="C26" s="1685" t="s">
        <v>577</v>
      </c>
      <c r="D26" s="1685"/>
      <c r="E26" s="1685"/>
      <c r="F26" s="1686"/>
      <c r="G26" s="1659" t="s">
        <v>341</v>
      </c>
      <c r="H26" s="1660"/>
      <c r="I26" s="1649" t="s">
        <v>342</v>
      </c>
      <c r="J26" s="1639" t="s">
        <v>379</v>
      </c>
    </row>
    <row r="27" spans="1:11" ht="15" customHeight="1">
      <c r="A27" s="1674"/>
      <c r="B27" s="1650"/>
      <c r="C27" s="1495" t="s">
        <v>344</v>
      </c>
      <c r="D27" s="1496"/>
      <c r="E27" s="1649" t="s">
        <v>202</v>
      </c>
      <c r="F27" s="1562" t="s">
        <v>203</v>
      </c>
      <c r="G27" s="1639" t="s">
        <v>345</v>
      </c>
      <c r="H27" s="1562" t="s">
        <v>616</v>
      </c>
      <c r="I27" s="1650"/>
      <c r="J27" s="1492"/>
    </row>
    <row r="28" spans="1:11" ht="38.25">
      <c r="A28" s="1675"/>
      <c r="B28" s="1651"/>
      <c r="C28" s="1443" t="s">
        <v>130</v>
      </c>
      <c r="D28" s="1442" t="s">
        <v>131</v>
      </c>
      <c r="E28" s="1651"/>
      <c r="F28" s="1681"/>
      <c r="G28" s="1640"/>
      <c r="H28" s="1681"/>
      <c r="I28" s="1651"/>
      <c r="J28" s="1640"/>
    </row>
    <row r="29" spans="1:11">
      <c r="A29" s="694" t="s">
        <v>426</v>
      </c>
      <c r="B29" s="1035">
        <v>5</v>
      </c>
      <c r="C29" s="962">
        <v>16.007999999999999</v>
      </c>
      <c r="D29" s="1034">
        <v>0.66800000000000004</v>
      </c>
      <c r="E29" s="1034">
        <v>0.19</v>
      </c>
      <c r="F29" s="1034">
        <f>SUM(C29:E29)</f>
        <v>16.866</v>
      </c>
      <c r="G29" s="990">
        <v>3335</v>
      </c>
      <c r="H29" s="1035">
        <v>4445</v>
      </c>
      <c r="I29" s="1034">
        <v>15.31739</v>
      </c>
      <c r="J29" s="1198">
        <v>6.848206353911408</v>
      </c>
      <c r="K29" s="337"/>
    </row>
    <row r="30" spans="1:11" ht="24">
      <c r="A30" s="619" t="s">
        <v>427</v>
      </c>
      <c r="B30" s="1023">
        <v>4</v>
      </c>
      <c r="C30" s="954">
        <v>18.007999999999999</v>
      </c>
      <c r="D30" s="1002">
        <v>8.3000000000000004E-2</v>
      </c>
      <c r="E30" s="1002">
        <v>0.21199999999999999</v>
      </c>
      <c r="F30" s="1002">
        <f>SUM(C30:E30)</f>
        <v>18.302999999999997</v>
      </c>
      <c r="G30" s="999">
        <v>4522</v>
      </c>
      <c r="H30" s="1023">
        <v>5017</v>
      </c>
      <c r="I30" s="1002">
        <v>15.857709999999999</v>
      </c>
      <c r="J30" s="1000">
        <v>1.313168401731877</v>
      </c>
      <c r="K30" s="337"/>
    </row>
    <row r="31" spans="1:11">
      <c r="A31" s="621" t="s">
        <v>428</v>
      </c>
      <c r="B31" s="1025">
        <v>8</v>
      </c>
      <c r="C31" s="1005">
        <v>65.762</v>
      </c>
      <c r="D31" s="1007">
        <v>3.0000000000000001E-3</v>
      </c>
      <c r="E31" s="1007">
        <v>0.73699999999999999</v>
      </c>
      <c r="F31" s="1007">
        <f>SUM(C31:E31)</f>
        <v>66.501999999999995</v>
      </c>
      <c r="G31" s="1003">
        <v>8220</v>
      </c>
      <c r="H31" s="1025">
        <v>9400</v>
      </c>
      <c r="I31" s="1007">
        <v>58.913870000000003</v>
      </c>
      <c r="J31" s="1004">
        <v>1.1147471147240682</v>
      </c>
      <c r="K31" s="337"/>
    </row>
    <row r="32" spans="1:11" s="489" customFormat="1" ht="12.75">
      <c r="A32" s="624" t="s">
        <v>129</v>
      </c>
      <c r="B32" s="1223">
        <v>17</v>
      </c>
      <c r="C32" s="1010">
        <v>99.778000000000006</v>
      </c>
      <c r="D32" s="1012">
        <v>0.754</v>
      </c>
      <c r="E32" s="1032">
        <v>1.139</v>
      </c>
      <c r="F32" s="1010">
        <f>SUM(F29:F31)</f>
        <v>101.67099999999999</v>
      </c>
      <c r="G32" s="1197">
        <v>5913</v>
      </c>
      <c r="H32" s="1027">
        <v>8348</v>
      </c>
      <c r="I32" s="1032">
        <v>90.088970000000003</v>
      </c>
      <c r="J32" s="1010">
        <v>1.3413651086890392</v>
      </c>
      <c r="K32" s="361"/>
    </row>
    <row r="33" spans="1:11" ht="5.0999999999999996" customHeight="1">
      <c r="A33" s="1013"/>
      <c r="B33" s="520"/>
      <c r="C33" s="520"/>
      <c r="D33" s="520"/>
      <c r="E33" s="520"/>
      <c r="F33" s="520"/>
      <c r="G33" s="520"/>
      <c r="H33" s="520"/>
      <c r="I33" s="337"/>
      <c r="J33" s="337"/>
      <c r="K33" s="336"/>
    </row>
    <row r="34" spans="1:11" ht="20.25" customHeight="1">
      <c r="A34" s="1661" t="s">
        <v>598</v>
      </c>
      <c r="B34" s="1661"/>
      <c r="C34" s="1661"/>
      <c r="D34" s="1661"/>
      <c r="E34" s="1661"/>
      <c r="F34" s="1661"/>
      <c r="G34" s="1661"/>
      <c r="H34" s="1661"/>
      <c r="I34" s="1661"/>
      <c r="J34" s="1661"/>
      <c r="K34" s="422"/>
    </row>
    <row r="35" spans="1:11" ht="12.75" customHeight="1">
      <c r="A35" s="978" t="s">
        <v>361</v>
      </c>
      <c r="B35" s="374"/>
      <c r="C35" s="977"/>
      <c r="D35" s="977"/>
      <c r="E35" s="978"/>
      <c r="F35" s="978"/>
      <c r="G35" s="978"/>
      <c r="H35" s="978"/>
      <c r="I35" s="337"/>
      <c r="J35" s="337"/>
      <c r="K35" s="422"/>
    </row>
    <row r="36" spans="1:11" ht="12.75" customHeight="1">
      <c r="A36" s="265" t="s">
        <v>429</v>
      </c>
      <c r="B36" s="374"/>
      <c r="C36" s="977"/>
      <c r="D36" s="977"/>
      <c r="E36" s="978"/>
      <c r="F36" s="978"/>
      <c r="G36" s="978"/>
      <c r="H36" s="978"/>
      <c r="I36" s="337"/>
      <c r="J36" s="337"/>
      <c r="K36" s="422"/>
    </row>
    <row r="37" spans="1:11" ht="12.75" customHeight="1">
      <c r="A37" s="1682" t="s">
        <v>599</v>
      </c>
      <c r="B37" s="1682"/>
      <c r="C37" s="1682"/>
      <c r="D37" s="1682"/>
      <c r="E37" s="1682"/>
      <c r="F37" s="1682"/>
      <c r="G37" s="1682"/>
      <c r="H37" s="1682"/>
      <c r="I37" s="1682"/>
      <c r="J37" s="1682"/>
      <c r="K37" s="1682"/>
    </row>
    <row r="38" spans="1:11" ht="12.75" customHeight="1">
      <c r="A38" s="144" t="s">
        <v>591</v>
      </c>
      <c r="B38" s="977"/>
      <c r="C38" s="977"/>
      <c r="D38" s="977"/>
      <c r="E38" s="978"/>
      <c r="F38" s="978"/>
      <c r="G38" s="978"/>
      <c r="H38" s="978"/>
      <c r="I38" s="337"/>
      <c r="J38" s="337"/>
      <c r="K38" s="337"/>
    </row>
    <row r="39" spans="1:11" ht="12.75" customHeight="1">
      <c r="A39" s="374" t="s">
        <v>430</v>
      </c>
      <c r="B39" s="67"/>
      <c r="C39" s="67"/>
      <c r="D39" s="67"/>
      <c r="E39" s="67"/>
      <c r="F39" s="67"/>
      <c r="G39" s="67"/>
      <c r="H39" s="67"/>
      <c r="I39" s="337"/>
      <c r="J39" s="337"/>
      <c r="K39" s="337"/>
    </row>
    <row r="40" spans="1:11" ht="15" customHeight="1"/>
    <row r="41" spans="1:11" ht="15" customHeight="1"/>
    <row r="42" spans="1:11" ht="15" customHeight="1"/>
    <row r="43" spans="1:11" ht="15" customHeight="1"/>
    <row r="44" spans="1:11" ht="15" customHeight="1"/>
  </sheetData>
  <mergeCells count="30">
    <mergeCell ref="A22:J22"/>
    <mergeCell ref="A1:J1"/>
    <mergeCell ref="A3:K3"/>
    <mergeCell ref="A5:A7"/>
    <mergeCell ref="B5:B7"/>
    <mergeCell ref="C5:F5"/>
    <mergeCell ref="G5:H5"/>
    <mergeCell ref="I5:I7"/>
    <mergeCell ref="J5:J7"/>
    <mergeCell ref="C6:D6"/>
    <mergeCell ref="E6:E7"/>
    <mergeCell ref="F6:F7"/>
    <mergeCell ref="G6:G7"/>
    <mergeCell ref="H6:H7"/>
    <mergeCell ref="A16:J16"/>
    <mergeCell ref="A20:J20"/>
    <mergeCell ref="G27:G28"/>
    <mergeCell ref="H27:H28"/>
    <mergeCell ref="A34:J34"/>
    <mergeCell ref="A37:K37"/>
    <mergeCell ref="A24:K24"/>
    <mergeCell ref="A26:A28"/>
    <mergeCell ref="B26:B28"/>
    <mergeCell ref="C26:F26"/>
    <mergeCell ref="G26:H26"/>
    <mergeCell ref="I26:I28"/>
    <mergeCell ref="J26:J28"/>
    <mergeCell ref="C27:D27"/>
    <mergeCell ref="E27:E28"/>
    <mergeCell ref="F27:F28"/>
  </mergeCells>
  <pageMargins left="0.7" right="0.7" top="0.75" bottom="0.75" header="0.3" footer="0.3"/>
  <ignoredErrors>
    <ignoredError sqref="F8:F9 F29:F32 F11:F12"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AA56"/>
  <sheetViews>
    <sheetView topLeftCell="A36" zoomScaleNormal="100" workbookViewId="0">
      <selection activeCell="J23" sqref="J23"/>
    </sheetView>
  </sheetViews>
  <sheetFormatPr baseColWidth="10" defaultColWidth="11.42578125" defaultRowHeight="15"/>
  <cols>
    <col min="1" max="1" width="11.42578125" style="104"/>
    <col min="2" max="2" width="25.7109375" style="104" customWidth="1"/>
    <col min="3" max="3" width="11.42578125" style="104"/>
    <col min="4" max="4" width="11.7109375" style="104" customWidth="1"/>
    <col min="5" max="6" width="11.42578125" style="104"/>
    <col min="7" max="7" width="15.28515625" style="104" bestFit="1" customWidth="1"/>
    <col min="8" max="16384" width="11.42578125" style="104"/>
  </cols>
  <sheetData>
    <row r="1" spans="1:12" ht="18" customHeight="1">
      <c r="A1" s="1529" t="s">
        <v>250</v>
      </c>
      <c r="B1" s="1687"/>
      <c r="C1" s="1687"/>
      <c r="D1" s="1687"/>
      <c r="E1" s="1687"/>
      <c r="F1" s="1687"/>
      <c r="G1" s="1687"/>
      <c r="H1" s="1687"/>
      <c r="I1" s="1687"/>
      <c r="J1" s="1687"/>
      <c r="K1" s="1687"/>
      <c r="L1" s="1687"/>
    </row>
    <row r="2" spans="1:12" ht="18">
      <c r="A2" s="320"/>
      <c r="B2" s="320"/>
      <c r="C2" s="320"/>
      <c r="D2" s="320"/>
      <c r="E2" s="320"/>
      <c r="F2" s="320"/>
      <c r="G2" s="320"/>
      <c r="H2" s="320"/>
      <c r="I2" s="320"/>
      <c r="J2" s="320"/>
      <c r="K2" s="320"/>
      <c r="L2" s="320"/>
    </row>
    <row r="3" spans="1:12" ht="15.75">
      <c r="A3" s="726" t="s">
        <v>547</v>
      </c>
      <c r="B3" s="376"/>
      <c r="C3" s="377"/>
      <c r="D3" s="377"/>
      <c r="E3" s="377"/>
      <c r="F3" s="376"/>
      <c r="G3" s="376"/>
      <c r="H3" s="727"/>
      <c r="I3" s="318"/>
      <c r="J3" s="728"/>
      <c r="K3" s="318"/>
    </row>
    <row r="4" spans="1:12">
      <c r="A4" s="729" t="s">
        <v>179</v>
      </c>
      <c r="B4" s="730"/>
      <c r="C4" s="377"/>
      <c r="D4" s="377"/>
      <c r="E4" s="377"/>
      <c r="F4" s="376"/>
      <c r="G4" s="376"/>
      <c r="H4" s="376"/>
      <c r="I4" s="318"/>
      <c r="J4" s="728"/>
      <c r="K4" s="318"/>
    </row>
    <row r="5" spans="1:12" ht="30" customHeight="1">
      <c r="A5" s="731"/>
      <c r="B5" s="732"/>
      <c r="C5" s="1688" t="s">
        <v>109</v>
      </c>
      <c r="D5" s="1510"/>
      <c r="E5" s="1688" t="s">
        <v>110</v>
      </c>
      <c r="F5" s="1510"/>
      <c r="G5" s="1688" t="s">
        <v>111</v>
      </c>
      <c r="H5" s="1688"/>
      <c r="I5" s="1510"/>
      <c r="J5" s="1511" t="s">
        <v>112</v>
      </c>
      <c r="K5" s="1513" t="s">
        <v>113</v>
      </c>
      <c r="L5" s="1543" t="s">
        <v>114</v>
      </c>
    </row>
    <row r="6" spans="1:12" ht="37.5">
      <c r="A6" s="397"/>
      <c r="B6" s="398"/>
      <c r="C6" s="281" t="s">
        <v>115</v>
      </c>
      <c r="D6" s="282" t="s">
        <v>116</v>
      </c>
      <c r="E6" s="283" t="s">
        <v>117</v>
      </c>
      <c r="F6" s="282" t="s">
        <v>118</v>
      </c>
      <c r="G6" s="284" t="s">
        <v>119</v>
      </c>
      <c r="H6" s="309" t="s">
        <v>120</v>
      </c>
      <c r="I6" s="282" t="s">
        <v>121</v>
      </c>
      <c r="J6" s="1512"/>
      <c r="K6" s="1514"/>
      <c r="L6" s="1544"/>
    </row>
    <row r="7" spans="1:12" s="733" customFormat="1" ht="15" customHeight="1">
      <c r="A7" s="1521" t="s">
        <v>142</v>
      </c>
      <c r="B7" s="400" t="s">
        <v>136</v>
      </c>
      <c r="C7" s="750">
        <v>0.60050400592760012</v>
      </c>
      <c r="D7" s="751">
        <v>0.87059782116667173</v>
      </c>
      <c r="E7" s="750">
        <v>0.51542487553721117</v>
      </c>
      <c r="F7" s="750">
        <v>0.60454220449328266</v>
      </c>
      <c r="G7" s="752">
        <v>0.64499373972924334</v>
      </c>
      <c r="H7" s="750">
        <v>0.15727502102607233</v>
      </c>
      <c r="I7" s="750">
        <v>0.77262996941896023</v>
      </c>
      <c r="J7" s="752">
        <v>0.58442326072740081</v>
      </c>
      <c r="K7" s="752">
        <v>0.5623075343871895</v>
      </c>
      <c r="L7" s="752">
        <v>0.58977002966322534</v>
      </c>
    </row>
    <row r="8" spans="1:12" ht="15" customHeight="1">
      <c r="A8" s="1522"/>
      <c r="B8" s="403" t="s">
        <v>143</v>
      </c>
      <c r="C8" s="753">
        <v>0.68323458827058647</v>
      </c>
      <c r="D8" s="754">
        <v>0.88899385923476615</v>
      </c>
      <c r="E8" s="753">
        <v>0.63528888323905164</v>
      </c>
      <c r="F8" s="754">
        <v>0.61062926739250789</v>
      </c>
      <c r="G8" s="753">
        <v>0.82404772516885516</v>
      </c>
      <c r="H8" s="753">
        <v>0.21779018747506981</v>
      </c>
      <c r="I8" s="754">
        <v>0.6935630099728014</v>
      </c>
      <c r="J8" s="755">
        <v>0.63656181874805362</v>
      </c>
      <c r="K8" s="754">
        <v>0.53559087767795444</v>
      </c>
      <c r="L8" s="756">
        <v>0.71221117594382943</v>
      </c>
    </row>
    <row r="9" spans="1:12" ht="15" customHeight="1">
      <c r="A9" s="1522"/>
      <c r="B9" s="405" t="s">
        <v>144</v>
      </c>
      <c r="C9" s="758">
        <v>0.66543794453768079</v>
      </c>
      <c r="D9" s="757">
        <v>0.89866353355852546</v>
      </c>
      <c r="E9" s="758">
        <v>0.60971913270918376</v>
      </c>
      <c r="F9" s="757">
        <v>0.62803673137277694</v>
      </c>
      <c r="G9" s="758">
        <v>0.68412385685300081</v>
      </c>
      <c r="H9" s="758">
        <v>0.19499173763823566</v>
      </c>
      <c r="I9" s="757">
        <v>0.78429073856975384</v>
      </c>
      <c r="J9" s="759">
        <v>0.62460251046025106</v>
      </c>
      <c r="K9" s="757">
        <v>0.59926470588235292</v>
      </c>
      <c r="L9" s="760">
        <v>0.65326332424711397</v>
      </c>
    </row>
    <row r="10" spans="1:12" ht="15" customHeight="1">
      <c r="A10" s="1522"/>
      <c r="B10" s="403" t="s">
        <v>145</v>
      </c>
      <c r="C10" s="753">
        <v>0.58222738239449146</v>
      </c>
      <c r="D10" s="754">
        <v>0.8584325734376772</v>
      </c>
      <c r="E10" s="753">
        <v>0.46072526033233302</v>
      </c>
      <c r="F10" s="754">
        <v>0.59852033893966161</v>
      </c>
      <c r="G10" s="753">
        <v>0.53959630797823388</v>
      </c>
      <c r="H10" s="753">
        <v>0.1429084037030835</v>
      </c>
      <c r="I10" s="754">
        <v>0.83263438810522306</v>
      </c>
      <c r="J10" s="755">
        <v>0.57279015900838859</v>
      </c>
      <c r="K10" s="754">
        <v>0.56884377758164162</v>
      </c>
      <c r="L10" s="761">
        <v>0.55610554395999334</v>
      </c>
    </row>
    <row r="11" spans="1:12" ht="15" customHeight="1">
      <c r="A11" s="1522"/>
      <c r="B11" s="406" t="s">
        <v>154</v>
      </c>
      <c r="C11" s="762">
        <v>0.5795698924731183</v>
      </c>
      <c r="D11" s="763">
        <v>0.85436893203883491</v>
      </c>
      <c r="E11" s="762">
        <v>0.3559322033898305</v>
      </c>
      <c r="F11" s="763">
        <v>0.60655737704918034</v>
      </c>
      <c r="G11" s="762">
        <v>0.74271844660194175</v>
      </c>
      <c r="H11" s="762">
        <v>0.2</v>
      </c>
      <c r="I11" s="763">
        <v>0.2</v>
      </c>
      <c r="J11" s="765">
        <v>0.66666666666666663</v>
      </c>
      <c r="K11" s="763">
        <v>0.32857142857142857</v>
      </c>
      <c r="L11" s="764">
        <v>0.58068614993646761</v>
      </c>
    </row>
    <row r="12" spans="1:12" s="733" customFormat="1" ht="15" customHeight="1">
      <c r="A12" s="1522"/>
      <c r="B12" s="407" t="s">
        <v>68</v>
      </c>
      <c r="C12" s="750">
        <v>0.66581843019333131</v>
      </c>
      <c r="D12" s="751">
        <v>0.85101444739998955</v>
      </c>
      <c r="E12" s="750">
        <v>0.58196922573252574</v>
      </c>
      <c r="F12" s="750">
        <v>0.62344294232245112</v>
      </c>
      <c r="G12" s="752">
        <v>0.69507422080091641</v>
      </c>
      <c r="H12" s="750">
        <v>0.37796143250688707</v>
      </c>
      <c r="I12" s="750">
        <v>0.67583015786608602</v>
      </c>
      <c r="J12" s="752">
        <v>0.63590991328217605</v>
      </c>
      <c r="K12" s="752">
        <v>0.567406889316314</v>
      </c>
      <c r="L12" s="752">
        <v>0.66419093861721323</v>
      </c>
    </row>
    <row r="13" spans="1:12" s="734" customFormat="1" ht="15" customHeight="1">
      <c r="A13" s="1522"/>
      <c r="B13" s="403" t="s">
        <v>143</v>
      </c>
      <c r="C13" s="753">
        <v>0.61689166138700713</v>
      </c>
      <c r="D13" s="754">
        <v>0.83419307295504785</v>
      </c>
      <c r="E13" s="753">
        <v>0.61009533759958212</v>
      </c>
      <c r="F13" s="754">
        <v>0.55009719031631032</v>
      </c>
      <c r="G13" s="753">
        <v>0.76744186046511631</v>
      </c>
      <c r="H13" s="753">
        <v>0.46347607052896728</v>
      </c>
      <c r="I13" s="754">
        <v>0.67621320604614166</v>
      </c>
      <c r="J13" s="755">
        <v>0.59151628779001642</v>
      </c>
      <c r="K13" s="754">
        <v>0.52729145211122552</v>
      </c>
      <c r="L13" s="756">
        <v>0.65908114475781299</v>
      </c>
    </row>
    <row r="14" spans="1:12" s="734" customFormat="1" ht="15" customHeight="1">
      <c r="A14" s="1522"/>
      <c r="B14" s="405" t="s">
        <v>144</v>
      </c>
      <c r="C14" s="758">
        <v>0.61572100442806454</v>
      </c>
      <c r="D14" s="757">
        <v>0.8676238561060271</v>
      </c>
      <c r="E14" s="758">
        <v>0.54202239716154788</v>
      </c>
      <c r="F14" s="757">
        <v>0.53254786450662739</v>
      </c>
      <c r="G14" s="758">
        <v>0.66621456666214562</v>
      </c>
      <c r="H14" s="758">
        <v>0.37777777777777777</v>
      </c>
      <c r="I14" s="757">
        <v>0.61876832844574781</v>
      </c>
      <c r="J14" s="759">
        <v>0.59949622166246852</v>
      </c>
      <c r="K14" s="757">
        <v>0.56147540983606559</v>
      </c>
      <c r="L14" s="760">
        <v>0.61434257913691792</v>
      </c>
    </row>
    <row r="15" spans="1:12" s="734" customFormat="1" ht="15" customHeight="1">
      <c r="A15" s="1522"/>
      <c r="B15" s="403" t="s">
        <v>145</v>
      </c>
      <c r="C15" s="753">
        <v>0.6841640473852697</v>
      </c>
      <c r="D15" s="754">
        <v>0.8555640091298603</v>
      </c>
      <c r="E15" s="753">
        <v>0.59393790983049</v>
      </c>
      <c r="F15" s="754">
        <v>0.67690496050242877</v>
      </c>
      <c r="G15" s="753">
        <v>0.62136378904937861</v>
      </c>
      <c r="H15" s="753">
        <v>0.33980582524271846</v>
      </c>
      <c r="I15" s="754">
        <v>0.6972111553784861</v>
      </c>
      <c r="J15" s="755">
        <v>0.65979266525470959</v>
      </c>
      <c r="K15" s="754">
        <v>0.66143497757847536</v>
      </c>
      <c r="L15" s="761">
        <v>0.681823130876408</v>
      </c>
    </row>
    <row r="16" spans="1:12" s="734" customFormat="1" ht="15" customHeight="1">
      <c r="A16" s="1522"/>
      <c r="B16" s="406" t="s">
        <v>154</v>
      </c>
      <c r="C16" s="762">
        <v>0.63590528495543353</v>
      </c>
      <c r="D16" s="763">
        <v>0.77162414436838833</v>
      </c>
      <c r="E16" s="762">
        <v>0.53512332188573208</v>
      </c>
      <c r="F16" s="763">
        <v>0.56870229007633588</v>
      </c>
      <c r="G16" s="762">
        <v>0.71830985915492962</v>
      </c>
      <c r="H16" s="762">
        <v>0.45205479452054792</v>
      </c>
      <c r="I16" s="763">
        <v>0.63420724094881398</v>
      </c>
      <c r="J16" s="765">
        <v>0.64749999999999996</v>
      </c>
      <c r="K16" s="763">
        <v>0.51573187414500687</v>
      </c>
      <c r="L16" s="764">
        <v>0.63269762053292933</v>
      </c>
    </row>
    <row r="17" spans="1:27" s="735" customFormat="1" ht="15" customHeight="1">
      <c r="A17" s="1522"/>
      <c r="B17" s="409" t="s">
        <v>155</v>
      </c>
      <c r="C17" s="750">
        <v>0.71430033780325519</v>
      </c>
      <c r="D17" s="751">
        <v>0.92193808882907136</v>
      </c>
      <c r="E17" s="750">
        <v>0.61094224924012153</v>
      </c>
      <c r="F17" s="750">
        <v>0.67551175132676267</v>
      </c>
      <c r="G17" s="752">
        <v>0.84914318907929132</v>
      </c>
      <c r="H17" s="750" t="e">
        <v>#VALUE!</v>
      </c>
      <c r="I17" s="750" t="e">
        <v>#VALUE!</v>
      </c>
      <c r="J17" s="752">
        <v>0.6196440342781806</v>
      </c>
      <c r="K17" s="752">
        <v>0.49242424242424243</v>
      </c>
      <c r="L17" s="752">
        <v>0.77839109299043441</v>
      </c>
    </row>
    <row r="18" spans="1:27" ht="30" customHeight="1">
      <c r="A18" s="1522"/>
      <c r="B18" s="410" t="s">
        <v>148</v>
      </c>
      <c r="C18" s="753">
        <v>0.9853854585312386</v>
      </c>
      <c r="D18" s="754">
        <v>0.99866310160427807</v>
      </c>
      <c r="E18" s="753">
        <v>0.96813092161929371</v>
      </c>
      <c r="F18" s="754">
        <v>0.99052132701421802</v>
      </c>
      <c r="G18" s="753">
        <v>0.88140144285205912</v>
      </c>
      <c r="H18" s="1207" t="s">
        <v>55</v>
      </c>
      <c r="I18" s="754">
        <v>1</v>
      </c>
      <c r="J18" s="755">
        <v>0.92351816443594648</v>
      </c>
      <c r="K18" s="754">
        <v>1</v>
      </c>
      <c r="L18" s="756">
        <v>0.90789599009429467</v>
      </c>
    </row>
    <row r="19" spans="1:27" ht="30" customHeight="1">
      <c r="A19" s="1522"/>
      <c r="B19" s="411" t="s">
        <v>149</v>
      </c>
      <c r="C19" s="758">
        <v>0.53071098022717711</v>
      </c>
      <c r="D19" s="757">
        <v>0.85091420534458506</v>
      </c>
      <c r="E19" s="758">
        <v>0.51335133513351339</v>
      </c>
      <c r="F19" s="757">
        <v>0.51756440281030447</v>
      </c>
      <c r="G19" s="758">
        <v>0.58325024925224322</v>
      </c>
      <c r="H19" s="758">
        <v>0.30855018587360594</v>
      </c>
      <c r="I19" s="757">
        <v>0.504</v>
      </c>
      <c r="J19" s="759">
        <v>0.48375000000000001</v>
      </c>
      <c r="K19" s="757">
        <v>0.51260504201680668</v>
      </c>
      <c r="L19" s="760">
        <v>0.54212943186672358</v>
      </c>
    </row>
    <row r="20" spans="1:27" ht="30" customHeight="1">
      <c r="A20" s="1522"/>
      <c r="B20" s="412" t="s">
        <v>251</v>
      </c>
      <c r="C20" s="753">
        <v>0.45024738867509623</v>
      </c>
      <c r="D20" s="754">
        <v>0.66666666666666663</v>
      </c>
      <c r="E20" s="753">
        <v>0.40816326530612246</v>
      </c>
      <c r="F20" s="754">
        <v>0.72093023255813948</v>
      </c>
      <c r="G20" s="753">
        <v>0.46274509803921571</v>
      </c>
      <c r="H20" s="753">
        <v>1</v>
      </c>
      <c r="I20" s="1208" t="s">
        <v>55</v>
      </c>
      <c r="J20" s="755">
        <v>0.36082474226804123</v>
      </c>
      <c r="K20" s="754">
        <v>0.18181818181818182</v>
      </c>
      <c r="L20" s="761">
        <v>0.44550229809586345</v>
      </c>
    </row>
    <row r="21" spans="1:27" ht="15" customHeight="1">
      <c r="A21" s="1522"/>
      <c r="B21" s="736" t="s">
        <v>79</v>
      </c>
      <c r="C21" s="1200">
        <v>0.61823189760324426</v>
      </c>
      <c r="D21" s="1201">
        <v>0.86423953405085485</v>
      </c>
      <c r="E21" s="1200">
        <v>0.53388760043071315</v>
      </c>
      <c r="F21" s="1202">
        <v>0.61284991453765436</v>
      </c>
      <c r="G21" s="1201">
        <v>0.67749896722175529</v>
      </c>
      <c r="H21" s="1201">
        <v>0.16506102608358725</v>
      </c>
      <c r="I21" s="1201">
        <v>0.71983465184234907</v>
      </c>
      <c r="J21" s="1203">
        <v>0.59347633471389416</v>
      </c>
      <c r="K21" s="1203">
        <v>0.56416713299757504</v>
      </c>
      <c r="L21" s="1203">
        <v>0.61339111998579054</v>
      </c>
    </row>
    <row r="22" spans="1:27" ht="20.100000000000001" customHeight="1">
      <c r="A22" s="1690" t="s">
        <v>151</v>
      </c>
      <c r="B22" s="1691"/>
      <c r="C22" s="1199">
        <v>0.53136559220955693</v>
      </c>
      <c r="D22" s="1199">
        <v>0.67169638774577045</v>
      </c>
      <c r="E22" s="1204">
        <v>0.43872454859777182</v>
      </c>
      <c r="F22" s="1205">
        <v>0.59161349134001828</v>
      </c>
      <c r="G22" s="1199">
        <v>0.62809545249887433</v>
      </c>
      <c r="H22" s="1199">
        <v>0.21739130434782608</v>
      </c>
      <c r="I22" s="1199">
        <v>0.7</v>
      </c>
      <c r="J22" s="1206">
        <v>0.73173970783532538</v>
      </c>
      <c r="K22" s="1206">
        <v>0.70588235294117652</v>
      </c>
      <c r="L22" s="1206">
        <v>0.56407627639942592</v>
      </c>
    </row>
    <row r="23" spans="1:27" ht="30" customHeight="1">
      <c r="A23" s="1548" t="s">
        <v>152</v>
      </c>
      <c r="B23" s="1692"/>
      <c r="C23" s="750">
        <v>0.61710735781736947</v>
      </c>
      <c r="D23" s="751">
        <v>0.85661658218682113</v>
      </c>
      <c r="E23" s="750">
        <v>0.53304031058131385</v>
      </c>
      <c r="F23" s="750">
        <v>0.61258944543828264</v>
      </c>
      <c r="G23" s="752">
        <v>0.67711126893437501</v>
      </c>
      <c r="H23" s="750">
        <v>0.16510338759348878</v>
      </c>
      <c r="I23" s="750">
        <v>0.71982052560358945</v>
      </c>
      <c r="J23" s="752">
        <v>0.59454071461432301</v>
      </c>
      <c r="K23" s="752">
        <v>0.56461509854964675</v>
      </c>
      <c r="L23" s="752">
        <v>0.61278316366768992</v>
      </c>
    </row>
    <row r="24" spans="1:27" ht="15" customHeight="1">
      <c r="A24" s="1549" t="s">
        <v>143</v>
      </c>
      <c r="B24" s="1693"/>
      <c r="C24" s="753">
        <v>0.66064014644046209</v>
      </c>
      <c r="D24" s="754">
        <v>0.86719367588932805</v>
      </c>
      <c r="E24" s="753">
        <v>0.62512980269989615</v>
      </c>
      <c r="F24" s="754">
        <v>0.57962012782428662</v>
      </c>
      <c r="G24" s="753">
        <v>0.80928844662363786</v>
      </c>
      <c r="H24" s="753">
        <v>0.23595713229859572</v>
      </c>
      <c r="I24" s="754">
        <v>0.6872653768408894</v>
      </c>
      <c r="J24" s="755">
        <v>0.62049525440662245</v>
      </c>
      <c r="K24" s="754">
        <v>0.52986172403648135</v>
      </c>
      <c r="L24" s="756">
        <v>0.69421907505200831</v>
      </c>
    </row>
    <row r="25" spans="1:27" ht="15" customHeight="1">
      <c r="A25" s="1550" t="s">
        <v>144</v>
      </c>
      <c r="B25" s="1694"/>
      <c r="C25" s="758">
        <v>0.65219589026043001</v>
      </c>
      <c r="D25" s="757">
        <v>0.88882208527481332</v>
      </c>
      <c r="E25" s="758">
        <v>0.58900532438023534</v>
      </c>
      <c r="F25" s="757">
        <v>0.58566331495296786</v>
      </c>
      <c r="G25" s="758">
        <v>0.68089990817263546</v>
      </c>
      <c r="H25" s="758">
        <v>0.20202884380347103</v>
      </c>
      <c r="I25" s="757">
        <v>0.72224257969952366</v>
      </c>
      <c r="J25" s="759">
        <v>0.62042980742394638</v>
      </c>
      <c r="K25" s="757">
        <v>0.57618025751072965</v>
      </c>
      <c r="L25" s="760">
        <v>0.64273237168552211</v>
      </c>
    </row>
    <row r="26" spans="1:27" ht="15" customHeight="1">
      <c r="A26" s="1549" t="s">
        <v>145</v>
      </c>
      <c r="B26" s="1693"/>
      <c r="C26" s="753">
        <v>0.6068492893486791</v>
      </c>
      <c r="D26" s="754">
        <v>0.84793642313343132</v>
      </c>
      <c r="E26" s="753">
        <v>0.49139101861993428</v>
      </c>
      <c r="F26" s="754">
        <v>0.62601178527488177</v>
      </c>
      <c r="G26" s="753">
        <v>0.61401116618451845</v>
      </c>
      <c r="H26" s="753">
        <v>0.14861729769858945</v>
      </c>
      <c r="I26" s="754">
        <v>0.74510082362965069</v>
      </c>
      <c r="J26" s="755">
        <v>0.58625703689869535</v>
      </c>
      <c r="K26" s="754">
        <v>0.60138371474188401</v>
      </c>
      <c r="L26" s="761">
        <v>0.59193622520633604</v>
      </c>
    </row>
    <row r="27" spans="1:27" ht="15" customHeight="1">
      <c r="A27" s="1545" t="s">
        <v>154</v>
      </c>
      <c r="B27" s="1689"/>
      <c r="C27" s="762">
        <v>0.62702485966319166</v>
      </c>
      <c r="D27" s="763">
        <v>0.77592165898617516</v>
      </c>
      <c r="E27" s="762">
        <v>0.52170283806343909</v>
      </c>
      <c r="F27" s="763">
        <v>0.57080419580419584</v>
      </c>
      <c r="G27" s="762">
        <v>0.69952710076391411</v>
      </c>
      <c r="H27" s="762">
        <v>0.36220472440944884</v>
      </c>
      <c r="I27" s="763">
        <v>0.63073110285006195</v>
      </c>
      <c r="J27" s="765">
        <v>0.63739545997610514</v>
      </c>
      <c r="K27" s="763">
        <v>0.49937733499377335</v>
      </c>
      <c r="L27" s="764">
        <v>0.62300828553218612</v>
      </c>
    </row>
    <row r="28" spans="1:27" ht="5.0999999999999996" customHeight="1">
      <c r="A28" s="413"/>
      <c r="B28" s="414"/>
      <c r="C28" s="414"/>
      <c r="D28" s="414"/>
      <c r="E28" s="414"/>
      <c r="F28" s="414"/>
      <c r="G28" s="414"/>
      <c r="H28" s="414"/>
      <c r="I28" s="414"/>
      <c r="J28" s="414"/>
      <c r="K28" s="408"/>
      <c r="L28" s="733"/>
    </row>
    <row r="29" spans="1:27" ht="12.75" customHeight="1">
      <c r="A29" s="1489" t="s">
        <v>122</v>
      </c>
      <c r="B29" s="1489"/>
      <c r="C29" s="1489"/>
      <c r="D29" s="1489"/>
      <c r="E29" s="1489"/>
      <c r="F29" s="1489"/>
      <c r="G29" s="1489"/>
      <c r="H29" s="1489"/>
      <c r="I29" s="1489"/>
      <c r="J29" s="1489"/>
      <c r="K29" s="1489"/>
      <c r="L29" s="1489"/>
    </row>
    <row r="30" spans="1:27" s="737" customFormat="1" ht="25.5" customHeight="1">
      <c r="A30" s="1489" t="s">
        <v>123</v>
      </c>
      <c r="B30" s="1489"/>
      <c r="C30" s="1489"/>
      <c r="D30" s="1489"/>
      <c r="E30" s="1489"/>
      <c r="F30" s="1489"/>
      <c r="G30" s="1489"/>
      <c r="H30" s="1489"/>
      <c r="I30" s="1489"/>
      <c r="J30" s="1489"/>
      <c r="K30" s="1489"/>
      <c r="L30" s="1489"/>
      <c r="P30" s="1489"/>
      <c r="Q30" s="1489"/>
      <c r="R30" s="1489"/>
      <c r="S30" s="1489"/>
      <c r="T30" s="1489"/>
      <c r="U30" s="1489"/>
      <c r="V30" s="1489"/>
      <c r="W30" s="1489"/>
      <c r="X30" s="1489"/>
      <c r="Y30" s="1489"/>
      <c r="Z30" s="1489"/>
      <c r="AA30" s="1489"/>
    </row>
    <row r="31" spans="1:27" ht="12.75" customHeight="1">
      <c r="A31" s="1243" t="s">
        <v>124</v>
      </c>
      <c r="B31" s="416"/>
      <c r="C31" s="417"/>
      <c r="D31" s="417"/>
      <c r="E31" s="417"/>
      <c r="F31" s="416"/>
      <c r="G31" s="416"/>
      <c r="H31" s="416"/>
      <c r="I31" s="738"/>
      <c r="J31" s="739"/>
      <c r="K31" s="738"/>
      <c r="L31" s="733"/>
    </row>
    <row r="32" spans="1:27" ht="12.75" customHeight="1">
      <c r="A32" s="1243" t="s">
        <v>156</v>
      </c>
      <c r="B32" s="416"/>
      <c r="C32" s="417"/>
      <c r="D32" s="417"/>
      <c r="E32" s="417"/>
      <c r="F32" s="416"/>
      <c r="G32" s="416"/>
      <c r="H32" s="416"/>
      <c r="I32" s="738"/>
      <c r="J32" s="739"/>
      <c r="K32" s="738"/>
      <c r="L32" s="733"/>
    </row>
    <row r="33" spans="1:12" ht="12.75" customHeight="1">
      <c r="A33" s="148" t="s">
        <v>60</v>
      </c>
      <c r="B33" s="416"/>
      <c r="C33" s="417"/>
      <c r="D33" s="417"/>
      <c r="E33" s="417"/>
      <c r="F33" s="416"/>
      <c r="G33" s="416"/>
      <c r="H33" s="416"/>
      <c r="I33" s="738"/>
      <c r="J33" s="739"/>
      <c r="K33" s="738"/>
      <c r="L33" s="733"/>
    </row>
    <row r="34" spans="1:12" ht="12.75" customHeight="1">
      <c r="A34" s="1601" t="s">
        <v>252</v>
      </c>
      <c r="B34" s="1601"/>
      <c r="C34" s="1601"/>
      <c r="D34" s="1601"/>
      <c r="E34" s="1601"/>
      <c r="F34" s="1601"/>
      <c r="G34" s="416"/>
      <c r="H34" s="416"/>
      <c r="I34" s="738"/>
      <c r="J34" s="739"/>
      <c r="K34" s="738"/>
      <c r="L34" s="733"/>
    </row>
    <row r="35" spans="1:12" ht="12.75" customHeight="1">
      <c r="A35" s="1243" t="s">
        <v>548</v>
      </c>
      <c r="B35" s="740"/>
      <c r="C35" s="740"/>
      <c r="D35" s="740"/>
      <c r="E35" s="740"/>
      <c r="F35" s="740"/>
      <c r="G35" s="740"/>
      <c r="H35" s="740"/>
      <c r="I35" s="740"/>
      <c r="J35" s="740"/>
      <c r="K35" s="741"/>
      <c r="L35" s="733"/>
    </row>
    <row r="36" spans="1:12" ht="12.75" customHeight="1">
      <c r="A36" s="1243" t="s">
        <v>62</v>
      </c>
      <c r="B36" s="742"/>
      <c r="C36" s="742"/>
      <c r="D36" s="742"/>
      <c r="E36" s="742"/>
      <c r="F36" s="742"/>
      <c r="G36" s="742"/>
      <c r="H36" s="742"/>
      <c r="I36" s="742"/>
      <c r="J36" s="742"/>
      <c r="K36" s="741"/>
      <c r="L36" s="733"/>
    </row>
    <row r="37" spans="1:12" ht="12.75" customHeight="1">
      <c r="A37" s="1243" t="s">
        <v>138</v>
      </c>
      <c r="B37" s="743"/>
      <c r="C37" s="743"/>
      <c r="D37" s="743"/>
      <c r="E37" s="743"/>
      <c r="F37" s="743"/>
      <c r="G37" s="743"/>
      <c r="H37" s="743"/>
      <c r="I37" s="743"/>
      <c r="J37" s="743"/>
      <c r="K37" s="743"/>
      <c r="L37" s="733"/>
    </row>
    <row r="38" spans="1:12" ht="20.100000000000001" customHeight="1">
      <c r="A38" s="744"/>
      <c r="B38" s="745"/>
      <c r="C38" s="745"/>
      <c r="D38" s="745"/>
      <c r="E38" s="745"/>
      <c r="F38" s="745"/>
      <c r="G38" s="745"/>
      <c r="H38" s="745"/>
      <c r="I38" s="745"/>
      <c r="J38" s="745"/>
      <c r="K38" s="745"/>
    </row>
    <row r="39" spans="1:12" ht="20.100000000000001" customHeight="1">
      <c r="A39" s="746" t="s">
        <v>253</v>
      </c>
      <c r="B39" s="745"/>
      <c r="C39" s="745"/>
      <c r="D39" s="745"/>
      <c r="E39" s="745"/>
      <c r="F39" s="745"/>
      <c r="G39" s="745"/>
      <c r="H39" s="745"/>
      <c r="I39" s="745"/>
      <c r="J39" s="745"/>
      <c r="K39" s="745"/>
    </row>
    <row r="40" spans="1:12">
      <c r="A40" s="86" t="s">
        <v>179</v>
      </c>
    </row>
    <row r="43" spans="1:12">
      <c r="G43" s="104" t="s">
        <v>456</v>
      </c>
    </row>
    <row r="44" spans="1:12" ht="42.75">
      <c r="C44" s="747"/>
      <c r="D44" s="747"/>
    </row>
    <row r="45" spans="1:12" ht="42.75">
      <c r="B45" s="747"/>
      <c r="C45" s="747"/>
      <c r="D45" s="747"/>
      <c r="G45" s="748" t="s">
        <v>491</v>
      </c>
      <c r="H45" s="1226">
        <f>'Données carte 8.9a'!B23*100</f>
        <v>61.278316366768991</v>
      </c>
    </row>
    <row r="46" spans="1:12" ht="42.75">
      <c r="B46" s="747"/>
      <c r="C46" s="747"/>
      <c r="D46" s="747"/>
    </row>
    <row r="47" spans="1:12" ht="42.75">
      <c r="B47" s="747"/>
      <c r="C47" s="747"/>
      <c r="D47" s="747"/>
      <c r="I47" s="748"/>
    </row>
    <row r="48" spans="1:12" ht="42.75">
      <c r="B48" s="747"/>
      <c r="C48" s="747"/>
      <c r="D48" s="747"/>
    </row>
    <row r="49" spans="1:8" ht="42.75">
      <c r="B49" s="747"/>
      <c r="C49" s="747"/>
      <c r="D49" s="747"/>
    </row>
    <row r="50" spans="1:8" ht="42.75">
      <c r="B50" s="747"/>
      <c r="C50" s="747"/>
      <c r="D50" s="747"/>
    </row>
    <row r="51" spans="1:8">
      <c r="A51" s="144"/>
      <c r="H51" s="749"/>
    </row>
    <row r="52" spans="1:8">
      <c r="A52" s="374"/>
    </row>
    <row r="54" spans="1:8">
      <c r="A54" s="144" t="s">
        <v>516</v>
      </c>
    </row>
    <row r="55" spans="1:8">
      <c r="A55" s="144" t="s">
        <v>62</v>
      </c>
    </row>
    <row r="56" spans="1:8">
      <c r="A56" s="144" t="s">
        <v>254</v>
      </c>
    </row>
  </sheetData>
  <mergeCells count="18">
    <mergeCell ref="A34:F34"/>
    <mergeCell ref="A7:A21"/>
    <mergeCell ref="A22:B22"/>
    <mergeCell ref="A23:B23"/>
    <mergeCell ref="A24:B24"/>
    <mergeCell ref="A25:B25"/>
    <mergeCell ref="A26:B26"/>
    <mergeCell ref="P30:AA30"/>
    <mergeCell ref="A1:L1"/>
    <mergeCell ref="C5:D5"/>
    <mergeCell ref="E5:F5"/>
    <mergeCell ref="G5:I5"/>
    <mergeCell ref="J5:J6"/>
    <mergeCell ref="K5:K6"/>
    <mergeCell ref="L5:L6"/>
    <mergeCell ref="A27:B27"/>
    <mergeCell ref="A29:L29"/>
    <mergeCell ref="A30:L3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U119"/>
  <sheetViews>
    <sheetView topLeftCell="A28" zoomScaleNormal="100" workbookViewId="0">
      <selection activeCell="A51" sqref="A51:M51"/>
    </sheetView>
  </sheetViews>
  <sheetFormatPr baseColWidth="10" defaultColWidth="11.42578125" defaultRowHeight="15"/>
  <cols>
    <col min="1" max="1" width="27.5703125" style="104" customWidth="1"/>
    <col min="2" max="13" width="10.7109375" style="104" customWidth="1"/>
    <col min="14" max="16" width="11.42578125" style="104"/>
    <col min="17" max="17" width="17.5703125" style="104" customWidth="1"/>
    <col min="18" max="16384" width="11.42578125" style="104"/>
  </cols>
  <sheetData>
    <row r="1" spans="1:20" ht="20.100000000000001" customHeight="1">
      <c r="A1" s="1463" t="s">
        <v>46</v>
      </c>
      <c r="B1" s="1463"/>
      <c r="C1" s="1463"/>
      <c r="D1" s="1463"/>
      <c r="E1" s="1463"/>
      <c r="F1" s="1463"/>
      <c r="G1" s="1463"/>
      <c r="H1" s="1463"/>
      <c r="I1" s="1463"/>
      <c r="J1" s="1463"/>
      <c r="K1" s="1463"/>
      <c r="L1" s="1463"/>
      <c r="M1" s="1463"/>
    </row>
    <row r="2" spans="1:20" ht="10.15" customHeight="1">
      <c r="A2" s="105"/>
      <c r="B2" s="105"/>
      <c r="C2" s="105"/>
      <c r="D2" s="105"/>
      <c r="E2" s="105"/>
      <c r="F2" s="6"/>
      <c r="G2" s="6"/>
      <c r="H2" s="6"/>
      <c r="I2" s="106"/>
      <c r="J2" s="106"/>
    </row>
    <row r="3" spans="1:20" ht="15" customHeight="1">
      <c r="A3" s="107" t="s">
        <v>47</v>
      </c>
      <c r="B3" s="107"/>
      <c r="C3" s="107"/>
      <c r="D3" s="107"/>
      <c r="E3" s="107"/>
      <c r="F3" s="107"/>
      <c r="G3" s="107"/>
      <c r="Q3" s="109"/>
      <c r="R3" s="109"/>
      <c r="S3" s="109"/>
      <c r="T3" s="109"/>
    </row>
    <row r="4" spans="1:20" ht="13.5" customHeight="1">
      <c r="A4" s="10" t="s">
        <v>48</v>
      </c>
      <c r="B4" s="110"/>
      <c r="C4" s="110"/>
      <c r="D4" s="110"/>
      <c r="E4" s="110"/>
      <c r="F4" s="110"/>
      <c r="G4" s="111"/>
      <c r="H4" s="112"/>
      <c r="I4" s="112"/>
      <c r="J4" s="112"/>
      <c r="K4" s="112"/>
      <c r="L4" s="112"/>
      <c r="M4" s="113"/>
      <c r="Q4" s="114"/>
      <c r="R4" s="114"/>
      <c r="S4" s="114"/>
      <c r="T4" s="114"/>
    </row>
    <row r="5" spans="1:20" ht="15" customHeight="1">
      <c r="A5" s="115"/>
      <c r="B5" s="1461" t="s">
        <v>49</v>
      </c>
      <c r="C5" s="1462"/>
      <c r="D5" s="1462"/>
      <c r="E5" s="1462"/>
      <c r="F5" s="1462"/>
      <c r="G5" s="1462"/>
      <c r="H5" s="1464" t="s">
        <v>50</v>
      </c>
      <c r="I5" s="1465"/>
      <c r="J5" s="1465"/>
      <c r="K5" s="1465"/>
      <c r="L5" s="1465"/>
      <c r="M5" s="1465"/>
      <c r="Q5" s="116"/>
      <c r="R5" s="116"/>
      <c r="S5" s="116"/>
      <c r="T5" s="116"/>
    </row>
    <row r="6" spans="1:20" ht="26.25">
      <c r="A6" s="117"/>
      <c r="B6" s="87">
        <v>2020</v>
      </c>
      <c r="C6" s="1256" t="s">
        <v>508</v>
      </c>
      <c r="D6" s="1256" t="s">
        <v>509</v>
      </c>
      <c r="E6" s="1275">
        <v>2022</v>
      </c>
      <c r="F6" s="1253" t="s">
        <v>28</v>
      </c>
      <c r="G6" s="1257" t="s">
        <v>504</v>
      </c>
      <c r="H6" s="87">
        <v>2020</v>
      </c>
      <c r="I6" s="1256" t="s">
        <v>508</v>
      </c>
      <c r="J6" s="1256" t="s">
        <v>509</v>
      </c>
      <c r="K6" s="118">
        <v>2022</v>
      </c>
      <c r="L6" s="1253" t="s">
        <v>28</v>
      </c>
      <c r="M6" s="1264" t="s">
        <v>504</v>
      </c>
      <c r="O6" s="109"/>
      <c r="P6" s="109"/>
      <c r="Q6" s="116"/>
      <c r="R6" s="116"/>
      <c r="S6" s="116"/>
      <c r="T6" s="116"/>
    </row>
    <row r="7" spans="1:20" s="124" customFormat="1">
      <c r="A7" s="119" t="s">
        <v>51</v>
      </c>
      <c r="B7" s="101">
        <v>1997.011</v>
      </c>
      <c r="C7" s="101">
        <v>2015.1659999999999</v>
      </c>
      <c r="D7" s="101">
        <v>2020.057</v>
      </c>
      <c r="E7" s="101">
        <v>2016.7380000000001</v>
      </c>
      <c r="F7" s="1276">
        <f>C7/B7-1</f>
        <v>9.0910866289670711E-3</v>
      </c>
      <c r="G7" s="1270">
        <f>E7/D7-1</f>
        <v>-1.643022944401995E-3</v>
      </c>
      <c r="H7" s="101">
        <v>1809.47054</v>
      </c>
      <c r="I7" s="101">
        <v>1839.65445</v>
      </c>
      <c r="J7" s="101">
        <v>1862.18678</v>
      </c>
      <c r="K7" s="1281">
        <v>1864.0921033</v>
      </c>
      <c r="L7" s="1276">
        <f>I7/H7-1</f>
        <v>1.6681072906553185E-2</v>
      </c>
      <c r="M7" s="1292">
        <f>K7/J7-1</f>
        <v>1.0231644432574516E-3</v>
      </c>
      <c r="N7" s="122"/>
      <c r="O7" s="123"/>
      <c r="Q7" s="116"/>
      <c r="R7" s="116"/>
      <c r="S7" s="116"/>
      <c r="T7" s="116"/>
    </row>
    <row r="8" spans="1:20">
      <c r="A8" s="125" t="s">
        <v>52</v>
      </c>
      <c r="B8" s="26">
        <v>1960.337</v>
      </c>
      <c r="C8" s="26">
        <v>1977.222</v>
      </c>
      <c r="D8" s="26">
        <v>1981.635</v>
      </c>
      <c r="E8" s="26">
        <v>1978.008</v>
      </c>
      <c r="F8" s="1277">
        <f>C8/B8-1</f>
        <v>8.6133149555407407E-3</v>
      </c>
      <c r="G8" s="1271">
        <f>E8/D8-1</f>
        <v>-1.8303067921185967E-3</v>
      </c>
      <c r="H8" s="26">
        <v>1782.3223899999998</v>
      </c>
      <c r="I8" s="26">
        <v>1803.9945400000001</v>
      </c>
      <c r="J8" s="26">
        <v>1802.3973000000001</v>
      </c>
      <c r="K8" s="95">
        <v>1799.5135433</v>
      </c>
      <c r="L8" s="1277">
        <f>I8/H8-1</f>
        <v>1.2159500504283161E-2</v>
      </c>
      <c r="M8" s="1293">
        <f>K8/J8-1</f>
        <v>-1.5999561805823959E-3</v>
      </c>
      <c r="Q8" s="122"/>
      <c r="R8" s="122"/>
      <c r="S8" s="122"/>
      <c r="T8" s="122"/>
    </row>
    <row r="9" spans="1:20" ht="15" customHeight="1">
      <c r="A9" s="127" t="s">
        <v>53</v>
      </c>
      <c r="B9" s="99">
        <v>36.673999999999999</v>
      </c>
      <c r="C9" s="99">
        <v>37.944000000000003</v>
      </c>
      <c r="D9" s="99">
        <v>38.421999999999997</v>
      </c>
      <c r="E9" s="99">
        <v>38.729999999999997</v>
      </c>
      <c r="F9" s="1278">
        <f>C9/B9-1</f>
        <v>3.4629437748813885E-2</v>
      </c>
      <c r="G9" s="1272">
        <f>E9/D9-1</f>
        <v>8.0162406954349397E-3</v>
      </c>
      <c r="H9" s="99">
        <v>27.1481499</v>
      </c>
      <c r="I9" s="99">
        <v>35.659910000000004</v>
      </c>
      <c r="J9" s="99">
        <v>59.789480000000005</v>
      </c>
      <c r="K9" s="100">
        <v>64.578559999999996</v>
      </c>
      <c r="L9" s="1278">
        <f>I9/H9-1</f>
        <v>0.31353002437930422</v>
      </c>
      <c r="M9" s="1294">
        <f>K9/J9-1</f>
        <v>8.0099040834608282E-2</v>
      </c>
      <c r="Q9" s="128"/>
      <c r="R9" s="129"/>
      <c r="S9" s="130"/>
      <c r="T9" s="131"/>
    </row>
    <row r="10" spans="1:20" s="124" customFormat="1">
      <c r="A10" s="132" t="s">
        <v>54</v>
      </c>
      <c r="B10" s="1283" t="s">
        <v>55</v>
      </c>
      <c r="C10" s="1283" t="s">
        <v>55</v>
      </c>
      <c r="D10" s="1283" t="s">
        <v>55</v>
      </c>
      <c r="E10" s="1283" t="s">
        <v>55</v>
      </c>
      <c r="F10" s="1279" t="s">
        <v>55</v>
      </c>
      <c r="G10" s="1273" t="s">
        <v>55</v>
      </c>
      <c r="H10" s="26">
        <v>20.35791</v>
      </c>
      <c r="I10" s="26">
        <v>19.796580000000002</v>
      </c>
      <c r="J10" s="26">
        <v>23.45749</v>
      </c>
      <c r="K10" s="26">
        <v>24.734380000000002</v>
      </c>
      <c r="L10" s="1282">
        <f>I10/H10-1</f>
        <v>-2.7573066193926521E-2</v>
      </c>
      <c r="M10" s="1295">
        <f>K10/J10-1</f>
        <v>5.4434212697096029E-2</v>
      </c>
      <c r="Q10" s="133"/>
      <c r="R10" s="133"/>
      <c r="S10" s="109"/>
      <c r="T10" s="109"/>
    </row>
    <row r="11" spans="1:20" s="124" customFormat="1" ht="15" customHeight="1">
      <c r="A11" s="134" t="s">
        <v>56</v>
      </c>
      <c r="B11" s="1284" t="s">
        <v>55</v>
      </c>
      <c r="C11" s="1284" t="s">
        <v>55</v>
      </c>
      <c r="D11" s="1284" t="s">
        <v>55</v>
      </c>
      <c r="E11" s="1284" t="s">
        <v>55</v>
      </c>
      <c r="F11" s="1280" t="s">
        <v>55</v>
      </c>
      <c r="G11" s="1274" t="s">
        <v>55</v>
      </c>
      <c r="H11" s="135">
        <f>H7+H10</f>
        <v>1829.82845</v>
      </c>
      <c r="I11" s="135">
        <f t="shared" ref="I11:K11" si="0">I7+I10</f>
        <v>1859.4510299999999</v>
      </c>
      <c r="J11" s="135">
        <f t="shared" si="0"/>
        <v>1885.64427</v>
      </c>
      <c r="K11" s="135">
        <f t="shared" si="0"/>
        <v>1888.8264833000001</v>
      </c>
      <c r="L11" s="1280">
        <f>I11/H11-1</f>
        <v>1.6188719767691762E-2</v>
      </c>
      <c r="M11" s="1296">
        <f>K11/J11-1</f>
        <v>1.6876000158820847E-3</v>
      </c>
      <c r="Q11" s="133"/>
      <c r="R11" s="133"/>
      <c r="S11" s="136"/>
      <c r="T11" s="136"/>
    </row>
    <row r="12" spans="1:20" ht="5.0999999999999996" customHeight="1">
      <c r="A12" s="137"/>
      <c r="B12" s="138"/>
      <c r="C12" s="138"/>
      <c r="D12" s="138"/>
      <c r="E12" s="138"/>
      <c r="F12" s="139"/>
      <c r="G12" s="140"/>
      <c r="H12" s="142"/>
      <c r="I12" s="141"/>
      <c r="J12" s="141"/>
      <c r="Q12" s="109"/>
      <c r="R12" s="109"/>
      <c r="S12" s="109"/>
      <c r="T12" s="109"/>
    </row>
    <row r="13" spans="1:20" ht="12.75" customHeight="1">
      <c r="A13" s="1460" t="s">
        <v>57</v>
      </c>
      <c r="B13" s="1460"/>
      <c r="C13" s="1460"/>
      <c r="D13" s="1460"/>
      <c r="E13" s="1460"/>
      <c r="F13" s="1460"/>
      <c r="G13" s="1460"/>
      <c r="H13" s="1460"/>
      <c r="I13" s="1460"/>
      <c r="J13" s="1460"/>
      <c r="K13" s="1460"/>
      <c r="L13" s="1460"/>
      <c r="M13" s="1460"/>
      <c r="Q13" s="109"/>
      <c r="R13" s="109"/>
      <c r="S13" s="109"/>
      <c r="T13" s="109"/>
    </row>
    <row r="14" spans="1:20" ht="25.5" customHeight="1">
      <c r="A14" s="1460" t="s">
        <v>58</v>
      </c>
      <c r="B14" s="1460"/>
      <c r="C14" s="1460"/>
      <c r="D14" s="1460"/>
      <c r="E14" s="1460"/>
      <c r="F14" s="1460"/>
      <c r="G14" s="1460"/>
      <c r="H14" s="1460"/>
      <c r="I14" s="1460"/>
      <c r="J14" s="1460"/>
      <c r="K14" s="1460"/>
      <c r="L14" s="1460"/>
      <c r="M14" s="1460"/>
      <c r="Q14" s="109"/>
      <c r="R14" s="109"/>
      <c r="S14" s="109"/>
      <c r="T14" s="109"/>
    </row>
    <row r="15" spans="1:20" ht="25.5" customHeight="1">
      <c r="A15" s="1460" t="s">
        <v>59</v>
      </c>
      <c r="B15" s="1460"/>
      <c r="C15" s="1460"/>
      <c r="D15" s="1460"/>
      <c r="E15" s="1460"/>
      <c r="F15" s="1460"/>
      <c r="G15" s="1460"/>
      <c r="H15" s="1460"/>
      <c r="I15" s="1460"/>
      <c r="J15" s="1460"/>
      <c r="K15" s="1460"/>
      <c r="L15" s="1460"/>
      <c r="M15" s="1460"/>
    </row>
    <row r="16" spans="1:20" ht="12.75" customHeight="1">
      <c r="A16" s="143" t="s">
        <v>60</v>
      </c>
      <c r="B16" s="143"/>
      <c r="C16" s="143"/>
      <c r="D16" s="1254"/>
      <c r="E16" s="143"/>
      <c r="F16" s="143"/>
      <c r="G16" s="143"/>
      <c r="H16" s="143"/>
      <c r="I16" s="143"/>
      <c r="J16" s="1254"/>
      <c r="K16" s="143"/>
      <c r="L16" s="143"/>
      <c r="M16" s="143"/>
    </row>
    <row r="17" spans="1:14" ht="38.25" customHeight="1">
      <c r="A17" s="1460" t="s">
        <v>61</v>
      </c>
      <c r="B17" s="1460"/>
      <c r="C17" s="1460"/>
      <c r="D17" s="1460"/>
      <c r="E17" s="1460"/>
      <c r="F17" s="1460"/>
      <c r="G17" s="1460"/>
      <c r="H17" s="1460"/>
      <c r="I17" s="1460"/>
      <c r="J17" s="1460"/>
      <c r="K17" s="1460"/>
      <c r="L17" s="1460"/>
      <c r="M17" s="1460"/>
    </row>
    <row r="18" spans="1:14" ht="12.75" customHeight="1">
      <c r="A18" s="144" t="s">
        <v>62</v>
      </c>
      <c r="B18" s="145"/>
      <c r="C18" s="145"/>
      <c r="D18" s="145"/>
      <c r="E18" s="146"/>
      <c r="F18" s="146"/>
      <c r="G18" s="146"/>
      <c r="H18" s="147"/>
      <c r="I18" s="147"/>
      <c r="J18" s="147"/>
      <c r="K18" s="147"/>
      <c r="L18" s="147"/>
      <c r="M18" s="147"/>
    </row>
    <row r="19" spans="1:14" ht="12.75" customHeight="1">
      <c r="A19" s="148" t="s">
        <v>63</v>
      </c>
      <c r="B19" s="145"/>
      <c r="C19" s="145"/>
      <c r="D19" s="145"/>
      <c r="E19" s="146"/>
      <c r="F19" s="146"/>
      <c r="G19" s="146"/>
      <c r="H19" s="147"/>
      <c r="I19" s="147"/>
      <c r="J19" s="147"/>
      <c r="K19" s="147"/>
      <c r="L19" s="147"/>
      <c r="M19" s="147"/>
    </row>
    <row r="20" spans="1:14" ht="20.100000000000001" customHeight="1">
      <c r="A20" s="149"/>
      <c r="B20" s="150"/>
      <c r="C20" s="150"/>
      <c r="D20" s="150"/>
      <c r="E20" s="151"/>
      <c r="F20" s="151"/>
      <c r="G20" s="151"/>
    </row>
    <row r="21" spans="1:14" ht="15" customHeight="1">
      <c r="A21" s="152" t="s">
        <v>64</v>
      </c>
      <c r="B21" s="152"/>
      <c r="C21" s="152"/>
      <c r="D21" s="152"/>
      <c r="E21" s="152"/>
      <c r="F21" s="152"/>
      <c r="G21" s="152"/>
    </row>
    <row r="22" spans="1:14" ht="15.75">
      <c r="A22" s="10" t="s">
        <v>48</v>
      </c>
      <c r="B22" s="110"/>
      <c r="C22" s="110"/>
      <c r="D22" s="110"/>
      <c r="E22" s="110"/>
      <c r="F22" s="110"/>
      <c r="G22" s="111"/>
      <c r="H22" s="109"/>
      <c r="I22" s="109"/>
      <c r="J22" s="109"/>
      <c r="K22" s="109"/>
      <c r="L22" s="109"/>
      <c r="M22" s="109"/>
    </row>
    <row r="23" spans="1:14" ht="15" customHeight="1">
      <c r="A23" s="153"/>
      <c r="B23" s="1461" t="s">
        <v>49</v>
      </c>
      <c r="C23" s="1462"/>
      <c r="D23" s="1462"/>
      <c r="E23" s="1462"/>
      <c r="F23" s="1462"/>
      <c r="G23" s="1462"/>
      <c r="H23" s="1466" t="s">
        <v>50</v>
      </c>
      <c r="I23" s="1467"/>
      <c r="J23" s="1467"/>
      <c r="K23" s="1467"/>
      <c r="L23" s="1467"/>
      <c r="M23" s="1467"/>
    </row>
    <row r="24" spans="1:14" ht="25.5" customHeight="1">
      <c r="A24" s="117"/>
      <c r="B24" s="87">
        <v>2020</v>
      </c>
      <c r="C24" s="1256" t="s">
        <v>508</v>
      </c>
      <c r="D24" s="1256" t="s">
        <v>509</v>
      </c>
      <c r="E24" s="118">
        <v>2022</v>
      </c>
      <c r="F24" s="1253" t="s">
        <v>28</v>
      </c>
      <c r="G24" s="1257" t="s">
        <v>504</v>
      </c>
      <c r="H24" s="87">
        <v>2020</v>
      </c>
      <c r="I24" s="1256" t="s">
        <v>508</v>
      </c>
      <c r="J24" s="1256" t="s">
        <v>509</v>
      </c>
      <c r="K24" s="118">
        <v>2022</v>
      </c>
      <c r="L24" s="1253" t="s">
        <v>28</v>
      </c>
      <c r="M24" s="1257" t="s">
        <v>504</v>
      </c>
    </row>
    <row r="25" spans="1:14" s="155" customFormat="1" ht="30" customHeight="1">
      <c r="A25" s="154" t="s">
        <v>66</v>
      </c>
      <c r="B25" s="101">
        <v>1931.8430000000001</v>
      </c>
      <c r="C25" s="101">
        <v>1942.5029999999999</v>
      </c>
      <c r="D25" s="101">
        <v>1948.511</v>
      </c>
      <c r="E25" s="102">
        <v>1953.623</v>
      </c>
      <c r="F25" s="120">
        <f t="shared" ref="F25:F30" si="1">C25/B25-1</f>
        <v>5.5180467563875624E-3</v>
      </c>
      <c r="G25" s="1285">
        <f t="shared" ref="G25:G30" si="2">E25/D25-1</f>
        <v>2.6235417711268916E-3</v>
      </c>
      <c r="H25" s="101">
        <v>1809.1064699999999</v>
      </c>
      <c r="I25" s="101">
        <v>1836.48982</v>
      </c>
      <c r="J25" s="101">
        <v>1863.1274799999999</v>
      </c>
      <c r="K25" s="102">
        <v>1863.6532333</v>
      </c>
      <c r="L25" s="120">
        <f t="shared" ref="L25:L30" si="3">I25/H25-1</f>
        <v>1.5136394929813113E-2</v>
      </c>
      <c r="M25" s="121">
        <f t="shared" ref="M25:M30" si="4">K25/J25-1</f>
        <v>2.8218858110573564E-4</v>
      </c>
    </row>
    <row r="26" spans="1:14">
      <c r="A26" s="156" t="s">
        <v>67</v>
      </c>
      <c r="B26" s="26">
        <v>1455.6120000000001</v>
      </c>
      <c r="C26" s="26">
        <v>1446.7909999999999</v>
      </c>
      <c r="D26" s="26">
        <v>1448.9829999999999</v>
      </c>
      <c r="E26" s="95">
        <v>1431.402</v>
      </c>
      <c r="F26" s="126">
        <f t="shared" si="1"/>
        <v>-6.0599940093927218E-3</v>
      </c>
      <c r="G26" s="1286">
        <f t="shared" si="2"/>
        <v>-1.2133337658205678E-2</v>
      </c>
      <c r="H26" s="26">
        <v>1389.7931599999999</v>
      </c>
      <c r="I26" s="26">
        <v>1384.1198899999999</v>
      </c>
      <c r="J26" s="26">
        <v>1393.50593</v>
      </c>
      <c r="K26" s="95">
        <v>1374.3545733000001</v>
      </c>
      <c r="L26" s="126">
        <f t="shared" si="3"/>
        <v>-4.0820966481084353E-3</v>
      </c>
      <c r="M26" s="89">
        <f t="shared" si="4"/>
        <v>-1.3743290421447951E-2</v>
      </c>
    </row>
    <row r="27" spans="1:14">
      <c r="A27" s="157" t="s">
        <v>68</v>
      </c>
      <c r="B27" s="23">
        <v>419.89600000000002</v>
      </c>
      <c r="C27" s="23">
        <v>436.75900000000001</v>
      </c>
      <c r="D27" s="23">
        <v>439.17099999999999</v>
      </c>
      <c r="E27" s="94">
        <v>458.45100000000002</v>
      </c>
      <c r="F27" s="158">
        <f t="shared" si="1"/>
        <v>4.0159944367176736E-2</v>
      </c>
      <c r="G27" s="1287">
        <f t="shared" si="2"/>
        <v>4.3900895095532411E-2</v>
      </c>
      <c r="H27" s="23">
        <v>365.26605999999998</v>
      </c>
      <c r="I27" s="23">
        <v>396.25827000000004</v>
      </c>
      <c r="J27" s="23">
        <v>410.05874999999997</v>
      </c>
      <c r="K27" s="94">
        <v>426.01443990000001</v>
      </c>
      <c r="L27" s="158">
        <f t="shared" si="3"/>
        <v>8.4848315772891869E-2</v>
      </c>
      <c r="M27" s="88">
        <f t="shared" si="4"/>
        <v>3.8910741204766452E-2</v>
      </c>
      <c r="N27" s="159"/>
    </row>
    <row r="28" spans="1:14" ht="17.25">
      <c r="A28" s="160" t="s">
        <v>69</v>
      </c>
      <c r="B28" s="97">
        <v>56.335000000000001</v>
      </c>
      <c r="C28" s="97">
        <v>58.953000000000003</v>
      </c>
      <c r="D28" s="97">
        <v>60.356999999999999</v>
      </c>
      <c r="E28" s="98">
        <v>63.77</v>
      </c>
      <c r="F28" s="161">
        <f t="shared" si="1"/>
        <v>4.647199786988554E-2</v>
      </c>
      <c r="G28" s="1288">
        <f t="shared" si="2"/>
        <v>5.6546879400898087E-2</v>
      </c>
      <c r="H28" s="97">
        <v>54.047249900000004</v>
      </c>
      <c r="I28" s="97">
        <v>56.111660000000001</v>
      </c>
      <c r="J28" s="97">
        <v>59.562800000000003</v>
      </c>
      <c r="K28" s="98">
        <v>63.284219999999998</v>
      </c>
      <c r="L28" s="161">
        <f t="shared" si="3"/>
        <v>3.8196394891870211E-2</v>
      </c>
      <c r="M28" s="162">
        <f t="shared" si="4"/>
        <v>6.2478929801822458E-2</v>
      </c>
    </row>
    <row r="29" spans="1:14" s="124" customFormat="1" ht="30" customHeight="1">
      <c r="A29" s="163" t="s">
        <v>70</v>
      </c>
      <c r="B29" s="164">
        <v>28.494</v>
      </c>
      <c r="C29" s="164">
        <v>34.719000000000001</v>
      </c>
      <c r="D29" s="164">
        <v>33.124000000000002</v>
      </c>
      <c r="E29" s="103">
        <v>24.385000000000002</v>
      </c>
      <c r="F29" s="165">
        <f t="shared" si="1"/>
        <v>0.21846704569383024</v>
      </c>
      <c r="G29" s="1289">
        <f t="shared" si="2"/>
        <v>-0.2638268325081512</v>
      </c>
      <c r="H29" s="164">
        <v>20.721979899999997</v>
      </c>
      <c r="I29" s="164">
        <v>22.9612099</v>
      </c>
      <c r="J29" s="164">
        <v>22.516789899999999</v>
      </c>
      <c r="K29" s="103">
        <v>25.173249999999999</v>
      </c>
      <c r="L29" s="165">
        <f t="shared" si="3"/>
        <v>0.1080606202112957</v>
      </c>
      <c r="M29" s="90">
        <f t="shared" si="4"/>
        <v>0.11797685690534432</v>
      </c>
    </row>
    <row r="30" spans="1:14" s="170" customFormat="1" ht="15" customHeight="1">
      <c r="A30" s="166" t="s">
        <v>71</v>
      </c>
      <c r="B30" s="167">
        <v>1960.337</v>
      </c>
      <c r="C30" s="167">
        <v>1977.222</v>
      </c>
      <c r="D30" s="167">
        <v>1981.635</v>
      </c>
      <c r="E30" s="168">
        <v>1978.008</v>
      </c>
      <c r="F30" s="169">
        <f t="shared" si="1"/>
        <v>8.6133149555407407E-3</v>
      </c>
      <c r="G30" s="1290">
        <f t="shared" si="2"/>
        <v>-1.8303067921185967E-3</v>
      </c>
      <c r="H30" s="167">
        <v>1829.82845</v>
      </c>
      <c r="I30" s="167">
        <v>1859.4510299999999</v>
      </c>
      <c r="J30" s="167">
        <v>1885.64427</v>
      </c>
      <c r="K30" s="168">
        <v>1888.8264833000001</v>
      </c>
      <c r="L30" s="169">
        <f t="shared" si="3"/>
        <v>1.6188719767691762E-2</v>
      </c>
      <c r="M30" s="91">
        <f t="shared" si="4"/>
        <v>1.6876000158820847E-3</v>
      </c>
    </row>
    <row r="31" spans="1:14" ht="5.0999999999999996" customHeight="1">
      <c r="A31" s="171"/>
      <c r="B31" s="172"/>
      <c r="C31" s="172"/>
      <c r="D31" s="172"/>
      <c r="E31" s="172"/>
      <c r="F31" s="173"/>
      <c r="G31" s="173"/>
    </row>
    <row r="32" spans="1:14" s="174" customFormat="1" ht="12.75" customHeight="1">
      <c r="A32" s="144" t="s">
        <v>72</v>
      </c>
      <c r="B32" s="150"/>
      <c r="C32" s="150"/>
      <c r="D32" s="150"/>
      <c r="E32" s="151"/>
      <c r="F32" s="151"/>
      <c r="G32" s="151"/>
    </row>
    <row r="33" spans="1:21" s="174" customFormat="1" ht="12.75" customHeight="1">
      <c r="A33" s="148" t="s">
        <v>62</v>
      </c>
      <c r="B33" s="150"/>
      <c r="C33" s="150"/>
      <c r="D33" s="150"/>
      <c r="E33" s="151"/>
      <c r="F33" s="151"/>
      <c r="G33" s="151"/>
    </row>
    <row r="34" spans="1:21" s="174" customFormat="1" ht="12.75" customHeight="1">
      <c r="A34" s="148" t="s">
        <v>27</v>
      </c>
      <c r="B34" s="150"/>
      <c r="C34" s="150"/>
      <c r="D34" s="150"/>
      <c r="E34" s="151"/>
      <c r="F34" s="151"/>
      <c r="G34" s="151"/>
    </row>
    <row r="35" spans="1:21" ht="20.100000000000001" customHeight="1">
      <c r="A35" s="175"/>
      <c r="B35" s="7"/>
      <c r="C35" s="7"/>
      <c r="D35" s="7"/>
      <c r="E35" s="7"/>
      <c r="F35" s="7"/>
      <c r="G35" s="7"/>
    </row>
    <row r="36" spans="1:21" ht="30" customHeight="1">
      <c r="A36" s="1468" t="s">
        <v>505</v>
      </c>
      <c r="B36" s="1468"/>
      <c r="C36" s="1468"/>
      <c r="D36" s="1468"/>
      <c r="E36" s="1468"/>
      <c r="F36" s="1468"/>
      <c r="G36" s="1468"/>
      <c r="H36" s="1468"/>
      <c r="I36" s="1468"/>
      <c r="J36" s="1468"/>
      <c r="K36" s="1468"/>
      <c r="L36" s="1468"/>
      <c r="M36" s="1468"/>
    </row>
    <row r="37" spans="1:21" ht="15.75">
      <c r="A37" s="10" t="s">
        <v>48</v>
      </c>
      <c r="B37" s="176"/>
      <c r="C37" s="176"/>
      <c r="D37" s="176"/>
      <c r="E37" s="176"/>
      <c r="F37" s="176"/>
      <c r="G37" s="177"/>
      <c r="H37" s="109"/>
      <c r="I37" s="109"/>
      <c r="J37" s="109"/>
      <c r="K37" s="109"/>
      <c r="L37" s="109"/>
      <c r="M37" s="109"/>
      <c r="Q37" s="2"/>
    </row>
    <row r="38" spans="1:21" ht="15" customHeight="1">
      <c r="A38" s="153"/>
      <c r="B38" s="1461" t="s">
        <v>49</v>
      </c>
      <c r="C38" s="1462"/>
      <c r="D38" s="1462"/>
      <c r="E38" s="1462"/>
      <c r="F38" s="1462"/>
      <c r="G38" s="1462"/>
      <c r="H38" s="1466" t="s">
        <v>50</v>
      </c>
      <c r="I38" s="1467"/>
      <c r="J38" s="1467"/>
      <c r="K38" s="1467"/>
      <c r="L38" s="1467"/>
      <c r="M38" s="1467"/>
      <c r="N38" s="109"/>
      <c r="Q38" s="109"/>
      <c r="R38" s="109"/>
      <c r="S38" s="109"/>
      <c r="T38" s="133"/>
      <c r="U38" s="109"/>
    </row>
    <row r="39" spans="1:21" ht="30" customHeight="1">
      <c r="A39" s="178"/>
      <c r="B39" s="87">
        <v>2020</v>
      </c>
      <c r="C39" s="1256" t="s">
        <v>508</v>
      </c>
      <c r="D39" s="1256" t="s">
        <v>509</v>
      </c>
      <c r="E39" s="118">
        <v>2022</v>
      </c>
      <c r="F39" s="1253" t="s">
        <v>28</v>
      </c>
      <c r="G39" s="1257" t="s">
        <v>504</v>
      </c>
      <c r="H39" s="87">
        <v>2020</v>
      </c>
      <c r="I39" s="1256" t="s">
        <v>508</v>
      </c>
      <c r="J39" s="1256" t="s">
        <v>509</v>
      </c>
      <c r="K39" s="118">
        <v>2022</v>
      </c>
      <c r="L39" s="1253" t="s">
        <v>28</v>
      </c>
      <c r="M39" s="1257" t="s">
        <v>504</v>
      </c>
      <c r="N39" s="109"/>
      <c r="Q39" s="179"/>
      <c r="R39" s="179"/>
      <c r="S39" s="109"/>
      <c r="T39" s="109"/>
      <c r="U39" s="109"/>
    </row>
    <row r="40" spans="1:21">
      <c r="A40" s="180" t="s">
        <v>73</v>
      </c>
      <c r="B40" s="181">
        <v>240.90100000000001</v>
      </c>
      <c r="C40" s="181">
        <v>242.63300000000001</v>
      </c>
      <c r="D40" s="181">
        <v>243.34</v>
      </c>
      <c r="E40" s="182">
        <v>247.47800000000001</v>
      </c>
      <c r="F40" s="184">
        <f>C40/B40-1</f>
        <v>7.1896754268350183E-3</v>
      </c>
      <c r="G40" s="1265">
        <f>E40/D40-1</f>
        <v>1.7005013561272264E-2</v>
      </c>
      <c r="H40" s="181">
        <v>228.3366699</v>
      </c>
      <c r="I40" s="181">
        <v>229.83759990000001</v>
      </c>
      <c r="J40" s="181">
        <v>228.69556990000001</v>
      </c>
      <c r="K40" s="182">
        <v>233.38760329999999</v>
      </c>
      <c r="L40" s="184">
        <f t="shared" ref="L40:L49" si="5">I40/H40-1</f>
        <v>6.5733200044362228E-3</v>
      </c>
      <c r="M40" s="183">
        <f>K40/J40-1</f>
        <v>2.0516503236383876E-2</v>
      </c>
      <c r="N40" s="109"/>
      <c r="Q40" s="179"/>
      <c r="R40" s="185"/>
      <c r="S40" s="186"/>
      <c r="T40" s="133"/>
      <c r="U40" s="187"/>
    </row>
    <row r="41" spans="1:21">
      <c r="A41" s="188" t="s">
        <v>74</v>
      </c>
      <c r="B41" s="189">
        <v>232.77199999999999</v>
      </c>
      <c r="C41" s="189">
        <v>235.18</v>
      </c>
      <c r="D41" s="189">
        <v>235.24</v>
      </c>
      <c r="E41" s="190">
        <v>293.012</v>
      </c>
      <c r="F41" s="191">
        <f t="shared" ref="F41:F49" si="6">C41/B41-1</f>
        <v>1.0344886842060141E-2</v>
      </c>
      <c r="G41" s="1266">
        <f t="shared" ref="G41:G49" si="7">E41/D41-1</f>
        <v>0.24558748512157802</v>
      </c>
      <c r="H41" s="189">
        <v>219.65698989999999</v>
      </c>
      <c r="I41" s="189">
        <v>222.3522299</v>
      </c>
      <c r="J41" s="189">
        <v>224.02105989999998</v>
      </c>
      <c r="K41" s="190">
        <v>276.74707330000001</v>
      </c>
      <c r="L41" s="191">
        <f t="shared" si="5"/>
        <v>1.2270221863766029E-2</v>
      </c>
      <c r="M41" s="192">
        <f t="shared" ref="M41:M49" si="8">K41/J41-1</f>
        <v>0.23536186028017281</v>
      </c>
      <c r="N41" s="109"/>
      <c r="Q41" s="179"/>
      <c r="R41" s="185"/>
      <c r="S41" s="186"/>
      <c r="T41" s="133"/>
      <c r="U41" s="187"/>
    </row>
    <row r="42" spans="1:21">
      <c r="A42" s="193" t="s">
        <v>75</v>
      </c>
      <c r="B42" s="23">
        <v>1382.845</v>
      </c>
      <c r="C42" s="23">
        <v>1385.3720000000001</v>
      </c>
      <c r="D42" s="23">
        <v>1387.9639999999999</v>
      </c>
      <c r="E42" s="94">
        <v>1325.347</v>
      </c>
      <c r="F42" s="194">
        <f t="shared" si="6"/>
        <v>1.8273920793725473E-3</v>
      </c>
      <c r="G42" s="1267">
        <f t="shared" si="7"/>
        <v>-4.5114282503004421E-2</v>
      </c>
      <c r="H42" s="23">
        <v>1288.37679</v>
      </c>
      <c r="I42" s="23">
        <v>1304.35672</v>
      </c>
      <c r="J42" s="23">
        <v>1322.2484399999998</v>
      </c>
      <c r="K42" s="94">
        <v>1252.2066499999999</v>
      </c>
      <c r="L42" s="194">
        <f t="shared" si="5"/>
        <v>1.2403149547579151E-2</v>
      </c>
      <c r="M42" s="195">
        <f t="shared" si="8"/>
        <v>-5.2971731999169491E-2</v>
      </c>
      <c r="N42" s="109"/>
      <c r="Q42" s="179"/>
      <c r="R42" s="179"/>
      <c r="S42" s="109"/>
      <c r="T42" s="109"/>
      <c r="U42" s="109"/>
    </row>
    <row r="43" spans="1:21">
      <c r="A43" s="196" t="s">
        <v>76</v>
      </c>
      <c r="B43" s="97">
        <v>18.989999999999998</v>
      </c>
      <c r="C43" s="97">
        <v>20.364999999999998</v>
      </c>
      <c r="D43" s="97">
        <v>21.61</v>
      </c>
      <c r="E43" s="98">
        <v>24.015999999999998</v>
      </c>
      <c r="F43" s="197">
        <f t="shared" si="6"/>
        <v>7.2406529752501392E-2</v>
      </c>
      <c r="G43" s="1268">
        <f t="shared" si="7"/>
        <v>0.11133734382230442</v>
      </c>
      <c r="H43" s="97">
        <v>18.688770000000002</v>
      </c>
      <c r="I43" s="97">
        <v>23.831610000000001</v>
      </c>
      <c r="J43" s="97">
        <v>28.599609900000001</v>
      </c>
      <c r="K43" s="98">
        <v>38.027686600000003</v>
      </c>
      <c r="L43" s="197">
        <f t="shared" si="5"/>
        <v>0.27518343903852416</v>
      </c>
      <c r="M43" s="198">
        <f t="shared" si="8"/>
        <v>0.32965752795110692</v>
      </c>
      <c r="N43" s="109"/>
      <c r="Q43" s="179"/>
      <c r="R43" s="185"/>
      <c r="S43" s="186"/>
      <c r="T43" s="133"/>
      <c r="U43" s="187"/>
    </row>
    <row r="44" spans="1:21">
      <c r="A44" s="180" t="s">
        <v>77</v>
      </c>
      <c r="B44" s="23">
        <v>1140.1780000000001</v>
      </c>
      <c r="C44" s="23">
        <v>1144.4100000000001</v>
      </c>
      <c r="D44" s="23">
        <v>1147.271</v>
      </c>
      <c r="E44" s="94">
        <v>1148.6969999999999</v>
      </c>
      <c r="F44" s="194">
        <f t="shared" si="6"/>
        <v>3.7117011554335111E-3</v>
      </c>
      <c r="G44" s="1291">
        <f t="shared" si="7"/>
        <v>1.2429495733787821E-3</v>
      </c>
      <c r="H44" s="23">
        <v>1038.5599399999999</v>
      </c>
      <c r="I44" s="23">
        <v>1058.41101</v>
      </c>
      <c r="J44" s="23">
        <v>1073.3984699999999</v>
      </c>
      <c r="K44" s="94">
        <v>1071.4866532999999</v>
      </c>
      <c r="L44" s="194">
        <f t="shared" si="5"/>
        <v>1.9114033995958124E-2</v>
      </c>
      <c r="M44" s="199">
        <f t="shared" si="8"/>
        <v>-1.7810875955505123E-3</v>
      </c>
      <c r="N44" s="109"/>
      <c r="Q44" s="179"/>
      <c r="R44" s="185"/>
      <c r="S44" s="186"/>
      <c r="T44" s="133"/>
      <c r="U44" s="187"/>
    </row>
    <row r="45" spans="1:21">
      <c r="A45" s="196" t="s">
        <v>78</v>
      </c>
      <c r="B45" s="96">
        <v>735.33</v>
      </c>
      <c r="C45" s="97">
        <v>739.14</v>
      </c>
      <c r="D45" s="97">
        <v>740.88300000000004</v>
      </c>
      <c r="E45" s="98">
        <v>741.15599999999995</v>
      </c>
      <c r="F45" s="197">
        <f t="shared" si="6"/>
        <v>5.1813471502590858E-3</v>
      </c>
      <c r="G45" s="1268">
        <f t="shared" si="7"/>
        <v>3.684792335629794E-4</v>
      </c>
      <c r="H45" s="96">
        <v>716.49928</v>
      </c>
      <c r="I45" s="97">
        <v>721.96715000000006</v>
      </c>
      <c r="J45" s="97">
        <v>730.16620999999998</v>
      </c>
      <c r="K45" s="98">
        <v>728.88235989999998</v>
      </c>
      <c r="L45" s="197">
        <f t="shared" si="5"/>
        <v>7.6313684502238299E-3</v>
      </c>
      <c r="M45" s="198">
        <f t="shared" si="8"/>
        <v>-1.7582984290659409E-3</v>
      </c>
      <c r="N45" s="109"/>
      <c r="Q45" s="179"/>
      <c r="R45" s="179"/>
      <c r="S45" s="109"/>
      <c r="T45" s="109"/>
      <c r="U45" s="109"/>
    </row>
    <row r="46" spans="1:21">
      <c r="A46" s="200" t="s">
        <v>507</v>
      </c>
      <c r="B46" s="23">
        <v>1412.778</v>
      </c>
      <c r="C46" s="23">
        <v>1421</v>
      </c>
      <c r="D46" s="23">
        <v>1373.171</v>
      </c>
      <c r="E46" s="94">
        <v>1397.52</v>
      </c>
      <c r="F46" s="194">
        <f t="shared" si="6"/>
        <v>5.8197395486057069E-3</v>
      </c>
      <c r="G46" s="1291">
        <f t="shared" si="7"/>
        <v>1.7731950354325843E-2</v>
      </c>
      <c r="H46" s="23">
        <v>1399.69118</v>
      </c>
      <c r="I46" s="23">
        <v>1424.84033</v>
      </c>
      <c r="J46" s="23">
        <v>1459.29431</v>
      </c>
      <c r="K46" s="94">
        <v>1408.5907433</v>
      </c>
      <c r="L46" s="194">
        <f t="shared" si="5"/>
        <v>1.7967641976567972E-2</v>
      </c>
      <c r="M46" s="199">
        <f t="shared" si="8"/>
        <v>-3.4745264442235801E-2</v>
      </c>
      <c r="N46" s="109"/>
      <c r="Q46" s="179"/>
      <c r="R46" s="185"/>
      <c r="S46" s="109"/>
      <c r="T46" s="133"/>
      <c r="U46" s="109"/>
    </row>
    <row r="47" spans="1:21">
      <c r="A47" s="156" t="s">
        <v>611</v>
      </c>
      <c r="B47" s="26">
        <v>239.18199999999999</v>
      </c>
      <c r="C47" s="26">
        <v>237.88900000000001</v>
      </c>
      <c r="D47" s="26">
        <v>276.21899999999999</v>
      </c>
      <c r="E47" s="95">
        <v>251.36199999999999</v>
      </c>
      <c r="F47" s="126">
        <f>C47/B47-1</f>
        <v>-5.4059251950396847E-3</v>
      </c>
      <c r="G47" s="1286">
        <f>E47/D47-1</f>
        <v>-8.9990188944279681E-2</v>
      </c>
      <c r="H47" s="26">
        <v>193.00227989999999</v>
      </c>
      <c r="I47" s="26">
        <v>191.3434499</v>
      </c>
      <c r="J47" s="26">
        <v>166.35701990000001</v>
      </c>
      <c r="K47" s="95">
        <v>209.72547990000001</v>
      </c>
      <c r="L47" s="126">
        <f t="shared" si="5"/>
        <v>-8.5948725624354072E-3</v>
      </c>
      <c r="M47" s="89">
        <f t="shared" si="8"/>
        <v>0.26069510036949151</v>
      </c>
    </row>
    <row r="48" spans="1:21" s="109" customFormat="1">
      <c r="A48" s="157" t="s">
        <v>612</v>
      </c>
      <c r="B48" s="23">
        <v>223.548</v>
      </c>
      <c r="C48" s="23">
        <v>224.661</v>
      </c>
      <c r="D48" s="23">
        <v>238.76400000000001</v>
      </c>
      <c r="E48" s="94">
        <v>240.971</v>
      </c>
      <c r="F48" s="158">
        <f t="shared" si="6"/>
        <v>4.9787965000804846E-3</v>
      </c>
      <c r="G48" s="1287">
        <f t="shared" si="7"/>
        <v>9.2434370340586103E-3</v>
      </c>
      <c r="H48" s="23">
        <v>162.3657599</v>
      </c>
      <c r="I48" s="23">
        <v>164.1943799</v>
      </c>
      <c r="J48" s="23">
        <v>177.91334990000001</v>
      </c>
      <c r="K48" s="94">
        <v>182.05278989999999</v>
      </c>
      <c r="L48" s="158">
        <f t="shared" si="5"/>
        <v>1.1262349901396851E-2</v>
      </c>
      <c r="M48" s="88">
        <f t="shared" si="8"/>
        <v>2.3266607043971987E-2</v>
      </c>
      <c r="N48" s="209"/>
    </row>
    <row r="49" spans="1:21" ht="15" customHeight="1">
      <c r="A49" s="201" t="s">
        <v>79</v>
      </c>
      <c r="B49" s="164">
        <v>1875.508</v>
      </c>
      <c r="C49" s="164">
        <v>1883.55</v>
      </c>
      <c r="D49" s="164">
        <v>1888.154</v>
      </c>
      <c r="E49" s="103">
        <v>1889.8530000000001</v>
      </c>
      <c r="F49" s="203">
        <f t="shared" si="6"/>
        <v>4.2879049302908534E-3</v>
      </c>
      <c r="G49" s="1269">
        <f t="shared" si="7"/>
        <v>8.998206714070367E-4</v>
      </c>
      <c r="H49" s="164">
        <v>1755.0592199</v>
      </c>
      <c r="I49" s="164">
        <v>1780.3781599000001</v>
      </c>
      <c r="J49" s="164">
        <v>1803.56468</v>
      </c>
      <c r="K49" s="103">
        <v>1800.3690133</v>
      </c>
      <c r="L49" s="203">
        <f t="shared" si="5"/>
        <v>1.4426259645781592E-2</v>
      </c>
      <c r="M49" s="202">
        <f t="shared" si="8"/>
        <v>-1.7718614338798622E-3</v>
      </c>
      <c r="N49" s="109"/>
      <c r="Q49" s="179"/>
      <c r="R49" s="185"/>
      <c r="S49" s="136"/>
      <c r="T49" s="136"/>
      <c r="U49" s="136"/>
    </row>
    <row r="50" spans="1:21" ht="5.0999999999999996" customHeight="1">
      <c r="A50" s="171"/>
      <c r="B50" s="172"/>
      <c r="C50" s="172"/>
      <c r="D50" s="172"/>
      <c r="E50" s="172"/>
      <c r="F50" s="173"/>
      <c r="G50" s="204"/>
      <c r="Q50" s="174"/>
      <c r="R50" s="174"/>
      <c r="S50" s="174"/>
      <c r="T50" s="174"/>
      <c r="U50" s="174"/>
    </row>
    <row r="51" spans="1:21" ht="26.25" customHeight="1">
      <c r="A51" s="1460" t="s">
        <v>610</v>
      </c>
      <c r="B51" s="1460"/>
      <c r="C51" s="1460"/>
      <c r="D51" s="1460"/>
      <c r="E51" s="1460"/>
      <c r="F51" s="1460"/>
      <c r="G51" s="1460"/>
      <c r="H51" s="1460"/>
      <c r="I51" s="1460"/>
      <c r="J51" s="1460"/>
      <c r="K51" s="1460"/>
      <c r="L51" s="1460"/>
      <c r="M51" s="1460"/>
      <c r="Q51" s="174"/>
      <c r="R51" s="174"/>
      <c r="S51" s="174"/>
      <c r="T51" s="174"/>
      <c r="U51" s="174"/>
    </row>
    <row r="52" spans="1:21" s="206" customFormat="1">
      <c r="A52" s="148" t="s">
        <v>62</v>
      </c>
      <c r="B52" s="1083"/>
      <c r="C52" s="1083"/>
      <c r="D52" s="1083"/>
      <c r="E52" s="1083"/>
      <c r="F52" s="1083"/>
      <c r="G52" s="1083"/>
      <c r="H52" s="1083"/>
      <c r="I52" s="1083"/>
      <c r="J52" s="1083"/>
      <c r="K52" s="1083"/>
      <c r="L52" s="1083"/>
      <c r="M52" s="1083"/>
      <c r="N52" s="205"/>
    </row>
    <row r="53" spans="1:21" s="174" customFormat="1" ht="12.75" customHeight="1">
      <c r="A53" s="148" t="s">
        <v>506</v>
      </c>
      <c r="B53" s="143"/>
      <c r="C53" s="143"/>
      <c r="D53" s="1254"/>
      <c r="E53" s="143"/>
      <c r="F53" s="143"/>
      <c r="G53" s="143"/>
      <c r="H53" s="143"/>
      <c r="I53" s="143"/>
      <c r="J53" s="1254"/>
      <c r="K53" s="143"/>
      <c r="L53" s="143"/>
      <c r="M53" s="143"/>
      <c r="N53" s="136"/>
    </row>
    <row r="54" spans="1:21" s="174" customFormat="1" ht="12.75" customHeight="1">
      <c r="B54" s="147"/>
      <c r="C54" s="147"/>
      <c r="D54" s="147"/>
      <c r="E54" s="147"/>
      <c r="F54" s="147"/>
      <c r="G54" s="147"/>
      <c r="H54" s="147"/>
      <c r="I54" s="147"/>
      <c r="J54" s="147"/>
      <c r="K54" s="147"/>
      <c r="L54" s="147"/>
      <c r="M54" s="147"/>
      <c r="Q54" s="104"/>
      <c r="R54" s="104"/>
      <c r="S54" s="104"/>
      <c r="T54" s="104"/>
      <c r="U54" s="104"/>
    </row>
    <row r="55" spans="1:21" s="174" customFormat="1" ht="12.75" customHeight="1">
      <c r="B55" s="207"/>
      <c r="C55" s="207"/>
      <c r="D55" s="207"/>
      <c r="E55" s="207"/>
      <c r="F55" s="207"/>
      <c r="G55" s="207"/>
      <c r="H55" s="147"/>
      <c r="I55" s="147"/>
      <c r="J55" s="147"/>
      <c r="K55" s="147"/>
      <c r="L55" s="147"/>
      <c r="M55" s="147"/>
      <c r="Q55" s="104"/>
      <c r="R55" s="104"/>
      <c r="S55" s="104"/>
      <c r="T55" s="104"/>
      <c r="U55" s="104"/>
    </row>
    <row r="56" spans="1:21">
      <c r="A56" s="7"/>
      <c r="B56" s="7"/>
      <c r="C56" s="7"/>
      <c r="D56" s="7"/>
      <c r="E56" s="7"/>
      <c r="F56" s="7"/>
      <c r="G56" s="7"/>
    </row>
    <row r="57" spans="1:21">
      <c r="A57"/>
      <c r="B57" s="7"/>
      <c r="C57" s="7"/>
      <c r="D57" s="7"/>
      <c r="E57" s="7"/>
      <c r="F57" s="7"/>
      <c r="G57" s="7"/>
      <c r="H57" s="109"/>
      <c r="I57" s="109"/>
      <c r="J57" s="109"/>
      <c r="K57" s="109"/>
    </row>
    <row r="58" spans="1:21">
      <c r="A58" s="109"/>
      <c r="B58" s="208"/>
      <c r="C58" s="208"/>
      <c r="D58" s="208"/>
      <c r="E58" s="208"/>
      <c r="F58" s="109"/>
      <c r="G58" s="109"/>
      <c r="H58" s="208"/>
      <c r="I58" s="208"/>
      <c r="J58" s="208"/>
      <c r="K58" s="208"/>
    </row>
    <row r="59" spans="1:21">
      <c r="A59" s="109"/>
      <c r="B59" s="209"/>
      <c r="C59" s="1092"/>
      <c r="D59" s="1092"/>
      <c r="E59" s="209"/>
      <c r="F59" s="109"/>
      <c r="G59" s="109"/>
      <c r="H59" s="209"/>
      <c r="I59" s="209"/>
      <c r="J59" s="209"/>
      <c r="K59" s="209"/>
    </row>
    <row r="60" spans="1:21">
      <c r="A60" s="109"/>
      <c r="B60" s="109"/>
      <c r="C60" s="109"/>
      <c r="D60" s="109"/>
      <c r="E60" s="109"/>
      <c r="F60" s="109"/>
      <c r="G60" s="109"/>
      <c r="H60" s="109"/>
      <c r="I60" s="109"/>
      <c r="J60" s="109"/>
      <c r="K60" s="109"/>
    </row>
    <row r="61" spans="1:21">
      <c r="A61" s="109"/>
      <c r="B61" s="109"/>
      <c r="C61" s="109"/>
      <c r="D61" s="109"/>
      <c r="E61" s="109"/>
      <c r="F61" s="109"/>
      <c r="G61" s="109"/>
      <c r="H61" s="109"/>
      <c r="I61" s="109"/>
      <c r="J61" s="109"/>
      <c r="K61" s="109"/>
    </row>
    <row r="62" spans="1:21">
      <c r="A62" s="109"/>
      <c r="B62" s="109"/>
      <c r="C62" s="109"/>
      <c r="D62" s="109"/>
      <c r="E62" s="109"/>
      <c r="F62" s="109"/>
      <c r="G62" s="109"/>
      <c r="H62" s="109"/>
      <c r="I62" s="109"/>
      <c r="J62" s="109"/>
      <c r="K62" s="109"/>
    </row>
    <row r="63" spans="1:21">
      <c r="A63" s="109"/>
      <c r="B63" s="109"/>
      <c r="C63" s="109"/>
      <c r="D63" s="109"/>
      <c r="E63" s="109"/>
      <c r="F63" s="109"/>
      <c r="G63" s="109"/>
      <c r="H63" s="109"/>
      <c r="I63" s="109"/>
      <c r="J63" s="109"/>
      <c r="K63" s="109"/>
    </row>
    <row r="64" spans="1:21">
      <c r="A64" s="109"/>
      <c r="B64" s="109"/>
      <c r="C64" s="109"/>
      <c r="D64" s="109"/>
      <c r="E64" s="109"/>
      <c r="F64" s="109"/>
      <c r="G64" s="109"/>
      <c r="H64" s="109"/>
      <c r="I64" s="109"/>
      <c r="J64" s="109"/>
      <c r="K64" s="109"/>
    </row>
    <row r="65" spans="1:11">
      <c r="A65" s="109"/>
      <c r="B65" s="109"/>
      <c r="C65" s="109"/>
      <c r="D65" s="109"/>
      <c r="E65" s="109"/>
      <c r="F65" s="109"/>
      <c r="G65" s="109"/>
      <c r="H65" s="109"/>
      <c r="I65" s="109"/>
      <c r="J65" s="109"/>
      <c r="K65" s="109"/>
    </row>
    <row r="66" spans="1:11">
      <c r="A66" s="109"/>
      <c r="B66" s="109"/>
      <c r="C66" s="109"/>
      <c r="D66" s="109"/>
      <c r="E66" s="109"/>
      <c r="F66" s="109"/>
      <c r="G66" s="109"/>
      <c r="H66" s="109"/>
      <c r="I66" s="109"/>
      <c r="J66" s="109"/>
      <c r="K66" s="109"/>
    </row>
    <row r="67" spans="1:11">
      <c r="A67" s="109"/>
      <c r="B67" s="109"/>
      <c r="C67" s="109"/>
      <c r="D67" s="109"/>
      <c r="E67" s="109"/>
      <c r="F67" s="109"/>
      <c r="G67" s="109"/>
      <c r="H67" s="109"/>
      <c r="I67" s="109"/>
      <c r="J67" s="109"/>
      <c r="K67" s="109"/>
    </row>
    <row r="68" spans="1:11">
      <c r="A68" s="109"/>
      <c r="B68" s="109"/>
      <c r="C68" s="109"/>
      <c r="D68" s="109"/>
      <c r="E68" s="109"/>
      <c r="F68" s="109"/>
      <c r="G68" s="109"/>
      <c r="H68" s="109"/>
      <c r="I68" s="109"/>
      <c r="J68" s="109"/>
      <c r="K68" s="109"/>
    </row>
    <row r="69" spans="1:11">
      <c r="A69" s="109"/>
      <c r="B69" s="109"/>
      <c r="C69" s="109"/>
      <c r="D69" s="109"/>
      <c r="E69" s="109"/>
      <c r="F69" s="109"/>
      <c r="G69" s="109"/>
      <c r="H69" s="109"/>
      <c r="I69" s="109"/>
      <c r="J69" s="109"/>
      <c r="K69" s="109"/>
    </row>
    <row r="70" spans="1:11">
      <c r="A70" s="109"/>
      <c r="B70" s="109"/>
      <c r="C70" s="109"/>
      <c r="D70" s="109"/>
      <c r="E70" s="109"/>
      <c r="F70" s="109"/>
      <c r="G70" s="109"/>
      <c r="H70" s="109"/>
      <c r="I70" s="109"/>
      <c r="J70" s="109"/>
      <c r="K70" s="109"/>
    </row>
    <row r="71" spans="1:11">
      <c r="A71" s="109"/>
      <c r="B71" s="109"/>
      <c r="C71" s="109"/>
      <c r="D71" s="109"/>
      <c r="E71" s="109"/>
      <c r="F71" s="109"/>
      <c r="G71" s="109"/>
      <c r="H71" s="109"/>
      <c r="I71" s="109"/>
      <c r="J71" s="109"/>
      <c r="K71" s="109"/>
    </row>
    <row r="72" spans="1:11">
      <c r="A72" s="109"/>
      <c r="B72" s="109"/>
      <c r="C72" s="109"/>
      <c r="D72" s="109"/>
      <c r="E72" s="109"/>
      <c r="F72" s="109"/>
      <c r="G72" s="109"/>
      <c r="H72" s="109"/>
      <c r="I72" s="109"/>
      <c r="J72" s="109"/>
      <c r="K72" s="109"/>
    </row>
    <row r="73" spans="1:11">
      <c r="A73" s="109"/>
      <c r="B73" s="109"/>
      <c r="C73" s="109"/>
      <c r="D73" s="109"/>
      <c r="E73" s="109"/>
      <c r="F73" s="109"/>
      <c r="G73" s="109"/>
      <c r="H73" s="109"/>
      <c r="I73" s="109"/>
      <c r="J73" s="109"/>
      <c r="K73" s="109"/>
    </row>
    <row r="74" spans="1:11">
      <c r="A74" s="109"/>
      <c r="B74" s="109"/>
      <c r="C74" s="109"/>
      <c r="D74" s="109"/>
      <c r="E74" s="109"/>
      <c r="F74" s="109"/>
      <c r="G74" s="109"/>
      <c r="H74" s="109"/>
      <c r="I74" s="109"/>
      <c r="J74" s="109"/>
      <c r="K74" s="109"/>
    </row>
    <row r="75" spans="1:11">
      <c r="A75" s="109"/>
      <c r="B75" s="109"/>
      <c r="C75" s="109"/>
      <c r="D75" s="109"/>
      <c r="E75" s="109"/>
      <c r="F75" s="109"/>
      <c r="G75" s="109"/>
      <c r="H75" s="109"/>
      <c r="I75" s="109"/>
      <c r="J75" s="109"/>
      <c r="K75" s="109"/>
    </row>
    <row r="76" spans="1:11">
      <c r="A76" s="109"/>
      <c r="B76" s="109"/>
      <c r="C76" s="109"/>
      <c r="D76" s="109"/>
      <c r="E76" s="109"/>
      <c r="F76" s="109"/>
      <c r="G76" s="109"/>
      <c r="H76" s="109"/>
      <c r="I76" s="109"/>
      <c r="J76" s="109"/>
      <c r="K76" s="109"/>
    </row>
    <row r="77" spans="1:11">
      <c r="A77" s="109"/>
      <c r="B77" s="109"/>
      <c r="C77" s="109"/>
      <c r="D77" s="109"/>
      <c r="E77" s="109"/>
      <c r="F77" s="109"/>
      <c r="G77" s="109"/>
      <c r="H77" s="109"/>
      <c r="I77" s="109"/>
      <c r="J77" s="109"/>
      <c r="K77" s="109"/>
    </row>
    <row r="78" spans="1:11">
      <c r="A78" s="109"/>
      <c r="B78" s="109"/>
      <c r="C78" s="109"/>
      <c r="D78" s="109"/>
      <c r="E78" s="109"/>
      <c r="F78" s="109"/>
      <c r="G78" s="109"/>
      <c r="H78" s="109"/>
      <c r="I78" s="109"/>
      <c r="J78" s="109"/>
      <c r="K78" s="109"/>
    </row>
    <row r="79" spans="1:11">
      <c r="A79" s="109"/>
      <c r="B79" s="109"/>
      <c r="C79" s="109"/>
      <c r="D79" s="109"/>
      <c r="E79" s="109"/>
      <c r="F79" s="109"/>
      <c r="G79" s="109"/>
      <c r="H79" s="109"/>
      <c r="I79" s="109"/>
      <c r="J79" s="109"/>
      <c r="K79" s="109"/>
    </row>
    <row r="80" spans="1:11">
      <c r="A80" s="109"/>
      <c r="B80" s="109"/>
      <c r="C80" s="109"/>
      <c r="D80" s="109"/>
      <c r="E80" s="109"/>
      <c r="F80" s="109"/>
      <c r="G80" s="109"/>
      <c r="H80" s="109"/>
      <c r="I80" s="109"/>
      <c r="J80" s="109"/>
      <c r="K80" s="109"/>
    </row>
    <row r="81" spans="1:11">
      <c r="A81" s="109"/>
      <c r="B81" s="109"/>
      <c r="C81" s="109"/>
      <c r="D81" s="109"/>
      <c r="E81" s="109"/>
      <c r="F81" s="109"/>
      <c r="G81" s="109"/>
      <c r="H81" s="109"/>
      <c r="I81" s="109"/>
      <c r="J81" s="109"/>
      <c r="K81" s="109"/>
    </row>
    <row r="82" spans="1:11">
      <c r="A82" s="109"/>
      <c r="B82" s="109"/>
      <c r="C82" s="109"/>
      <c r="D82" s="109"/>
      <c r="E82" s="109"/>
      <c r="F82" s="109"/>
      <c r="G82" s="109"/>
      <c r="H82" s="109"/>
      <c r="I82" s="109"/>
      <c r="J82" s="109"/>
      <c r="K82" s="109"/>
    </row>
    <row r="83" spans="1:11">
      <c r="A83" s="109"/>
      <c r="B83" s="109"/>
      <c r="C83" s="109"/>
      <c r="D83" s="109"/>
      <c r="E83" s="109"/>
      <c r="F83" s="109"/>
      <c r="G83" s="109"/>
      <c r="H83" s="109"/>
      <c r="I83" s="109"/>
      <c r="J83" s="109"/>
      <c r="K83" s="109"/>
    </row>
    <row r="84" spans="1:11">
      <c r="A84" s="109"/>
      <c r="B84" s="109"/>
      <c r="C84" s="109"/>
      <c r="D84" s="109"/>
      <c r="E84" s="109"/>
      <c r="F84" s="109"/>
      <c r="G84" s="109"/>
      <c r="H84" s="109"/>
      <c r="I84" s="109"/>
      <c r="J84" s="109"/>
      <c r="K84" s="109"/>
    </row>
    <row r="85" spans="1:11">
      <c r="A85" s="109"/>
      <c r="B85" s="109"/>
      <c r="C85" s="109"/>
      <c r="D85" s="109"/>
      <c r="E85" s="109"/>
      <c r="F85" s="109"/>
      <c r="G85" s="109"/>
      <c r="H85" s="109"/>
      <c r="I85" s="109"/>
      <c r="J85" s="109"/>
      <c r="K85" s="109"/>
    </row>
    <row r="86" spans="1:11">
      <c r="A86" s="109"/>
      <c r="B86" s="109"/>
      <c r="C86" s="109"/>
      <c r="D86" s="109"/>
      <c r="E86" s="109"/>
      <c r="F86" s="109"/>
      <c r="G86" s="109"/>
      <c r="H86" s="109"/>
      <c r="I86" s="109"/>
      <c r="J86" s="109"/>
      <c r="K86" s="109"/>
    </row>
    <row r="87" spans="1:11">
      <c r="A87" s="109"/>
      <c r="B87" s="109"/>
      <c r="C87" s="109"/>
      <c r="D87" s="109"/>
      <c r="E87" s="109"/>
      <c r="F87" s="109"/>
      <c r="G87" s="109"/>
      <c r="H87" s="109"/>
      <c r="I87" s="109"/>
      <c r="J87" s="109"/>
      <c r="K87" s="109"/>
    </row>
    <row r="88" spans="1:11">
      <c r="A88" s="109"/>
      <c r="B88" s="109"/>
      <c r="C88" s="109"/>
      <c r="D88" s="109"/>
      <c r="E88" s="109"/>
      <c r="F88" s="109"/>
      <c r="G88" s="109"/>
      <c r="H88" s="109"/>
      <c r="I88" s="109"/>
      <c r="J88" s="109"/>
      <c r="K88" s="109"/>
    </row>
    <row r="89" spans="1:11">
      <c r="A89" s="109"/>
      <c r="B89" s="109"/>
      <c r="C89" s="109"/>
      <c r="D89" s="109"/>
      <c r="E89" s="109"/>
      <c r="F89" s="109"/>
      <c r="G89" s="109"/>
      <c r="H89" s="109"/>
      <c r="I89" s="109"/>
      <c r="J89" s="109"/>
      <c r="K89" s="109"/>
    </row>
    <row r="90" spans="1:11">
      <c r="A90" s="109"/>
      <c r="B90" s="109"/>
      <c r="C90" s="109"/>
      <c r="D90" s="109"/>
      <c r="E90" s="109"/>
      <c r="F90" s="109"/>
      <c r="G90" s="109"/>
      <c r="H90" s="109"/>
      <c r="I90" s="109"/>
      <c r="J90" s="109"/>
      <c r="K90" s="109"/>
    </row>
    <row r="91" spans="1:11">
      <c r="A91" s="109"/>
      <c r="B91" s="109"/>
      <c r="C91" s="109"/>
      <c r="D91" s="109"/>
      <c r="E91" s="109"/>
      <c r="F91" s="109"/>
      <c r="G91" s="109"/>
      <c r="H91" s="109"/>
      <c r="I91" s="109"/>
      <c r="J91" s="109"/>
      <c r="K91" s="109"/>
    </row>
    <row r="92" spans="1:11">
      <c r="A92" s="109"/>
      <c r="B92" s="109"/>
      <c r="C92" s="109"/>
      <c r="D92" s="109"/>
      <c r="E92" s="109"/>
      <c r="F92" s="109"/>
      <c r="G92" s="109"/>
      <c r="H92" s="109"/>
      <c r="I92" s="109"/>
      <c r="J92" s="109"/>
      <c r="K92" s="109"/>
    </row>
    <row r="93" spans="1:11">
      <c r="A93" s="109"/>
      <c r="B93" s="109"/>
      <c r="C93" s="109"/>
      <c r="D93" s="109"/>
      <c r="E93" s="109"/>
      <c r="F93" s="109"/>
      <c r="G93" s="109"/>
      <c r="H93" s="109"/>
      <c r="I93" s="109"/>
      <c r="J93" s="109"/>
      <c r="K93" s="109"/>
    </row>
    <row r="94" spans="1:11">
      <c r="A94" s="109"/>
      <c r="B94" s="109"/>
      <c r="C94" s="109"/>
      <c r="D94" s="109"/>
      <c r="E94" s="109"/>
      <c r="F94" s="109"/>
      <c r="G94" s="109"/>
      <c r="H94" s="109"/>
      <c r="I94" s="109"/>
      <c r="J94" s="109"/>
      <c r="K94" s="109"/>
    </row>
    <row r="95" spans="1:11">
      <c r="A95" s="109"/>
      <c r="B95" s="109"/>
      <c r="C95" s="109"/>
      <c r="D95" s="109"/>
      <c r="E95" s="109"/>
      <c r="F95" s="109"/>
      <c r="G95" s="109"/>
      <c r="H95" s="109"/>
      <c r="I95" s="109"/>
      <c r="J95" s="109"/>
      <c r="K95" s="109"/>
    </row>
    <row r="96" spans="1:11">
      <c r="A96" s="109"/>
      <c r="B96" s="109"/>
      <c r="C96" s="109"/>
      <c r="D96" s="109"/>
      <c r="E96" s="109"/>
      <c r="F96" s="109"/>
      <c r="G96" s="109"/>
      <c r="H96" s="109"/>
      <c r="I96" s="109"/>
      <c r="J96" s="109"/>
      <c r="K96" s="109"/>
    </row>
    <row r="97" spans="1:11">
      <c r="A97" s="109"/>
      <c r="B97" s="109"/>
      <c r="C97" s="109"/>
      <c r="D97" s="109"/>
      <c r="E97" s="109"/>
      <c r="F97" s="109"/>
      <c r="G97" s="109"/>
      <c r="H97" s="109"/>
      <c r="I97" s="109"/>
      <c r="J97" s="109"/>
      <c r="K97" s="109"/>
    </row>
    <row r="98" spans="1:11">
      <c r="A98" s="109"/>
      <c r="B98" s="109"/>
      <c r="C98" s="109"/>
      <c r="D98" s="109"/>
      <c r="E98" s="109"/>
      <c r="F98" s="109"/>
      <c r="G98" s="109"/>
      <c r="H98" s="109"/>
      <c r="I98" s="109"/>
      <c r="J98" s="109"/>
      <c r="K98" s="109"/>
    </row>
    <row r="99" spans="1:11">
      <c r="A99" s="109"/>
      <c r="B99" s="109"/>
      <c r="C99" s="109"/>
      <c r="D99" s="109"/>
      <c r="E99" s="109"/>
      <c r="F99" s="109"/>
      <c r="G99" s="109"/>
      <c r="H99" s="109"/>
      <c r="I99" s="109"/>
      <c r="J99" s="109"/>
      <c r="K99" s="109"/>
    </row>
    <row r="100" spans="1:11">
      <c r="A100" s="109"/>
      <c r="B100" s="109"/>
      <c r="C100" s="109"/>
      <c r="D100" s="109"/>
      <c r="E100" s="109"/>
      <c r="F100" s="109"/>
      <c r="G100" s="109"/>
      <c r="H100" s="109"/>
      <c r="I100" s="109"/>
      <c r="J100" s="109"/>
      <c r="K100" s="109"/>
    </row>
    <row r="101" spans="1:11">
      <c r="A101" s="109"/>
      <c r="B101" s="109"/>
      <c r="C101" s="109"/>
      <c r="D101" s="109"/>
      <c r="E101" s="109"/>
      <c r="F101" s="109"/>
      <c r="G101" s="109"/>
      <c r="H101" s="109"/>
      <c r="I101" s="109"/>
      <c r="J101" s="109"/>
      <c r="K101" s="109"/>
    </row>
    <row r="102" spans="1:11">
      <c r="A102" s="109"/>
      <c r="B102" s="109"/>
      <c r="C102" s="109"/>
      <c r="D102" s="109"/>
      <c r="E102" s="109"/>
      <c r="F102" s="109"/>
      <c r="G102" s="109"/>
      <c r="H102" s="109"/>
      <c r="I102" s="109"/>
      <c r="J102" s="109"/>
      <c r="K102" s="109"/>
    </row>
    <row r="103" spans="1:11">
      <c r="A103" s="109"/>
      <c r="B103" s="109"/>
      <c r="C103" s="109"/>
      <c r="D103" s="109"/>
      <c r="E103" s="109"/>
      <c r="F103" s="109"/>
      <c r="G103" s="109"/>
      <c r="H103" s="109"/>
      <c r="I103" s="109"/>
      <c r="J103" s="109"/>
      <c r="K103" s="109"/>
    </row>
    <row r="104" spans="1:11">
      <c r="A104" s="109"/>
      <c r="B104" s="109"/>
      <c r="C104" s="109"/>
      <c r="D104" s="109"/>
      <c r="E104" s="109"/>
      <c r="F104" s="109"/>
      <c r="G104" s="109"/>
      <c r="H104" s="109"/>
      <c r="I104" s="109"/>
      <c r="J104" s="109"/>
      <c r="K104" s="109"/>
    </row>
    <row r="105" spans="1:11">
      <c r="A105" s="109"/>
      <c r="B105" s="109"/>
      <c r="C105" s="109"/>
      <c r="D105" s="109"/>
      <c r="E105" s="109"/>
      <c r="F105" s="109"/>
      <c r="G105" s="109"/>
      <c r="H105" s="109"/>
      <c r="I105" s="109"/>
      <c r="J105" s="109"/>
      <c r="K105" s="109"/>
    </row>
    <row r="106" spans="1:11">
      <c r="A106" s="109"/>
      <c r="B106" s="109"/>
      <c r="C106" s="109"/>
      <c r="D106" s="109"/>
      <c r="E106" s="109"/>
      <c r="F106" s="109"/>
      <c r="G106" s="109"/>
      <c r="H106" s="109"/>
      <c r="I106" s="109"/>
      <c r="J106" s="109"/>
      <c r="K106" s="109"/>
    </row>
    <row r="107" spans="1:11">
      <c r="A107" s="109"/>
      <c r="B107" s="109"/>
      <c r="C107" s="109"/>
      <c r="D107" s="109"/>
      <c r="E107" s="109"/>
      <c r="F107" s="109"/>
      <c r="G107" s="109"/>
      <c r="H107" s="109"/>
      <c r="I107" s="109"/>
      <c r="J107" s="109"/>
      <c r="K107" s="109"/>
    </row>
    <row r="108" spans="1:11">
      <c r="A108" s="109"/>
      <c r="B108" s="109"/>
      <c r="C108" s="109"/>
      <c r="D108" s="109"/>
      <c r="E108" s="109"/>
      <c r="F108" s="109"/>
      <c r="G108" s="109"/>
      <c r="H108" s="109"/>
      <c r="I108" s="109"/>
      <c r="J108" s="109"/>
      <c r="K108" s="109"/>
    </row>
    <row r="109" spans="1:11">
      <c r="A109" s="109"/>
      <c r="B109" s="109"/>
      <c r="C109" s="109"/>
      <c r="D109" s="109"/>
      <c r="E109" s="109"/>
      <c r="F109" s="109"/>
      <c r="G109" s="109"/>
      <c r="H109" s="109"/>
      <c r="I109" s="109"/>
      <c r="J109" s="109"/>
      <c r="K109" s="109"/>
    </row>
    <row r="110" spans="1:11">
      <c r="A110" s="109"/>
      <c r="B110" s="109"/>
      <c r="C110" s="109"/>
      <c r="D110" s="109"/>
      <c r="E110" s="109"/>
      <c r="F110" s="109"/>
      <c r="G110" s="109"/>
      <c r="H110" s="109"/>
      <c r="I110" s="109"/>
      <c r="J110" s="109"/>
      <c r="K110" s="109"/>
    </row>
    <row r="111" spans="1:11">
      <c r="A111" s="109"/>
      <c r="B111" s="109"/>
      <c r="C111" s="109"/>
      <c r="D111" s="109"/>
      <c r="E111" s="109"/>
      <c r="F111" s="109"/>
      <c r="G111" s="109"/>
      <c r="H111" s="109"/>
      <c r="I111" s="109"/>
      <c r="J111" s="109"/>
      <c r="K111" s="109"/>
    </row>
    <row r="112" spans="1:11">
      <c r="A112" s="109"/>
      <c r="B112" s="109"/>
      <c r="C112" s="109"/>
      <c r="D112" s="109"/>
      <c r="E112" s="109"/>
      <c r="F112" s="109"/>
      <c r="G112" s="109"/>
      <c r="H112" s="109"/>
      <c r="I112" s="109"/>
      <c r="J112" s="109"/>
      <c r="K112" s="109"/>
    </row>
    <row r="113" spans="1:11">
      <c r="A113" s="109"/>
      <c r="B113" s="109"/>
      <c r="C113" s="109"/>
      <c r="D113" s="109"/>
      <c r="E113" s="109"/>
      <c r="F113" s="109"/>
      <c r="G113" s="109"/>
      <c r="H113" s="109"/>
      <c r="I113" s="109"/>
      <c r="J113" s="109"/>
      <c r="K113" s="109"/>
    </row>
    <row r="114" spans="1:11">
      <c r="A114" s="109"/>
      <c r="B114" s="109"/>
      <c r="C114" s="109"/>
      <c r="D114" s="109"/>
      <c r="E114" s="109"/>
      <c r="F114" s="109"/>
      <c r="G114" s="109"/>
      <c r="H114" s="109"/>
      <c r="I114" s="109"/>
      <c r="J114" s="109"/>
      <c r="K114" s="109"/>
    </row>
    <row r="115" spans="1:11">
      <c r="A115" s="109"/>
      <c r="B115" s="109"/>
      <c r="C115" s="109"/>
      <c r="D115" s="109"/>
      <c r="E115" s="109"/>
      <c r="F115" s="109"/>
      <c r="G115" s="109"/>
      <c r="H115" s="109"/>
      <c r="I115" s="109"/>
      <c r="J115" s="109"/>
      <c r="K115" s="109"/>
    </row>
    <row r="116" spans="1:11">
      <c r="A116" s="109"/>
      <c r="B116" s="109"/>
      <c r="C116" s="109"/>
      <c r="D116" s="109"/>
      <c r="E116" s="109"/>
      <c r="F116" s="109"/>
      <c r="G116" s="109"/>
      <c r="H116" s="109"/>
      <c r="I116" s="109"/>
      <c r="J116" s="109"/>
      <c r="K116" s="109"/>
    </row>
    <row r="117" spans="1:11">
      <c r="A117" s="109"/>
      <c r="B117" s="109"/>
      <c r="C117" s="109"/>
      <c r="D117" s="109"/>
      <c r="E117" s="109"/>
      <c r="F117" s="109"/>
      <c r="G117" s="109"/>
      <c r="H117" s="109"/>
      <c r="I117" s="109"/>
      <c r="J117" s="109"/>
      <c r="K117" s="109"/>
    </row>
    <row r="118" spans="1:11">
      <c r="A118" s="109"/>
      <c r="B118" s="109"/>
      <c r="C118" s="109"/>
      <c r="D118" s="109"/>
      <c r="E118" s="109"/>
      <c r="F118" s="109"/>
      <c r="G118" s="109"/>
      <c r="H118" s="109"/>
      <c r="I118" s="109"/>
      <c r="J118" s="109"/>
      <c r="K118" s="109"/>
    </row>
    <row r="119" spans="1:11">
      <c r="A119" s="109"/>
      <c r="B119" s="109"/>
      <c r="C119" s="109"/>
      <c r="D119" s="109"/>
      <c r="E119" s="109"/>
      <c r="F119" s="109"/>
      <c r="G119" s="109"/>
      <c r="H119" s="109"/>
      <c r="I119" s="109"/>
      <c r="J119" s="109"/>
      <c r="K119" s="109"/>
    </row>
  </sheetData>
  <mergeCells count="13">
    <mergeCell ref="A51:M51"/>
    <mergeCell ref="B5:G5"/>
    <mergeCell ref="A1:M1"/>
    <mergeCell ref="H5:M5"/>
    <mergeCell ref="A13:M13"/>
    <mergeCell ref="A14:M14"/>
    <mergeCell ref="A15:M15"/>
    <mergeCell ref="A17:M17"/>
    <mergeCell ref="B23:G23"/>
    <mergeCell ref="H23:M23"/>
    <mergeCell ref="B38:G38"/>
    <mergeCell ref="H38:M38"/>
    <mergeCell ref="A36:M3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L49"/>
  <sheetViews>
    <sheetView topLeftCell="A16" workbookViewId="0">
      <selection activeCell="A23" sqref="A23:F23"/>
    </sheetView>
  </sheetViews>
  <sheetFormatPr baseColWidth="10" defaultColWidth="11.42578125" defaultRowHeight="15"/>
  <cols>
    <col min="1" max="1" width="22" style="104" customWidth="1"/>
    <col min="2" max="6" width="15.7109375" style="104" customWidth="1"/>
    <col min="7" max="16384" width="11.42578125" style="104"/>
  </cols>
  <sheetData>
    <row r="1" spans="1:12" s="768" customFormat="1" ht="18">
      <c r="A1" s="1529" t="s">
        <v>255</v>
      </c>
      <c r="B1" s="1529"/>
      <c r="C1" s="1529"/>
      <c r="D1" s="1529"/>
      <c r="E1" s="1529"/>
      <c r="F1" s="1529"/>
      <c r="G1" s="1529"/>
      <c r="H1" s="766"/>
      <c r="I1" s="766"/>
      <c r="J1" s="767"/>
      <c r="K1" s="767"/>
      <c r="L1" s="767"/>
    </row>
    <row r="2" spans="1:12" ht="18">
      <c r="A2" s="320"/>
      <c r="B2" s="320"/>
      <c r="C2" s="320"/>
      <c r="D2" s="320"/>
      <c r="E2" s="320"/>
      <c r="F2" s="320"/>
      <c r="G2" s="320"/>
      <c r="H2" s="320"/>
      <c r="I2" s="320"/>
      <c r="J2" s="320"/>
      <c r="K2" s="320"/>
      <c r="L2" s="320"/>
    </row>
    <row r="3" spans="1:12" ht="15.75">
      <c r="A3" s="107" t="s">
        <v>551</v>
      </c>
    </row>
    <row r="4" spans="1:12" s="769" customFormat="1" ht="11.25">
      <c r="A4" s="769" t="s">
        <v>179</v>
      </c>
      <c r="B4" s="770"/>
      <c r="C4" s="770"/>
      <c r="D4" s="771"/>
      <c r="E4" s="772"/>
      <c r="F4" s="773"/>
    </row>
    <row r="5" spans="1:12" ht="15" customHeight="1">
      <c r="A5" s="1626" t="s">
        <v>256</v>
      </c>
      <c r="B5" s="1607" t="s">
        <v>201</v>
      </c>
      <c r="C5" s="1614"/>
      <c r="D5" s="1608"/>
      <c r="E5" s="1695" t="s">
        <v>202</v>
      </c>
      <c r="F5" s="1697" t="s">
        <v>203</v>
      </c>
      <c r="G5" s="774"/>
    </row>
    <row r="6" spans="1:12" ht="36">
      <c r="A6" s="1627"/>
      <c r="B6" s="775" t="s">
        <v>130</v>
      </c>
      <c r="C6" s="776" t="s">
        <v>204</v>
      </c>
      <c r="D6" s="777" t="s">
        <v>114</v>
      </c>
      <c r="E6" s="1696"/>
      <c r="F6" s="1615"/>
      <c r="G6" s="774"/>
    </row>
    <row r="7" spans="1:12">
      <c r="A7" s="778" t="s">
        <v>208</v>
      </c>
      <c r="B7" s="653" t="s">
        <v>55</v>
      </c>
      <c r="C7" s="1213">
        <v>0.51652892561983466</v>
      </c>
      <c r="D7" s="785">
        <v>0.51652892561983466</v>
      </c>
      <c r="E7" s="785">
        <v>0.80130160667073413</v>
      </c>
      <c r="F7" s="1247">
        <v>0.77578226254397331</v>
      </c>
      <c r="G7" s="109"/>
    </row>
    <row r="8" spans="1:12">
      <c r="A8" s="615" t="s">
        <v>209</v>
      </c>
      <c r="B8" s="1210">
        <v>0.61419718933274314</v>
      </c>
      <c r="C8" s="786">
        <v>0.54048295454545459</v>
      </c>
      <c r="D8" s="786">
        <v>0.61143359250186391</v>
      </c>
      <c r="E8" s="786">
        <v>0.79326406305983521</v>
      </c>
      <c r="F8" s="1248">
        <v>0.63496221428902588</v>
      </c>
    </row>
    <row r="9" spans="1:12">
      <c r="A9" s="619" t="s">
        <v>210</v>
      </c>
      <c r="B9" s="1209">
        <v>0.70143504380975186</v>
      </c>
      <c r="C9" s="785">
        <v>0.59111791730474728</v>
      </c>
      <c r="D9" s="785">
        <v>0.69863253515921342</v>
      </c>
      <c r="E9" s="785">
        <v>0.82146389713155288</v>
      </c>
      <c r="F9" s="1249">
        <v>0.7032808669124665</v>
      </c>
    </row>
    <row r="10" spans="1:12">
      <c r="A10" s="615" t="s">
        <v>211</v>
      </c>
      <c r="B10" s="1210">
        <v>0.68428384724755487</v>
      </c>
      <c r="C10" s="786">
        <v>0.56501305483028719</v>
      </c>
      <c r="D10" s="786">
        <v>0.68109135636810914</v>
      </c>
      <c r="E10" s="786">
        <v>0.76351791530944624</v>
      </c>
      <c r="F10" s="1248">
        <v>0.68282269872329948</v>
      </c>
    </row>
    <row r="11" spans="1:12">
      <c r="A11" s="619" t="s">
        <v>212</v>
      </c>
      <c r="B11" s="1209">
        <v>0.65751374108291427</v>
      </c>
      <c r="C11" s="785">
        <v>0.58532423208191131</v>
      </c>
      <c r="D11" s="785">
        <v>0.6559015206372194</v>
      </c>
      <c r="E11" s="785">
        <v>0.70762544448834452</v>
      </c>
      <c r="F11" s="1249">
        <v>0.65688048696588541</v>
      </c>
    </row>
    <row r="12" spans="1:12">
      <c r="A12" s="615" t="s">
        <v>213</v>
      </c>
      <c r="B12" s="1210">
        <v>0.66639895055283382</v>
      </c>
      <c r="C12" s="786">
        <v>0.54426229508196722</v>
      </c>
      <c r="D12" s="786">
        <v>0.6646782846245719</v>
      </c>
      <c r="E12" s="786">
        <v>0.64964539007092204</v>
      </c>
      <c r="F12" s="1248">
        <v>0.66440366140431573</v>
      </c>
    </row>
    <row r="13" spans="1:12">
      <c r="A13" s="619" t="s">
        <v>214</v>
      </c>
      <c r="B13" s="1209">
        <v>0.63753217522719652</v>
      </c>
      <c r="C13" s="785">
        <v>0.53906748988716202</v>
      </c>
      <c r="D13" s="785">
        <v>0.63569814014355397</v>
      </c>
      <c r="E13" s="785">
        <v>0.62757950958970621</v>
      </c>
      <c r="F13" s="1249">
        <v>0.63556765994638864</v>
      </c>
    </row>
    <row r="14" spans="1:12">
      <c r="A14" s="615" t="s">
        <v>215</v>
      </c>
      <c r="B14" s="1210">
        <v>0.58769437050971607</v>
      </c>
      <c r="C14" s="786">
        <v>0.51866883116883122</v>
      </c>
      <c r="D14" s="786">
        <v>0.58685381041810813</v>
      </c>
      <c r="E14" s="786">
        <v>0.56544117647058822</v>
      </c>
      <c r="F14" s="1248">
        <v>0.58656978445333074</v>
      </c>
    </row>
    <row r="15" spans="1:12">
      <c r="A15" s="619" t="s">
        <v>216</v>
      </c>
      <c r="B15" s="1209">
        <v>0.57901181413726877</v>
      </c>
      <c r="C15" s="785">
        <v>0.55331865366467448</v>
      </c>
      <c r="D15" s="785">
        <v>0.5787648033677284</v>
      </c>
      <c r="E15" s="785">
        <v>0.59708121827411165</v>
      </c>
      <c r="F15" s="1249">
        <v>0.57902300564109288</v>
      </c>
    </row>
    <row r="16" spans="1:12">
      <c r="A16" s="621" t="s">
        <v>217</v>
      </c>
      <c r="B16" s="1211">
        <v>0.59552087992181413</v>
      </c>
      <c r="C16" s="787">
        <v>0.60462835850166696</v>
      </c>
      <c r="D16" s="787">
        <v>0.59557549705091939</v>
      </c>
      <c r="E16" s="787">
        <v>0.67376042123738478</v>
      </c>
      <c r="F16" s="1250">
        <v>0.59640485419156342</v>
      </c>
    </row>
    <row r="17" spans="1:8" s="779" customFormat="1" ht="12.75">
      <c r="A17" s="624" t="s">
        <v>129</v>
      </c>
      <c r="B17" s="1212">
        <v>0.61339111998579054</v>
      </c>
      <c r="C17" s="788">
        <v>0.56407627639942592</v>
      </c>
      <c r="D17" s="788">
        <v>0.61278316366768992</v>
      </c>
      <c r="E17" s="788">
        <v>0.70082623289439716</v>
      </c>
      <c r="F17" s="1251">
        <v>0.61447396736710469</v>
      </c>
    </row>
    <row r="18" spans="1:8" s="779" customFormat="1" ht="8.25" customHeight="1">
      <c r="A18" s="61"/>
      <c r="B18" s="780"/>
      <c r="C18" s="780"/>
      <c r="D18" s="780"/>
      <c r="E18" s="781"/>
      <c r="F18" s="781"/>
    </row>
    <row r="19" spans="1:8" ht="12.75" customHeight="1">
      <c r="A19" s="265" t="s">
        <v>257</v>
      </c>
      <c r="B19" s="733"/>
      <c r="C19" s="733"/>
      <c r="D19" s="733"/>
      <c r="E19" s="733"/>
      <c r="F19" s="733"/>
      <c r="H19" s="692"/>
    </row>
    <row r="20" spans="1:8" ht="25.5" customHeight="1">
      <c r="A20" s="1601" t="s">
        <v>223</v>
      </c>
      <c r="B20" s="1601"/>
      <c r="C20" s="1601"/>
      <c r="D20" s="1601"/>
      <c r="E20" s="1601"/>
      <c r="F20" s="1601"/>
      <c r="G20" s="782"/>
      <c r="H20" s="783"/>
    </row>
    <row r="21" spans="1:8" ht="12.75" customHeight="1">
      <c r="A21" s="265" t="s">
        <v>60</v>
      </c>
      <c r="B21" s="1242"/>
      <c r="C21" s="1242"/>
      <c r="D21" s="1242"/>
      <c r="E21" s="1242"/>
      <c r="F21" s="1242"/>
      <c r="G21" s="783"/>
      <c r="H21" s="783"/>
    </row>
    <row r="22" spans="1:8" ht="12.75" customHeight="1">
      <c r="A22" s="1601" t="s">
        <v>258</v>
      </c>
      <c r="B22" s="1601"/>
      <c r="C22" s="1601"/>
      <c r="D22" s="1601"/>
      <c r="E22" s="1601"/>
      <c r="F22" s="1601"/>
      <c r="G22" s="783"/>
      <c r="H22" s="783"/>
    </row>
    <row r="23" spans="1:8" ht="25.5" customHeight="1">
      <c r="A23" s="1601" t="s">
        <v>549</v>
      </c>
      <c r="B23" s="1601"/>
      <c r="C23" s="1601"/>
      <c r="D23" s="1601"/>
      <c r="E23" s="1601"/>
      <c r="F23" s="1601"/>
      <c r="G23" s="783"/>
      <c r="H23" s="143"/>
    </row>
    <row r="24" spans="1:8" ht="12.75" customHeight="1">
      <c r="A24" s="265" t="s">
        <v>62</v>
      </c>
      <c r="B24" s="733"/>
      <c r="C24" s="733"/>
      <c r="D24" s="733"/>
      <c r="E24" s="733"/>
      <c r="F24" s="733"/>
    </row>
    <row r="25" spans="1:8" ht="12.75" customHeight="1">
      <c r="A25" s="265" t="s">
        <v>220</v>
      </c>
      <c r="B25" s="733"/>
      <c r="C25" s="733"/>
      <c r="D25" s="733"/>
      <c r="E25" s="733"/>
      <c r="F25" s="733"/>
    </row>
    <row r="26" spans="1:8" ht="20.100000000000001" customHeight="1"/>
    <row r="27" spans="1:8" ht="15.75">
      <c r="A27" s="597" t="s">
        <v>550</v>
      </c>
    </row>
    <row r="45" spans="1:7" ht="5.0999999999999996" customHeight="1"/>
    <row r="46" spans="1:7" ht="12.75" customHeight="1">
      <c r="A46" s="144" t="s">
        <v>259</v>
      </c>
    </row>
    <row r="47" spans="1:7" ht="25.5" customHeight="1">
      <c r="A47" s="1558" t="s">
        <v>502</v>
      </c>
      <c r="B47" s="1558"/>
      <c r="C47" s="1558"/>
      <c r="D47" s="1558"/>
      <c r="E47" s="1558"/>
      <c r="F47" s="1558"/>
      <c r="G47" s="1558"/>
    </row>
    <row r="48" spans="1:7" ht="12.75" customHeight="1">
      <c r="A48" s="144" t="s">
        <v>62</v>
      </c>
    </row>
    <row r="49" spans="1:7" ht="12.75" customHeight="1">
      <c r="A49" s="415" t="s">
        <v>175</v>
      </c>
      <c r="B49" s="784"/>
      <c r="C49" s="784"/>
      <c r="D49" s="784"/>
      <c r="E49" s="784"/>
      <c r="F49" s="784"/>
      <c r="G49" s="784"/>
    </row>
  </sheetData>
  <mergeCells count="9">
    <mergeCell ref="A22:F22"/>
    <mergeCell ref="A23:F23"/>
    <mergeCell ref="A47:G47"/>
    <mergeCell ref="A1:G1"/>
    <mergeCell ref="A5:A6"/>
    <mergeCell ref="B5:D5"/>
    <mergeCell ref="E5:E6"/>
    <mergeCell ref="F5:F6"/>
    <mergeCell ref="A20:F20"/>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U44"/>
  <sheetViews>
    <sheetView topLeftCell="A4" zoomScale="90" zoomScaleNormal="90" workbookViewId="0">
      <selection activeCell="J7" sqref="J7"/>
    </sheetView>
  </sheetViews>
  <sheetFormatPr baseColWidth="10" defaultColWidth="11.42578125" defaultRowHeight="15"/>
  <cols>
    <col min="1" max="1" width="47.28515625" style="791" customWidth="1"/>
    <col min="2" max="2" width="13.42578125" style="791" customWidth="1"/>
    <col min="3" max="3" width="16.28515625" style="791" customWidth="1"/>
    <col min="4" max="4" width="13.7109375" style="791" customWidth="1"/>
    <col min="5" max="5" width="17.28515625" style="791" customWidth="1"/>
    <col min="6" max="6" width="15" style="791" bestFit="1" customWidth="1"/>
    <col min="7" max="21" width="11.42578125" style="791"/>
    <col min="22" max="16384" width="11.42578125" style="841"/>
  </cols>
  <sheetData>
    <row r="1" spans="1:7" s="791" customFormat="1" ht="18">
      <c r="A1" s="789" t="s">
        <v>260</v>
      </c>
      <c r="B1" s="790"/>
      <c r="C1" s="790"/>
      <c r="D1" s="790"/>
      <c r="E1" s="790"/>
      <c r="F1" s="790"/>
    </row>
    <row r="2" spans="1:7" s="791" customFormat="1" ht="18">
      <c r="A2" s="792"/>
    </row>
    <row r="3" spans="1:7" s="791" customFormat="1" ht="15.75">
      <c r="A3" s="1699" t="s">
        <v>553</v>
      </c>
      <c r="B3" s="1699"/>
      <c r="C3" s="1700"/>
      <c r="D3" s="1700"/>
      <c r="E3" s="1700"/>
    </row>
    <row r="4" spans="1:7" s="791" customFormat="1" ht="15.75">
      <c r="A4" s="793" t="s">
        <v>48</v>
      </c>
      <c r="B4" s="794"/>
      <c r="C4" s="795"/>
      <c r="D4" s="795"/>
      <c r="E4" s="795"/>
      <c r="F4" s="796"/>
    </row>
    <row r="5" spans="1:7" s="791" customFormat="1" ht="52.5">
      <c r="A5" s="797"/>
      <c r="B5" s="798" t="s">
        <v>484</v>
      </c>
      <c r="C5" s="799" t="s">
        <v>261</v>
      </c>
      <c r="D5" s="799" t="s">
        <v>262</v>
      </c>
      <c r="E5" s="800" t="s">
        <v>263</v>
      </c>
      <c r="F5" s="799" t="s">
        <v>554</v>
      </c>
    </row>
    <row r="6" spans="1:7" s="791" customFormat="1">
      <c r="A6" s="801"/>
      <c r="B6" s="802" t="s">
        <v>264</v>
      </c>
      <c r="C6" s="803" t="s">
        <v>265</v>
      </c>
      <c r="D6" s="803" t="s">
        <v>266</v>
      </c>
      <c r="E6" s="804" t="s">
        <v>267</v>
      </c>
      <c r="F6" s="805" t="s">
        <v>268</v>
      </c>
    </row>
    <row r="7" spans="1:7" s="791" customFormat="1">
      <c r="A7" s="806" t="s">
        <v>115</v>
      </c>
      <c r="B7" s="807">
        <v>1031.5719999999999</v>
      </c>
      <c r="C7" s="808">
        <v>117.443</v>
      </c>
      <c r="D7" s="808">
        <v>123.206</v>
      </c>
      <c r="E7" s="809">
        <v>-2.5299999999999998</v>
      </c>
      <c r="F7" s="810">
        <v>1023.279</v>
      </c>
      <c r="G7" s="811"/>
    </row>
    <row r="8" spans="1:7" s="791" customFormat="1">
      <c r="A8" s="812" t="s">
        <v>269</v>
      </c>
      <c r="B8" s="813">
        <v>114.67100000000001</v>
      </c>
      <c r="C8" s="814">
        <v>19.584</v>
      </c>
      <c r="D8" s="814">
        <v>21.917000000000002</v>
      </c>
      <c r="E8" s="815">
        <v>-1.8580000000000001</v>
      </c>
      <c r="F8" s="816">
        <v>110.48</v>
      </c>
      <c r="G8" s="811"/>
    </row>
    <row r="9" spans="1:7" s="791" customFormat="1">
      <c r="A9" s="806" t="s">
        <v>270</v>
      </c>
      <c r="B9" s="807">
        <v>286.06099999999998</v>
      </c>
      <c r="C9" s="808">
        <v>33.316000000000003</v>
      </c>
      <c r="D9" s="808">
        <v>29.824000000000002</v>
      </c>
      <c r="E9" s="809">
        <v>2.802</v>
      </c>
      <c r="F9" s="810">
        <v>292.35500000000002</v>
      </c>
      <c r="G9" s="811"/>
    </row>
    <row r="10" spans="1:7" s="791" customFormat="1" ht="27">
      <c r="A10" s="817" t="s">
        <v>271</v>
      </c>
      <c r="B10" s="813">
        <v>88.405000000000001</v>
      </c>
      <c r="C10" s="814">
        <v>13.397</v>
      </c>
      <c r="D10" s="814">
        <v>13.231999999999999</v>
      </c>
      <c r="E10" s="815">
        <v>0.87</v>
      </c>
      <c r="F10" s="816">
        <v>89.44</v>
      </c>
      <c r="G10" s="811"/>
    </row>
    <row r="11" spans="1:7" s="791" customFormat="1">
      <c r="A11" s="806" t="s">
        <v>272</v>
      </c>
      <c r="B11" s="807">
        <v>282.37299999999999</v>
      </c>
      <c r="C11" s="808">
        <v>23.786999999999999</v>
      </c>
      <c r="D11" s="808">
        <v>24.513999999999999</v>
      </c>
      <c r="E11" s="809">
        <v>1.371</v>
      </c>
      <c r="F11" s="810">
        <v>283.017</v>
      </c>
      <c r="G11" s="811"/>
    </row>
    <row r="12" spans="1:7" s="791" customFormat="1">
      <c r="A12" s="818" t="s">
        <v>273</v>
      </c>
      <c r="B12" s="813">
        <v>56.515999999999998</v>
      </c>
      <c r="C12" s="814">
        <v>3.972</v>
      </c>
      <c r="D12" s="814">
        <v>3.7869999999999999</v>
      </c>
      <c r="E12" s="815">
        <v>0.124</v>
      </c>
      <c r="F12" s="816">
        <v>56.825000000000003</v>
      </c>
      <c r="G12" s="811"/>
    </row>
    <row r="13" spans="1:7" s="791" customFormat="1">
      <c r="A13" s="806" t="s">
        <v>274</v>
      </c>
      <c r="B13" s="807">
        <v>13.599</v>
      </c>
      <c r="C13" s="808">
        <v>4.2149999999999999</v>
      </c>
      <c r="D13" s="808">
        <v>2.456</v>
      </c>
      <c r="E13" s="809">
        <v>-1.2869999999999999</v>
      </c>
      <c r="F13" s="810">
        <v>14.041</v>
      </c>
      <c r="G13" s="811"/>
    </row>
    <row r="14" spans="1:7" s="791" customFormat="1">
      <c r="A14" s="818" t="s">
        <v>112</v>
      </c>
      <c r="B14" s="813">
        <v>98.081000000000003</v>
      </c>
      <c r="C14" s="814">
        <v>6.9809999999999999</v>
      </c>
      <c r="D14" s="814">
        <v>7.6180000000000003</v>
      </c>
      <c r="E14" s="815">
        <v>0.34100000000000003</v>
      </c>
      <c r="F14" s="816">
        <v>97.814999999999998</v>
      </c>
      <c r="G14" s="811"/>
    </row>
    <row r="15" spans="1:7" s="791" customFormat="1">
      <c r="A15" s="819" t="s">
        <v>275</v>
      </c>
      <c r="B15" s="807">
        <v>10.356999999999999</v>
      </c>
      <c r="C15" s="808">
        <v>1.931</v>
      </c>
      <c r="D15" s="808">
        <v>1.6990000000000001</v>
      </c>
      <c r="E15" s="809">
        <v>0.16700000000000001</v>
      </c>
      <c r="F15" s="810">
        <v>10.756</v>
      </c>
      <c r="G15" s="811"/>
    </row>
    <row r="16" spans="1:7" s="822" customFormat="1" ht="14.25">
      <c r="A16" s="820" t="s">
        <v>129</v>
      </c>
      <c r="B16" s="1214">
        <v>1981.635</v>
      </c>
      <c r="C16" s="1215">
        <v>224.626</v>
      </c>
      <c r="D16" s="1215">
        <v>228.25299999999999</v>
      </c>
      <c r="E16" s="1216">
        <v>0</v>
      </c>
      <c r="F16" s="1217">
        <v>1978.008</v>
      </c>
      <c r="G16" s="821"/>
    </row>
    <row r="17" spans="1:8" s="791" customFormat="1" ht="5.0999999999999996" customHeight="1">
      <c r="A17" s="823"/>
      <c r="B17" s="824"/>
      <c r="C17" s="824"/>
      <c r="D17" s="824"/>
      <c r="E17" s="825"/>
      <c r="F17" s="824"/>
      <c r="G17" s="811"/>
    </row>
    <row r="18" spans="1:8" s="791" customFormat="1" ht="12.75" customHeight="1">
      <c r="A18" s="826" t="s">
        <v>552</v>
      </c>
      <c r="B18" s="827"/>
      <c r="C18" s="827"/>
      <c r="D18" s="827"/>
      <c r="E18" s="827"/>
      <c r="F18" s="828"/>
    </row>
    <row r="19" spans="1:8" s="791" customFormat="1" ht="12.75" customHeight="1">
      <c r="A19" s="1698" t="s">
        <v>236</v>
      </c>
      <c r="B19" s="1698"/>
      <c r="C19" s="1698"/>
      <c r="D19" s="1698"/>
      <c r="E19" s="1698"/>
      <c r="F19" s="1698"/>
    </row>
    <row r="20" spans="1:8" s="791" customFormat="1" ht="25.5" customHeight="1">
      <c r="A20" s="1698" t="s">
        <v>276</v>
      </c>
      <c r="B20" s="1698"/>
      <c r="C20" s="1698"/>
      <c r="D20" s="1698"/>
      <c r="E20" s="1698"/>
      <c r="F20" s="1698"/>
    </row>
    <row r="21" spans="1:8" s="791" customFormat="1" ht="12.75" customHeight="1">
      <c r="A21" s="1698" t="s">
        <v>238</v>
      </c>
      <c r="B21" s="1698"/>
      <c r="C21" s="1698"/>
      <c r="D21" s="1698"/>
      <c r="E21" s="1698"/>
      <c r="F21" s="1698"/>
    </row>
    <row r="22" spans="1:8" s="791" customFormat="1" ht="12.75" customHeight="1">
      <c r="A22" s="826" t="s">
        <v>277</v>
      </c>
      <c r="B22" s="827"/>
      <c r="C22" s="827"/>
      <c r="D22" s="827"/>
      <c r="E22" s="827"/>
      <c r="F22" s="828"/>
    </row>
    <row r="23" spans="1:8" s="829" customFormat="1" ht="25.5" customHeight="1">
      <c r="A23" s="1698" t="s">
        <v>617</v>
      </c>
      <c r="B23" s="1698"/>
      <c r="C23" s="1698"/>
      <c r="D23" s="1698"/>
      <c r="E23" s="1698"/>
      <c r="F23" s="1698"/>
    </row>
    <row r="24" spans="1:8" s="791" customFormat="1" ht="12.75" customHeight="1">
      <c r="A24" s="826" t="s">
        <v>62</v>
      </c>
      <c r="B24" s="827"/>
      <c r="C24" s="827"/>
      <c r="D24" s="827"/>
      <c r="E24" s="827"/>
      <c r="F24" s="828"/>
    </row>
    <row r="25" spans="1:8" s="791" customFormat="1" ht="12.75" customHeight="1">
      <c r="A25" s="826" t="s">
        <v>138</v>
      </c>
      <c r="B25" s="827"/>
      <c r="C25" s="827"/>
      <c r="D25" s="827"/>
      <c r="E25" s="827"/>
      <c r="F25" s="828"/>
    </row>
    <row r="26" spans="1:8" s="791" customFormat="1"/>
    <row r="27" spans="1:8" s="791" customFormat="1" ht="15.75">
      <c r="A27" s="1699" t="s">
        <v>555</v>
      </c>
      <c r="B27" s="1699"/>
      <c r="C27" s="1700"/>
      <c r="D27" s="1700"/>
      <c r="E27" s="1700"/>
    </row>
    <row r="28" spans="1:8" s="791" customFormat="1" ht="15.75">
      <c r="A28" s="793" t="s">
        <v>48</v>
      </c>
      <c r="B28" s="794"/>
      <c r="C28" s="795"/>
      <c r="D28" s="795"/>
      <c r="E28" s="795"/>
      <c r="F28" s="796"/>
    </row>
    <row r="29" spans="1:8" s="791" customFormat="1" ht="39.75">
      <c r="A29" s="830"/>
      <c r="B29" s="798" t="s">
        <v>484</v>
      </c>
      <c r="C29" s="799" t="s">
        <v>261</v>
      </c>
      <c r="D29" s="799" t="s">
        <v>262</v>
      </c>
      <c r="E29" s="800" t="s">
        <v>278</v>
      </c>
      <c r="F29" s="799" t="s">
        <v>554</v>
      </c>
    </row>
    <row r="30" spans="1:8" s="791" customFormat="1">
      <c r="A30" s="831"/>
      <c r="B30" s="802" t="s">
        <v>264</v>
      </c>
      <c r="C30" s="832" t="s">
        <v>265</v>
      </c>
      <c r="D30" s="832" t="s">
        <v>266</v>
      </c>
      <c r="E30" s="833" t="s">
        <v>267</v>
      </c>
      <c r="F30" s="834" t="s">
        <v>268</v>
      </c>
    </row>
    <row r="31" spans="1:8" s="791" customFormat="1">
      <c r="A31" s="818" t="s">
        <v>136</v>
      </c>
      <c r="B31" s="813">
        <v>1448.9829999999999</v>
      </c>
      <c r="C31" s="814">
        <v>33.200000000000003</v>
      </c>
      <c r="D31" s="814">
        <v>93.781000000000006</v>
      </c>
      <c r="E31" s="815">
        <v>43</v>
      </c>
      <c r="F31" s="816">
        <v>1431.402</v>
      </c>
      <c r="G31" s="811"/>
      <c r="H31" s="811"/>
    </row>
    <row r="32" spans="1:8" s="791" customFormat="1">
      <c r="A32" s="806" t="s">
        <v>68</v>
      </c>
      <c r="B32" s="807">
        <v>439.17099999999999</v>
      </c>
      <c r="C32" s="808">
        <v>160.958</v>
      </c>
      <c r="D32" s="808">
        <v>104.831</v>
      </c>
      <c r="E32" s="809">
        <v>-36.847000000000001</v>
      </c>
      <c r="F32" s="810">
        <v>458.45100000000002</v>
      </c>
      <c r="G32" s="811"/>
    </row>
    <row r="33" spans="1:7" s="791" customFormat="1">
      <c r="A33" s="818" t="s">
        <v>279</v>
      </c>
      <c r="B33" s="813">
        <v>60.325000000000003</v>
      </c>
      <c r="C33" s="814">
        <v>14.708</v>
      </c>
      <c r="D33" s="814">
        <v>11.805999999999999</v>
      </c>
      <c r="E33" s="815">
        <v>0.54300000000000004</v>
      </c>
      <c r="F33" s="816">
        <v>63.77</v>
      </c>
      <c r="G33" s="811"/>
    </row>
    <row r="34" spans="1:7" s="791" customFormat="1">
      <c r="A34" s="819" t="s">
        <v>204</v>
      </c>
      <c r="B34" s="807">
        <v>33.124000000000002</v>
      </c>
      <c r="C34" s="808">
        <v>15.76</v>
      </c>
      <c r="D34" s="808">
        <v>17.827000000000002</v>
      </c>
      <c r="E34" s="809">
        <v>-6.6719999999999997</v>
      </c>
      <c r="F34" s="810">
        <v>24.385000000000002</v>
      </c>
      <c r="G34" s="811"/>
    </row>
    <row r="35" spans="1:7" s="791" customFormat="1">
      <c r="A35" s="835" t="s">
        <v>129</v>
      </c>
      <c r="B35" s="1214">
        <v>1981.6030000000001</v>
      </c>
      <c r="C35" s="1215">
        <v>224.626</v>
      </c>
      <c r="D35" s="1215">
        <v>228.245</v>
      </c>
      <c r="E35" s="1216">
        <v>2.4E-2</v>
      </c>
      <c r="F35" s="1217">
        <v>1978.008</v>
      </c>
      <c r="G35" s="811"/>
    </row>
    <row r="36" spans="1:7" s="791" customFormat="1" ht="5.0999999999999996" customHeight="1">
      <c r="A36" s="836"/>
      <c r="B36" s="837"/>
      <c r="C36" s="838"/>
      <c r="D36" s="838"/>
      <c r="E36" s="839"/>
      <c r="F36" s="837"/>
      <c r="G36" s="811"/>
    </row>
    <row r="37" spans="1:7" s="791" customFormat="1" ht="12.75" customHeight="1">
      <c r="A37" s="826" t="s">
        <v>552</v>
      </c>
      <c r="B37" s="840"/>
      <c r="C37" s="840"/>
      <c r="D37" s="840"/>
      <c r="E37" s="840"/>
      <c r="F37" s="840"/>
    </row>
    <row r="38" spans="1:7" s="791" customFormat="1" ht="12.75" customHeight="1">
      <c r="A38" s="826" t="s">
        <v>280</v>
      </c>
      <c r="B38" s="840"/>
      <c r="C38" s="840"/>
      <c r="D38" s="840"/>
      <c r="E38" s="840"/>
      <c r="F38" s="840"/>
    </row>
    <row r="39" spans="1:7" s="791" customFormat="1" ht="25.5" customHeight="1">
      <c r="A39" s="1698" t="s">
        <v>556</v>
      </c>
      <c r="B39" s="1698"/>
      <c r="C39" s="1698"/>
      <c r="D39" s="1698"/>
      <c r="E39" s="1698"/>
      <c r="F39" s="1698"/>
    </row>
    <row r="40" spans="1:7" s="791" customFormat="1" ht="12.75" customHeight="1">
      <c r="A40" s="826" t="s">
        <v>62</v>
      </c>
      <c r="B40" s="840"/>
      <c r="C40" s="840"/>
      <c r="D40" s="840"/>
      <c r="E40" s="840"/>
      <c r="F40" s="840"/>
    </row>
    <row r="41" spans="1:7" s="791" customFormat="1" ht="12.75" customHeight="1">
      <c r="A41" s="826" t="s">
        <v>138</v>
      </c>
      <c r="B41" s="840"/>
      <c r="C41" s="840"/>
      <c r="D41" s="840"/>
      <c r="E41" s="840"/>
      <c r="F41" s="840"/>
    </row>
    <row r="42" spans="1:7" s="791" customFormat="1"/>
    <row r="43" spans="1:7" s="791" customFormat="1"/>
    <row r="44" spans="1:7" s="791" customFormat="1"/>
  </sheetData>
  <mergeCells count="7">
    <mergeCell ref="A39:F39"/>
    <mergeCell ref="A3:E3"/>
    <mergeCell ref="A19:F19"/>
    <mergeCell ref="A20:F20"/>
    <mergeCell ref="A21:F21"/>
    <mergeCell ref="A23:F23"/>
    <mergeCell ref="A27:E27"/>
  </mergeCells>
  <pageMargins left="0.7" right="0.7" top="0.75" bottom="0.75" header="0.3" footer="0.3"/>
  <ignoredErrors>
    <ignoredError sqref="B6:E6 B30:E30"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R69"/>
  <sheetViews>
    <sheetView topLeftCell="A28" zoomScale="90" zoomScaleNormal="90" workbookViewId="0">
      <selection activeCell="F30" sqref="F30"/>
    </sheetView>
  </sheetViews>
  <sheetFormatPr baseColWidth="10" defaultRowHeight="15"/>
  <cols>
    <col min="1" max="1" width="47.140625" style="104" customWidth="1"/>
    <col min="2" max="7" width="12.28515625" style="104" customWidth="1"/>
    <col min="8" max="9" width="11.42578125" style="104"/>
    <col min="10" max="10" width="27" style="104" customWidth="1"/>
    <col min="11" max="255" width="11.42578125" style="104"/>
    <col min="256" max="256" width="30.28515625" style="104" customWidth="1"/>
    <col min="257" max="257" width="12.5703125" style="104" customWidth="1"/>
    <col min="258" max="258" width="12.7109375" style="104" bestFit="1" customWidth="1"/>
    <col min="259" max="259" width="13.28515625" style="104" bestFit="1" customWidth="1"/>
    <col min="260" max="511" width="11.42578125" style="104"/>
    <col min="512" max="512" width="30.28515625" style="104" customWidth="1"/>
    <col min="513" max="513" width="12.5703125" style="104" customWidth="1"/>
    <col min="514" max="514" width="12.7109375" style="104" bestFit="1" customWidth="1"/>
    <col min="515" max="515" width="13.28515625" style="104" bestFit="1" customWidth="1"/>
    <col min="516" max="767" width="11.42578125" style="104"/>
    <col min="768" max="768" width="30.28515625" style="104" customWidth="1"/>
    <col min="769" max="769" width="12.5703125" style="104" customWidth="1"/>
    <col min="770" max="770" width="12.7109375" style="104" bestFit="1" customWidth="1"/>
    <col min="771" max="771" width="13.28515625" style="104" bestFit="1" customWidth="1"/>
    <col min="772" max="1023" width="11.42578125" style="104"/>
    <col min="1024" max="1024" width="30.28515625" style="104" customWidth="1"/>
    <col min="1025" max="1025" width="12.5703125" style="104" customWidth="1"/>
    <col min="1026" max="1026" width="12.7109375" style="104" bestFit="1" customWidth="1"/>
    <col min="1027" max="1027" width="13.28515625" style="104" bestFit="1" customWidth="1"/>
    <col min="1028" max="1279" width="11.42578125" style="104"/>
    <col min="1280" max="1280" width="30.28515625" style="104" customWidth="1"/>
    <col min="1281" max="1281" width="12.5703125" style="104" customWidth="1"/>
    <col min="1282" max="1282" width="12.7109375" style="104" bestFit="1" customWidth="1"/>
    <col min="1283" max="1283" width="13.28515625" style="104" bestFit="1" customWidth="1"/>
    <col min="1284" max="1535" width="11.42578125" style="104"/>
    <col min="1536" max="1536" width="30.28515625" style="104" customWidth="1"/>
    <col min="1537" max="1537" width="12.5703125" style="104" customWidth="1"/>
    <col min="1538" max="1538" width="12.7109375" style="104" bestFit="1" customWidth="1"/>
    <col min="1539" max="1539" width="13.28515625" style="104" bestFit="1" customWidth="1"/>
    <col min="1540" max="1791" width="11.42578125" style="104"/>
    <col min="1792" max="1792" width="30.28515625" style="104" customWidth="1"/>
    <col min="1793" max="1793" width="12.5703125" style="104" customWidth="1"/>
    <col min="1794" max="1794" width="12.7109375" style="104" bestFit="1" customWidth="1"/>
    <col min="1795" max="1795" width="13.28515625" style="104" bestFit="1" customWidth="1"/>
    <col min="1796" max="2047" width="11.42578125" style="104"/>
    <col min="2048" max="2048" width="30.28515625" style="104" customWidth="1"/>
    <col min="2049" max="2049" width="12.5703125" style="104" customWidth="1"/>
    <col min="2050" max="2050" width="12.7109375" style="104" bestFit="1" customWidth="1"/>
    <col min="2051" max="2051" width="13.28515625" style="104" bestFit="1" customWidth="1"/>
    <col min="2052" max="2303" width="11.42578125" style="104"/>
    <col min="2304" max="2304" width="30.28515625" style="104" customWidth="1"/>
    <col min="2305" max="2305" width="12.5703125" style="104" customWidth="1"/>
    <col min="2306" max="2306" width="12.7109375" style="104" bestFit="1" customWidth="1"/>
    <col min="2307" max="2307" width="13.28515625" style="104" bestFit="1" customWidth="1"/>
    <col min="2308" max="2559" width="11.42578125" style="104"/>
    <col min="2560" max="2560" width="30.28515625" style="104" customWidth="1"/>
    <col min="2561" max="2561" width="12.5703125" style="104" customWidth="1"/>
    <col min="2562" max="2562" width="12.7109375" style="104" bestFit="1" customWidth="1"/>
    <col min="2563" max="2563" width="13.28515625" style="104" bestFit="1" customWidth="1"/>
    <col min="2564" max="2815" width="11.42578125" style="104"/>
    <col min="2816" max="2816" width="30.28515625" style="104" customWidth="1"/>
    <col min="2817" max="2817" width="12.5703125" style="104" customWidth="1"/>
    <col min="2818" max="2818" width="12.7109375" style="104" bestFit="1" customWidth="1"/>
    <col min="2819" max="2819" width="13.28515625" style="104" bestFit="1" customWidth="1"/>
    <col min="2820" max="3071" width="11.42578125" style="104"/>
    <col min="3072" max="3072" width="30.28515625" style="104" customWidth="1"/>
    <col min="3073" max="3073" width="12.5703125" style="104" customWidth="1"/>
    <col min="3074" max="3074" width="12.7109375" style="104" bestFit="1" customWidth="1"/>
    <col min="3075" max="3075" width="13.28515625" style="104" bestFit="1" customWidth="1"/>
    <col min="3076" max="3327" width="11.42578125" style="104"/>
    <col min="3328" max="3328" width="30.28515625" style="104" customWidth="1"/>
    <col min="3329" max="3329" width="12.5703125" style="104" customWidth="1"/>
    <col min="3330" max="3330" width="12.7109375" style="104" bestFit="1" customWidth="1"/>
    <col min="3331" max="3331" width="13.28515625" style="104" bestFit="1" customWidth="1"/>
    <col min="3332" max="3583" width="11.42578125" style="104"/>
    <col min="3584" max="3584" width="30.28515625" style="104" customWidth="1"/>
    <col min="3585" max="3585" width="12.5703125" style="104" customWidth="1"/>
    <col min="3586" max="3586" width="12.7109375" style="104" bestFit="1" customWidth="1"/>
    <col min="3587" max="3587" width="13.28515625" style="104" bestFit="1" customWidth="1"/>
    <col min="3588" max="3839" width="11.42578125" style="104"/>
    <col min="3840" max="3840" width="30.28515625" style="104" customWidth="1"/>
    <col min="3841" max="3841" width="12.5703125" style="104" customWidth="1"/>
    <col min="3842" max="3842" width="12.7109375" style="104" bestFit="1" customWidth="1"/>
    <col min="3843" max="3843" width="13.28515625" style="104" bestFit="1" customWidth="1"/>
    <col min="3844" max="4095" width="11.42578125" style="104"/>
    <col min="4096" max="4096" width="30.28515625" style="104" customWidth="1"/>
    <col min="4097" max="4097" width="12.5703125" style="104" customWidth="1"/>
    <col min="4098" max="4098" width="12.7109375" style="104" bestFit="1" customWidth="1"/>
    <col min="4099" max="4099" width="13.28515625" style="104" bestFit="1" customWidth="1"/>
    <col min="4100" max="4351" width="11.42578125" style="104"/>
    <col min="4352" max="4352" width="30.28515625" style="104" customWidth="1"/>
    <col min="4353" max="4353" width="12.5703125" style="104" customWidth="1"/>
    <col min="4354" max="4354" width="12.7109375" style="104" bestFit="1" customWidth="1"/>
    <col min="4355" max="4355" width="13.28515625" style="104" bestFit="1" customWidth="1"/>
    <col min="4356" max="4607" width="11.42578125" style="104"/>
    <col min="4608" max="4608" width="30.28515625" style="104" customWidth="1"/>
    <col min="4609" max="4609" width="12.5703125" style="104" customWidth="1"/>
    <col min="4610" max="4610" width="12.7109375" style="104" bestFit="1" customWidth="1"/>
    <col min="4611" max="4611" width="13.28515625" style="104" bestFit="1" customWidth="1"/>
    <col min="4612" max="4863" width="11.42578125" style="104"/>
    <col min="4864" max="4864" width="30.28515625" style="104" customWidth="1"/>
    <col min="4865" max="4865" width="12.5703125" style="104" customWidth="1"/>
    <col min="4866" max="4866" width="12.7109375" style="104" bestFit="1" customWidth="1"/>
    <col min="4867" max="4867" width="13.28515625" style="104" bestFit="1" customWidth="1"/>
    <col min="4868" max="5119" width="11.42578125" style="104"/>
    <col min="5120" max="5120" width="30.28515625" style="104" customWidth="1"/>
    <col min="5121" max="5121" width="12.5703125" style="104" customWidth="1"/>
    <col min="5122" max="5122" width="12.7109375" style="104" bestFit="1" customWidth="1"/>
    <col min="5123" max="5123" width="13.28515625" style="104" bestFit="1" customWidth="1"/>
    <col min="5124" max="5375" width="11.42578125" style="104"/>
    <col min="5376" max="5376" width="30.28515625" style="104" customWidth="1"/>
    <col min="5377" max="5377" width="12.5703125" style="104" customWidth="1"/>
    <col min="5378" max="5378" width="12.7109375" style="104" bestFit="1" customWidth="1"/>
    <col min="5379" max="5379" width="13.28515625" style="104" bestFit="1" customWidth="1"/>
    <col min="5380" max="5631" width="11.42578125" style="104"/>
    <col min="5632" max="5632" width="30.28515625" style="104" customWidth="1"/>
    <col min="5633" max="5633" width="12.5703125" style="104" customWidth="1"/>
    <col min="5634" max="5634" width="12.7109375" style="104" bestFit="1" customWidth="1"/>
    <col min="5635" max="5635" width="13.28515625" style="104" bestFit="1" customWidth="1"/>
    <col min="5636" max="5887" width="11.42578125" style="104"/>
    <col min="5888" max="5888" width="30.28515625" style="104" customWidth="1"/>
    <col min="5889" max="5889" width="12.5703125" style="104" customWidth="1"/>
    <col min="5890" max="5890" width="12.7109375" style="104" bestFit="1" customWidth="1"/>
    <col min="5891" max="5891" width="13.28515625" style="104" bestFit="1" customWidth="1"/>
    <col min="5892" max="6143" width="11.42578125" style="104"/>
    <col min="6144" max="6144" width="30.28515625" style="104" customWidth="1"/>
    <col min="6145" max="6145" width="12.5703125" style="104" customWidth="1"/>
    <col min="6146" max="6146" width="12.7109375" style="104" bestFit="1" customWidth="1"/>
    <col min="6147" max="6147" width="13.28515625" style="104" bestFit="1" customWidth="1"/>
    <col min="6148" max="6399" width="11.42578125" style="104"/>
    <col min="6400" max="6400" width="30.28515625" style="104" customWidth="1"/>
    <col min="6401" max="6401" width="12.5703125" style="104" customWidth="1"/>
    <col min="6402" max="6402" width="12.7109375" style="104" bestFit="1" customWidth="1"/>
    <col min="6403" max="6403" width="13.28515625" style="104" bestFit="1" customWidth="1"/>
    <col min="6404" max="6655" width="11.42578125" style="104"/>
    <col min="6656" max="6656" width="30.28515625" style="104" customWidth="1"/>
    <col min="6657" max="6657" width="12.5703125" style="104" customWidth="1"/>
    <col min="6658" max="6658" width="12.7109375" style="104" bestFit="1" customWidth="1"/>
    <col min="6659" max="6659" width="13.28515625" style="104" bestFit="1" customWidth="1"/>
    <col min="6660" max="6911" width="11.42578125" style="104"/>
    <col min="6912" max="6912" width="30.28515625" style="104" customWidth="1"/>
    <col min="6913" max="6913" width="12.5703125" style="104" customWidth="1"/>
    <col min="6914" max="6914" width="12.7109375" style="104" bestFit="1" customWidth="1"/>
    <col min="6915" max="6915" width="13.28515625" style="104" bestFit="1" customWidth="1"/>
    <col min="6916" max="7167" width="11.42578125" style="104"/>
    <col min="7168" max="7168" width="30.28515625" style="104" customWidth="1"/>
    <col min="7169" max="7169" width="12.5703125" style="104" customWidth="1"/>
    <col min="7170" max="7170" width="12.7109375" style="104" bestFit="1" customWidth="1"/>
    <col min="7171" max="7171" width="13.28515625" style="104" bestFit="1" customWidth="1"/>
    <col min="7172" max="7423" width="11.42578125" style="104"/>
    <col min="7424" max="7424" width="30.28515625" style="104" customWidth="1"/>
    <col min="7425" max="7425" width="12.5703125" style="104" customWidth="1"/>
    <col min="7426" max="7426" width="12.7109375" style="104" bestFit="1" customWidth="1"/>
    <col min="7427" max="7427" width="13.28515625" style="104" bestFit="1" customWidth="1"/>
    <col min="7428" max="7679" width="11.42578125" style="104"/>
    <col min="7680" max="7680" width="30.28515625" style="104" customWidth="1"/>
    <col min="7681" max="7681" width="12.5703125" style="104" customWidth="1"/>
    <col min="7682" max="7682" width="12.7109375" style="104" bestFit="1" customWidth="1"/>
    <col min="7683" max="7683" width="13.28515625" style="104" bestFit="1" customWidth="1"/>
    <col min="7684" max="7935" width="11.42578125" style="104"/>
    <col min="7936" max="7936" width="30.28515625" style="104" customWidth="1"/>
    <col min="7937" max="7937" width="12.5703125" style="104" customWidth="1"/>
    <col min="7938" max="7938" width="12.7109375" style="104" bestFit="1" customWidth="1"/>
    <col min="7939" max="7939" width="13.28515625" style="104" bestFit="1" customWidth="1"/>
    <col min="7940" max="8191" width="11.42578125" style="104"/>
    <col min="8192" max="8192" width="30.28515625" style="104" customWidth="1"/>
    <col min="8193" max="8193" width="12.5703125" style="104" customWidth="1"/>
    <col min="8194" max="8194" width="12.7109375" style="104" bestFit="1" customWidth="1"/>
    <col min="8195" max="8195" width="13.28515625" style="104" bestFit="1" customWidth="1"/>
    <col min="8196" max="8447" width="11.42578125" style="104"/>
    <col min="8448" max="8448" width="30.28515625" style="104" customWidth="1"/>
    <col min="8449" max="8449" width="12.5703125" style="104" customWidth="1"/>
    <col min="8450" max="8450" width="12.7109375" style="104" bestFit="1" customWidth="1"/>
    <col min="8451" max="8451" width="13.28515625" style="104" bestFit="1" customWidth="1"/>
    <col min="8452" max="8703" width="11.42578125" style="104"/>
    <col min="8704" max="8704" width="30.28515625" style="104" customWidth="1"/>
    <col min="8705" max="8705" width="12.5703125" style="104" customWidth="1"/>
    <col min="8706" max="8706" width="12.7109375" style="104" bestFit="1" customWidth="1"/>
    <col min="8707" max="8707" width="13.28515625" style="104" bestFit="1" customWidth="1"/>
    <col min="8708" max="8959" width="11.42578125" style="104"/>
    <col min="8960" max="8960" width="30.28515625" style="104" customWidth="1"/>
    <col min="8961" max="8961" width="12.5703125" style="104" customWidth="1"/>
    <col min="8962" max="8962" width="12.7109375" style="104" bestFit="1" customWidth="1"/>
    <col min="8963" max="8963" width="13.28515625" style="104" bestFit="1" customWidth="1"/>
    <col min="8964" max="9215" width="11.42578125" style="104"/>
    <col min="9216" max="9216" width="30.28515625" style="104" customWidth="1"/>
    <col min="9217" max="9217" width="12.5703125" style="104" customWidth="1"/>
    <col min="9218" max="9218" width="12.7109375" style="104" bestFit="1" customWidth="1"/>
    <col min="9219" max="9219" width="13.28515625" style="104" bestFit="1" customWidth="1"/>
    <col min="9220" max="9471" width="11.42578125" style="104"/>
    <col min="9472" max="9472" width="30.28515625" style="104" customWidth="1"/>
    <col min="9473" max="9473" width="12.5703125" style="104" customWidth="1"/>
    <col min="9474" max="9474" width="12.7109375" style="104" bestFit="1" customWidth="1"/>
    <col min="9475" max="9475" width="13.28515625" style="104" bestFit="1" customWidth="1"/>
    <col min="9476" max="9727" width="11.42578125" style="104"/>
    <col min="9728" max="9728" width="30.28515625" style="104" customWidth="1"/>
    <col min="9729" max="9729" width="12.5703125" style="104" customWidth="1"/>
    <col min="9730" max="9730" width="12.7109375" style="104" bestFit="1" customWidth="1"/>
    <col min="9731" max="9731" width="13.28515625" style="104" bestFit="1" customWidth="1"/>
    <col min="9732" max="9983" width="11.42578125" style="104"/>
    <col min="9984" max="9984" width="30.28515625" style="104" customWidth="1"/>
    <col min="9985" max="9985" width="12.5703125" style="104" customWidth="1"/>
    <col min="9986" max="9986" width="12.7109375" style="104" bestFit="1" customWidth="1"/>
    <col min="9987" max="9987" width="13.28515625" style="104" bestFit="1" customWidth="1"/>
    <col min="9988" max="10239" width="11.42578125" style="104"/>
    <col min="10240" max="10240" width="30.28515625" style="104" customWidth="1"/>
    <col min="10241" max="10241" width="12.5703125" style="104" customWidth="1"/>
    <col min="10242" max="10242" width="12.7109375" style="104" bestFit="1" customWidth="1"/>
    <col min="10243" max="10243" width="13.28515625" style="104" bestFit="1" customWidth="1"/>
    <col min="10244" max="10495" width="11.42578125" style="104"/>
    <col min="10496" max="10496" width="30.28515625" style="104" customWidth="1"/>
    <col min="10497" max="10497" width="12.5703125" style="104" customWidth="1"/>
    <col min="10498" max="10498" width="12.7109375" style="104" bestFit="1" customWidth="1"/>
    <col min="10499" max="10499" width="13.28515625" style="104" bestFit="1" customWidth="1"/>
    <col min="10500" max="10751" width="11.42578125" style="104"/>
    <col min="10752" max="10752" width="30.28515625" style="104" customWidth="1"/>
    <col min="10753" max="10753" width="12.5703125" style="104" customWidth="1"/>
    <col min="10754" max="10754" width="12.7109375" style="104" bestFit="1" customWidth="1"/>
    <col min="10755" max="10755" width="13.28515625" style="104" bestFit="1" customWidth="1"/>
    <col min="10756" max="11007" width="11.42578125" style="104"/>
    <col min="11008" max="11008" width="30.28515625" style="104" customWidth="1"/>
    <col min="11009" max="11009" width="12.5703125" style="104" customWidth="1"/>
    <col min="11010" max="11010" width="12.7109375" style="104" bestFit="1" customWidth="1"/>
    <col min="11011" max="11011" width="13.28515625" style="104" bestFit="1" customWidth="1"/>
    <col min="11012" max="11263" width="11.42578125" style="104"/>
    <col min="11264" max="11264" width="30.28515625" style="104" customWidth="1"/>
    <col min="11265" max="11265" width="12.5703125" style="104" customWidth="1"/>
    <col min="11266" max="11266" width="12.7109375" style="104" bestFit="1" customWidth="1"/>
    <col min="11267" max="11267" width="13.28515625" style="104" bestFit="1" customWidth="1"/>
    <col min="11268" max="11519" width="11.42578125" style="104"/>
    <col min="11520" max="11520" width="30.28515625" style="104" customWidth="1"/>
    <col min="11521" max="11521" width="12.5703125" style="104" customWidth="1"/>
    <col min="11522" max="11522" width="12.7109375" style="104" bestFit="1" customWidth="1"/>
    <col min="11523" max="11523" width="13.28515625" style="104" bestFit="1" customWidth="1"/>
    <col min="11524" max="11775" width="11.42578125" style="104"/>
    <col min="11776" max="11776" width="30.28515625" style="104" customWidth="1"/>
    <col min="11777" max="11777" width="12.5703125" style="104" customWidth="1"/>
    <col min="11778" max="11778" width="12.7109375" style="104" bestFit="1" customWidth="1"/>
    <col min="11779" max="11779" width="13.28515625" style="104" bestFit="1" customWidth="1"/>
    <col min="11780" max="12031" width="11.42578125" style="104"/>
    <col min="12032" max="12032" width="30.28515625" style="104" customWidth="1"/>
    <col min="12033" max="12033" width="12.5703125" style="104" customWidth="1"/>
    <col min="12034" max="12034" width="12.7109375" style="104" bestFit="1" customWidth="1"/>
    <col min="12035" max="12035" width="13.28515625" style="104" bestFit="1" customWidth="1"/>
    <col min="12036" max="12287" width="11.42578125" style="104"/>
    <col min="12288" max="12288" width="30.28515625" style="104" customWidth="1"/>
    <col min="12289" max="12289" width="12.5703125" style="104" customWidth="1"/>
    <col min="12290" max="12290" width="12.7109375" style="104" bestFit="1" customWidth="1"/>
    <col min="12291" max="12291" width="13.28515625" style="104" bestFit="1" customWidth="1"/>
    <col min="12292" max="12543" width="11.42578125" style="104"/>
    <col min="12544" max="12544" width="30.28515625" style="104" customWidth="1"/>
    <col min="12545" max="12545" width="12.5703125" style="104" customWidth="1"/>
    <col min="12546" max="12546" width="12.7109375" style="104" bestFit="1" customWidth="1"/>
    <col min="12547" max="12547" width="13.28515625" style="104" bestFit="1" customWidth="1"/>
    <col min="12548" max="12799" width="11.42578125" style="104"/>
    <col min="12800" max="12800" width="30.28515625" style="104" customWidth="1"/>
    <col min="12801" max="12801" width="12.5703125" style="104" customWidth="1"/>
    <col min="12802" max="12802" width="12.7109375" style="104" bestFit="1" customWidth="1"/>
    <col min="12803" max="12803" width="13.28515625" style="104" bestFit="1" customWidth="1"/>
    <col min="12804" max="13055" width="11.42578125" style="104"/>
    <col min="13056" max="13056" width="30.28515625" style="104" customWidth="1"/>
    <col min="13057" max="13057" width="12.5703125" style="104" customWidth="1"/>
    <col min="13058" max="13058" width="12.7109375" style="104" bestFit="1" customWidth="1"/>
    <col min="13059" max="13059" width="13.28515625" style="104" bestFit="1" customWidth="1"/>
    <col min="13060" max="13311" width="11.42578125" style="104"/>
    <col min="13312" max="13312" width="30.28515625" style="104" customWidth="1"/>
    <col min="13313" max="13313" width="12.5703125" style="104" customWidth="1"/>
    <col min="13314" max="13314" width="12.7109375" style="104" bestFit="1" customWidth="1"/>
    <col min="13315" max="13315" width="13.28515625" style="104" bestFit="1" customWidth="1"/>
    <col min="13316" max="13567" width="11.42578125" style="104"/>
    <col min="13568" max="13568" width="30.28515625" style="104" customWidth="1"/>
    <col min="13569" max="13569" width="12.5703125" style="104" customWidth="1"/>
    <col min="13570" max="13570" width="12.7109375" style="104" bestFit="1" customWidth="1"/>
    <col min="13571" max="13571" width="13.28515625" style="104" bestFit="1" customWidth="1"/>
    <col min="13572" max="13823" width="11.42578125" style="104"/>
    <col min="13824" max="13824" width="30.28515625" style="104" customWidth="1"/>
    <col min="13825" max="13825" width="12.5703125" style="104" customWidth="1"/>
    <col min="13826" max="13826" width="12.7109375" style="104" bestFit="1" customWidth="1"/>
    <col min="13827" max="13827" width="13.28515625" style="104" bestFit="1" customWidth="1"/>
    <col min="13828" max="14079" width="11.42578125" style="104"/>
    <col min="14080" max="14080" width="30.28515625" style="104" customWidth="1"/>
    <col min="14081" max="14081" width="12.5703125" style="104" customWidth="1"/>
    <col min="14082" max="14082" width="12.7109375" style="104" bestFit="1" customWidth="1"/>
    <col min="14083" max="14083" width="13.28515625" style="104" bestFit="1" customWidth="1"/>
    <col min="14084" max="14335" width="11.42578125" style="104"/>
    <col min="14336" max="14336" width="30.28515625" style="104" customWidth="1"/>
    <col min="14337" max="14337" width="12.5703125" style="104" customWidth="1"/>
    <col min="14338" max="14338" width="12.7109375" style="104" bestFit="1" customWidth="1"/>
    <col min="14339" max="14339" width="13.28515625" style="104" bestFit="1" customWidth="1"/>
    <col min="14340" max="14591" width="11.42578125" style="104"/>
    <col min="14592" max="14592" width="30.28515625" style="104" customWidth="1"/>
    <col min="14593" max="14593" width="12.5703125" style="104" customWidth="1"/>
    <col min="14594" max="14594" width="12.7109375" style="104" bestFit="1" customWidth="1"/>
    <col min="14595" max="14595" width="13.28515625" style="104" bestFit="1" customWidth="1"/>
    <col min="14596" max="14847" width="11.42578125" style="104"/>
    <col min="14848" max="14848" width="30.28515625" style="104" customWidth="1"/>
    <col min="14849" max="14849" width="12.5703125" style="104" customWidth="1"/>
    <col min="14850" max="14850" width="12.7109375" style="104" bestFit="1" customWidth="1"/>
    <col min="14851" max="14851" width="13.28515625" style="104" bestFit="1" customWidth="1"/>
    <col min="14852" max="15103" width="11.42578125" style="104"/>
    <col min="15104" max="15104" width="30.28515625" style="104" customWidth="1"/>
    <col min="15105" max="15105" width="12.5703125" style="104" customWidth="1"/>
    <col min="15106" max="15106" width="12.7109375" style="104" bestFit="1" customWidth="1"/>
    <col min="15107" max="15107" width="13.28515625" style="104" bestFit="1" customWidth="1"/>
    <col min="15108" max="15359" width="11.42578125" style="104"/>
    <col min="15360" max="15360" width="30.28515625" style="104" customWidth="1"/>
    <col min="15361" max="15361" width="12.5703125" style="104" customWidth="1"/>
    <col min="15362" max="15362" width="12.7109375" style="104" bestFit="1" customWidth="1"/>
    <col min="15363" max="15363" width="13.28515625" style="104" bestFit="1" customWidth="1"/>
    <col min="15364" max="15615" width="11.42578125" style="104"/>
    <col min="15616" max="15616" width="30.28515625" style="104" customWidth="1"/>
    <col min="15617" max="15617" width="12.5703125" style="104" customWidth="1"/>
    <col min="15618" max="15618" width="12.7109375" style="104" bestFit="1" customWidth="1"/>
    <col min="15619" max="15619" width="13.28515625" style="104" bestFit="1" customWidth="1"/>
    <col min="15620" max="15871" width="11.42578125" style="104"/>
    <col min="15872" max="15872" width="30.28515625" style="104" customWidth="1"/>
    <col min="15873" max="15873" width="12.5703125" style="104" customWidth="1"/>
    <col min="15874" max="15874" width="12.7109375" style="104" bestFit="1" customWidth="1"/>
    <col min="15875" max="15875" width="13.28515625" style="104" bestFit="1" customWidth="1"/>
    <col min="15876" max="16127" width="11.42578125" style="104"/>
    <col min="16128" max="16128" width="30.28515625" style="104" customWidth="1"/>
    <col min="16129" max="16129" width="12.5703125" style="104" customWidth="1"/>
    <col min="16130" max="16130" width="12.7109375" style="104" bestFit="1" customWidth="1"/>
    <col min="16131" max="16131" width="13.28515625" style="104" bestFit="1" customWidth="1"/>
    <col min="16132" max="16384" width="11.42578125" style="104"/>
  </cols>
  <sheetData>
    <row r="1" spans="1:12" ht="18" customHeight="1">
      <c r="A1" s="842" t="s">
        <v>281</v>
      </c>
      <c r="B1" s="843"/>
      <c r="C1" s="843"/>
      <c r="D1" s="843"/>
      <c r="E1" s="843"/>
      <c r="F1" s="843"/>
      <c r="G1" s="843"/>
      <c r="H1" s="211"/>
      <c r="I1" s="211"/>
    </row>
    <row r="2" spans="1:12" ht="15" customHeight="1">
      <c r="A2" s="108"/>
      <c r="B2" s="108"/>
      <c r="C2" s="108"/>
      <c r="D2" s="108"/>
      <c r="E2" s="108"/>
      <c r="F2" s="108"/>
      <c r="G2" s="108"/>
      <c r="H2" s="108"/>
      <c r="I2" s="108"/>
    </row>
    <row r="3" spans="1:12" ht="15" customHeight="1">
      <c r="A3" s="844" t="s">
        <v>282</v>
      </c>
      <c r="B3" s="845"/>
      <c r="C3" s="845"/>
      <c r="D3" s="845"/>
      <c r="E3" s="845"/>
      <c r="F3" s="845"/>
      <c r="G3" s="846"/>
      <c r="H3" s="845"/>
      <c r="I3" s="845"/>
    </row>
    <row r="4" spans="1:12" ht="15" customHeight="1">
      <c r="A4" s="847" t="s">
        <v>48</v>
      </c>
      <c r="B4" s="110"/>
      <c r="C4" s="110"/>
      <c r="D4" s="110"/>
      <c r="E4" s="110"/>
      <c r="F4" s="110"/>
      <c r="G4" s="111"/>
      <c r="H4" s="845"/>
      <c r="I4" s="845"/>
    </row>
    <row r="5" spans="1:12" ht="26.45" customHeight="1">
      <c r="A5" s="1701"/>
      <c r="B5" s="1703" t="s">
        <v>65</v>
      </c>
      <c r="C5" s="1704"/>
      <c r="D5" s="1704"/>
      <c r="E5" s="1705"/>
      <c r="F5" s="1706" t="s">
        <v>283</v>
      </c>
      <c r="G5" s="1707"/>
      <c r="H5" s="845"/>
      <c r="I5" s="845"/>
    </row>
    <row r="6" spans="1:12" ht="27">
      <c r="A6" s="1702"/>
      <c r="B6" s="87">
        <v>2020</v>
      </c>
      <c r="C6" s="1398" t="s">
        <v>557</v>
      </c>
      <c r="D6" s="1398" t="s">
        <v>558</v>
      </c>
      <c r="E6" s="1399">
        <v>2022</v>
      </c>
      <c r="F6" s="1367" t="s">
        <v>28</v>
      </c>
      <c r="G6" s="1257" t="s">
        <v>504</v>
      </c>
      <c r="H6" s="848"/>
      <c r="I6" s="2"/>
    </row>
    <row r="7" spans="1:12" s="852" customFormat="1" ht="12.75">
      <c r="A7" s="1376" t="s">
        <v>284</v>
      </c>
      <c r="B7" s="856">
        <v>1960.325</v>
      </c>
      <c r="C7" s="856">
        <v>1977.222</v>
      </c>
      <c r="D7" s="856">
        <v>1981.635</v>
      </c>
      <c r="E7" s="1377">
        <v>1978.008</v>
      </c>
      <c r="F7" s="857">
        <f t="shared" ref="F7:F25" si="0">C7/B7-1</f>
        <v>8.6194891153252851E-3</v>
      </c>
      <c r="G7" s="857">
        <f t="shared" ref="G7:G25" si="1">E7/D7-1</f>
        <v>-1.8303067921185967E-3</v>
      </c>
      <c r="H7" s="850"/>
      <c r="J7" s="735"/>
      <c r="K7" s="735"/>
      <c r="L7" s="735"/>
    </row>
    <row r="8" spans="1:12" s="735" customFormat="1" ht="15" customHeight="1">
      <c r="A8" s="1378" t="s">
        <v>66</v>
      </c>
      <c r="B8" s="1379">
        <v>1931.8309999999999</v>
      </c>
      <c r="C8" s="1379">
        <v>1942.5029999999999</v>
      </c>
      <c r="D8" s="1379">
        <v>1948.511</v>
      </c>
      <c r="E8" s="1380">
        <v>1953.623</v>
      </c>
      <c r="F8" s="1381">
        <f t="shared" si="0"/>
        <v>5.5242927564573829E-3</v>
      </c>
      <c r="G8" s="1381">
        <f t="shared" si="1"/>
        <v>2.6235417711268916E-3</v>
      </c>
      <c r="H8" s="853"/>
      <c r="I8" s="851"/>
      <c r="J8" s="852"/>
      <c r="K8" s="852"/>
      <c r="L8" s="852"/>
    </row>
    <row r="9" spans="1:12" s="733" customFormat="1" ht="12.75">
      <c r="A9" s="806" t="s">
        <v>67</v>
      </c>
      <c r="B9" s="1382">
        <v>1455.6120000000001</v>
      </c>
      <c r="C9" s="1382">
        <v>1446.7909999999999</v>
      </c>
      <c r="D9" s="1382">
        <v>1448.9829999999999</v>
      </c>
      <c r="E9" s="1383">
        <v>1431.402</v>
      </c>
      <c r="F9" s="1384">
        <f t="shared" si="0"/>
        <v>-6.0599940093927218E-3</v>
      </c>
      <c r="G9" s="1384">
        <f t="shared" si="1"/>
        <v>-1.2133337658205678E-2</v>
      </c>
      <c r="H9" s="855"/>
      <c r="I9" s="851"/>
      <c r="J9" s="735"/>
      <c r="K9" s="735"/>
      <c r="L9" s="735"/>
    </row>
    <row r="10" spans="1:12" s="733" customFormat="1" ht="12.75">
      <c r="A10" s="812" t="s">
        <v>68</v>
      </c>
      <c r="B10" s="1385">
        <v>419.88400000000001</v>
      </c>
      <c r="C10" s="1385">
        <v>436.75900000000001</v>
      </c>
      <c r="D10" s="1385">
        <v>439.17099999999999</v>
      </c>
      <c r="E10" s="1386">
        <v>458.45100000000002</v>
      </c>
      <c r="F10" s="1387">
        <f t="shared" si="0"/>
        <v>4.0189671433062513E-2</v>
      </c>
      <c r="G10" s="1387">
        <f t="shared" si="1"/>
        <v>4.3900895095532411E-2</v>
      </c>
      <c r="H10" s="855"/>
    </row>
    <row r="11" spans="1:12" s="733" customFormat="1" ht="14.25">
      <c r="A11" s="806" t="s">
        <v>559</v>
      </c>
      <c r="B11" s="1382">
        <v>56.335000000000001</v>
      </c>
      <c r="C11" s="1382">
        <v>58.953000000000003</v>
      </c>
      <c r="D11" s="1382">
        <v>60.356999999999999</v>
      </c>
      <c r="E11" s="1383">
        <v>63.77</v>
      </c>
      <c r="F11" s="1384">
        <f t="shared" si="0"/>
        <v>4.647199786988554E-2</v>
      </c>
      <c r="G11" s="1384">
        <f t="shared" si="1"/>
        <v>5.6546879400898087E-2</v>
      </c>
      <c r="H11" s="855"/>
    </row>
    <row r="12" spans="1:12" s="735" customFormat="1" ht="12.75">
      <c r="A12" s="1388" t="s">
        <v>70</v>
      </c>
      <c r="B12" s="1389">
        <v>28.494</v>
      </c>
      <c r="C12" s="1389">
        <v>34.719000000000001</v>
      </c>
      <c r="D12" s="1389">
        <v>33.124000000000002</v>
      </c>
      <c r="E12" s="1390">
        <v>24.385000000000002</v>
      </c>
      <c r="F12" s="1391">
        <f t="shared" si="0"/>
        <v>0.21846704569383024</v>
      </c>
      <c r="G12" s="1391">
        <f t="shared" si="1"/>
        <v>-0.2638268325081512</v>
      </c>
      <c r="H12" s="853"/>
      <c r="I12" s="733"/>
      <c r="J12" s="733"/>
      <c r="K12" s="733"/>
      <c r="L12" s="733"/>
    </row>
    <row r="13" spans="1:12" s="779" customFormat="1" ht="14.25">
      <c r="A13" s="1376" t="s">
        <v>560</v>
      </c>
      <c r="B13" s="856">
        <v>2212.8670000000002</v>
      </c>
      <c r="C13" s="856">
        <v>2211.1770000000001</v>
      </c>
      <c r="D13" s="856">
        <v>2232.482</v>
      </c>
      <c r="E13" s="1392">
        <v>2245.4560000000001</v>
      </c>
      <c r="F13" s="857">
        <f t="shared" si="0"/>
        <v>-7.6371512612372072E-4</v>
      </c>
      <c r="G13" s="857">
        <f t="shared" si="1"/>
        <v>5.8114690286417137E-3</v>
      </c>
      <c r="I13" s="735"/>
      <c r="J13" s="1096"/>
    </row>
    <row r="14" spans="1:12" s="734" customFormat="1" ht="15" customHeight="1">
      <c r="A14" s="1378" t="s">
        <v>66</v>
      </c>
      <c r="B14" s="1379">
        <v>2209.6909999999998</v>
      </c>
      <c r="C14" s="1379">
        <v>2207.6880000000001</v>
      </c>
      <c r="D14" s="1379">
        <v>2228.319</v>
      </c>
      <c r="E14" s="1380">
        <v>2241.692</v>
      </c>
      <c r="F14" s="1381">
        <f t="shared" si="0"/>
        <v>-9.0646158218488093E-4</v>
      </c>
      <c r="G14" s="1381">
        <f t="shared" si="1"/>
        <v>6.0013849004563191E-3</v>
      </c>
      <c r="H14" s="41"/>
      <c r="I14" s="41"/>
      <c r="J14" s="41"/>
      <c r="K14" s="849"/>
      <c r="L14" s="849"/>
    </row>
    <row r="15" spans="1:12" s="734" customFormat="1" ht="15" customHeight="1">
      <c r="A15" s="806" t="s">
        <v>67</v>
      </c>
      <c r="B15" s="1382">
        <v>1532.4390000000001</v>
      </c>
      <c r="C15" s="1382">
        <v>1519.61</v>
      </c>
      <c r="D15" s="1382">
        <v>1514.5730000000001</v>
      </c>
      <c r="E15" s="1383">
        <v>1514.5060000000001</v>
      </c>
      <c r="F15" s="1384">
        <f t="shared" si="0"/>
        <v>-8.3716219699447869E-3</v>
      </c>
      <c r="G15" s="1384">
        <f t="shared" si="1"/>
        <v>-4.4236890529569806E-5</v>
      </c>
      <c r="H15" s="26"/>
      <c r="I15" s="26"/>
      <c r="J15" s="26"/>
      <c r="K15" s="854"/>
      <c r="L15" s="854"/>
    </row>
    <row r="16" spans="1:12" ht="15" customHeight="1">
      <c r="A16" s="812" t="s">
        <v>68</v>
      </c>
      <c r="B16" s="1385">
        <v>503.37900000000002</v>
      </c>
      <c r="C16" s="1385">
        <v>517.64400000000001</v>
      </c>
      <c r="D16" s="1385">
        <v>535.33600000000001</v>
      </c>
      <c r="E16" s="1386">
        <v>552.43499999999995</v>
      </c>
      <c r="F16" s="1387">
        <f t="shared" si="0"/>
        <v>2.8338488494752401E-2</v>
      </c>
      <c r="G16" s="1387">
        <f t="shared" si="1"/>
        <v>3.1940687717620264E-2</v>
      </c>
      <c r="H16" s="26"/>
      <c r="I16" s="26"/>
      <c r="J16" s="26"/>
      <c r="K16" s="854"/>
      <c r="L16" s="854"/>
    </row>
    <row r="17" spans="1:12" ht="15" customHeight="1">
      <c r="A17" s="806" t="s">
        <v>561</v>
      </c>
      <c r="B17" s="1382">
        <v>173.87299999999999</v>
      </c>
      <c r="C17" s="1382">
        <v>170.434</v>
      </c>
      <c r="D17" s="1382">
        <v>178.41</v>
      </c>
      <c r="E17" s="1383">
        <v>174.751</v>
      </c>
      <c r="F17" s="1384">
        <f t="shared" si="0"/>
        <v>-1.9778804069636946E-2</v>
      </c>
      <c r="G17" s="1384">
        <f t="shared" si="1"/>
        <v>-2.0508940081833904E-2</v>
      </c>
      <c r="H17" s="26"/>
      <c r="I17" s="26"/>
      <c r="J17" s="26"/>
      <c r="K17" s="854"/>
      <c r="L17" s="854"/>
    </row>
    <row r="18" spans="1:12" ht="15" customHeight="1">
      <c r="A18" s="1388" t="s">
        <v>70</v>
      </c>
      <c r="B18" s="1389">
        <v>3.1760000000000002</v>
      </c>
      <c r="C18" s="1389">
        <v>3.4889999999999999</v>
      </c>
      <c r="D18" s="1389">
        <v>4.1630000000000003</v>
      </c>
      <c r="E18" s="1390">
        <v>3.7639999999999998</v>
      </c>
      <c r="F18" s="1391">
        <f t="shared" si="0"/>
        <v>9.8551637279596926E-2</v>
      </c>
      <c r="G18" s="1391">
        <f t="shared" si="1"/>
        <v>-9.5844343021859291E-2</v>
      </c>
      <c r="H18" s="41"/>
      <c r="I18" s="41"/>
      <c r="J18" s="41"/>
      <c r="K18" s="849"/>
      <c r="L18" s="849"/>
    </row>
    <row r="19" spans="1:12" s="734" customFormat="1" ht="15" customHeight="1">
      <c r="A19" s="1376" t="s">
        <v>562</v>
      </c>
      <c r="B19" s="856">
        <v>1210.8040000000001</v>
      </c>
      <c r="C19" s="856">
        <v>1217.24</v>
      </c>
      <c r="D19" s="856">
        <v>1226.444</v>
      </c>
      <c r="E19" s="1392">
        <v>1222.499</v>
      </c>
      <c r="F19" s="857">
        <f t="shared" si="0"/>
        <v>5.31547632812579E-3</v>
      </c>
      <c r="G19" s="857">
        <f t="shared" si="1"/>
        <v>-3.2166164945157671E-3</v>
      </c>
      <c r="H19" s="856"/>
      <c r="I19" s="856"/>
      <c r="J19" s="856"/>
      <c r="K19" s="857"/>
      <c r="L19" s="857"/>
    </row>
    <row r="20" spans="1:12" s="734" customFormat="1" ht="15" customHeight="1">
      <c r="A20" s="1378" t="s">
        <v>66</v>
      </c>
      <c r="B20" s="1379">
        <v>1206.998</v>
      </c>
      <c r="C20" s="1379">
        <v>1212.9000000000001</v>
      </c>
      <c r="D20" s="1379">
        <v>1222.6389999999999</v>
      </c>
      <c r="E20" s="1380">
        <v>1220.6310000000001</v>
      </c>
      <c r="F20" s="1381">
        <f t="shared" si="0"/>
        <v>4.8898175473364169E-3</v>
      </c>
      <c r="G20" s="1381">
        <f t="shared" si="1"/>
        <v>-1.6423490498829185E-3</v>
      </c>
      <c r="H20" s="41"/>
      <c r="I20" s="41"/>
      <c r="J20" s="41"/>
      <c r="K20" s="849"/>
      <c r="L20" s="849"/>
    </row>
    <row r="21" spans="1:12" s="734" customFormat="1" ht="15" customHeight="1">
      <c r="A21" s="806" t="s">
        <v>67</v>
      </c>
      <c r="B21" s="1382">
        <v>806.73900000000003</v>
      </c>
      <c r="C21" s="1382">
        <v>806.65700000000004</v>
      </c>
      <c r="D21" s="1382">
        <v>807.3</v>
      </c>
      <c r="E21" s="1383">
        <v>810.11599999999999</v>
      </c>
      <c r="F21" s="1384">
        <f t="shared" si="0"/>
        <v>-1.016437782231927E-4</v>
      </c>
      <c r="G21" s="1384">
        <f t="shared" si="1"/>
        <v>3.4881704446922956E-3</v>
      </c>
      <c r="H21" s="26"/>
      <c r="I21" s="26"/>
      <c r="J21" s="26"/>
      <c r="K21" s="854"/>
      <c r="L21" s="854"/>
    </row>
    <row r="22" spans="1:12" ht="15" customHeight="1">
      <c r="A22" s="812" t="s">
        <v>68</v>
      </c>
      <c r="B22" s="1385">
        <v>271.82299999999998</v>
      </c>
      <c r="C22" s="1385">
        <v>274.46300000000002</v>
      </c>
      <c r="D22" s="1385">
        <v>275.697</v>
      </c>
      <c r="E22" s="1386">
        <v>266.85399999999998</v>
      </c>
      <c r="F22" s="1387">
        <f t="shared" si="0"/>
        <v>9.7122024258433637E-3</v>
      </c>
      <c r="G22" s="1387">
        <f t="shared" si="1"/>
        <v>-3.2075067918765909E-2</v>
      </c>
      <c r="H22" s="26"/>
      <c r="I22" s="26"/>
      <c r="J22" s="26"/>
      <c r="K22" s="854"/>
      <c r="L22" s="854"/>
    </row>
    <row r="23" spans="1:12" ht="15" customHeight="1">
      <c r="A23" s="806" t="s">
        <v>563</v>
      </c>
      <c r="B23" s="1382">
        <v>128.43600000000001</v>
      </c>
      <c r="C23" s="1382">
        <v>131.78</v>
      </c>
      <c r="D23" s="1382">
        <v>139.642</v>
      </c>
      <c r="E23" s="1383">
        <v>143.661</v>
      </c>
      <c r="F23" s="1384">
        <f t="shared" si="0"/>
        <v>2.6036313806097944E-2</v>
      </c>
      <c r="G23" s="1384">
        <f t="shared" si="1"/>
        <v>2.8780739319115956E-2</v>
      </c>
      <c r="H23" s="26"/>
      <c r="I23" s="26"/>
      <c r="J23" s="26"/>
      <c r="K23" s="854"/>
      <c r="L23" s="854"/>
    </row>
    <row r="24" spans="1:12" ht="15" customHeight="1">
      <c r="A24" s="1388" t="s">
        <v>70</v>
      </c>
      <c r="B24" s="1389">
        <v>3.806</v>
      </c>
      <c r="C24" s="1389">
        <v>4.34</v>
      </c>
      <c r="D24" s="1389">
        <v>3.8050000000000002</v>
      </c>
      <c r="E24" s="1390">
        <v>1.8680000000000001</v>
      </c>
      <c r="F24" s="1391">
        <f t="shared" si="0"/>
        <v>0.140304781923279</v>
      </c>
      <c r="G24" s="1391">
        <f t="shared" si="1"/>
        <v>-0.50906701708278579</v>
      </c>
      <c r="H24" s="41"/>
      <c r="I24" s="41"/>
      <c r="J24" s="41"/>
      <c r="K24" s="849"/>
      <c r="L24" s="849"/>
    </row>
    <row r="25" spans="1:12" s="734" customFormat="1">
      <c r="A25" s="1393" t="s">
        <v>285</v>
      </c>
      <c r="B25" s="1394">
        <f>B8+B13+B19</f>
        <v>5355.5020000000004</v>
      </c>
      <c r="C25" s="1395">
        <f>C7+C13+C19</f>
        <v>5405.6390000000001</v>
      </c>
      <c r="D25" s="1395">
        <f>D7+D13+D19</f>
        <v>5440.5609999999997</v>
      </c>
      <c r="E25" s="1396">
        <f>E7+E13+E19</f>
        <v>5445.9629999999997</v>
      </c>
      <c r="F25" s="1397">
        <f t="shared" si="0"/>
        <v>9.3617741156664103E-3</v>
      </c>
      <c r="G25" s="1397">
        <f t="shared" si="1"/>
        <v>9.9291231180020922E-4</v>
      </c>
      <c r="H25" s="858"/>
    </row>
    <row r="26" spans="1:12" s="734" customFormat="1" ht="5.0999999999999996" customHeight="1">
      <c r="A26" s="859"/>
      <c r="B26" s="860"/>
      <c r="C26" s="861"/>
      <c r="D26" s="861"/>
      <c r="E26" s="860"/>
      <c r="F26" s="862"/>
      <c r="G26" s="863"/>
      <c r="H26" s="858"/>
    </row>
    <row r="27" spans="1:12" s="174" customFormat="1" ht="12.75" customHeight="1">
      <c r="A27" s="826" t="s">
        <v>72</v>
      </c>
      <c r="B27" s="864"/>
      <c r="C27" s="865"/>
      <c r="D27" s="865"/>
      <c r="E27" s="864"/>
      <c r="F27" s="866"/>
      <c r="G27" s="867"/>
      <c r="H27" s="868"/>
    </row>
    <row r="28" spans="1:12" s="174" customFormat="1" ht="12.75" customHeight="1">
      <c r="A28" s="826" t="s">
        <v>492</v>
      </c>
      <c r="B28" s="864"/>
      <c r="C28" s="865"/>
      <c r="D28" s="865"/>
      <c r="E28" s="864"/>
      <c r="F28" s="866"/>
      <c r="G28" s="867"/>
      <c r="H28" s="868"/>
    </row>
    <row r="29" spans="1:12" s="174" customFormat="1" ht="12.75" customHeight="1">
      <c r="A29" s="826" t="s">
        <v>493</v>
      </c>
      <c r="B29" s="864"/>
      <c r="C29" s="865"/>
      <c r="D29" s="865"/>
      <c r="E29" s="864"/>
      <c r="F29" s="866"/>
      <c r="G29" s="867"/>
      <c r="H29" s="868"/>
    </row>
    <row r="30" spans="1:12" s="174" customFormat="1" ht="12.75" customHeight="1">
      <c r="A30" s="826" t="s">
        <v>494</v>
      </c>
      <c r="B30" s="869"/>
      <c r="C30" s="869"/>
      <c r="D30" s="869"/>
      <c r="E30" s="870"/>
      <c r="F30" s="870"/>
      <c r="G30" s="870"/>
      <c r="H30" s="868"/>
    </row>
    <row r="31" spans="1:12" s="174" customFormat="1" ht="12.75" customHeight="1">
      <c r="A31" s="826" t="s">
        <v>495</v>
      </c>
      <c r="B31" s="869"/>
      <c r="C31" s="869"/>
      <c r="D31" s="869"/>
      <c r="E31" s="870"/>
      <c r="F31" s="870"/>
      <c r="G31" s="870"/>
      <c r="H31" s="868"/>
    </row>
    <row r="32" spans="1:12" s="174" customFormat="1" ht="12.75" customHeight="1">
      <c r="A32" s="826" t="s">
        <v>286</v>
      </c>
      <c r="B32" s="871"/>
      <c r="C32" s="871"/>
      <c r="D32" s="871"/>
      <c r="E32" s="871"/>
      <c r="F32" s="871"/>
      <c r="G32" s="871"/>
      <c r="H32" s="868"/>
    </row>
    <row r="33" spans="1:9" s="174" customFormat="1" ht="12.75" customHeight="1">
      <c r="A33" s="826" t="s">
        <v>287</v>
      </c>
      <c r="B33" s="869"/>
      <c r="C33" s="869"/>
      <c r="D33" s="869"/>
      <c r="E33" s="870"/>
      <c r="F33" s="870"/>
      <c r="G33" s="870"/>
      <c r="H33" s="872"/>
    </row>
    <row r="34" spans="1:9" s="174" customFormat="1" ht="12.75" customHeight="1">
      <c r="A34" s="269"/>
      <c r="B34" s="869"/>
      <c r="C34" s="869"/>
      <c r="D34" s="869"/>
      <c r="E34" s="870"/>
      <c r="F34" s="870"/>
      <c r="G34" s="870"/>
      <c r="H34" s="872"/>
    </row>
    <row r="35" spans="1:9" ht="20.100000000000001" customHeight="1">
      <c r="A35" s="873" t="s">
        <v>288</v>
      </c>
      <c r="B35" s="848"/>
      <c r="C35" s="848"/>
      <c r="D35" s="848"/>
      <c r="E35" s="848"/>
      <c r="F35" s="848"/>
      <c r="G35" s="848"/>
      <c r="H35" s="848"/>
      <c r="I35" s="848"/>
    </row>
    <row r="36" spans="1:9" ht="15" customHeight="1">
      <c r="A36" s="874" t="s">
        <v>289</v>
      </c>
      <c r="B36" s="875"/>
      <c r="C36" s="875"/>
      <c r="D36" s="875"/>
      <c r="E36" s="875"/>
      <c r="F36" s="875"/>
    </row>
    <row r="37" spans="1:9" ht="27">
      <c r="A37" s="876"/>
      <c r="B37" s="1369">
        <v>2020</v>
      </c>
      <c r="C37" s="1363" t="s">
        <v>557</v>
      </c>
      <c r="D37" s="1363" t="s">
        <v>558</v>
      </c>
      <c r="E37" s="1368">
        <v>2022</v>
      </c>
      <c r="F37" s="848"/>
    </row>
    <row r="38" spans="1:9" ht="15" customHeight="1">
      <c r="A38" s="876" t="s">
        <v>290</v>
      </c>
      <c r="B38" s="1400"/>
      <c r="C38" s="1400"/>
      <c r="D38" s="1400"/>
      <c r="E38" s="1400"/>
      <c r="F38" s="877"/>
    </row>
    <row r="39" spans="1:9" ht="15" customHeight="1">
      <c r="A39" s="1401" t="s">
        <v>291</v>
      </c>
      <c r="B39" s="1402">
        <v>12.403759580681776</v>
      </c>
      <c r="C39" s="1402">
        <v>12.405738961027138</v>
      </c>
      <c r="D39" s="1402">
        <v>12.416312792214509</v>
      </c>
      <c r="E39" s="1402">
        <v>12.636955967822171</v>
      </c>
      <c r="F39" s="877"/>
    </row>
    <row r="40" spans="1:9" ht="15" customHeight="1">
      <c r="A40" s="1403" t="s">
        <v>292</v>
      </c>
      <c r="B40" s="1404">
        <v>11.875173759453151</v>
      </c>
      <c r="C40" s="1404">
        <v>11.89674199457623</v>
      </c>
      <c r="D40" s="1404">
        <v>11.874285627777063</v>
      </c>
      <c r="E40" s="1404">
        <v>14.818443605890371</v>
      </c>
      <c r="F40" s="848"/>
    </row>
    <row r="41" spans="1:9" ht="15" customHeight="1">
      <c r="A41" s="1401" t="s">
        <v>293</v>
      </c>
      <c r="B41" s="1402">
        <v>74.752859857421612</v>
      </c>
      <c r="C41" s="1402">
        <v>74.667285717031277</v>
      </c>
      <c r="D41" s="1402">
        <v>74.61444716105639</v>
      </c>
      <c r="E41" s="1402">
        <v>71.275444790920972</v>
      </c>
    </row>
    <row r="42" spans="1:9" ht="15" customHeight="1">
      <c r="A42" s="1403" t="s">
        <v>294</v>
      </c>
      <c r="B42" s="1404">
        <v>0.96820680244347235</v>
      </c>
      <c r="C42" s="1404">
        <v>1.0302333273653641</v>
      </c>
      <c r="D42" s="1404">
        <v>1.0949544189520271</v>
      </c>
      <c r="E42" s="1404">
        <v>1.2691556353664899</v>
      </c>
    </row>
    <row r="43" spans="1:9" ht="15" customHeight="1">
      <c r="A43" s="1401" t="s">
        <v>295</v>
      </c>
      <c r="B43" s="1402">
        <v>61.335645875046232</v>
      </c>
      <c r="C43" s="1402">
        <v>61.204103535161956</v>
      </c>
      <c r="D43" s="1402">
        <v>61.205872928162854</v>
      </c>
      <c r="E43" s="1402">
        <v>61.278316366768991</v>
      </c>
    </row>
    <row r="44" spans="1:9" ht="15" customHeight="1">
      <c r="A44" s="1403" t="s">
        <v>564</v>
      </c>
      <c r="B44" s="1404">
        <v>25.206126535140854</v>
      </c>
      <c r="C44" s="1404">
        <v>25.133748258920853</v>
      </c>
      <c r="D44" s="1404">
        <v>26.616859310619766</v>
      </c>
      <c r="E44" s="1404">
        <v>25.016683451229721</v>
      </c>
    </row>
    <row r="45" spans="1:9" ht="15" customHeight="1">
      <c r="A45" s="1405" t="s">
        <v>565</v>
      </c>
      <c r="B45" s="1406">
        <v>45.615200000000002</v>
      </c>
      <c r="C45" s="1406">
        <v>45.62</v>
      </c>
      <c r="D45" s="1406">
        <v>45.592700000000001</v>
      </c>
      <c r="E45" s="1406">
        <v>45.727800000000002</v>
      </c>
    </row>
    <row r="46" spans="1:9" ht="15" customHeight="1">
      <c r="A46" s="876" t="s">
        <v>566</v>
      </c>
      <c r="B46" s="1400"/>
      <c r="C46" s="1400"/>
      <c r="D46" s="1400"/>
      <c r="E46" s="1400"/>
    </row>
    <row r="47" spans="1:9" ht="15" customHeight="1">
      <c r="A47" s="1401" t="s">
        <v>291</v>
      </c>
      <c r="B47" s="1402">
        <v>60.737631317200716</v>
      </c>
      <c r="C47" s="1402">
        <v>61.118173714722978</v>
      </c>
      <c r="D47" s="1402">
        <v>60.271348212437992</v>
      </c>
      <c r="E47" s="1402">
        <v>60.718357429404094</v>
      </c>
    </row>
    <row r="48" spans="1:9" ht="15" customHeight="1">
      <c r="A48" s="1403" t="s">
        <v>292</v>
      </c>
      <c r="B48" s="1404">
        <v>19.089669645758196</v>
      </c>
      <c r="C48" s="1404">
        <v>18.858056139332131</v>
      </c>
      <c r="D48" s="1404">
        <v>21.056519156705406</v>
      </c>
      <c r="E48" s="1404">
        <v>21.853066815827162</v>
      </c>
    </row>
    <row r="49" spans="1:6" ht="15" customHeight="1">
      <c r="A49" s="1401" t="s">
        <v>293</v>
      </c>
      <c r="B49" s="1402">
        <v>19.238707070962693</v>
      </c>
      <c r="C49" s="1402">
        <v>18.769777362915768</v>
      </c>
      <c r="D49" s="1402">
        <v>16.819934046500713</v>
      </c>
      <c r="E49" s="1402">
        <v>15.763880476838557</v>
      </c>
      <c r="F49" s="845"/>
    </row>
    <row r="50" spans="1:6" ht="15" customHeight="1">
      <c r="A50" s="1403" t="s">
        <v>294</v>
      </c>
      <c r="B50" s="1404">
        <v>0.93399196607839508</v>
      </c>
      <c r="C50" s="1404">
        <v>1.2539927830291289</v>
      </c>
      <c r="D50" s="1404">
        <v>1.8521985843558872</v>
      </c>
      <c r="E50" s="1404">
        <v>1.6646952779301845</v>
      </c>
      <c r="F50" s="845"/>
    </row>
    <row r="51" spans="1:6" ht="15" customHeight="1">
      <c r="A51" s="1401" t="s">
        <v>295</v>
      </c>
      <c r="B51" s="1402">
        <v>62.808203113878967</v>
      </c>
      <c r="C51" s="1402">
        <v>62.983017641735607</v>
      </c>
      <c r="D51" s="1402">
        <v>62.676115641693862</v>
      </c>
      <c r="E51" s="1402">
        <v>63.232724221717106</v>
      </c>
      <c r="F51" s="1090"/>
    </row>
    <row r="52" spans="1:6" ht="15" customHeight="1">
      <c r="A52" s="1403" t="s">
        <v>567</v>
      </c>
      <c r="B52" s="1404">
        <v>18.908727908184268</v>
      </c>
      <c r="C52" s="1404">
        <v>18.701578390151489</v>
      </c>
      <c r="D52" s="1404">
        <v>17.070641555004698</v>
      </c>
      <c r="E52" s="1404">
        <v>19.204517924198917</v>
      </c>
    </row>
    <row r="53" spans="1:6" ht="15" customHeight="1">
      <c r="A53" s="1405" t="s">
        <v>565</v>
      </c>
      <c r="B53" s="1406">
        <v>44.242899999999999</v>
      </c>
      <c r="C53" s="1406">
        <v>44.322699999999998</v>
      </c>
      <c r="D53" s="1406">
        <v>44.17</v>
      </c>
      <c r="E53" s="1406">
        <v>44.370199999999997</v>
      </c>
    </row>
    <row r="54" spans="1:6" ht="15" customHeight="1">
      <c r="A54" s="876" t="s">
        <v>296</v>
      </c>
      <c r="B54" s="1400"/>
      <c r="C54" s="1400"/>
      <c r="D54" s="1400"/>
      <c r="E54" s="1400"/>
    </row>
    <row r="55" spans="1:6" ht="15" customHeight="1">
      <c r="A55" s="1401" t="s">
        <v>291</v>
      </c>
      <c r="B55" s="1402">
        <v>39.432311092464175</v>
      </c>
      <c r="C55" s="1402">
        <v>40.140481745588382</v>
      </c>
      <c r="D55" s="1402">
        <v>40.28720430773847</v>
      </c>
      <c r="E55" s="1402">
        <v>43.775332331560193</v>
      </c>
    </row>
    <row r="56" spans="1:6" ht="15" customHeight="1">
      <c r="A56" s="1403" t="s">
        <v>292</v>
      </c>
      <c r="B56" s="1404">
        <v>12.323629588273576</v>
      </c>
      <c r="C56" s="1404">
        <v>25.956590319082512</v>
      </c>
      <c r="D56" s="1404">
        <v>33.127806895382093</v>
      </c>
      <c r="E56" s="1404">
        <v>29.802641965351302</v>
      </c>
    </row>
    <row r="57" spans="1:6" ht="15" customHeight="1">
      <c r="A57" s="1401" t="s">
        <v>293</v>
      </c>
      <c r="B57" s="1402">
        <v>48.243316011509705</v>
      </c>
      <c r="C57" s="1402">
        <v>33.902681476126318</v>
      </c>
      <c r="D57" s="1402">
        <v>26.497010870451483</v>
      </c>
      <c r="E57" s="1402">
        <v>26.406974566032364</v>
      </c>
    </row>
    <row r="58" spans="1:6" ht="15" customHeight="1">
      <c r="A58" s="1403" t="s">
        <v>294</v>
      </c>
      <c r="B58" s="1404">
        <v>7.4330775253467945E-4</v>
      </c>
      <c r="C58" s="1404">
        <v>2.4645920278663203E-4</v>
      </c>
      <c r="D58" s="1404">
        <v>8.7977926427949424E-2</v>
      </c>
      <c r="E58" s="1404">
        <v>1.5051137056144831E-2</v>
      </c>
    </row>
    <row r="59" spans="1:6" ht="15" customHeight="1">
      <c r="A59" s="1401" t="s">
        <v>295</v>
      </c>
      <c r="B59" s="1402">
        <v>78.057637734926544</v>
      </c>
      <c r="C59" s="1402">
        <v>78.051000624363311</v>
      </c>
      <c r="D59" s="1402">
        <v>77.786918929849222</v>
      </c>
      <c r="E59" s="1402">
        <v>77.842108664301563</v>
      </c>
    </row>
    <row r="60" spans="1:6" ht="15" customHeight="1">
      <c r="A60" s="1403" t="s">
        <v>567</v>
      </c>
      <c r="B60" s="1404">
        <v>22.589783317531161</v>
      </c>
      <c r="C60" s="1404">
        <v>23.844845716539055</v>
      </c>
      <c r="D60" s="1404">
        <v>25.756822162283804</v>
      </c>
      <c r="E60" s="1404">
        <v>24.060796777747875</v>
      </c>
    </row>
    <row r="61" spans="1:6" ht="15" customHeight="1">
      <c r="A61" s="1405" t="s">
        <v>565</v>
      </c>
      <c r="B61" s="1406">
        <v>41.896799999999999</v>
      </c>
      <c r="C61" s="1406">
        <v>42.056899999999999</v>
      </c>
      <c r="D61" s="1406">
        <v>42.082099999999997</v>
      </c>
      <c r="E61" s="1406">
        <v>42.135199999999998</v>
      </c>
    </row>
    <row r="62" spans="1:6" ht="5.0999999999999996" customHeight="1">
      <c r="A62" s="878"/>
      <c r="B62" s="879"/>
      <c r="C62" s="879"/>
      <c r="D62" s="879"/>
      <c r="E62" s="879"/>
    </row>
    <row r="63" spans="1:6" ht="12.75" customHeight="1">
      <c r="A63" s="826" t="s">
        <v>297</v>
      </c>
      <c r="B63" s="733"/>
      <c r="C63" s="733"/>
      <c r="D63" s="733"/>
      <c r="E63" s="733"/>
    </row>
    <row r="64" spans="1:6" ht="12.75" customHeight="1">
      <c r="A64" s="826" t="s">
        <v>492</v>
      </c>
      <c r="B64" s="733"/>
      <c r="C64" s="733"/>
      <c r="D64" s="733"/>
      <c r="E64" s="733"/>
    </row>
    <row r="65" spans="1:18" ht="12.75" customHeight="1">
      <c r="A65" s="826" t="s">
        <v>286</v>
      </c>
      <c r="B65" s="733"/>
      <c r="C65" s="733"/>
      <c r="D65" s="733"/>
      <c r="E65" s="733"/>
    </row>
    <row r="66" spans="1:18" ht="12.75" customHeight="1">
      <c r="A66" s="826" t="s">
        <v>287</v>
      </c>
      <c r="B66" s="733"/>
      <c r="C66" s="733"/>
      <c r="D66" s="733"/>
      <c r="E66" s="733"/>
    </row>
    <row r="67" spans="1:18" ht="12.75" customHeight="1">
      <c r="A67" s="271"/>
    </row>
    <row r="68" spans="1:18" ht="12.75" customHeight="1"/>
    <row r="69" spans="1:18" ht="15" customHeight="1">
      <c r="R69" s="389"/>
    </row>
  </sheetData>
  <mergeCells count="3">
    <mergeCell ref="A5:A6"/>
    <mergeCell ref="B5:E5"/>
    <mergeCell ref="F5:G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T76"/>
  <sheetViews>
    <sheetView tabSelected="1" topLeftCell="A4" workbookViewId="0">
      <selection activeCell="I22" sqref="I20:J22"/>
    </sheetView>
  </sheetViews>
  <sheetFormatPr baseColWidth="10" defaultColWidth="11.42578125" defaultRowHeight="15"/>
  <cols>
    <col min="1" max="1" width="42.5703125" style="791" customWidth="1"/>
    <col min="2" max="3" width="19.28515625" style="791" customWidth="1"/>
    <col min="4" max="4" width="13.42578125" style="791" customWidth="1"/>
    <col min="5" max="5" width="17.28515625" style="791" customWidth="1"/>
    <col min="6" max="6" width="19" style="791" customWidth="1"/>
    <col min="7" max="20" width="11.42578125" style="791"/>
    <col min="21" max="16384" width="11.42578125" style="841"/>
  </cols>
  <sheetData>
    <row r="1" spans="1:20" ht="18" customHeight="1">
      <c r="A1" s="880" t="s">
        <v>298</v>
      </c>
      <c r="B1" s="790"/>
      <c r="C1" s="790"/>
      <c r="D1" s="790"/>
      <c r="E1" s="790"/>
      <c r="F1" s="790"/>
    </row>
    <row r="2" spans="1:20">
      <c r="H2" s="881"/>
    </row>
    <row r="3" spans="1:20" ht="15.75">
      <c r="A3" s="1699" t="s">
        <v>510</v>
      </c>
      <c r="B3" s="1699"/>
      <c r="C3" s="1699"/>
      <c r="D3" s="1700"/>
      <c r="E3" s="1700"/>
      <c r="F3" s="1700"/>
    </row>
    <row r="4" spans="1:20" ht="5.0999999999999996" customHeight="1">
      <c r="A4" s="882"/>
      <c r="B4" s="882"/>
      <c r="C4" s="882"/>
      <c r="D4" s="883"/>
      <c r="E4" s="883"/>
      <c r="F4" s="883"/>
    </row>
    <row r="5" spans="1:20" ht="30" customHeight="1">
      <c r="A5" s="1708"/>
      <c r="B5" s="1716" t="s">
        <v>299</v>
      </c>
      <c r="C5" s="1717"/>
      <c r="D5" s="1712" t="s">
        <v>300</v>
      </c>
      <c r="E5" s="1710" t="s">
        <v>618</v>
      </c>
      <c r="F5" s="1718"/>
      <c r="G5" s="884"/>
      <c r="H5" s="885"/>
      <c r="I5" s="885"/>
      <c r="J5" s="885"/>
      <c r="K5" s="885"/>
      <c r="L5" s="885"/>
      <c r="M5" s="885"/>
      <c r="N5" s="885"/>
      <c r="O5" s="885"/>
      <c r="P5" s="885"/>
    </row>
    <row r="6" spans="1:20" ht="28.5" customHeight="1">
      <c r="A6" s="1709"/>
      <c r="B6" s="886" t="s">
        <v>301</v>
      </c>
      <c r="C6" s="887" t="s">
        <v>302</v>
      </c>
      <c r="D6" s="1713"/>
      <c r="E6" s="888" t="s">
        <v>303</v>
      </c>
      <c r="F6" s="889" t="s">
        <v>304</v>
      </c>
      <c r="G6" s="885"/>
      <c r="H6" s="885"/>
      <c r="I6" s="885"/>
      <c r="J6" s="885"/>
      <c r="K6" s="885"/>
      <c r="L6" s="885"/>
      <c r="M6" s="885"/>
      <c r="N6" s="885"/>
      <c r="O6" s="885"/>
      <c r="P6" s="885"/>
    </row>
    <row r="7" spans="1:20" s="896" customFormat="1">
      <c r="A7" s="890" t="s">
        <v>114</v>
      </c>
      <c r="B7" s="891">
        <v>1777.09799666666</v>
      </c>
      <c r="C7" s="941">
        <v>1</v>
      </c>
      <c r="D7" s="892">
        <v>2144.8957349797201</v>
      </c>
      <c r="E7" s="893">
        <v>4.0668497775959711</v>
      </c>
      <c r="F7" s="893">
        <v>-1.0959420475233683</v>
      </c>
      <c r="G7" s="1723"/>
      <c r="H7" s="894"/>
      <c r="I7" s="894"/>
      <c r="J7" s="894"/>
      <c r="K7" s="894"/>
      <c r="L7" s="894"/>
      <c r="M7" s="894"/>
      <c r="N7" s="894"/>
      <c r="O7" s="894"/>
      <c r="P7" s="894"/>
      <c r="Q7" s="895"/>
      <c r="R7" s="895"/>
      <c r="S7" s="895"/>
      <c r="T7" s="895"/>
    </row>
    <row r="8" spans="1:20">
      <c r="A8" s="897" t="s">
        <v>136</v>
      </c>
      <c r="B8" s="898">
        <v>1367.4717499999899</v>
      </c>
      <c r="C8" s="942">
        <v>0.76949709727037297</v>
      </c>
      <c r="D8" s="899">
        <v>2216.0783874210401</v>
      </c>
      <c r="E8" s="900">
        <v>3.7650778393816697</v>
      </c>
      <c r="F8" s="900">
        <v>-1.3827429772078959</v>
      </c>
      <c r="G8" s="1723"/>
      <c r="H8" s="885" t="s">
        <v>305</v>
      </c>
      <c r="I8" s="885"/>
      <c r="J8" s="885"/>
      <c r="K8" s="885"/>
      <c r="L8" s="885"/>
      <c r="M8" s="885"/>
      <c r="N8" s="885"/>
      <c r="O8" s="885"/>
      <c r="P8" s="885"/>
    </row>
    <row r="9" spans="1:20">
      <c r="A9" s="901" t="s">
        <v>306</v>
      </c>
      <c r="B9" s="902">
        <v>168.847949999999</v>
      </c>
      <c r="C9" s="943">
        <v>9.501330276479443E-2</v>
      </c>
      <c r="D9" s="903">
        <v>3434.0930223681598</v>
      </c>
      <c r="E9" s="904">
        <v>2.23209744599695</v>
      </c>
      <c r="F9" s="904">
        <v>-2.839671691696366</v>
      </c>
      <c r="G9" s="1723"/>
      <c r="H9" s="885"/>
      <c r="I9" s="885"/>
      <c r="J9" s="885"/>
      <c r="K9" s="885"/>
      <c r="L9" s="885"/>
      <c r="M9" s="885"/>
      <c r="N9" s="885"/>
      <c r="O9" s="885"/>
      <c r="P9" s="885"/>
    </row>
    <row r="10" spans="1:20">
      <c r="A10" s="905" t="s">
        <v>307</v>
      </c>
      <c r="B10" s="898">
        <v>205.641189999999</v>
      </c>
      <c r="C10" s="942">
        <v>0.11571741703931043</v>
      </c>
      <c r="D10" s="899">
        <v>2421.9584737477599</v>
      </c>
      <c r="E10" s="900">
        <v>-0.46968308772262768</v>
      </c>
      <c r="F10" s="900">
        <v>-5.4074159738858434</v>
      </c>
      <c r="G10" s="1723"/>
      <c r="H10" s="885"/>
      <c r="I10" s="885"/>
      <c r="J10" s="885"/>
      <c r="K10" s="885"/>
      <c r="L10" s="885"/>
      <c r="M10" s="885"/>
      <c r="N10" s="885"/>
      <c r="O10" s="885"/>
      <c r="P10" s="885"/>
    </row>
    <row r="11" spans="1:20">
      <c r="A11" s="901" t="s">
        <v>308</v>
      </c>
      <c r="B11" s="902">
        <v>989.06189000000006</v>
      </c>
      <c r="C11" s="943">
        <v>0.55656012884782058</v>
      </c>
      <c r="D11" s="903">
        <v>1964.79175065507</v>
      </c>
      <c r="E11" s="904">
        <v>4.1471725080888922</v>
      </c>
      <c r="F11" s="904">
        <v>-1.0196041550186496</v>
      </c>
      <c r="G11" s="1723"/>
      <c r="H11" s="885"/>
      <c r="I11" s="885"/>
      <c r="J11" s="885"/>
      <c r="K11" s="885"/>
      <c r="L11" s="885"/>
      <c r="M11" s="885"/>
      <c r="N11" s="885"/>
      <c r="O11" s="885"/>
      <c r="P11" s="885"/>
    </row>
    <row r="12" spans="1:20">
      <c r="A12" s="897" t="s">
        <v>68</v>
      </c>
      <c r="B12" s="898">
        <v>386.07103666666598</v>
      </c>
      <c r="C12" s="942">
        <v>0.21724802874733273</v>
      </c>
      <c r="D12" s="899">
        <v>1922.22099644678</v>
      </c>
      <c r="E12" s="900">
        <v>6.2806700047721709</v>
      </c>
      <c r="F12" s="900">
        <v>1.0080498049532594</v>
      </c>
      <c r="G12" s="1723"/>
      <c r="H12" s="885"/>
      <c r="I12" s="885"/>
      <c r="J12" s="885"/>
      <c r="K12" s="885"/>
      <c r="L12" s="885"/>
      <c r="M12" s="885"/>
      <c r="N12" s="885"/>
      <c r="O12" s="885"/>
      <c r="P12" s="885"/>
    </row>
    <row r="13" spans="1:20">
      <c r="A13" s="906" t="s">
        <v>309</v>
      </c>
      <c r="B13" s="902">
        <v>2.9726399999999997</v>
      </c>
      <c r="C13" s="943">
        <v>1.6727496207726545E-3</v>
      </c>
      <c r="D13" s="903">
        <v>3517.4303140453098</v>
      </c>
      <c r="E13" s="904">
        <v>-0.23653574376147901</v>
      </c>
      <c r="F13" s="904">
        <v>-5.1858351489842969</v>
      </c>
      <c r="G13" s="1723"/>
      <c r="H13" s="885"/>
      <c r="I13" s="885"/>
      <c r="J13" s="885"/>
      <c r="K13" s="885"/>
      <c r="L13" s="885"/>
      <c r="M13" s="885"/>
      <c r="N13" s="885"/>
      <c r="O13" s="885"/>
      <c r="P13" s="885"/>
    </row>
    <row r="14" spans="1:20" s="896" customFormat="1" ht="15" customHeight="1">
      <c r="A14" s="907" t="s">
        <v>142</v>
      </c>
      <c r="B14" s="908">
        <v>1756.51542666666</v>
      </c>
      <c r="C14" s="944">
        <v>0.98841787563848071</v>
      </c>
      <c r="D14" s="909">
        <v>2153.69272595128</v>
      </c>
      <c r="E14" s="910">
        <v>4.1011342270491191</v>
      </c>
      <c r="F14" s="910">
        <v>-1.0633584612724678</v>
      </c>
      <c r="G14" s="1723"/>
      <c r="H14" s="894"/>
      <c r="I14" s="894"/>
      <c r="J14" s="894"/>
      <c r="K14" s="894"/>
      <c r="L14" s="894"/>
      <c r="M14" s="894"/>
      <c r="N14" s="894"/>
      <c r="O14" s="894"/>
      <c r="P14" s="894"/>
      <c r="Q14" s="895"/>
      <c r="R14" s="895"/>
      <c r="S14" s="895"/>
      <c r="T14" s="895"/>
    </row>
    <row r="15" spans="1:20">
      <c r="A15" s="911" t="s">
        <v>131</v>
      </c>
      <c r="B15" s="912">
        <v>20.58257</v>
      </c>
      <c r="C15" s="945">
        <v>1.1582124361519263E-2</v>
      </c>
      <c r="D15" s="913">
        <v>1394.1609943813201</v>
      </c>
      <c r="E15" s="914">
        <v>4.1050864117878172</v>
      </c>
      <c r="F15" s="914">
        <v>-1.0596023457631554</v>
      </c>
      <c r="G15" s="1723"/>
      <c r="H15" s="885"/>
      <c r="I15" s="885"/>
      <c r="J15" s="885"/>
      <c r="K15" s="885"/>
      <c r="L15" s="885"/>
      <c r="M15" s="885"/>
      <c r="N15" s="885"/>
      <c r="O15" s="885"/>
      <c r="P15" s="885"/>
    </row>
    <row r="16" spans="1:20">
      <c r="A16" s="897" t="s">
        <v>310</v>
      </c>
      <c r="B16" s="898">
        <v>162.086686666666</v>
      </c>
      <c r="C16" s="942">
        <v>9.1208637323712816E-2</v>
      </c>
      <c r="D16" s="899">
        <v>3565.5711197154401</v>
      </c>
      <c r="E16" s="900">
        <v>0.61989590576287945</v>
      </c>
      <c r="F16" s="900">
        <v>-4.3718913649850482</v>
      </c>
      <c r="G16" s="1723"/>
      <c r="H16" s="885"/>
      <c r="I16" s="885"/>
      <c r="J16" s="885"/>
      <c r="K16" s="885"/>
      <c r="L16" s="885"/>
      <c r="M16" s="885"/>
      <c r="N16" s="885"/>
      <c r="O16" s="885"/>
      <c r="P16" s="885"/>
    </row>
    <row r="17" spans="1:20">
      <c r="A17" s="906" t="s">
        <v>311</v>
      </c>
      <c r="B17" s="902">
        <v>305.21011666666601</v>
      </c>
      <c r="C17" s="943">
        <v>0.17174636246237124</v>
      </c>
      <c r="D17" s="903">
        <v>2437.3653466312699</v>
      </c>
      <c r="E17" s="904">
        <v>2.9856479594373431</v>
      </c>
      <c r="F17" s="904">
        <v>-2.1235050756153062</v>
      </c>
      <c r="G17" s="1723"/>
      <c r="H17" s="885"/>
      <c r="I17" s="885" t="s">
        <v>485</v>
      </c>
      <c r="J17" s="885"/>
      <c r="K17" s="885"/>
      <c r="L17" s="885"/>
      <c r="M17" s="885"/>
      <c r="N17" s="885"/>
      <c r="O17" s="885"/>
      <c r="P17" s="885"/>
    </row>
    <row r="18" spans="1:20">
      <c r="A18" s="897" t="s">
        <v>312</v>
      </c>
      <c r="B18" s="898">
        <v>1309.1444633333299</v>
      </c>
      <c r="C18" s="942">
        <v>0.73667544828080367</v>
      </c>
      <c r="D18" s="899">
        <v>1900.8548243990999</v>
      </c>
      <c r="E18" s="900">
        <v>4.6955060614613409</v>
      </c>
      <c r="F18" s="900">
        <v>-0.49847361579425931</v>
      </c>
      <c r="G18" s="1723"/>
      <c r="H18" s="885"/>
      <c r="I18" s="885"/>
      <c r="J18" s="885"/>
      <c r="K18" s="885"/>
      <c r="L18" s="885"/>
      <c r="M18" s="885"/>
      <c r="N18" s="885"/>
      <c r="O18" s="885"/>
      <c r="P18" s="885"/>
    </row>
    <row r="19" spans="1:20">
      <c r="A19" s="911" t="s">
        <v>313</v>
      </c>
      <c r="B19" s="912">
        <v>0.65673000000000004</v>
      </c>
      <c r="C19" s="945">
        <v>3.6955193311333549E-4</v>
      </c>
      <c r="D19" s="913">
        <v>2065.0405115417998</v>
      </c>
      <c r="E19" s="914">
        <v>-3.8332319642749191</v>
      </c>
      <c r="F19" s="914">
        <v>-8.6040980462603116</v>
      </c>
      <c r="G19" s="1723"/>
      <c r="H19" s="885"/>
      <c r="I19" s="885"/>
      <c r="J19" s="885"/>
      <c r="K19" s="885"/>
      <c r="L19" s="885"/>
      <c r="M19" s="885"/>
      <c r="N19" s="885"/>
      <c r="O19" s="885"/>
      <c r="P19" s="885"/>
    </row>
    <row r="20" spans="1:20">
      <c r="A20" s="915" t="s">
        <v>115</v>
      </c>
      <c r="B20" s="898">
        <v>927.65052000000003</v>
      </c>
      <c r="C20" s="942">
        <v>0.5220030193832943</v>
      </c>
      <c r="D20" s="899">
        <v>2020.4583992886601</v>
      </c>
      <c r="E20" s="900">
        <v>4.2219617898781259</v>
      </c>
      <c r="F20" s="900">
        <v>-0.94852519494594834</v>
      </c>
      <c r="G20" s="1723"/>
      <c r="H20" s="885"/>
      <c r="I20" s="885"/>
      <c r="J20" s="885"/>
      <c r="K20" s="885"/>
      <c r="L20" s="885"/>
      <c r="M20" s="885"/>
      <c r="N20" s="885"/>
      <c r="O20" s="885"/>
      <c r="P20" s="885"/>
    </row>
    <row r="21" spans="1:20">
      <c r="A21" s="916" t="s">
        <v>314</v>
      </c>
      <c r="B21" s="902">
        <v>96.130420000000001</v>
      </c>
      <c r="C21" s="943">
        <v>5.4094045562098347E-2</v>
      </c>
      <c r="D21" s="903">
        <v>2043.40754082594</v>
      </c>
      <c r="E21" s="904">
        <v>5.0980193466893864</v>
      </c>
      <c r="F21" s="904">
        <v>-0.11592915159708284</v>
      </c>
      <c r="G21" s="1723"/>
      <c r="H21" s="885"/>
      <c r="I21" s="885"/>
      <c r="J21" s="885"/>
      <c r="K21" s="885"/>
      <c r="L21" s="885"/>
      <c r="M21" s="885"/>
      <c r="N21" s="885"/>
      <c r="O21" s="885"/>
      <c r="P21" s="885"/>
    </row>
    <row r="22" spans="1:20">
      <c r="A22" s="915" t="s">
        <v>315</v>
      </c>
      <c r="B22" s="898">
        <v>268.675786666666</v>
      </c>
      <c r="C22" s="942">
        <v>0.15118794077233039</v>
      </c>
      <c r="D22" s="899">
        <v>2205.4662085549598</v>
      </c>
      <c r="E22" s="900">
        <v>2.9731687742742929</v>
      </c>
      <c r="F22" s="900">
        <v>-2.1353651641565663</v>
      </c>
      <c r="G22" s="1723"/>
      <c r="H22" s="885"/>
      <c r="I22" s="885"/>
      <c r="J22" s="885"/>
      <c r="K22" s="885"/>
      <c r="L22" s="885"/>
      <c r="M22" s="885"/>
      <c r="N22" s="885"/>
      <c r="O22" s="885"/>
      <c r="P22" s="885"/>
    </row>
    <row r="23" spans="1:20" s="923" customFormat="1">
      <c r="A23" s="917" t="s">
        <v>316</v>
      </c>
      <c r="B23" s="918">
        <v>78.752100000000013</v>
      </c>
      <c r="C23" s="946">
        <v>4.4315001281705894E-2</v>
      </c>
      <c r="D23" s="919">
        <v>2112.0962689501598</v>
      </c>
      <c r="E23" s="920">
        <v>3.6975233630393678</v>
      </c>
      <c r="F23" s="920">
        <v>-1.4469460529943134</v>
      </c>
      <c r="G23" s="1723"/>
      <c r="H23" s="921"/>
      <c r="I23" s="921"/>
      <c r="J23" s="921"/>
      <c r="K23" s="921"/>
      <c r="L23" s="921"/>
      <c r="M23" s="921"/>
      <c r="N23" s="921"/>
      <c r="O23" s="921"/>
      <c r="P23" s="921"/>
      <c r="Q23" s="922"/>
      <c r="R23" s="922"/>
      <c r="S23" s="922"/>
      <c r="T23" s="922"/>
    </row>
    <row r="24" spans="1:20">
      <c r="A24" s="915" t="s">
        <v>272</v>
      </c>
      <c r="B24" s="898">
        <v>236.57347999999899</v>
      </c>
      <c r="C24" s="942">
        <v>0.1331234858425055</v>
      </c>
      <c r="D24" s="899">
        <v>2351.2388545789299</v>
      </c>
      <c r="E24" s="900">
        <v>4.0966254611122688</v>
      </c>
      <c r="F24" s="900">
        <v>-1.0676435457972144</v>
      </c>
      <c r="G24" s="1723"/>
      <c r="H24" s="885"/>
      <c r="I24" s="885"/>
      <c r="J24" s="885"/>
      <c r="K24" s="885"/>
      <c r="L24" s="885"/>
      <c r="M24" s="885"/>
      <c r="N24" s="885"/>
      <c r="O24" s="885"/>
      <c r="P24" s="885"/>
    </row>
    <row r="25" spans="1:20" ht="15" customHeight="1">
      <c r="A25" s="916" t="s">
        <v>317</v>
      </c>
      <c r="B25" s="902">
        <v>53.293959999999998</v>
      </c>
      <c r="C25" s="943">
        <v>2.9989319722358923E-2</v>
      </c>
      <c r="D25" s="903">
        <v>2922.6524826674699</v>
      </c>
      <c r="E25" s="904">
        <v>5.5281881975102198</v>
      </c>
      <c r="F25" s="904">
        <v>0.29289887617369725</v>
      </c>
      <c r="G25" s="1723"/>
      <c r="H25" s="885"/>
      <c r="I25" s="885"/>
      <c r="J25" s="885"/>
      <c r="K25" s="885"/>
      <c r="L25" s="885"/>
      <c r="M25" s="885"/>
      <c r="N25" s="885"/>
      <c r="O25" s="885"/>
      <c r="P25" s="885"/>
    </row>
    <row r="26" spans="1:20" ht="15" customHeight="1">
      <c r="A26" s="915" t="s">
        <v>318</v>
      </c>
      <c r="B26" s="898">
        <v>13.76948</v>
      </c>
      <c r="C26" s="942">
        <v>7.7482952689315399E-3</v>
      </c>
      <c r="D26" s="899">
        <v>2334.1121383239401</v>
      </c>
      <c r="E26" s="900">
        <v>1.7051222593921223</v>
      </c>
      <c r="F26" s="900">
        <v>-3.3405034599960581</v>
      </c>
      <c r="G26" s="1723"/>
      <c r="H26" s="885"/>
      <c r="I26" s="885"/>
      <c r="J26" s="885"/>
      <c r="K26" s="885"/>
      <c r="L26" s="885"/>
      <c r="M26" s="885"/>
      <c r="N26" s="885"/>
      <c r="O26" s="885"/>
      <c r="P26" s="885"/>
    </row>
    <row r="27" spans="1:20">
      <c r="A27" s="916" t="s">
        <v>112</v>
      </c>
      <c r="B27" s="902">
        <v>92.903806666666597</v>
      </c>
      <c r="C27" s="943">
        <v>5.2278381294069441E-2</v>
      </c>
      <c r="D27" s="903">
        <v>2305.9370255037102</v>
      </c>
      <c r="E27" s="904">
        <v>3.7939756888845988</v>
      </c>
      <c r="F27" s="904">
        <v>-1.3552787598509974</v>
      </c>
      <c r="G27" s="1723"/>
      <c r="H27" s="885"/>
      <c r="I27" s="885"/>
      <c r="J27" s="885"/>
      <c r="K27" s="885"/>
      <c r="L27" s="885"/>
      <c r="M27" s="885"/>
      <c r="N27" s="885"/>
      <c r="O27" s="885"/>
      <c r="P27" s="885"/>
    </row>
    <row r="28" spans="1:20">
      <c r="A28" s="924" t="s">
        <v>319</v>
      </c>
      <c r="B28" s="925">
        <v>9.3484433333333303</v>
      </c>
      <c r="C28" s="947">
        <v>5.2605108727084276E-3</v>
      </c>
      <c r="D28" s="926">
        <v>2537.24574141722</v>
      </c>
      <c r="E28" s="927">
        <v>4.6922275163702842</v>
      </c>
      <c r="F28" s="927">
        <v>-0.50158951114782635</v>
      </c>
      <c r="G28" s="1723"/>
      <c r="H28" s="885"/>
      <c r="I28" s="885"/>
      <c r="J28" s="885"/>
      <c r="K28" s="885"/>
      <c r="L28" s="885"/>
      <c r="M28" s="885"/>
      <c r="N28" s="885"/>
      <c r="O28" s="885"/>
      <c r="P28" s="885"/>
    </row>
    <row r="29" spans="1:20" ht="5.0999999999999996" customHeight="1">
      <c r="A29" s="928"/>
      <c r="B29" s="929"/>
      <c r="C29" s="930"/>
      <c r="D29" s="931"/>
      <c r="E29" s="932"/>
      <c r="F29" s="932"/>
      <c r="G29" s="885"/>
      <c r="H29" s="885"/>
      <c r="I29" s="885"/>
      <c r="J29" s="885"/>
      <c r="K29" s="885"/>
      <c r="L29" s="885"/>
      <c r="M29" s="885"/>
      <c r="N29" s="885"/>
      <c r="O29" s="885"/>
      <c r="P29" s="885"/>
    </row>
    <row r="30" spans="1:20" ht="12.75" customHeight="1">
      <c r="A30" s="1719" t="s">
        <v>320</v>
      </c>
      <c r="B30" s="1719"/>
      <c r="C30" s="1719"/>
      <c r="D30" s="1719"/>
      <c r="E30" s="1719"/>
      <c r="F30" s="1719"/>
      <c r="G30" s="885"/>
      <c r="H30" s="885"/>
      <c r="I30" s="885"/>
      <c r="J30" s="885"/>
      <c r="K30" s="885"/>
      <c r="L30" s="885"/>
      <c r="M30" s="885"/>
      <c r="N30" s="885"/>
      <c r="O30" s="885"/>
      <c r="P30" s="885"/>
    </row>
    <row r="31" spans="1:20" ht="12.75" customHeight="1">
      <c r="A31" s="1719" t="s">
        <v>236</v>
      </c>
      <c r="B31" s="1719"/>
      <c r="C31" s="1719"/>
      <c r="D31" s="1719"/>
      <c r="E31" s="1719"/>
      <c r="F31" s="1719"/>
      <c r="G31" s="885"/>
      <c r="H31" s="885"/>
      <c r="I31" s="885"/>
      <c r="J31" s="885"/>
      <c r="K31" s="885"/>
      <c r="L31" s="885"/>
      <c r="M31" s="885"/>
      <c r="N31" s="885"/>
      <c r="O31" s="885"/>
      <c r="P31" s="885"/>
    </row>
    <row r="32" spans="1:20" ht="12.75" customHeight="1">
      <c r="A32" s="1719" t="s">
        <v>321</v>
      </c>
      <c r="B32" s="1719"/>
      <c r="C32" s="1719"/>
      <c r="D32" s="1719"/>
      <c r="E32" s="1719"/>
      <c r="F32" s="1719"/>
      <c r="G32" s="885"/>
      <c r="H32" s="885"/>
      <c r="I32" s="885"/>
      <c r="J32" s="885"/>
      <c r="K32" s="885"/>
      <c r="L32" s="885"/>
      <c r="M32" s="885"/>
      <c r="N32" s="885"/>
      <c r="O32" s="885"/>
      <c r="P32" s="885"/>
    </row>
    <row r="33" spans="1:16" ht="12.75" customHeight="1">
      <c r="A33" s="1719" t="s">
        <v>238</v>
      </c>
      <c r="B33" s="1719"/>
      <c r="C33" s="1719"/>
      <c r="D33" s="1719"/>
      <c r="E33" s="1719"/>
      <c r="F33" s="1719"/>
      <c r="G33" s="885"/>
      <c r="H33" s="885"/>
      <c r="I33" s="885"/>
      <c r="J33" s="885"/>
      <c r="K33" s="885"/>
      <c r="L33" s="885"/>
      <c r="M33" s="885"/>
      <c r="N33" s="885"/>
      <c r="O33" s="885"/>
      <c r="P33" s="885"/>
    </row>
    <row r="34" spans="1:16" ht="12.75" customHeight="1">
      <c r="A34" s="1719" t="s">
        <v>247</v>
      </c>
      <c r="B34" s="1719"/>
      <c r="C34" s="1719"/>
      <c r="D34" s="1719"/>
      <c r="E34" s="1719"/>
      <c r="F34" s="1719"/>
      <c r="G34" s="885"/>
      <c r="H34" s="885"/>
      <c r="I34" s="885"/>
      <c r="J34" s="885"/>
      <c r="K34" s="885"/>
      <c r="L34" s="885"/>
      <c r="M34" s="885"/>
      <c r="N34" s="885"/>
      <c r="O34" s="885"/>
      <c r="P34" s="885"/>
    </row>
    <row r="35" spans="1:16" ht="13.5" customHeight="1">
      <c r="A35" s="144" t="s">
        <v>62</v>
      </c>
      <c r="B35" s="933"/>
      <c r="C35" s="933"/>
      <c r="D35" s="933"/>
      <c r="E35" s="933"/>
      <c r="F35" s="933"/>
      <c r="G35" s="885"/>
      <c r="H35" s="885"/>
      <c r="I35" s="885"/>
      <c r="J35" s="885"/>
      <c r="K35" s="885"/>
      <c r="L35" s="885"/>
      <c r="M35" s="885"/>
      <c r="N35" s="885"/>
      <c r="O35" s="885"/>
      <c r="P35" s="885"/>
    </row>
    <row r="36" spans="1:16" ht="13.5" customHeight="1">
      <c r="A36" s="934" t="s">
        <v>322</v>
      </c>
      <c r="B36" s="933"/>
      <c r="C36" s="933"/>
      <c r="D36" s="933"/>
      <c r="E36" s="933"/>
      <c r="F36" s="933"/>
      <c r="G36" s="885"/>
      <c r="H36" s="885"/>
      <c r="I36" s="885"/>
      <c r="J36" s="885"/>
      <c r="K36" s="885"/>
      <c r="L36" s="885"/>
      <c r="M36" s="885"/>
      <c r="N36" s="885"/>
      <c r="O36" s="885"/>
      <c r="P36" s="885"/>
    </row>
    <row r="37" spans="1:16">
      <c r="A37" s="885"/>
      <c r="B37" s="885"/>
      <c r="C37" s="885"/>
      <c r="D37" s="885"/>
      <c r="E37" s="885"/>
      <c r="F37" s="885"/>
      <c r="G37" s="885"/>
      <c r="H37" s="885"/>
      <c r="I37" s="885"/>
      <c r="J37" s="885"/>
      <c r="K37" s="885"/>
      <c r="L37" s="885"/>
      <c r="M37" s="885"/>
      <c r="N37" s="885"/>
      <c r="O37" s="885"/>
      <c r="P37" s="885"/>
    </row>
    <row r="38" spans="1:16" ht="15.75">
      <c r="A38" s="1720" t="s">
        <v>512</v>
      </c>
      <c r="B38" s="1720"/>
      <c r="C38" s="1720"/>
      <c r="D38" s="1721"/>
      <c r="E38" s="1721"/>
      <c r="F38" s="1721"/>
      <c r="G38" s="885"/>
      <c r="H38" s="885"/>
      <c r="I38" s="885"/>
      <c r="J38" s="885"/>
      <c r="K38" s="885"/>
      <c r="L38" s="885"/>
      <c r="M38" s="885"/>
      <c r="N38" s="885"/>
      <c r="O38" s="885"/>
      <c r="P38" s="885"/>
    </row>
    <row r="39" spans="1:16" ht="5.0999999999999996" customHeight="1">
      <c r="A39" s="794"/>
      <c r="B39" s="794"/>
      <c r="C39" s="794"/>
      <c r="D39" s="935"/>
      <c r="E39" s="935"/>
      <c r="F39" s="935"/>
      <c r="G39" s="885"/>
      <c r="H39" s="885"/>
      <c r="I39" s="885"/>
      <c r="J39" s="885"/>
      <c r="K39" s="885"/>
      <c r="L39" s="885"/>
      <c r="M39" s="885"/>
      <c r="N39" s="885"/>
      <c r="O39" s="885"/>
      <c r="P39" s="885"/>
    </row>
    <row r="40" spans="1:16" ht="30" customHeight="1">
      <c r="A40" s="1708"/>
      <c r="B40" s="1710" t="s">
        <v>323</v>
      </c>
      <c r="C40" s="1711"/>
      <c r="D40" s="1712" t="s">
        <v>511</v>
      </c>
      <c r="E40" s="1714" t="s">
        <v>324</v>
      </c>
      <c r="F40" s="1715"/>
      <c r="G40" s="885"/>
      <c r="H40" s="885"/>
      <c r="I40" s="885"/>
      <c r="J40" s="885"/>
      <c r="K40" s="885"/>
      <c r="L40" s="885"/>
      <c r="M40" s="885"/>
      <c r="N40" s="885"/>
      <c r="O40" s="885"/>
      <c r="P40" s="885"/>
    </row>
    <row r="41" spans="1:16" ht="28.9" customHeight="1">
      <c r="A41" s="1709"/>
      <c r="B41" s="936" t="s">
        <v>301</v>
      </c>
      <c r="C41" s="887" t="s">
        <v>302</v>
      </c>
      <c r="D41" s="1713"/>
      <c r="E41" s="937" t="s">
        <v>303</v>
      </c>
      <c r="F41" s="937" t="s">
        <v>325</v>
      </c>
      <c r="G41" s="885"/>
      <c r="H41" s="885"/>
      <c r="I41" s="885"/>
      <c r="J41" s="885"/>
      <c r="K41" s="885"/>
      <c r="L41" s="885"/>
      <c r="M41" s="885"/>
      <c r="N41" s="885"/>
      <c r="O41" s="885"/>
      <c r="P41" s="885"/>
    </row>
    <row r="42" spans="1:16">
      <c r="A42" s="890" t="s">
        <v>114</v>
      </c>
      <c r="B42" s="891">
        <v>1147.8434999999999</v>
      </c>
      <c r="C42" s="941">
        <v>1</v>
      </c>
      <c r="D42" s="892">
        <v>2225.1378960165598</v>
      </c>
      <c r="E42" s="893">
        <v>5.417921873417253</v>
      </c>
      <c r="F42" s="893">
        <v>0.18810290193609358</v>
      </c>
      <c r="G42" s="885"/>
      <c r="H42" s="885"/>
      <c r="I42" s="885"/>
      <c r="J42" s="885"/>
      <c r="K42" s="885"/>
      <c r="L42" s="885"/>
      <c r="M42" s="885"/>
      <c r="N42" s="885"/>
      <c r="O42" s="885"/>
      <c r="P42" s="885"/>
    </row>
    <row r="43" spans="1:16">
      <c r="A43" s="897" t="s">
        <v>136</v>
      </c>
      <c r="B43" s="898">
        <v>1025.3973699999999</v>
      </c>
      <c r="C43" s="942">
        <v>0.89332506565572745</v>
      </c>
      <c r="D43" s="899">
        <v>2239.67538590913</v>
      </c>
      <c r="E43" s="900">
        <v>5.3142517565014424</v>
      </c>
      <c r="F43" s="900">
        <v>8.9575894793281208E-2</v>
      </c>
      <c r="G43" s="885"/>
      <c r="H43" s="885"/>
      <c r="I43" s="885"/>
      <c r="J43" s="885"/>
      <c r="K43" s="885"/>
      <c r="L43" s="885"/>
      <c r="M43" s="885"/>
      <c r="N43" s="885"/>
      <c r="O43" s="885"/>
      <c r="P43" s="885"/>
    </row>
    <row r="44" spans="1:16">
      <c r="A44" s="901" t="s">
        <v>306</v>
      </c>
      <c r="B44" s="902">
        <v>116.63607</v>
      </c>
      <c r="C44" s="943">
        <v>0.10161321643586431</v>
      </c>
      <c r="D44" s="903">
        <v>3478.48104837255</v>
      </c>
      <c r="E44" s="904">
        <v>4.9717995388348202</v>
      </c>
      <c r="F44" s="904">
        <v>-0.23588715183913145</v>
      </c>
      <c r="G44" s="885"/>
      <c r="H44" s="885"/>
      <c r="I44" s="885"/>
      <c r="J44" s="885"/>
      <c r="K44" s="885"/>
      <c r="L44" s="885"/>
      <c r="M44" s="885"/>
      <c r="N44" s="885"/>
      <c r="O44" s="885"/>
      <c r="P44" s="885"/>
    </row>
    <row r="45" spans="1:16">
      <c r="A45" s="905" t="s">
        <v>307</v>
      </c>
      <c r="B45" s="898">
        <v>125.80677</v>
      </c>
      <c r="C45" s="942">
        <v>0.10960272023146013</v>
      </c>
      <c r="D45" s="899">
        <v>2544.2746491650601</v>
      </c>
      <c r="E45" s="900">
        <v>4.3158402005586405</v>
      </c>
      <c r="F45" s="900">
        <v>-0.859304124160154</v>
      </c>
      <c r="G45" s="885"/>
      <c r="H45" s="885"/>
      <c r="I45" s="885"/>
      <c r="J45" s="885"/>
      <c r="K45" s="885"/>
      <c r="L45" s="885"/>
      <c r="M45" s="885"/>
      <c r="N45" s="885"/>
      <c r="O45" s="885"/>
      <c r="P45" s="885"/>
    </row>
    <row r="46" spans="1:16">
      <c r="A46" s="901" t="s">
        <v>308</v>
      </c>
      <c r="B46" s="902">
        <v>781.27010999999993</v>
      </c>
      <c r="C46" s="943">
        <v>0.68064166412929983</v>
      </c>
      <c r="D46" s="903">
        <v>2004.86123201328</v>
      </c>
      <c r="E46" s="904">
        <v>5.6087196791063665</v>
      </c>
      <c r="F46" s="904">
        <v>0.36943516356833239</v>
      </c>
      <c r="G46" s="885"/>
      <c r="H46" s="885"/>
      <c r="I46" s="885"/>
      <c r="J46" s="885"/>
      <c r="K46" s="885"/>
      <c r="L46" s="885"/>
      <c r="M46" s="885"/>
      <c r="N46" s="885"/>
      <c r="O46" s="885"/>
      <c r="P46" s="885"/>
    </row>
    <row r="47" spans="1:16">
      <c r="A47" s="897" t="s">
        <v>68</v>
      </c>
      <c r="B47" s="898">
        <v>118.9559</v>
      </c>
      <c r="C47" s="942">
        <v>0.10363424979102116</v>
      </c>
      <c r="D47" s="899">
        <v>2091.7202900008201</v>
      </c>
      <c r="E47" s="900">
        <v>6.3791167254624082</v>
      </c>
      <c r="F47" s="900">
        <v>1.101612550335318</v>
      </c>
      <c r="G47" s="885"/>
      <c r="H47" s="885"/>
      <c r="I47" s="885"/>
      <c r="J47" s="885"/>
      <c r="K47" s="885"/>
      <c r="L47" s="885"/>
      <c r="M47" s="885"/>
      <c r="N47" s="885"/>
      <c r="O47" s="885"/>
      <c r="P47" s="885"/>
    </row>
    <row r="48" spans="1:16">
      <c r="A48" s="906" t="s">
        <v>326</v>
      </c>
      <c r="B48" s="902">
        <v>1.54915</v>
      </c>
      <c r="C48" s="943">
        <v>1.3496177832605231E-3</v>
      </c>
      <c r="D48" s="903">
        <v>3790.05173570647</v>
      </c>
      <c r="E48" s="904">
        <v>3.9697878998971925</v>
      </c>
      <c r="F48" s="904">
        <v>-1.1881886524450103</v>
      </c>
      <c r="G48" s="885"/>
      <c r="H48" s="885"/>
      <c r="I48" s="885"/>
      <c r="J48" s="885"/>
      <c r="K48" s="885"/>
      <c r="L48" s="885"/>
      <c r="M48" s="885"/>
      <c r="N48" s="885"/>
      <c r="O48" s="885"/>
      <c r="P48" s="885"/>
    </row>
    <row r="49" spans="1:16" ht="15" customHeight="1">
      <c r="A49" s="907" t="s">
        <v>142</v>
      </c>
      <c r="B49" s="908">
        <v>1145.9024199999999</v>
      </c>
      <c r="C49" s="944">
        <v>0.99830893323000913</v>
      </c>
      <c r="D49" s="909">
        <v>2226.4121570287298</v>
      </c>
      <c r="E49" s="910">
        <v>5.4142227348515481</v>
      </c>
      <c r="F49" s="910">
        <v>0.18458727889338888</v>
      </c>
      <c r="G49" s="885"/>
      <c r="H49" s="885"/>
      <c r="I49" s="885"/>
      <c r="J49" s="885"/>
      <c r="K49" s="885"/>
      <c r="L49" s="885"/>
      <c r="M49" s="885"/>
      <c r="N49" s="885"/>
      <c r="O49" s="885"/>
      <c r="P49" s="885"/>
    </row>
    <row r="50" spans="1:16">
      <c r="A50" s="911" t="s">
        <v>131</v>
      </c>
      <c r="B50" s="912">
        <v>1.9410799999999999</v>
      </c>
      <c r="C50" s="945">
        <v>1.6910667699908568E-3</v>
      </c>
      <c r="D50" s="913">
        <v>1472.8872017860399</v>
      </c>
      <c r="E50" s="914">
        <v>8.8278343611504653</v>
      </c>
      <c r="F50" s="914">
        <v>3.4288484709660061</v>
      </c>
      <c r="G50" s="885"/>
      <c r="H50" s="885"/>
      <c r="I50" s="885"/>
      <c r="J50" s="885"/>
      <c r="K50" s="885"/>
      <c r="L50" s="885"/>
      <c r="M50" s="885"/>
      <c r="N50" s="885"/>
      <c r="O50" s="885"/>
      <c r="P50" s="885"/>
    </row>
    <row r="51" spans="1:16">
      <c r="A51" s="897" t="s">
        <v>310</v>
      </c>
      <c r="B51" s="898">
        <v>98.820759999999993</v>
      </c>
      <c r="C51" s="942">
        <v>8.6092537876461372E-2</v>
      </c>
      <c r="D51" s="899">
        <v>3709.34886503905</v>
      </c>
      <c r="E51" s="900">
        <v>4.2824837733934862</v>
      </c>
      <c r="F51" s="900">
        <v>-0.89100572762462749</v>
      </c>
      <c r="G51" s="885"/>
      <c r="H51" s="885"/>
      <c r="I51" s="885"/>
      <c r="J51" s="885"/>
      <c r="K51" s="885"/>
      <c r="L51" s="885"/>
      <c r="M51" s="885"/>
      <c r="N51" s="885"/>
      <c r="O51" s="885"/>
      <c r="P51" s="885"/>
    </row>
    <row r="52" spans="1:16">
      <c r="A52" s="906" t="s">
        <v>311</v>
      </c>
      <c r="B52" s="902">
        <v>190.68071</v>
      </c>
      <c r="C52" s="943">
        <v>0.16612082570489795</v>
      </c>
      <c r="D52" s="903">
        <v>2556.9556490110199</v>
      </c>
      <c r="E52" s="904">
        <v>5.1136364444330784</v>
      </c>
      <c r="F52" s="904">
        <v>-0.10108682338610953</v>
      </c>
      <c r="G52" s="885"/>
      <c r="H52" s="885"/>
      <c r="I52" s="885"/>
      <c r="J52" s="885"/>
      <c r="K52" s="885"/>
      <c r="L52" s="885"/>
      <c r="M52" s="885"/>
      <c r="N52" s="885"/>
      <c r="O52" s="885"/>
      <c r="P52" s="885"/>
    </row>
    <row r="53" spans="1:16">
      <c r="A53" s="897" t="s">
        <v>312</v>
      </c>
      <c r="B53" s="898">
        <v>857.61964999999998</v>
      </c>
      <c r="C53" s="942">
        <v>0.74715729975384282</v>
      </c>
      <c r="D53" s="899">
        <v>1979.94733210104</v>
      </c>
      <c r="E53" s="900">
        <v>5.757555490549815</v>
      </c>
      <c r="F53" s="900">
        <v>0.51088717976632836</v>
      </c>
      <c r="G53" s="885"/>
      <c r="H53" s="885"/>
      <c r="I53" s="885"/>
      <c r="J53" s="885"/>
      <c r="K53" s="885"/>
      <c r="L53" s="885"/>
      <c r="M53" s="885"/>
      <c r="N53" s="885"/>
      <c r="O53" s="885"/>
      <c r="P53" s="885"/>
    </row>
    <row r="54" spans="1:16">
      <c r="A54" s="911" t="s">
        <v>313</v>
      </c>
      <c r="B54" s="912">
        <v>0.72238000000000002</v>
      </c>
      <c r="C54" s="945">
        <v>6.2933666479794508E-4</v>
      </c>
      <c r="D54" s="913">
        <v>2693.2362899340501</v>
      </c>
      <c r="E54" s="914">
        <v>5.6862933946433936</v>
      </c>
      <c r="F54" s="914">
        <v>0.44316042068373029</v>
      </c>
      <c r="G54" s="885"/>
      <c r="H54" s="885"/>
      <c r="I54" s="885"/>
      <c r="J54" s="885"/>
      <c r="K54" s="885"/>
      <c r="L54" s="885"/>
      <c r="M54" s="885"/>
      <c r="N54" s="885"/>
      <c r="O54" s="885"/>
      <c r="P54" s="885"/>
    </row>
    <row r="55" spans="1:16">
      <c r="A55" s="915" t="s">
        <v>115</v>
      </c>
      <c r="B55" s="898">
        <v>602.58725000000004</v>
      </c>
      <c r="C55" s="942">
        <v>0.52497335220350172</v>
      </c>
      <c r="D55" s="899">
        <v>2094.3324322380499</v>
      </c>
      <c r="E55" s="900">
        <v>5.5336629941104221</v>
      </c>
      <c r="F55" s="900">
        <v>0.29810206625204838</v>
      </c>
      <c r="G55" s="885"/>
      <c r="H55" s="885"/>
      <c r="I55" s="885"/>
      <c r="J55" s="885"/>
      <c r="K55" s="885"/>
      <c r="L55" s="885"/>
      <c r="M55" s="885"/>
      <c r="N55" s="885"/>
      <c r="O55" s="885"/>
      <c r="P55" s="885"/>
    </row>
    <row r="56" spans="1:16">
      <c r="A56" s="916" t="s">
        <v>327</v>
      </c>
      <c r="B56" s="902">
        <v>49.46801</v>
      </c>
      <c r="C56" s="943">
        <v>4.3096476131110208E-2</v>
      </c>
      <c r="D56" s="903">
        <v>2142.8080248024298</v>
      </c>
      <c r="E56" s="904">
        <v>5.9431327823437075</v>
      </c>
      <c r="F56" s="904">
        <v>0.68725791897297217</v>
      </c>
      <c r="G56" s="885"/>
      <c r="H56" s="885"/>
      <c r="I56" s="885"/>
      <c r="J56" s="885"/>
      <c r="K56" s="885"/>
      <c r="L56" s="885"/>
      <c r="M56" s="885"/>
      <c r="N56" s="885"/>
      <c r="O56" s="885"/>
      <c r="P56" s="885"/>
    </row>
    <row r="57" spans="1:16">
      <c r="A57" s="915" t="s">
        <v>328</v>
      </c>
      <c r="B57" s="898">
        <v>169.39914000000002</v>
      </c>
      <c r="C57" s="942">
        <v>0.14758034522999</v>
      </c>
      <c r="D57" s="899">
        <v>2284.4842982528698</v>
      </c>
      <c r="E57" s="900">
        <v>4.403795477196315</v>
      </c>
      <c r="F57" s="900">
        <v>-0.77571233872243406</v>
      </c>
      <c r="G57" s="885"/>
      <c r="H57" s="885"/>
      <c r="I57" s="885"/>
      <c r="J57" s="885"/>
      <c r="K57" s="885"/>
      <c r="L57" s="885"/>
      <c r="M57" s="885"/>
      <c r="N57" s="885"/>
      <c r="O57" s="885"/>
      <c r="P57" s="885"/>
    </row>
    <row r="58" spans="1:16">
      <c r="A58" s="917" t="s">
        <v>329</v>
      </c>
      <c r="B58" s="918">
        <v>43.963949999999997</v>
      </c>
      <c r="C58" s="946">
        <v>3.8301345087548955E-2</v>
      </c>
      <c r="D58" s="919">
        <v>2231.6583699095299</v>
      </c>
      <c r="E58" s="920">
        <v>4.9483591694954532</v>
      </c>
      <c r="F58" s="920">
        <v>-0.25816463648042909</v>
      </c>
      <c r="G58" s="885"/>
      <c r="H58" s="885"/>
      <c r="I58" s="885"/>
      <c r="J58" s="885"/>
      <c r="K58" s="885"/>
      <c r="L58" s="885"/>
      <c r="M58" s="885"/>
      <c r="N58" s="885"/>
      <c r="O58" s="885"/>
      <c r="P58" s="885"/>
    </row>
    <row r="59" spans="1:16">
      <c r="A59" s="915" t="s">
        <v>272</v>
      </c>
      <c r="B59" s="898">
        <v>167.44879999999998</v>
      </c>
      <c r="C59" s="942">
        <v>0.14588121115814132</v>
      </c>
      <c r="D59" s="899">
        <v>2391.2648524381698</v>
      </c>
      <c r="E59" s="900">
        <v>5.5113466377549658</v>
      </c>
      <c r="F59" s="900">
        <v>0.27689283192848801</v>
      </c>
      <c r="G59" s="885"/>
      <c r="H59" s="885"/>
      <c r="I59" s="885"/>
      <c r="J59" s="885"/>
      <c r="K59" s="885"/>
      <c r="L59" s="885"/>
      <c r="M59" s="885"/>
      <c r="N59" s="885"/>
      <c r="O59" s="885"/>
      <c r="P59" s="885"/>
    </row>
    <row r="60" spans="1:16" ht="15" customHeight="1">
      <c r="A60" s="916" t="s">
        <v>317</v>
      </c>
      <c r="B60" s="902">
        <v>42.447629999999997</v>
      </c>
      <c r="C60" s="943">
        <v>3.6980328764330675E-2</v>
      </c>
      <c r="D60" s="903">
        <v>2976.4124132529801</v>
      </c>
      <c r="E60" s="904">
        <v>7.7189692369002527</v>
      </c>
      <c r="F60" s="904">
        <v>2.3749945228096259</v>
      </c>
      <c r="G60" s="885"/>
      <c r="H60" s="885"/>
      <c r="I60" s="885"/>
      <c r="J60" s="885"/>
      <c r="K60" s="885"/>
      <c r="L60" s="885"/>
      <c r="M60" s="885"/>
      <c r="N60" s="885"/>
      <c r="O60" s="885"/>
      <c r="P60" s="885"/>
    </row>
    <row r="61" spans="1:16">
      <c r="A61" s="915" t="s">
        <v>330</v>
      </c>
      <c r="B61" s="898">
        <v>4.8807700000000001</v>
      </c>
      <c r="C61" s="942">
        <v>4.252121478232878E-3</v>
      </c>
      <c r="D61" s="899">
        <v>2592.8210842898998</v>
      </c>
      <c r="E61" s="900">
        <v>5.383727391338744</v>
      </c>
      <c r="F61" s="900">
        <v>0.15560481974770113</v>
      </c>
      <c r="G61" s="885"/>
      <c r="H61" s="885"/>
      <c r="I61" s="885"/>
      <c r="J61" s="885"/>
      <c r="K61" s="885"/>
      <c r="L61" s="885"/>
      <c r="M61" s="885"/>
      <c r="N61" s="885"/>
      <c r="O61" s="885"/>
      <c r="P61" s="885"/>
    </row>
    <row r="62" spans="1:16">
      <c r="A62" s="916" t="s">
        <v>112</v>
      </c>
      <c r="B62" s="902">
        <v>62.347339999999996</v>
      </c>
      <c r="C62" s="943">
        <v>5.4316934320750174E-2</v>
      </c>
      <c r="D62" s="903">
        <v>2368.3807868988001</v>
      </c>
      <c r="E62" s="904">
        <v>4.9256088453148106</v>
      </c>
      <c r="F62" s="904">
        <v>-0.27978630933762627</v>
      </c>
      <c r="G62" s="885"/>
      <c r="H62" s="885"/>
      <c r="I62" s="885"/>
      <c r="J62" s="885"/>
      <c r="K62" s="885"/>
      <c r="L62" s="885"/>
      <c r="M62" s="885"/>
      <c r="N62" s="885"/>
      <c r="O62" s="885"/>
      <c r="P62" s="885"/>
    </row>
    <row r="63" spans="1:16" ht="13.5" customHeight="1">
      <c r="A63" s="924" t="s">
        <v>331</v>
      </c>
      <c r="B63" s="925">
        <v>5.3006099999999998</v>
      </c>
      <c r="C63" s="947">
        <v>4.6178856263941904E-3</v>
      </c>
      <c r="D63" s="926">
        <v>2625.3808444463598</v>
      </c>
      <c r="E63" s="927">
        <v>5.0915406352884052</v>
      </c>
      <c r="F63" s="927">
        <v>-0.12208645192129941</v>
      </c>
      <c r="G63" s="885"/>
      <c r="H63" s="885"/>
      <c r="I63" s="885"/>
      <c r="J63" s="885"/>
      <c r="K63" s="885"/>
      <c r="L63" s="885"/>
      <c r="M63" s="885"/>
      <c r="N63" s="885"/>
      <c r="O63" s="885"/>
      <c r="P63" s="885"/>
    </row>
    <row r="64" spans="1:16" ht="5.0999999999999996" customHeight="1">
      <c r="A64" s="938"/>
      <c r="B64" s="939"/>
      <c r="C64" s="939"/>
      <c r="D64" s="939"/>
      <c r="E64" s="939"/>
      <c r="F64" s="939"/>
      <c r="G64" s="885"/>
      <c r="H64" s="885"/>
      <c r="I64" s="885"/>
      <c r="J64" s="885"/>
      <c r="K64" s="885"/>
      <c r="L64" s="885"/>
      <c r="M64" s="885"/>
      <c r="N64" s="885"/>
      <c r="O64" s="885"/>
      <c r="P64" s="885"/>
    </row>
    <row r="65" spans="1:16" ht="12.75" customHeight="1">
      <c r="A65" s="1719" t="s">
        <v>513</v>
      </c>
      <c r="B65" s="1719"/>
      <c r="C65" s="1719"/>
      <c r="D65" s="1719"/>
      <c r="E65" s="1719"/>
      <c r="F65" s="1719"/>
      <c r="G65" s="885"/>
      <c r="H65" s="885"/>
      <c r="I65" s="885"/>
      <c r="J65" s="885"/>
      <c r="K65" s="885"/>
      <c r="L65" s="885"/>
      <c r="M65" s="885"/>
      <c r="N65" s="885"/>
      <c r="O65" s="885"/>
      <c r="P65" s="885"/>
    </row>
    <row r="66" spans="1:16" ht="25.5" customHeight="1">
      <c r="A66" s="1719" t="s">
        <v>332</v>
      </c>
      <c r="B66" s="1719"/>
      <c r="C66" s="1719"/>
      <c r="D66" s="1719"/>
      <c r="E66" s="1719"/>
      <c r="F66" s="1719"/>
      <c r="G66" s="885"/>
      <c r="H66" s="885"/>
      <c r="I66" s="885"/>
      <c r="J66" s="885"/>
      <c r="K66" s="885"/>
      <c r="L66" s="885"/>
      <c r="M66" s="885"/>
      <c r="N66" s="885"/>
      <c r="O66" s="885"/>
      <c r="P66" s="885"/>
    </row>
    <row r="67" spans="1:16" ht="12.75" customHeight="1">
      <c r="A67" s="1719" t="s">
        <v>333</v>
      </c>
      <c r="B67" s="1719"/>
      <c r="C67" s="1719"/>
      <c r="D67" s="1719"/>
      <c r="E67" s="1719"/>
      <c r="F67" s="1719"/>
      <c r="G67" s="885"/>
      <c r="H67" s="885"/>
      <c r="I67" s="885"/>
      <c r="J67" s="885"/>
      <c r="K67" s="885"/>
      <c r="L67" s="885"/>
      <c r="M67" s="885"/>
      <c r="N67" s="885"/>
      <c r="O67" s="885"/>
      <c r="P67" s="885"/>
    </row>
    <row r="68" spans="1:16" ht="12.75" customHeight="1">
      <c r="A68" s="1719" t="s">
        <v>334</v>
      </c>
      <c r="B68" s="1719"/>
      <c r="C68" s="1719"/>
      <c r="D68" s="1719"/>
      <c r="E68" s="1719"/>
      <c r="F68" s="1719"/>
      <c r="G68" s="885"/>
      <c r="H68" s="885"/>
      <c r="I68" s="885"/>
      <c r="J68" s="885"/>
      <c r="K68" s="885"/>
      <c r="L68" s="885"/>
      <c r="M68" s="885"/>
      <c r="N68" s="885"/>
      <c r="O68" s="885"/>
      <c r="P68" s="885"/>
    </row>
    <row r="69" spans="1:16">
      <c r="A69" s="1719" t="s">
        <v>335</v>
      </c>
      <c r="B69" s="1719"/>
      <c r="C69" s="1719"/>
      <c r="D69" s="1719"/>
      <c r="E69" s="1719"/>
      <c r="F69" s="1719"/>
      <c r="G69" s="885"/>
      <c r="H69" s="885"/>
      <c r="I69" s="885"/>
      <c r="J69" s="885"/>
      <c r="K69" s="885"/>
      <c r="L69" s="885"/>
      <c r="M69" s="885"/>
      <c r="N69" s="885"/>
      <c r="O69" s="885"/>
      <c r="P69" s="885"/>
    </row>
    <row r="70" spans="1:16" ht="12.75" customHeight="1">
      <c r="A70" s="1719" t="s">
        <v>336</v>
      </c>
      <c r="B70" s="1719"/>
      <c r="C70" s="1719"/>
      <c r="D70" s="1719"/>
      <c r="E70" s="1719"/>
      <c r="F70" s="1719"/>
      <c r="G70" s="885"/>
      <c r="H70" s="885"/>
      <c r="I70" s="885"/>
      <c r="J70" s="885"/>
      <c r="K70" s="885"/>
      <c r="L70" s="885"/>
      <c r="M70" s="885"/>
      <c r="N70" s="885"/>
      <c r="O70" s="885"/>
      <c r="P70" s="885"/>
    </row>
    <row r="71" spans="1:16" ht="12.75" customHeight="1">
      <c r="A71" s="1719" t="s">
        <v>337</v>
      </c>
      <c r="B71" s="1719"/>
      <c r="C71" s="1719"/>
      <c r="D71" s="1719"/>
      <c r="E71" s="1719"/>
      <c r="F71" s="1719"/>
      <c r="G71" s="885"/>
      <c r="H71" s="885"/>
      <c r="I71" s="885"/>
      <c r="J71" s="885"/>
      <c r="K71" s="885"/>
      <c r="L71" s="885"/>
      <c r="M71" s="885"/>
      <c r="N71" s="885"/>
      <c r="O71" s="885"/>
      <c r="P71" s="885"/>
    </row>
    <row r="72" spans="1:16" ht="13.5" customHeight="1">
      <c r="A72" s="144" t="s">
        <v>62</v>
      </c>
      <c r="B72" s="940"/>
      <c r="C72" s="940"/>
      <c r="D72" s="940"/>
      <c r="E72" s="940"/>
      <c r="F72" s="940"/>
      <c r="G72" s="885"/>
      <c r="H72" s="885"/>
      <c r="I72" s="885"/>
      <c r="J72" s="885"/>
      <c r="K72" s="885"/>
      <c r="L72" s="885"/>
      <c r="M72" s="885"/>
      <c r="N72" s="885"/>
      <c r="O72" s="885"/>
      <c r="P72" s="885"/>
    </row>
    <row r="73" spans="1:16" ht="13.5" customHeight="1">
      <c r="A73" s="934" t="s">
        <v>322</v>
      </c>
      <c r="B73" s="940"/>
      <c r="C73" s="940"/>
      <c r="D73" s="940"/>
      <c r="E73" s="940"/>
      <c r="F73" s="940"/>
      <c r="G73" s="885"/>
      <c r="H73" s="885"/>
      <c r="I73" s="885"/>
      <c r="J73" s="885"/>
      <c r="K73" s="885"/>
      <c r="L73" s="885"/>
      <c r="M73" s="885"/>
      <c r="N73" s="885"/>
      <c r="O73" s="885"/>
      <c r="P73" s="885"/>
    </row>
    <row r="74" spans="1:16">
      <c r="A74" s="885"/>
      <c r="B74" s="885"/>
      <c r="C74" s="885"/>
      <c r="D74" s="885"/>
      <c r="E74" s="885"/>
      <c r="F74" s="885"/>
      <c r="G74" s="885"/>
      <c r="H74" s="885"/>
      <c r="I74" s="885"/>
      <c r="J74" s="885"/>
      <c r="K74" s="885"/>
      <c r="L74" s="885"/>
      <c r="M74" s="885"/>
      <c r="N74" s="885"/>
      <c r="O74" s="885"/>
      <c r="P74" s="885"/>
    </row>
    <row r="75" spans="1:16">
      <c r="A75" s="885"/>
      <c r="B75" s="885"/>
      <c r="C75" s="885"/>
      <c r="D75" s="885"/>
      <c r="E75" s="885"/>
      <c r="F75" s="885"/>
      <c r="G75" s="885"/>
      <c r="H75" s="885"/>
      <c r="I75" s="885"/>
      <c r="J75" s="885"/>
      <c r="K75" s="885"/>
      <c r="L75" s="885"/>
      <c r="M75" s="885"/>
      <c r="N75" s="885"/>
      <c r="O75" s="885"/>
      <c r="P75" s="885"/>
    </row>
    <row r="76" spans="1:16">
      <c r="A76" s="885"/>
      <c r="B76" s="885"/>
      <c r="C76" s="885"/>
      <c r="D76" s="885"/>
      <c r="E76" s="885"/>
      <c r="F76" s="885"/>
      <c r="G76" s="885"/>
      <c r="H76" s="885"/>
      <c r="I76" s="885"/>
      <c r="J76" s="885"/>
      <c r="K76" s="885"/>
      <c r="L76" s="885"/>
      <c r="M76" s="885"/>
      <c r="N76" s="885"/>
      <c r="O76" s="885"/>
      <c r="P76" s="885"/>
    </row>
  </sheetData>
  <mergeCells count="22">
    <mergeCell ref="A71:F71"/>
    <mergeCell ref="A65:F65"/>
    <mergeCell ref="A66:F66"/>
    <mergeCell ref="A67:F67"/>
    <mergeCell ref="A68:F68"/>
    <mergeCell ref="A69:F69"/>
    <mergeCell ref="A70:F70"/>
    <mergeCell ref="A40:A41"/>
    <mergeCell ref="B40:C40"/>
    <mergeCell ref="D40:D41"/>
    <mergeCell ref="E40:F40"/>
    <mergeCell ref="A3:F3"/>
    <mergeCell ref="A5:A6"/>
    <mergeCell ref="B5:C5"/>
    <mergeCell ref="D5:D6"/>
    <mergeCell ref="E5:F5"/>
    <mergeCell ref="A30:F30"/>
    <mergeCell ref="A31:F31"/>
    <mergeCell ref="A32:F32"/>
    <mergeCell ref="A33:F33"/>
    <mergeCell ref="A34:F34"/>
    <mergeCell ref="A38:F3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I143"/>
  <sheetViews>
    <sheetView workbookViewId="0">
      <selection activeCell="I38" sqref="I38"/>
    </sheetView>
  </sheetViews>
  <sheetFormatPr baseColWidth="10" defaultRowHeight="12.75"/>
  <cols>
    <col min="1" max="1" width="28.5703125" style="1060" customWidth="1"/>
    <col min="2" max="2" width="15.7109375" style="1060" customWidth="1"/>
    <col min="3" max="3" width="8.5703125" style="1060" customWidth="1"/>
    <col min="4" max="4" width="15.7109375" style="1060" customWidth="1"/>
    <col min="5" max="5" width="8.5703125" style="1060" customWidth="1"/>
    <col min="6" max="6" width="15.7109375" style="1060" customWidth="1"/>
    <col min="7" max="7" width="8.5703125" style="1060" customWidth="1"/>
    <col min="8" max="252" width="11.42578125" style="1060"/>
    <col min="253" max="253" width="28.5703125" style="1060" customWidth="1"/>
    <col min="254" max="254" width="17.28515625" style="1060" customWidth="1"/>
    <col min="255" max="255" width="8.5703125" style="1060" customWidth="1"/>
    <col min="256" max="256" width="20.7109375" style="1060" customWidth="1"/>
    <col min="257" max="257" width="8.5703125" style="1060" customWidth="1"/>
    <col min="258" max="258" width="11.42578125" style="1060"/>
    <col min="259" max="259" width="26.5703125" style="1060" customWidth="1"/>
    <col min="260" max="260" width="17.42578125" style="1060" customWidth="1"/>
    <col min="261" max="508" width="11.42578125" style="1060"/>
    <col min="509" max="509" width="28.5703125" style="1060" customWidth="1"/>
    <col min="510" max="510" width="17.28515625" style="1060" customWidth="1"/>
    <col min="511" max="511" width="8.5703125" style="1060" customWidth="1"/>
    <col min="512" max="512" width="20.7109375" style="1060" customWidth="1"/>
    <col min="513" max="513" width="8.5703125" style="1060" customWidth="1"/>
    <col min="514" max="514" width="11.42578125" style="1060"/>
    <col min="515" max="515" width="26.5703125" style="1060" customWidth="1"/>
    <col min="516" max="516" width="17.42578125" style="1060" customWidth="1"/>
    <col min="517" max="764" width="11.42578125" style="1060"/>
    <col min="765" max="765" width="28.5703125" style="1060" customWidth="1"/>
    <col min="766" max="766" width="17.28515625" style="1060" customWidth="1"/>
    <col min="767" max="767" width="8.5703125" style="1060" customWidth="1"/>
    <col min="768" max="768" width="20.7109375" style="1060" customWidth="1"/>
    <col min="769" max="769" width="8.5703125" style="1060" customWidth="1"/>
    <col min="770" max="770" width="11.42578125" style="1060"/>
    <col min="771" max="771" width="26.5703125" style="1060" customWidth="1"/>
    <col min="772" max="772" width="17.42578125" style="1060" customWidth="1"/>
    <col min="773" max="1020" width="11.42578125" style="1060"/>
    <col min="1021" max="1021" width="28.5703125" style="1060" customWidth="1"/>
    <col min="1022" max="1022" width="17.28515625" style="1060" customWidth="1"/>
    <col min="1023" max="1023" width="8.5703125" style="1060" customWidth="1"/>
    <col min="1024" max="1024" width="20.7109375" style="1060" customWidth="1"/>
    <col min="1025" max="1025" width="8.5703125" style="1060" customWidth="1"/>
    <col min="1026" max="1026" width="11.42578125" style="1060"/>
    <col min="1027" max="1027" width="26.5703125" style="1060" customWidth="1"/>
    <col min="1028" max="1028" width="17.42578125" style="1060" customWidth="1"/>
    <col min="1029" max="1276" width="11.42578125" style="1060"/>
    <col min="1277" max="1277" width="28.5703125" style="1060" customWidth="1"/>
    <col min="1278" max="1278" width="17.28515625" style="1060" customWidth="1"/>
    <col min="1279" max="1279" width="8.5703125" style="1060" customWidth="1"/>
    <col min="1280" max="1280" width="20.7109375" style="1060" customWidth="1"/>
    <col min="1281" max="1281" width="8.5703125" style="1060" customWidth="1"/>
    <col min="1282" max="1282" width="11.42578125" style="1060"/>
    <col min="1283" max="1283" width="26.5703125" style="1060" customWidth="1"/>
    <col min="1284" max="1284" width="17.42578125" style="1060" customWidth="1"/>
    <col min="1285" max="1532" width="11.42578125" style="1060"/>
    <col min="1533" max="1533" width="28.5703125" style="1060" customWidth="1"/>
    <col min="1534" max="1534" width="17.28515625" style="1060" customWidth="1"/>
    <col min="1535" max="1535" width="8.5703125" style="1060" customWidth="1"/>
    <col min="1536" max="1536" width="20.7109375" style="1060" customWidth="1"/>
    <col min="1537" max="1537" width="8.5703125" style="1060" customWidth="1"/>
    <col min="1538" max="1538" width="11.42578125" style="1060"/>
    <col min="1539" max="1539" width="26.5703125" style="1060" customWidth="1"/>
    <col min="1540" max="1540" width="17.42578125" style="1060" customWidth="1"/>
    <col min="1541" max="1788" width="11.42578125" style="1060"/>
    <col min="1789" max="1789" width="28.5703125" style="1060" customWidth="1"/>
    <col min="1790" max="1790" width="17.28515625" style="1060" customWidth="1"/>
    <col min="1791" max="1791" width="8.5703125" style="1060" customWidth="1"/>
    <col min="1792" max="1792" width="20.7109375" style="1060" customWidth="1"/>
    <col min="1793" max="1793" width="8.5703125" style="1060" customWidth="1"/>
    <col min="1794" max="1794" width="11.42578125" style="1060"/>
    <col min="1795" max="1795" width="26.5703125" style="1060" customWidth="1"/>
    <col min="1796" max="1796" width="17.42578125" style="1060" customWidth="1"/>
    <col min="1797" max="2044" width="11.42578125" style="1060"/>
    <col min="2045" max="2045" width="28.5703125" style="1060" customWidth="1"/>
    <col min="2046" max="2046" width="17.28515625" style="1060" customWidth="1"/>
    <col min="2047" max="2047" width="8.5703125" style="1060" customWidth="1"/>
    <col min="2048" max="2048" width="20.7109375" style="1060" customWidth="1"/>
    <col min="2049" max="2049" width="8.5703125" style="1060" customWidth="1"/>
    <col min="2050" max="2050" width="11.42578125" style="1060"/>
    <col min="2051" max="2051" width="26.5703125" style="1060" customWidth="1"/>
    <col min="2052" max="2052" width="17.42578125" style="1060" customWidth="1"/>
    <col min="2053" max="2300" width="11.42578125" style="1060"/>
    <col min="2301" max="2301" width="28.5703125" style="1060" customWidth="1"/>
    <col min="2302" max="2302" width="17.28515625" style="1060" customWidth="1"/>
    <col min="2303" max="2303" width="8.5703125" style="1060" customWidth="1"/>
    <col min="2304" max="2304" width="20.7109375" style="1060" customWidth="1"/>
    <col min="2305" max="2305" width="8.5703125" style="1060" customWidth="1"/>
    <col min="2306" max="2306" width="11.42578125" style="1060"/>
    <col min="2307" max="2307" width="26.5703125" style="1060" customWidth="1"/>
    <col min="2308" max="2308" width="17.42578125" style="1060" customWidth="1"/>
    <col min="2309" max="2556" width="11.42578125" style="1060"/>
    <col min="2557" max="2557" width="28.5703125" style="1060" customWidth="1"/>
    <col min="2558" max="2558" width="17.28515625" style="1060" customWidth="1"/>
    <col min="2559" max="2559" width="8.5703125" style="1060" customWidth="1"/>
    <col min="2560" max="2560" width="20.7109375" style="1060" customWidth="1"/>
    <col min="2561" max="2561" width="8.5703125" style="1060" customWidth="1"/>
    <col min="2562" max="2562" width="11.42578125" style="1060"/>
    <col min="2563" max="2563" width="26.5703125" style="1060" customWidth="1"/>
    <col min="2564" max="2564" width="17.42578125" style="1060" customWidth="1"/>
    <col min="2565" max="2812" width="11.42578125" style="1060"/>
    <col min="2813" max="2813" width="28.5703125" style="1060" customWidth="1"/>
    <col min="2814" max="2814" width="17.28515625" style="1060" customWidth="1"/>
    <col min="2815" max="2815" width="8.5703125" style="1060" customWidth="1"/>
    <col min="2816" max="2816" width="20.7109375" style="1060" customWidth="1"/>
    <col min="2817" max="2817" width="8.5703125" style="1060" customWidth="1"/>
    <col min="2818" max="2818" width="11.42578125" style="1060"/>
    <col min="2819" max="2819" width="26.5703125" style="1060" customWidth="1"/>
    <col min="2820" max="2820" width="17.42578125" style="1060" customWidth="1"/>
    <col min="2821" max="3068" width="11.42578125" style="1060"/>
    <col min="3069" max="3069" width="28.5703125" style="1060" customWidth="1"/>
    <col min="3070" max="3070" width="17.28515625" style="1060" customWidth="1"/>
    <col min="3071" max="3071" width="8.5703125" style="1060" customWidth="1"/>
    <col min="3072" max="3072" width="20.7109375" style="1060" customWidth="1"/>
    <col min="3073" max="3073" width="8.5703125" style="1060" customWidth="1"/>
    <col min="3074" max="3074" width="11.42578125" style="1060"/>
    <col min="3075" max="3075" width="26.5703125" style="1060" customWidth="1"/>
    <col min="3076" max="3076" width="17.42578125" style="1060" customWidth="1"/>
    <col min="3077" max="3324" width="11.42578125" style="1060"/>
    <col min="3325" max="3325" width="28.5703125" style="1060" customWidth="1"/>
    <col min="3326" max="3326" width="17.28515625" style="1060" customWidth="1"/>
    <col min="3327" max="3327" width="8.5703125" style="1060" customWidth="1"/>
    <col min="3328" max="3328" width="20.7109375" style="1060" customWidth="1"/>
    <col min="3329" max="3329" width="8.5703125" style="1060" customWidth="1"/>
    <col min="3330" max="3330" width="11.42578125" style="1060"/>
    <col min="3331" max="3331" width="26.5703125" style="1060" customWidth="1"/>
    <col min="3332" max="3332" width="17.42578125" style="1060" customWidth="1"/>
    <col min="3333" max="3580" width="11.42578125" style="1060"/>
    <col min="3581" max="3581" width="28.5703125" style="1060" customWidth="1"/>
    <col min="3582" max="3582" width="17.28515625" style="1060" customWidth="1"/>
    <col min="3583" max="3583" width="8.5703125" style="1060" customWidth="1"/>
    <col min="3584" max="3584" width="20.7109375" style="1060" customWidth="1"/>
    <col min="3585" max="3585" width="8.5703125" style="1060" customWidth="1"/>
    <col min="3586" max="3586" width="11.42578125" style="1060"/>
    <col min="3587" max="3587" width="26.5703125" style="1060" customWidth="1"/>
    <col min="3588" max="3588" width="17.42578125" style="1060" customWidth="1"/>
    <col min="3589" max="3836" width="11.42578125" style="1060"/>
    <col min="3837" max="3837" width="28.5703125" style="1060" customWidth="1"/>
    <col min="3838" max="3838" width="17.28515625" style="1060" customWidth="1"/>
    <col min="3839" max="3839" width="8.5703125" style="1060" customWidth="1"/>
    <col min="3840" max="3840" width="20.7109375" style="1060" customWidth="1"/>
    <col min="3841" max="3841" width="8.5703125" style="1060" customWidth="1"/>
    <col min="3842" max="3842" width="11.42578125" style="1060"/>
    <col min="3843" max="3843" width="26.5703125" style="1060" customWidth="1"/>
    <col min="3844" max="3844" width="17.42578125" style="1060" customWidth="1"/>
    <col min="3845" max="4092" width="11.42578125" style="1060"/>
    <col min="4093" max="4093" width="28.5703125" style="1060" customWidth="1"/>
    <col min="4094" max="4094" width="17.28515625" style="1060" customWidth="1"/>
    <col min="4095" max="4095" width="8.5703125" style="1060" customWidth="1"/>
    <col min="4096" max="4096" width="20.7109375" style="1060" customWidth="1"/>
    <col min="4097" max="4097" width="8.5703125" style="1060" customWidth="1"/>
    <col min="4098" max="4098" width="11.42578125" style="1060"/>
    <col min="4099" max="4099" width="26.5703125" style="1060" customWidth="1"/>
    <col min="4100" max="4100" width="17.42578125" style="1060" customWidth="1"/>
    <col min="4101" max="4348" width="11.42578125" style="1060"/>
    <col min="4349" max="4349" width="28.5703125" style="1060" customWidth="1"/>
    <col min="4350" max="4350" width="17.28515625" style="1060" customWidth="1"/>
    <col min="4351" max="4351" width="8.5703125" style="1060" customWidth="1"/>
    <col min="4352" max="4352" width="20.7109375" style="1060" customWidth="1"/>
    <col min="4353" max="4353" width="8.5703125" style="1060" customWidth="1"/>
    <col min="4354" max="4354" width="11.42578125" style="1060"/>
    <col min="4355" max="4355" width="26.5703125" style="1060" customWidth="1"/>
    <col min="4356" max="4356" width="17.42578125" style="1060" customWidth="1"/>
    <col min="4357" max="4604" width="11.42578125" style="1060"/>
    <col min="4605" max="4605" width="28.5703125" style="1060" customWidth="1"/>
    <col min="4606" max="4606" width="17.28515625" style="1060" customWidth="1"/>
    <col min="4607" max="4607" width="8.5703125" style="1060" customWidth="1"/>
    <col min="4608" max="4608" width="20.7109375" style="1060" customWidth="1"/>
    <col min="4609" max="4609" width="8.5703125" style="1060" customWidth="1"/>
    <col min="4610" max="4610" width="11.42578125" style="1060"/>
    <col min="4611" max="4611" width="26.5703125" style="1060" customWidth="1"/>
    <col min="4612" max="4612" width="17.42578125" style="1060" customWidth="1"/>
    <col min="4613" max="4860" width="11.42578125" style="1060"/>
    <col min="4861" max="4861" width="28.5703125" style="1060" customWidth="1"/>
    <col min="4862" max="4862" width="17.28515625" style="1060" customWidth="1"/>
    <col min="4863" max="4863" width="8.5703125" style="1060" customWidth="1"/>
    <col min="4864" max="4864" width="20.7109375" style="1060" customWidth="1"/>
    <col min="4865" max="4865" width="8.5703125" style="1060" customWidth="1"/>
    <col min="4866" max="4866" width="11.42578125" style="1060"/>
    <col min="4867" max="4867" width="26.5703125" style="1060" customWidth="1"/>
    <col min="4868" max="4868" width="17.42578125" style="1060" customWidth="1"/>
    <col min="4869" max="5116" width="11.42578125" style="1060"/>
    <col min="5117" max="5117" width="28.5703125" style="1060" customWidth="1"/>
    <col min="5118" max="5118" width="17.28515625" style="1060" customWidth="1"/>
    <col min="5119" max="5119" width="8.5703125" style="1060" customWidth="1"/>
    <col min="5120" max="5120" width="20.7109375" style="1060" customWidth="1"/>
    <col min="5121" max="5121" width="8.5703125" style="1060" customWidth="1"/>
    <col min="5122" max="5122" width="11.42578125" style="1060"/>
    <col min="5123" max="5123" width="26.5703125" style="1060" customWidth="1"/>
    <col min="5124" max="5124" width="17.42578125" style="1060" customWidth="1"/>
    <col min="5125" max="5372" width="11.42578125" style="1060"/>
    <col min="5373" max="5373" width="28.5703125" style="1060" customWidth="1"/>
    <col min="5374" max="5374" width="17.28515625" style="1060" customWidth="1"/>
    <col min="5375" max="5375" width="8.5703125" style="1060" customWidth="1"/>
    <col min="5376" max="5376" width="20.7109375" style="1060" customWidth="1"/>
    <col min="5377" max="5377" width="8.5703125" style="1060" customWidth="1"/>
    <col min="5378" max="5378" width="11.42578125" style="1060"/>
    <col min="5379" max="5379" width="26.5703125" style="1060" customWidth="1"/>
    <col min="5380" max="5380" width="17.42578125" style="1060" customWidth="1"/>
    <col min="5381" max="5628" width="11.42578125" style="1060"/>
    <col min="5629" max="5629" width="28.5703125" style="1060" customWidth="1"/>
    <col min="5630" max="5630" width="17.28515625" style="1060" customWidth="1"/>
    <col min="5631" max="5631" width="8.5703125" style="1060" customWidth="1"/>
    <col min="5632" max="5632" width="20.7109375" style="1060" customWidth="1"/>
    <col min="5633" max="5633" width="8.5703125" style="1060" customWidth="1"/>
    <col min="5634" max="5634" width="11.42578125" style="1060"/>
    <col min="5635" max="5635" width="26.5703125" style="1060" customWidth="1"/>
    <col min="5636" max="5636" width="17.42578125" style="1060" customWidth="1"/>
    <col min="5637" max="5884" width="11.42578125" style="1060"/>
    <col min="5885" max="5885" width="28.5703125" style="1060" customWidth="1"/>
    <col min="5886" max="5886" width="17.28515625" style="1060" customWidth="1"/>
    <col min="5887" max="5887" width="8.5703125" style="1060" customWidth="1"/>
    <col min="5888" max="5888" width="20.7109375" style="1060" customWidth="1"/>
    <col min="5889" max="5889" width="8.5703125" style="1060" customWidth="1"/>
    <col min="5890" max="5890" width="11.42578125" style="1060"/>
    <col min="5891" max="5891" width="26.5703125" style="1060" customWidth="1"/>
    <col min="5892" max="5892" width="17.42578125" style="1060" customWidth="1"/>
    <col min="5893" max="6140" width="11.42578125" style="1060"/>
    <col min="6141" max="6141" width="28.5703125" style="1060" customWidth="1"/>
    <col min="6142" max="6142" width="17.28515625" style="1060" customWidth="1"/>
    <col min="6143" max="6143" width="8.5703125" style="1060" customWidth="1"/>
    <col min="6144" max="6144" width="20.7109375" style="1060" customWidth="1"/>
    <col min="6145" max="6145" width="8.5703125" style="1060" customWidth="1"/>
    <col min="6146" max="6146" width="11.42578125" style="1060"/>
    <col min="6147" max="6147" width="26.5703125" style="1060" customWidth="1"/>
    <col min="6148" max="6148" width="17.42578125" style="1060" customWidth="1"/>
    <col min="6149" max="6396" width="11.42578125" style="1060"/>
    <col min="6397" max="6397" width="28.5703125" style="1060" customWidth="1"/>
    <col min="6398" max="6398" width="17.28515625" style="1060" customWidth="1"/>
    <col min="6399" max="6399" width="8.5703125" style="1060" customWidth="1"/>
    <col min="6400" max="6400" width="20.7109375" style="1060" customWidth="1"/>
    <col min="6401" max="6401" width="8.5703125" style="1060" customWidth="1"/>
    <col min="6402" max="6402" width="11.42578125" style="1060"/>
    <col min="6403" max="6403" width="26.5703125" style="1060" customWidth="1"/>
    <col min="6404" max="6404" width="17.42578125" style="1060" customWidth="1"/>
    <col min="6405" max="6652" width="11.42578125" style="1060"/>
    <col min="6653" max="6653" width="28.5703125" style="1060" customWidth="1"/>
    <col min="6654" max="6654" width="17.28515625" style="1060" customWidth="1"/>
    <col min="6655" max="6655" width="8.5703125" style="1060" customWidth="1"/>
    <col min="6656" max="6656" width="20.7109375" style="1060" customWidth="1"/>
    <col min="6657" max="6657" width="8.5703125" style="1060" customWidth="1"/>
    <col min="6658" max="6658" width="11.42578125" style="1060"/>
    <col min="6659" max="6659" width="26.5703125" style="1060" customWidth="1"/>
    <col min="6660" max="6660" width="17.42578125" style="1060" customWidth="1"/>
    <col min="6661" max="6908" width="11.42578125" style="1060"/>
    <col min="6909" max="6909" width="28.5703125" style="1060" customWidth="1"/>
    <col min="6910" max="6910" width="17.28515625" style="1060" customWidth="1"/>
    <col min="6911" max="6911" width="8.5703125" style="1060" customWidth="1"/>
    <col min="6912" max="6912" width="20.7109375" style="1060" customWidth="1"/>
    <col min="6913" max="6913" width="8.5703125" style="1060" customWidth="1"/>
    <col min="6914" max="6914" width="11.42578125" style="1060"/>
    <col min="6915" max="6915" width="26.5703125" style="1060" customWidth="1"/>
    <col min="6916" max="6916" width="17.42578125" style="1060" customWidth="1"/>
    <col min="6917" max="7164" width="11.42578125" style="1060"/>
    <col min="7165" max="7165" width="28.5703125" style="1060" customWidth="1"/>
    <col min="7166" max="7166" width="17.28515625" style="1060" customWidth="1"/>
    <col min="7167" max="7167" width="8.5703125" style="1060" customWidth="1"/>
    <col min="7168" max="7168" width="20.7109375" style="1060" customWidth="1"/>
    <col min="7169" max="7169" width="8.5703125" style="1060" customWidth="1"/>
    <col min="7170" max="7170" width="11.42578125" style="1060"/>
    <col min="7171" max="7171" width="26.5703125" style="1060" customWidth="1"/>
    <col min="7172" max="7172" width="17.42578125" style="1060" customWidth="1"/>
    <col min="7173" max="7420" width="11.42578125" style="1060"/>
    <col min="7421" max="7421" width="28.5703125" style="1060" customWidth="1"/>
    <col min="7422" max="7422" width="17.28515625" style="1060" customWidth="1"/>
    <col min="7423" max="7423" width="8.5703125" style="1060" customWidth="1"/>
    <col min="7424" max="7424" width="20.7109375" style="1060" customWidth="1"/>
    <col min="7425" max="7425" width="8.5703125" style="1060" customWidth="1"/>
    <col min="7426" max="7426" width="11.42578125" style="1060"/>
    <col min="7427" max="7427" width="26.5703125" style="1060" customWidth="1"/>
    <col min="7428" max="7428" width="17.42578125" style="1060" customWidth="1"/>
    <col min="7429" max="7676" width="11.42578125" style="1060"/>
    <col min="7677" max="7677" width="28.5703125" style="1060" customWidth="1"/>
    <col min="7678" max="7678" width="17.28515625" style="1060" customWidth="1"/>
    <col min="7679" max="7679" width="8.5703125" style="1060" customWidth="1"/>
    <col min="7680" max="7680" width="20.7109375" style="1060" customWidth="1"/>
    <col min="7681" max="7681" width="8.5703125" style="1060" customWidth="1"/>
    <col min="7682" max="7682" width="11.42578125" style="1060"/>
    <col min="7683" max="7683" width="26.5703125" style="1060" customWidth="1"/>
    <col min="7684" max="7684" width="17.42578125" style="1060" customWidth="1"/>
    <col min="7685" max="7932" width="11.42578125" style="1060"/>
    <col min="7933" max="7933" width="28.5703125" style="1060" customWidth="1"/>
    <col min="7934" max="7934" width="17.28515625" style="1060" customWidth="1"/>
    <col min="7935" max="7935" width="8.5703125" style="1060" customWidth="1"/>
    <col min="7936" max="7936" width="20.7109375" style="1060" customWidth="1"/>
    <col min="7937" max="7937" width="8.5703125" style="1060" customWidth="1"/>
    <col min="7938" max="7938" width="11.42578125" style="1060"/>
    <col min="7939" max="7939" width="26.5703125" style="1060" customWidth="1"/>
    <col min="7940" max="7940" width="17.42578125" style="1060" customWidth="1"/>
    <col min="7941" max="8188" width="11.42578125" style="1060"/>
    <col min="8189" max="8189" width="28.5703125" style="1060" customWidth="1"/>
    <col min="8190" max="8190" width="17.28515625" style="1060" customWidth="1"/>
    <col min="8191" max="8191" width="8.5703125" style="1060" customWidth="1"/>
    <col min="8192" max="8192" width="20.7109375" style="1060" customWidth="1"/>
    <col min="8193" max="8193" width="8.5703125" style="1060" customWidth="1"/>
    <col min="8194" max="8194" width="11.42578125" style="1060"/>
    <col min="8195" max="8195" width="26.5703125" style="1060" customWidth="1"/>
    <col min="8196" max="8196" width="17.42578125" style="1060" customWidth="1"/>
    <col min="8197" max="8444" width="11.42578125" style="1060"/>
    <col min="8445" max="8445" width="28.5703125" style="1060" customWidth="1"/>
    <col min="8446" max="8446" width="17.28515625" style="1060" customWidth="1"/>
    <col min="8447" max="8447" width="8.5703125" style="1060" customWidth="1"/>
    <col min="8448" max="8448" width="20.7109375" style="1060" customWidth="1"/>
    <col min="8449" max="8449" width="8.5703125" style="1060" customWidth="1"/>
    <col min="8450" max="8450" width="11.42578125" style="1060"/>
    <col min="8451" max="8451" width="26.5703125" style="1060" customWidth="1"/>
    <col min="8452" max="8452" width="17.42578125" style="1060" customWidth="1"/>
    <col min="8453" max="8700" width="11.42578125" style="1060"/>
    <col min="8701" max="8701" width="28.5703125" style="1060" customWidth="1"/>
    <col min="8702" max="8702" width="17.28515625" style="1060" customWidth="1"/>
    <col min="8703" max="8703" width="8.5703125" style="1060" customWidth="1"/>
    <col min="8704" max="8704" width="20.7109375" style="1060" customWidth="1"/>
    <col min="8705" max="8705" width="8.5703125" style="1060" customWidth="1"/>
    <col min="8706" max="8706" width="11.42578125" style="1060"/>
    <col min="8707" max="8707" width="26.5703125" style="1060" customWidth="1"/>
    <col min="8708" max="8708" width="17.42578125" style="1060" customWidth="1"/>
    <col min="8709" max="8956" width="11.42578125" style="1060"/>
    <col min="8957" max="8957" width="28.5703125" style="1060" customWidth="1"/>
    <col min="8958" max="8958" width="17.28515625" style="1060" customWidth="1"/>
    <col min="8959" max="8959" width="8.5703125" style="1060" customWidth="1"/>
    <col min="8960" max="8960" width="20.7109375" style="1060" customWidth="1"/>
    <col min="8961" max="8961" width="8.5703125" style="1060" customWidth="1"/>
    <col min="8962" max="8962" width="11.42578125" style="1060"/>
    <col min="8963" max="8963" width="26.5703125" style="1060" customWidth="1"/>
    <col min="8964" max="8964" width="17.42578125" style="1060" customWidth="1"/>
    <col min="8965" max="9212" width="11.42578125" style="1060"/>
    <col min="9213" max="9213" width="28.5703125" style="1060" customWidth="1"/>
    <col min="9214" max="9214" width="17.28515625" style="1060" customWidth="1"/>
    <col min="9215" max="9215" width="8.5703125" style="1060" customWidth="1"/>
    <col min="9216" max="9216" width="20.7109375" style="1060" customWidth="1"/>
    <col min="9217" max="9217" width="8.5703125" style="1060" customWidth="1"/>
    <col min="9218" max="9218" width="11.42578125" style="1060"/>
    <col min="9219" max="9219" width="26.5703125" style="1060" customWidth="1"/>
    <col min="9220" max="9220" width="17.42578125" style="1060" customWidth="1"/>
    <col min="9221" max="9468" width="11.42578125" style="1060"/>
    <col min="9469" max="9469" width="28.5703125" style="1060" customWidth="1"/>
    <col min="9470" max="9470" width="17.28515625" style="1060" customWidth="1"/>
    <col min="9471" max="9471" width="8.5703125" style="1060" customWidth="1"/>
    <col min="9472" max="9472" width="20.7109375" style="1060" customWidth="1"/>
    <col min="9473" max="9473" width="8.5703125" style="1060" customWidth="1"/>
    <col min="9474" max="9474" width="11.42578125" style="1060"/>
    <col min="9475" max="9475" width="26.5703125" style="1060" customWidth="1"/>
    <col min="9476" max="9476" width="17.42578125" style="1060" customWidth="1"/>
    <col min="9477" max="9724" width="11.42578125" style="1060"/>
    <col min="9725" max="9725" width="28.5703125" style="1060" customWidth="1"/>
    <col min="9726" max="9726" width="17.28515625" style="1060" customWidth="1"/>
    <col min="9727" max="9727" width="8.5703125" style="1060" customWidth="1"/>
    <col min="9728" max="9728" width="20.7109375" style="1060" customWidth="1"/>
    <col min="9729" max="9729" width="8.5703125" style="1060" customWidth="1"/>
    <col min="9730" max="9730" width="11.42578125" style="1060"/>
    <col min="9731" max="9731" width="26.5703125" style="1060" customWidth="1"/>
    <col min="9732" max="9732" width="17.42578125" style="1060" customWidth="1"/>
    <col min="9733" max="9980" width="11.42578125" style="1060"/>
    <col min="9981" max="9981" width="28.5703125" style="1060" customWidth="1"/>
    <col min="9982" max="9982" width="17.28515625" style="1060" customWidth="1"/>
    <col min="9983" max="9983" width="8.5703125" style="1060" customWidth="1"/>
    <col min="9984" max="9984" width="20.7109375" style="1060" customWidth="1"/>
    <col min="9985" max="9985" width="8.5703125" style="1060" customWidth="1"/>
    <col min="9986" max="9986" width="11.42578125" style="1060"/>
    <col min="9987" max="9987" width="26.5703125" style="1060" customWidth="1"/>
    <col min="9988" max="9988" width="17.42578125" style="1060" customWidth="1"/>
    <col min="9989" max="10236" width="11.42578125" style="1060"/>
    <col min="10237" max="10237" width="28.5703125" style="1060" customWidth="1"/>
    <col min="10238" max="10238" width="17.28515625" style="1060" customWidth="1"/>
    <col min="10239" max="10239" width="8.5703125" style="1060" customWidth="1"/>
    <col min="10240" max="10240" width="20.7109375" style="1060" customWidth="1"/>
    <col min="10241" max="10241" width="8.5703125" style="1060" customWidth="1"/>
    <col min="10242" max="10242" width="11.42578125" style="1060"/>
    <col min="10243" max="10243" width="26.5703125" style="1060" customWidth="1"/>
    <col min="10244" max="10244" width="17.42578125" style="1060" customWidth="1"/>
    <col min="10245" max="10492" width="11.42578125" style="1060"/>
    <col min="10493" max="10493" width="28.5703125" style="1060" customWidth="1"/>
    <col min="10494" max="10494" width="17.28515625" style="1060" customWidth="1"/>
    <col min="10495" max="10495" width="8.5703125" style="1060" customWidth="1"/>
    <col min="10496" max="10496" width="20.7109375" style="1060" customWidth="1"/>
    <col min="10497" max="10497" width="8.5703125" style="1060" customWidth="1"/>
    <col min="10498" max="10498" width="11.42578125" style="1060"/>
    <col min="10499" max="10499" width="26.5703125" style="1060" customWidth="1"/>
    <col min="10500" max="10500" width="17.42578125" style="1060" customWidth="1"/>
    <col min="10501" max="10748" width="11.42578125" style="1060"/>
    <col min="10749" max="10749" width="28.5703125" style="1060" customWidth="1"/>
    <col min="10750" max="10750" width="17.28515625" style="1060" customWidth="1"/>
    <col min="10751" max="10751" width="8.5703125" style="1060" customWidth="1"/>
    <col min="10752" max="10752" width="20.7109375" style="1060" customWidth="1"/>
    <col min="10753" max="10753" width="8.5703125" style="1060" customWidth="1"/>
    <col min="10754" max="10754" width="11.42578125" style="1060"/>
    <col min="10755" max="10755" width="26.5703125" style="1060" customWidth="1"/>
    <col min="10756" max="10756" width="17.42578125" style="1060" customWidth="1"/>
    <col min="10757" max="11004" width="11.42578125" style="1060"/>
    <col min="11005" max="11005" width="28.5703125" style="1060" customWidth="1"/>
    <col min="11006" max="11006" width="17.28515625" style="1060" customWidth="1"/>
    <col min="11007" max="11007" width="8.5703125" style="1060" customWidth="1"/>
    <col min="11008" max="11008" width="20.7109375" style="1060" customWidth="1"/>
    <col min="11009" max="11009" width="8.5703125" style="1060" customWidth="1"/>
    <col min="11010" max="11010" width="11.42578125" style="1060"/>
    <col min="11011" max="11011" width="26.5703125" style="1060" customWidth="1"/>
    <col min="11012" max="11012" width="17.42578125" style="1060" customWidth="1"/>
    <col min="11013" max="11260" width="11.42578125" style="1060"/>
    <col min="11261" max="11261" width="28.5703125" style="1060" customWidth="1"/>
    <col min="11262" max="11262" width="17.28515625" style="1060" customWidth="1"/>
    <col min="11263" max="11263" width="8.5703125" style="1060" customWidth="1"/>
    <col min="11264" max="11264" width="20.7109375" style="1060" customWidth="1"/>
    <col min="11265" max="11265" width="8.5703125" style="1060" customWidth="1"/>
    <col min="11266" max="11266" width="11.42578125" style="1060"/>
    <col min="11267" max="11267" width="26.5703125" style="1060" customWidth="1"/>
    <col min="11268" max="11268" width="17.42578125" style="1060" customWidth="1"/>
    <col min="11269" max="11516" width="11.42578125" style="1060"/>
    <col min="11517" max="11517" width="28.5703125" style="1060" customWidth="1"/>
    <col min="11518" max="11518" width="17.28515625" style="1060" customWidth="1"/>
    <col min="11519" max="11519" width="8.5703125" style="1060" customWidth="1"/>
    <col min="11520" max="11520" width="20.7109375" style="1060" customWidth="1"/>
    <col min="11521" max="11521" width="8.5703125" style="1060" customWidth="1"/>
    <col min="11522" max="11522" width="11.42578125" style="1060"/>
    <col min="11523" max="11523" width="26.5703125" style="1060" customWidth="1"/>
    <col min="11524" max="11524" width="17.42578125" style="1060" customWidth="1"/>
    <col min="11525" max="11772" width="11.42578125" style="1060"/>
    <col min="11773" max="11773" width="28.5703125" style="1060" customWidth="1"/>
    <col min="11774" max="11774" width="17.28515625" style="1060" customWidth="1"/>
    <col min="11775" max="11775" width="8.5703125" style="1060" customWidth="1"/>
    <col min="11776" max="11776" width="20.7109375" style="1060" customWidth="1"/>
    <col min="11777" max="11777" width="8.5703125" style="1060" customWidth="1"/>
    <col min="11778" max="11778" width="11.42578125" style="1060"/>
    <col min="11779" max="11779" width="26.5703125" style="1060" customWidth="1"/>
    <col min="11780" max="11780" width="17.42578125" style="1060" customWidth="1"/>
    <col min="11781" max="12028" width="11.42578125" style="1060"/>
    <col min="12029" max="12029" width="28.5703125" style="1060" customWidth="1"/>
    <col min="12030" max="12030" width="17.28515625" style="1060" customWidth="1"/>
    <col min="12031" max="12031" width="8.5703125" style="1060" customWidth="1"/>
    <col min="12032" max="12032" width="20.7109375" style="1060" customWidth="1"/>
    <col min="12033" max="12033" width="8.5703125" style="1060" customWidth="1"/>
    <col min="12034" max="12034" width="11.42578125" style="1060"/>
    <col min="12035" max="12035" width="26.5703125" style="1060" customWidth="1"/>
    <col min="12036" max="12036" width="17.42578125" style="1060" customWidth="1"/>
    <col min="12037" max="12284" width="11.42578125" style="1060"/>
    <col min="12285" max="12285" width="28.5703125" style="1060" customWidth="1"/>
    <col min="12286" max="12286" width="17.28515625" style="1060" customWidth="1"/>
    <col min="12287" max="12287" width="8.5703125" style="1060" customWidth="1"/>
    <col min="12288" max="12288" width="20.7109375" style="1060" customWidth="1"/>
    <col min="12289" max="12289" width="8.5703125" style="1060" customWidth="1"/>
    <col min="12290" max="12290" width="11.42578125" style="1060"/>
    <col min="12291" max="12291" width="26.5703125" style="1060" customWidth="1"/>
    <col min="12292" max="12292" width="17.42578125" style="1060" customWidth="1"/>
    <col min="12293" max="12540" width="11.42578125" style="1060"/>
    <col min="12541" max="12541" width="28.5703125" style="1060" customWidth="1"/>
    <col min="12542" max="12542" width="17.28515625" style="1060" customWidth="1"/>
    <col min="12543" max="12543" width="8.5703125" style="1060" customWidth="1"/>
    <col min="12544" max="12544" width="20.7109375" style="1060" customWidth="1"/>
    <col min="12545" max="12545" width="8.5703125" style="1060" customWidth="1"/>
    <col min="12546" max="12546" width="11.42578125" style="1060"/>
    <col min="12547" max="12547" width="26.5703125" style="1060" customWidth="1"/>
    <col min="12548" max="12548" width="17.42578125" style="1060" customWidth="1"/>
    <col min="12549" max="12796" width="11.42578125" style="1060"/>
    <col min="12797" max="12797" width="28.5703125" style="1060" customWidth="1"/>
    <col min="12798" max="12798" width="17.28515625" style="1060" customWidth="1"/>
    <col min="12799" max="12799" width="8.5703125" style="1060" customWidth="1"/>
    <col min="12800" max="12800" width="20.7109375" style="1060" customWidth="1"/>
    <col min="12801" max="12801" width="8.5703125" style="1060" customWidth="1"/>
    <col min="12802" max="12802" width="11.42578125" style="1060"/>
    <col min="12803" max="12803" width="26.5703125" style="1060" customWidth="1"/>
    <col min="12804" max="12804" width="17.42578125" style="1060" customWidth="1"/>
    <col min="12805" max="13052" width="11.42578125" style="1060"/>
    <col min="13053" max="13053" width="28.5703125" style="1060" customWidth="1"/>
    <col min="13054" max="13054" width="17.28515625" style="1060" customWidth="1"/>
    <col min="13055" max="13055" width="8.5703125" style="1060" customWidth="1"/>
    <col min="13056" max="13056" width="20.7109375" style="1060" customWidth="1"/>
    <col min="13057" max="13057" width="8.5703125" style="1060" customWidth="1"/>
    <col min="13058" max="13058" width="11.42578125" style="1060"/>
    <col min="13059" max="13059" width="26.5703125" style="1060" customWidth="1"/>
    <col min="13060" max="13060" width="17.42578125" style="1060" customWidth="1"/>
    <col min="13061" max="13308" width="11.42578125" style="1060"/>
    <col min="13309" max="13309" width="28.5703125" style="1060" customWidth="1"/>
    <col min="13310" max="13310" width="17.28515625" style="1060" customWidth="1"/>
    <col min="13311" max="13311" width="8.5703125" style="1060" customWidth="1"/>
    <col min="13312" max="13312" width="20.7109375" style="1060" customWidth="1"/>
    <col min="13313" max="13313" width="8.5703125" style="1060" customWidth="1"/>
    <col min="13314" max="13314" width="11.42578125" style="1060"/>
    <col min="13315" max="13315" width="26.5703125" style="1060" customWidth="1"/>
    <col min="13316" max="13316" width="17.42578125" style="1060" customWidth="1"/>
    <col min="13317" max="13564" width="11.42578125" style="1060"/>
    <col min="13565" max="13565" width="28.5703125" style="1060" customWidth="1"/>
    <col min="13566" max="13566" width="17.28515625" style="1060" customWidth="1"/>
    <col min="13567" max="13567" width="8.5703125" style="1060" customWidth="1"/>
    <col min="13568" max="13568" width="20.7109375" style="1060" customWidth="1"/>
    <col min="13569" max="13569" width="8.5703125" style="1060" customWidth="1"/>
    <col min="13570" max="13570" width="11.42578125" style="1060"/>
    <col min="13571" max="13571" width="26.5703125" style="1060" customWidth="1"/>
    <col min="13572" max="13572" width="17.42578125" style="1060" customWidth="1"/>
    <col min="13573" max="13820" width="11.42578125" style="1060"/>
    <col min="13821" max="13821" width="28.5703125" style="1060" customWidth="1"/>
    <col min="13822" max="13822" width="17.28515625" style="1060" customWidth="1"/>
    <col min="13823" max="13823" width="8.5703125" style="1060" customWidth="1"/>
    <col min="13824" max="13824" width="20.7109375" style="1060" customWidth="1"/>
    <col min="13825" max="13825" width="8.5703125" style="1060" customWidth="1"/>
    <col min="13826" max="13826" width="11.42578125" style="1060"/>
    <col min="13827" max="13827" width="26.5703125" style="1060" customWidth="1"/>
    <col min="13828" max="13828" width="17.42578125" style="1060" customWidth="1"/>
    <col min="13829" max="14076" width="11.42578125" style="1060"/>
    <col min="14077" max="14077" width="28.5703125" style="1060" customWidth="1"/>
    <col min="14078" max="14078" width="17.28515625" style="1060" customWidth="1"/>
    <col min="14079" max="14079" width="8.5703125" style="1060" customWidth="1"/>
    <col min="14080" max="14080" width="20.7109375" style="1060" customWidth="1"/>
    <col min="14081" max="14081" width="8.5703125" style="1060" customWidth="1"/>
    <col min="14082" max="14082" width="11.42578125" style="1060"/>
    <col min="14083" max="14083" width="26.5703125" style="1060" customWidth="1"/>
    <col min="14084" max="14084" width="17.42578125" style="1060" customWidth="1"/>
    <col min="14085" max="14332" width="11.42578125" style="1060"/>
    <col min="14333" max="14333" width="28.5703125" style="1060" customWidth="1"/>
    <col min="14334" max="14334" width="17.28515625" style="1060" customWidth="1"/>
    <col min="14335" max="14335" width="8.5703125" style="1060" customWidth="1"/>
    <col min="14336" max="14336" width="20.7109375" style="1060" customWidth="1"/>
    <col min="14337" max="14337" width="8.5703125" style="1060" customWidth="1"/>
    <col min="14338" max="14338" width="11.42578125" style="1060"/>
    <col min="14339" max="14339" width="26.5703125" style="1060" customWidth="1"/>
    <col min="14340" max="14340" width="17.42578125" style="1060" customWidth="1"/>
    <col min="14341" max="14588" width="11.42578125" style="1060"/>
    <col min="14589" max="14589" width="28.5703125" style="1060" customWidth="1"/>
    <col min="14590" max="14590" width="17.28515625" style="1060" customWidth="1"/>
    <col min="14591" max="14591" width="8.5703125" style="1060" customWidth="1"/>
    <col min="14592" max="14592" width="20.7109375" style="1060" customWidth="1"/>
    <col min="14593" max="14593" width="8.5703125" style="1060" customWidth="1"/>
    <col min="14594" max="14594" width="11.42578125" style="1060"/>
    <col min="14595" max="14595" width="26.5703125" style="1060" customWidth="1"/>
    <col min="14596" max="14596" width="17.42578125" style="1060" customWidth="1"/>
    <col min="14597" max="14844" width="11.42578125" style="1060"/>
    <col min="14845" max="14845" width="28.5703125" style="1060" customWidth="1"/>
    <col min="14846" max="14846" width="17.28515625" style="1060" customWidth="1"/>
    <col min="14847" max="14847" width="8.5703125" style="1060" customWidth="1"/>
    <col min="14848" max="14848" width="20.7109375" style="1060" customWidth="1"/>
    <col min="14849" max="14849" width="8.5703125" style="1060" customWidth="1"/>
    <col min="14850" max="14850" width="11.42578125" style="1060"/>
    <col min="14851" max="14851" width="26.5703125" style="1060" customWidth="1"/>
    <col min="14852" max="14852" width="17.42578125" style="1060" customWidth="1"/>
    <col min="14853" max="15100" width="11.42578125" style="1060"/>
    <col min="15101" max="15101" width="28.5703125" style="1060" customWidth="1"/>
    <col min="15102" max="15102" width="17.28515625" style="1060" customWidth="1"/>
    <col min="15103" max="15103" width="8.5703125" style="1060" customWidth="1"/>
    <col min="15104" max="15104" width="20.7109375" style="1060" customWidth="1"/>
    <col min="15105" max="15105" width="8.5703125" style="1060" customWidth="1"/>
    <col min="15106" max="15106" width="11.42578125" style="1060"/>
    <col min="15107" max="15107" width="26.5703125" style="1060" customWidth="1"/>
    <col min="15108" max="15108" width="17.42578125" style="1060" customWidth="1"/>
    <col min="15109" max="15356" width="11.42578125" style="1060"/>
    <col min="15357" max="15357" width="28.5703125" style="1060" customWidth="1"/>
    <col min="15358" max="15358" width="17.28515625" style="1060" customWidth="1"/>
    <col min="15359" max="15359" width="8.5703125" style="1060" customWidth="1"/>
    <col min="15360" max="15360" width="20.7109375" style="1060" customWidth="1"/>
    <col min="15361" max="15361" width="8.5703125" style="1060" customWidth="1"/>
    <col min="15362" max="15362" width="11.42578125" style="1060"/>
    <col min="15363" max="15363" width="26.5703125" style="1060" customWidth="1"/>
    <col min="15364" max="15364" width="17.42578125" style="1060" customWidth="1"/>
    <col min="15365" max="15612" width="11.42578125" style="1060"/>
    <col min="15613" max="15613" width="28.5703125" style="1060" customWidth="1"/>
    <col min="15614" max="15614" width="17.28515625" style="1060" customWidth="1"/>
    <col min="15615" max="15615" width="8.5703125" style="1060" customWidth="1"/>
    <col min="15616" max="15616" width="20.7109375" style="1060" customWidth="1"/>
    <col min="15617" max="15617" width="8.5703125" style="1060" customWidth="1"/>
    <col min="15618" max="15618" width="11.42578125" style="1060"/>
    <col min="15619" max="15619" width="26.5703125" style="1060" customWidth="1"/>
    <col min="15620" max="15620" width="17.42578125" style="1060" customWidth="1"/>
    <col min="15621" max="15868" width="11.42578125" style="1060"/>
    <col min="15869" max="15869" width="28.5703125" style="1060" customWidth="1"/>
    <col min="15870" max="15870" width="17.28515625" style="1060" customWidth="1"/>
    <col min="15871" max="15871" width="8.5703125" style="1060" customWidth="1"/>
    <col min="15872" max="15872" width="20.7109375" style="1060" customWidth="1"/>
    <col min="15873" max="15873" width="8.5703125" style="1060" customWidth="1"/>
    <col min="15874" max="15874" width="11.42578125" style="1060"/>
    <col min="15875" max="15875" width="26.5703125" style="1060" customWidth="1"/>
    <col min="15876" max="15876" width="17.42578125" style="1060" customWidth="1"/>
    <col min="15877" max="16124" width="11.42578125" style="1060"/>
    <col min="16125" max="16125" width="28.5703125" style="1060" customWidth="1"/>
    <col min="16126" max="16126" width="17.28515625" style="1060" customWidth="1"/>
    <col min="16127" max="16127" width="8.5703125" style="1060" customWidth="1"/>
    <col min="16128" max="16128" width="20.7109375" style="1060" customWidth="1"/>
    <col min="16129" max="16129" width="8.5703125" style="1060" customWidth="1"/>
    <col min="16130" max="16130" width="11.42578125" style="1060"/>
    <col min="16131" max="16131" width="26.5703125" style="1060" customWidth="1"/>
    <col min="16132" max="16132" width="17.42578125" style="1060" customWidth="1"/>
    <col min="16133" max="16384" width="11.42578125" style="1060"/>
  </cols>
  <sheetData>
    <row r="1" spans="1:9" s="1039" customFormat="1" ht="18">
      <c r="A1" s="1037" t="s">
        <v>431</v>
      </c>
      <c r="B1" s="1038"/>
      <c r="C1" s="1038"/>
      <c r="D1" s="1038"/>
      <c r="E1" s="1038"/>
      <c r="F1" s="1038"/>
      <c r="G1" s="1038"/>
    </row>
    <row r="2" spans="1:9" s="1039" customFormat="1" ht="15">
      <c r="I2" s="881"/>
    </row>
    <row r="3" spans="1:9" s="1039" customFormat="1" ht="15.75">
      <c r="A3" s="1040" t="s">
        <v>432</v>
      </c>
      <c r="B3" s="1041"/>
      <c r="C3" s="1041"/>
      <c r="D3" s="1041"/>
      <c r="E3" s="1041"/>
      <c r="F3" s="1042"/>
    </row>
    <row r="4" spans="1:9" s="1039" customFormat="1" ht="35.25" customHeight="1">
      <c r="A4" s="1043"/>
      <c r="B4" s="1722" t="s">
        <v>433</v>
      </c>
      <c r="C4" s="1722"/>
      <c r="D4" s="1722" t="s">
        <v>434</v>
      </c>
      <c r="E4" s="1722"/>
      <c r="F4" s="1722" t="s">
        <v>486</v>
      </c>
      <c r="G4" s="1722"/>
    </row>
    <row r="5" spans="1:9" s="1039" customFormat="1" ht="18.75" customHeight="1">
      <c r="A5" s="1044"/>
      <c r="B5" s="1045" t="s">
        <v>205</v>
      </c>
      <c r="C5" s="1046" t="s">
        <v>435</v>
      </c>
      <c r="D5" s="1045" t="s">
        <v>205</v>
      </c>
      <c r="E5" s="1046" t="s">
        <v>435</v>
      </c>
      <c r="F5" s="1045" t="s">
        <v>205</v>
      </c>
      <c r="G5" s="1046" t="s">
        <v>435</v>
      </c>
    </row>
    <row r="6" spans="1:9" s="1039" customFormat="1" ht="15">
      <c r="A6" s="1246" t="s">
        <v>499</v>
      </c>
      <c r="B6" s="1048">
        <v>1892961</v>
      </c>
      <c r="C6" s="1050">
        <v>100</v>
      </c>
      <c r="D6" s="1048">
        <v>1846275</v>
      </c>
      <c r="E6" s="1050">
        <f>D6*100/D6</f>
        <v>100</v>
      </c>
      <c r="F6" s="1048">
        <v>1866942</v>
      </c>
      <c r="G6" s="1049">
        <f>(F6/F$6)*100</f>
        <v>100</v>
      </c>
    </row>
    <row r="7" spans="1:9" s="1039" customFormat="1" ht="15">
      <c r="A7" s="1047" t="s">
        <v>436</v>
      </c>
      <c r="B7" s="1048">
        <v>1039382</v>
      </c>
      <c r="C7" s="1049">
        <v>54.90773449637895</v>
      </c>
      <c r="D7" s="1048">
        <v>955617</v>
      </c>
      <c r="E7" s="1049">
        <f>D7*100/D6</f>
        <v>51.759190803103543</v>
      </c>
      <c r="F7" s="1048">
        <v>851274</v>
      </c>
      <c r="G7" s="1049">
        <f>(F7/F$6)*100</f>
        <v>45.597238693007071</v>
      </c>
    </row>
    <row r="8" spans="1:9" s="1039" customFormat="1" ht="17.25">
      <c r="A8" s="1246" t="s">
        <v>500</v>
      </c>
      <c r="B8" s="1048">
        <v>988630</v>
      </c>
      <c r="C8" s="1049">
        <v>95.117098429643775</v>
      </c>
      <c r="D8" s="1048">
        <v>897714</v>
      </c>
      <c r="E8" s="1049">
        <f>D8/D7*100</f>
        <v>93.940773343295476</v>
      </c>
      <c r="F8" s="1048">
        <v>807166</v>
      </c>
      <c r="G8" s="1049">
        <f>(F8/F$7)*100</f>
        <v>94.818589549310801</v>
      </c>
    </row>
    <row r="9" spans="1:9" s="1039" customFormat="1" ht="18">
      <c r="A9" s="1246" t="s">
        <v>501</v>
      </c>
      <c r="B9" s="1048">
        <v>220777</v>
      </c>
      <c r="C9" s="1049">
        <v>22.331610410365858</v>
      </c>
      <c r="D9" s="1048">
        <v>202618</v>
      </c>
      <c r="E9" s="1049">
        <f>D9*100/D8</f>
        <v>22.570440028784223</v>
      </c>
      <c r="F9" s="1048">
        <v>179000</v>
      </c>
      <c r="G9" s="1049">
        <f>F9*100/F8</f>
        <v>22.176355297423331</v>
      </c>
    </row>
    <row r="10" spans="1:9" s="1039" customFormat="1" ht="15">
      <c r="A10" s="1047" t="s">
        <v>437</v>
      </c>
      <c r="B10" s="1048">
        <v>34787</v>
      </c>
      <c r="C10" s="1049">
        <v>3.5187077066243186</v>
      </c>
      <c r="D10" s="1048">
        <v>31032</v>
      </c>
      <c r="E10" s="1049">
        <f>D10*100/D8</f>
        <v>3.4567802217632786</v>
      </c>
      <c r="F10" s="1048">
        <v>25087</v>
      </c>
      <c r="G10" s="1049">
        <f>F10*100/F$8</f>
        <v>3.1080347784718385</v>
      </c>
    </row>
    <row r="11" spans="1:9" s="1039" customFormat="1" ht="15">
      <c r="A11" s="1047" t="s">
        <v>438</v>
      </c>
      <c r="B11" s="1048">
        <v>12689</v>
      </c>
      <c r="C11" s="1049">
        <v>1.2834933190374558</v>
      </c>
      <c r="D11" s="1048">
        <v>13457</v>
      </c>
      <c r="E11" s="1049">
        <f>D11*100/D8</f>
        <v>1.4990297578070522</v>
      </c>
      <c r="F11" s="1048">
        <v>12618</v>
      </c>
      <c r="G11" s="1049">
        <f t="shared" ref="G11:G19" si="0">F11*100/F$8</f>
        <v>1.5632472130887574</v>
      </c>
    </row>
    <row r="12" spans="1:9" s="1039" customFormat="1" ht="15">
      <c r="A12" s="1047" t="s">
        <v>439</v>
      </c>
      <c r="B12" s="1048">
        <v>291964</v>
      </c>
      <c r="C12" s="1049">
        <v>29.532180896796579</v>
      </c>
      <c r="D12" s="1048">
        <v>258119</v>
      </c>
      <c r="E12" s="1049">
        <f>D12*100/D8</f>
        <v>28.752921309013782</v>
      </c>
      <c r="F12" s="1048">
        <v>226177</v>
      </c>
      <c r="G12" s="1049">
        <f t="shared" si="0"/>
        <v>28.021125765951489</v>
      </c>
    </row>
    <row r="13" spans="1:9" s="1039" customFormat="1" ht="15">
      <c r="A13" s="1047" t="s">
        <v>440</v>
      </c>
      <c r="B13" s="1048">
        <v>73858</v>
      </c>
      <c r="C13" s="1049">
        <v>7.4707423404104674</v>
      </c>
      <c r="D13" s="1048">
        <v>64008</v>
      </c>
      <c r="E13" s="1049">
        <f>D13*100/D8</f>
        <v>7.1301104806207771</v>
      </c>
      <c r="F13" s="1048">
        <v>62296</v>
      </c>
      <c r="G13" s="1049">
        <f t="shared" si="0"/>
        <v>7.7178672045155521</v>
      </c>
    </row>
    <row r="14" spans="1:9" s="1039" customFormat="1" ht="15">
      <c r="A14" s="1047" t="s">
        <v>441</v>
      </c>
      <c r="B14" s="1048">
        <v>175129</v>
      </c>
      <c r="C14" s="1049">
        <v>17.71431172430535</v>
      </c>
      <c r="D14" s="1048">
        <v>144393</v>
      </c>
      <c r="E14" s="1049">
        <f>D14*100/D8</f>
        <v>16.084521350897948</v>
      </c>
      <c r="F14" s="1048">
        <v>129263</v>
      </c>
      <c r="G14" s="1049">
        <f t="shared" si="0"/>
        <v>16.014425781066102</v>
      </c>
    </row>
    <row r="15" spans="1:9" s="1039" customFormat="1" ht="15">
      <c r="A15" s="1047" t="s">
        <v>442</v>
      </c>
      <c r="B15" s="1048">
        <v>32788</v>
      </c>
      <c r="C15" s="1049">
        <v>3.3165087039640717</v>
      </c>
      <c r="D15" s="1048">
        <v>34043</v>
      </c>
      <c r="E15" s="1049">
        <f>D15*100/D8</f>
        <v>3.7921877123449117</v>
      </c>
      <c r="F15" s="1048">
        <v>32868</v>
      </c>
      <c r="G15" s="1049">
        <f t="shared" si="0"/>
        <v>4.0720248375179331</v>
      </c>
    </row>
    <row r="16" spans="1:9" s="1039" customFormat="1" ht="15">
      <c r="A16" s="1047" t="s">
        <v>443</v>
      </c>
      <c r="B16" s="1048">
        <v>11040</v>
      </c>
      <c r="C16" s="1049">
        <v>1.1166968431061166</v>
      </c>
      <c r="D16" s="1048">
        <v>9934</v>
      </c>
      <c r="E16" s="1049">
        <f>D16*100/D8</f>
        <v>1.1065885125997812</v>
      </c>
      <c r="F16" s="1048">
        <v>9549</v>
      </c>
      <c r="G16" s="1049">
        <f t="shared" si="0"/>
        <v>1.1830280264530468</v>
      </c>
    </row>
    <row r="17" spans="1:8" s="1039" customFormat="1" ht="15">
      <c r="A17" s="1051" t="s">
        <v>444</v>
      </c>
      <c r="B17" s="1048">
        <v>35697</v>
      </c>
      <c r="C17" s="1049">
        <v>3.6107542761194784</v>
      </c>
      <c r="D17" s="1048">
        <v>35586</v>
      </c>
      <c r="E17" s="1049">
        <f>D17*100/D8</f>
        <v>3.9640687345858479</v>
      </c>
      <c r="F17" s="1048">
        <v>31312</v>
      </c>
      <c r="G17" s="1049">
        <f t="shared" si="0"/>
        <v>3.8792516037593257</v>
      </c>
    </row>
    <row r="18" spans="1:8" s="1039" customFormat="1" ht="15">
      <c r="A18" s="1047" t="s">
        <v>445</v>
      </c>
      <c r="B18" s="1048">
        <v>80723</v>
      </c>
      <c r="C18" s="1049">
        <v>8.1651376146788994</v>
      </c>
      <c r="D18" s="1048">
        <v>74005</v>
      </c>
      <c r="E18" s="1049">
        <f>D18*100/D8</f>
        <v>8.2437168184967593</v>
      </c>
      <c r="F18" s="1048">
        <v>69574</v>
      </c>
      <c r="G18" s="1049">
        <f t="shared" si="0"/>
        <v>8.6195404662733566</v>
      </c>
    </row>
    <row r="19" spans="1:8" s="1039" customFormat="1" ht="15">
      <c r="A19" s="1052" t="s">
        <v>446</v>
      </c>
      <c r="B19" s="1053">
        <v>19178</v>
      </c>
      <c r="C19" s="1054">
        <v>1.9398561645914043</v>
      </c>
      <c r="D19" s="1053">
        <f>27508+3011</f>
        <v>30519</v>
      </c>
      <c r="E19" s="1054">
        <f>D19*100/D8</f>
        <v>3.3996350730856375</v>
      </c>
      <c r="F19" s="1053">
        <v>29422</v>
      </c>
      <c r="G19" s="1049">
        <f t="shared" si="0"/>
        <v>3.6450990254792695</v>
      </c>
    </row>
    <row r="20" spans="1:8" s="1039" customFormat="1" ht="12.75" customHeight="1">
      <c r="A20" s="1055" t="s">
        <v>487</v>
      </c>
      <c r="C20" s="1056"/>
      <c r="E20" s="1056"/>
    </row>
    <row r="21" spans="1:8" s="1039" customFormat="1">
      <c r="A21" s="1057" t="s">
        <v>488</v>
      </c>
      <c r="F21" s="1059"/>
    </row>
    <row r="22" spans="1:8" s="1039" customFormat="1">
      <c r="A22" s="1055" t="s">
        <v>447</v>
      </c>
    </row>
    <row r="23" spans="1:8" s="1039" customFormat="1"/>
    <row r="24" spans="1:8" s="1039" customFormat="1"/>
    <row r="25" spans="1:8" s="1039" customFormat="1"/>
    <row r="26" spans="1:8" s="1039" customFormat="1" ht="15">
      <c r="A26" s="1058" t="s">
        <v>448</v>
      </c>
    </row>
    <row r="27" spans="1:8" s="1039" customFormat="1"/>
    <row r="28" spans="1:8" s="1039" customFormat="1"/>
    <row r="29" spans="1:8" s="1039" customFormat="1"/>
    <row r="30" spans="1:8" s="1039" customFormat="1">
      <c r="H30" s="1059"/>
    </row>
    <row r="31" spans="1:8" s="1039" customFormat="1"/>
    <row r="32" spans="1:8" s="1039" customFormat="1"/>
    <row r="33" spans="1:1" s="1039" customFormat="1"/>
    <row r="34" spans="1:1" s="1039" customFormat="1"/>
    <row r="35" spans="1:1" s="1039" customFormat="1"/>
    <row r="36" spans="1:1" s="1039" customFormat="1"/>
    <row r="37" spans="1:1" s="1039" customFormat="1"/>
    <row r="38" spans="1:1" s="1039" customFormat="1"/>
    <row r="39" spans="1:1" s="1039" customFormat="1"/>
    <row r="40" spans="1:1" s="1039" customFormat="1"/>
    <row r="41" spans="1:1" s="1039" customFormat="1"/>
    <row r="42" spans="1:1" s="1039" customFormat="1"/>
    <row r="43" spans="1:1" s="1039" customFormat="1"/>
    <row r="44" spans="1:1" s="1039" customFormat="1" ht="15">
      <c r="A44" s="1041"/>
    </row>
    <row r="45" spans="1:1" s="1039" customFormat="1"/>
    <row r="46" spans="1:1" s="1039" customFormat="1"/>
    <row r="47" spans="1:1" s="1039" customFormat="1" ht="15">
      <c r="A47" s="1041"/>
    </row>
    <row r="48" spans="1:1" s="1039" customFormat="1"/>
    <row r="49" spans="1:1" s="1039" customFormat="1"/>
    <row r="50" spans="1:1" s="1039" customFormat="1"/>
    <row r="51" spans="1:1" s="1039" customFormat="1" ht="17.25" customHeight="1"/>
    <row r="52" spans="1:1" s="1039" customFormat="1" ht="18.75" customHeight="1">
      <c r="A52" s="1055" t="s">
        <v>447</v>
      </c>
    </row>
    <row r="53" spans="1:1" s="1039" customFormat="1"/>
    <row r="54" spans="1:1" s="1039" customFormat="1"/>
    <row r="55" spans="1:1" s="1039" customFormat="1"/>
    <row r="56" spans="1:1" s="1039" customFormat="1"/>
    <row r="57" spans="1:1" s="1039" customFormat="1"/>
    <row r="58" spans="1:1" s="1039" customFormat="1"/>
    <row r="59" spans="1:1" s="1039" customFormat="1"/>
    <row r="60" spans="1:1" s="1039" customFormat="1"/>
    <row r="61" spans="1:1" s="1039" customFormat="1"/>
    <row r="62" spans="1:1" s="1039" customFormat="1"/>
    <row r="63" spans="1:1" s="1039" customFormat="1"/>
    <row r="64" spans="1:1" s="1039" customFormat="1"/>
    <row r="65" s="1039" customFormat="1"/>
    <row r="66" s="1039" customFormat="1"/>
    <row r="67" s="1039" customFormat="1"/>
    <row r="68" s="1039" customFormat="1"/>
    <row r="69" s="1039" customFormat="1"/>
    <row r="70" s="1039" customFormat="1"/>
    <row r="71" s="1039" customFormat="1"/>
    <row r="72" s="1039" customFormat="1"/>
    <row r="73" s="1039" customFormat="1"/>
    <row r="74" s="1039" customFormat="1"/>
    <row r="75" s="1039" customFormat="1"/>
    <row r="76" s="1039" customFormat="1"/>
    <row r="77" s="1039" customFormat="1"/>
    <row r="78" s="1039" customFormat="1"/>
    <row r="79" s="1039" customFormat="1"/>
    <row r="80" s="1039" customFormat="1"/>
    <row r="81" s="1039" customFormat="1"/>
    <row r="82" s="1039" customFormat="1"/>
    <row r="83" s="1039" customFormat="1"/>
    <row r="84" s="1039" customFormat="1"/>
    <row r="85" s="1039" customFormat="1"/>
    <row r="86" s="1039" customFormat="1"/>
    <row r="87" s="1039" customFormat="1"/>
    <row r="88" s="1039" customFormat="1"/>
    <row r="89" s="1039" customFormat="1"/>
    <row r="90" s="1039" customFormat="1"/>
    <row r="91" s="1039" customFormat="1"/>
    <row r="92" s="1039" customFormat="1"/>
    <row r="93" s="1039" customFormat="1"/>
    <row r="94" s="1039" customFormat="1"/>
    <row r="95" s="1039" customFormat="1"/>
    <row r="96" s="1039" customFormat="1"/>
    <row r="97" s="1039" customFormat="1"/>
    <row r="98" s="1039" customFormat="1"/>
    <row r="99" s="1039" customFormat="1"/>
    <row r="100" s="1039" customFormat="1"/>
    <row r="101" s="1039" customFormat="1"/>
    <row r="102" s="1039" customFormat="1"/>
    <row r="103" s="1039" customFormat="1"/>
    <row r="104" s="1039" customFormat="1"/>
    <row r="105" s="1039" customFormat="1"/>
    <row r="106" s="1039" customFormat="1"/>
    <row r="107" s="1039" customFormat="1"/>
    <row r="108" s="1039" customFormat="1"/>
    <row r="109" s="1039" customFormat="1"/>
    <row r="110" s="1039" customFormat="1"/>
    <row r="111" s="1039" customFormat="1"/>
    <row r="112" s="1039" customFormat="1"/>
    <row r="113" s="1039" customFormat="1"/>
    <row r="114" s="1039" customFormat="1"/>
    <row r="115" s="1039" customFormat="1"/>
    <row r="116" s="1039" customFormat="1"/>
    <row r="117" s="1039" customFormat="1"/>
    <row r="118" s="1039" customFormat="1"/>
    <row r="119" s="1039" customFormat="1"/>
    <row r="120" s="1039" customFormat="1"/>
    <row r="121" s="1039" customFormat="1"/>
    <row r="122" s="1039" customFormat="1"/>
    <row r="123" s="1039" customFormat="1"/>
    <row r="124" s="1039" customFormat="1"/>
    <row r="125" s="1039" customFormat="1"/>
    <row r="126" s="1039" customFormat="1"/>
    <row r="127" s="1039" customFormat="1"/>
    <row r="128" s="1039" customFormat="1"/>
    <row r="129" spans="6:6" s="1039" customFormat="1"/>
    <row r="130" spans="6:6" s="1039" customFormat="1"/>
    <row r="131" spans="6:6" s="1039" customFormat="1"/>
    <row r="132" spans="6:6" s="1039" customFormat="1"/>
    <row r="133" spans="6:6" s="1039" customFormat="1"/>
    <row r="134" spans="6:6" s="1039" customFormat="1"/>
    <row r="135" spans="6:6" s="1039" customFormat="1"/>
    <row r="136" spans="6:6" s="1039" customFormat="1"/>
    <row r="137" spans="6:6" s="1039" customFormat="1"/>
    <row r="138" spans="6:6" s="1039" customFormat="1"/>
    <row r="139" spans="6:6" s="1039" customFormat="1"/>
    <row r="140" spans="6:6" s="1039" customFormat="1"/>
    <row r="141" spans="6:6" s="1039" customFormat="1"/>
    <row r="142" spans="6:6" s="1039" customFormat="1"/>
    <row r="143" spans="6:6" s="1039" customFormat="1">
      <c r="F143" s="1060"/>
    </row>
  </sheetData>
  <mergeCells count="3">
    <mergeCell ref="F4:G4"/>
    <mergeCell ref="B4:C4"/>
    <mergeCell ref="D4:E4"/>
  </mergeCells>
  <pageMargins left="0.7" right="0.7" top="0.75" bottom="0.75" header="0.3" footer="0.3"/>
  <ignoredErrors>
    <ignoredError sqref="E8" formula="1"/>
  </ignoredErrors>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B23"/>
  <sheetViews>
    <sheetView workbookViewId="0">
      <selection activeCell="E20" sqref="E20"/>
    </sheetView>
  </sheetViews>
  <sheetFormatPr baseColWidth="10" defaultRowHeight="15"/>
  <cols>
    <col min="1" max="1" width="37.5703125" bestFit="1" customWidth="1"/>
  </cols>
  <sheetData>
    <row r="1" spans="1:2">
      <c r="A1" s="1063" t="s">
        <v>609</v>
      </c>
    </row>
    <row r="3" spans="1:2">
      <c r="A3" t="s">
        <v>452</v>
      </c>
      <c r="B3" t="s">
        <v>453</v>
      </c>
    </row>
    <row r="4" spans="1:2">
      <c r="A4" t="s">
        <v>84</v>
      </c>
      <c r="B4" s="1064">
        <v>25.947745564482787</v>
      </c>
    </row>
    <row r="5" spans="1:2">
      <c r="A5" t="s">
        <v>85</v>
      </c>
      <c r="B5" s="1064">
        <v>25.044142920624839</v>
      </c>
    </row>
    <row r="6" spans="1:2">
      <c r="A6" t="s">
        <v>86</v>
      </c>
      <c r="B6" s="1064">
        <v>27.283897997382798</v>
      </c>
    </row>
    <row r="7" spans="1:2">
      <c r="A7" t="s">
        <v>87</v>
      </c>
      <c r="B7" s="1064">
        <v>25.797046289453071</v>
      </c>
    </row>
    <row r="8" spans="1:2">
      <c r="A8" t="s">
        <v>88</v>
      </c>
      <c r="B8" s="1064">
        <v>39.1243257948042</v>
      </c>
    </row>
    <row r="9" spans="1:2">
      <c r="A9" t="s">
        <v>89</v>
      </c>
      <c r="B9" s="1064">
        <v>22.65094045986347</v>
      </c>
    </row>
    <row r="10" spans="1:2">
      <c r="A10" t="s">
        <v>457</v>
      </c>
      <c r="B10" s="1064">
        <v>26.35736761583625</v>
      </c>
    </row>
    <row r="11" spans="1:2">
      <c r="A11" t="s">
        <v>91</v>
      </c>
      <c r="B11" s="1064">
        <v>28.532017396967387</v>
      </c>
    </row>
    <row r="12" spans="1:2">
      <c r="A12" t="s">
        <v>92</v>
      </c>
      <c r="B12" s="1064">
        <v>27.961829751840462</v>
      </c>
    </row>
    <row r="13" spans="1:2">
      <c r="A13" t="s">
        <v>93</v>
      </c>
      <c r="B13" s="1064">
        <v>30.657625367255161</v>
      </c>
    </row>
    <row r="14" spans="1:2">
      <c r="A14" t="s">
        <v>94</v>
      </c>
      <c r="B14" s="1064">
        <v>31.338524404796875</v>
      </c>
    </row>
    <row r="15" spans="1:2">
      <c r="A15" t="s">
        <v>95</v>
      </c>
      <c r="B15" s="1064">
        <v>25.738863422857325</v>
      </c>
    </row>
    <row r="16" spans="1:2">
      <c r="A16" t="s">
        <v>96</v>
      </c>
      <c r="B16" s="1064">
        <v>32.089266074694834</v>
      </c>
    </row>
    <row r="17" spans="1:2">
      <c r="A17" t="s">
        <v>455</v>
      </c>
      <c r="B17" s="1064">
        <v>27.782963295341624</v>
      </c>
    </row>
    <row r="18" spans="1:2">
      <c r="A18" t="s">
        <v>98</v>
      </c>
      <c r="B18" s="1064">
        <v>37.550702499485091</v>
      </c>
    </row>
    <row r="19" spans="1:2">
      <c r="A19" t="s">
        <v>99</v>
      </c>
      <c r="B19" s="1064">
        <v>31.993011331554051</v>
      </c>
    </row>
    <row r="20" spans="1:2">
      <c r="A20" t="s">
        <v>100</v>
      </c>
      <c r="B20" s="1064">
        <v>44.114914250121117</v>
      </c>
    </row>
    <row r="21" spans="1:2">
      <c r="A21" t="s">
        <v>101</v>
      </c>
      <c r="B21" s="1064">
        <v>41.705594942780706</v>
      </c>
    </row>
    <row r="22" spans="1:2">
      <c r="A22" t="s">
        <v>102</v>
      </c>
      <c r="B22" s="1064">
        <v>39.86052472266244</v>
      </c>
    </row>
    <row r="23" spans="1:2">
      <c r="A23" t="s">
        <v>454</v>
      </c>
      <c r="B23" s="1064">
        <v>28.12337560376637</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1:BE64"/>
  <sheetViews>
    <sheetView zoomScaleNormal="100" workbookViewId="0">
      <selection activeCell="D56" sqref="D56"/>
    </sheetView>
  </sheetViews>
  <sheetFormatPr baseColWidth="10" defaultRowHeight="15"/>
  <cols>
    <col min="1" max="1" width="13.28515625" bestFit="1" customWidth="1"/>
  </cols>
  <sheetData>
    <row r="1" spans="1:9" ht="30">
      <c r="A1" s="1061"/>
      <c r="B1" s="1062" t="s">
        <v>531</v>
      </c>
      <c r="C1" s="1062" t="s">
        <v>532</v>
      </c>
      <c r="F1" s="1061"/>
      <c r="G1" s="1062" t="s">
        <v>449</v>
      </c>
      <c r="H1" s="1062" t="s">
        <v>450</v>
      </c>
    </row>
    <row r="2" spans="1:9">
      <c r="A2" s="1061">
        <v>15</v>
      </c>
      <c r="B2">
        <v>143</v>
      </c>
      <c r="C2">
        <v>351</v>
      </c>
      <c r="D2">
        <v>-351</v>
      </c>
      <c r="F2" s="1061">
        <v>15</v>
      </c>
      <c r="G2">
        <v>6</v>
      </c>
      <c r="H2">
        <v>26</v>
      </c>
      <c r="I2">
        <v>-26</v>
      </c>
    </row>
    <row r="3" spans="1:9">
      <c r="A3" s="1061">
        <v>16</v>
      </c>
      <c r="B3">
        <v>339</v>
      </c>
      <c r="C3">
        <v>670</v>
      </c>
      <c r="D3">
        <v>-670</v>
      </c>
      <c r="F3" s="1061">
        <v>16</v>
      </c>
      <c r="G3">
        <v>88</v>
      </c>
      <c r="H3">
        <v>167</v>
      </c>
      <c r="I3">
        <v>-167</v>
      </c>
    </row>
    <row r="4" spans="1:9">
      <c r="A4" s="1061">
        <v>17</v>
      </c>
      <c r="B4">
        <v>672</v>
      </c>
      <c r="C4">
        <v>883</v>
      </c>
      <c r="D4">
        <v>-883</v>
      </c>
      <c r="F4" s="1061">
        <v>17</v>
      </c>
      <c r="G4">
        <v>426</v>
      </c>
      <c r="H4">
        <v>627</v>
      </c>
      <c r="I4">
        <v>-627</v>
      </c>
    </row>
    <row r="5" spans="1:9">
      <c r="A5" s="1061">
        <v>18</v>
      </c>
      <c r="B5">
        <v>2503</v>
      </c>
      <c r="C5">
        <v>2099</v>
      </c>
      <c r="D5">
        <v>-2099</v>
      </c>
      <c r="F5" s="1061">
        <v>18</v>
      </c>
      <c r="G5">
        <v>1685</v>
      </c>
      <c r="H5">
        <v>1558</v>
      </c>
      <c r="I5">
        <v>-1558</v>
      </c>
    </row>
    <row r="6" spans="1:9">
      <c r="A6" s="1061">
        <v>19</v>
      </c>
      <c r="B6">
        <v>4710</v>
      </c>
      <c r="C6">
        <v>3490</v>
      </c>
      <c r="D6">
        <v>-3490</v>
      </c>
      <c r="F6" s="1061">
        <v>19</v>
      </c>
      <c r="G6">
        <v>4026</v>
      </c>
      <c r="H6">
        <v>3058</v>
      </c>
      <c r="I6">
        <v>-3058</v>
      </c>
    </row>
    <row r="7" spans="1:9">
      <c r="A7" s="1061">
        <v>20</v>
      </c>
      <c r="B7">
        <v>6591</v>
      </c>
      <c r="C7">
        <v>4789</v>
      </c>
      <c r="D7">
        <v>-4789</v>
      </c>
      <c r="F7" s="1061">
        <v>20</v>
      </c>
      <c r="G7">
        <v>6169</v>
      </c>
      <c r="H7">
        <v>4507</v>
      </c>
      <c r="I7">
        <v>-4507</v>
      </c>
    </row>
    <row r="8" spans="1:9">
      <c r="A8" s="1061">
        <v>21</v>
      </c>
      <c r="B8">
        <v>8092</v>
      </c>
      <c r="C8">
        <v>5785</v>
      </c>
      <c r="D8">
        <v>-5785</v>
      </c>
      <c r="F8" s="1061">
        <v>21</v>
      </c>
      <c r="G8">
        <v>8289</v>
      </c>
      <c r="H8">
        <v>5955</v>
      </c>
      <c r="I8">
        <v>-5955</v>
      </c>
    </row>
    <row r="9" spans="1:9">
      <c r="A9" s="1061">
        <v>22</v>
      </c>
      <c r="B9">
        <v>9731</v>
      </c>
      <c r="C9">
        <v>6513</v>
      </c>
      <c r="D9">
        <v>-6513</v>
      </c>
      <c r="F9" s="1061">
        <v>22</v>
      </c>
      <c r="G9">
        <v>9798</v>
      </c>
      <c r="H9">
        <v>6898</v>
      </c>
      <c r="I9">
        <v>-6898</v>
      </c>
    </row>
    <row r="10" spans="1:9">
      <c r="A10" s="1061">
        <v>23</v>
      </c>
      <c r="B10">
        <v>10600</v>
      </c>
      <c r="C10">
        <v>6932</v>
      </c>
      <c r="D10">
        <v>-6932</v>
      </c>
      <c r="F10" s="1061">
        <v>23</v>
      </c>
      <c r="G10">
        <v>11491</v>
      </c>
      <c r="H10">
        <v>7548</v>
      </c>
      <c r="I10">
        <v>-7548</v>
      </c>
    </row>
    <row r="11" spans="1:9">
      <c r="A11" s="1061">
        <v>24</v>
      </c>
      <c r="B11">
        <v>11569</v>
      </c>
      <c r="C11">
        <v>7508</v>
      </c>
      <c r="D11">
        <v>-7508</v>
      </c>
      <c r="F11" s="1061">
        <v>24</v>
      </c>
      <c r="G11">
        <v>13200</v>
      </c>
      <c r="H11">
        <v>8677</v>
      </c>
      <c r="I11">
        <v>-8677</v>
      </c>
    </row>
    <row r="12" spans="1:9">
      <c r="A12" s="1061">
        <v>25</v>
      </c>
      <c r="B12">
        <v>12611</v>
      </c>
      <c r="C12">
        <v>8077</v>
      </c>
      <c r="D12">
        <v>-8077</v>
      </c>
      <c r="F12" s="1061">
        <v>25</v>
      </c>
      <c r="G12">
        <v>14239</v>
      </c>
      <c r="H12">
        <v>9323</v>
      </c>
      <c r="I12">
        <v>-9323</v>
      </c>
    </row>
    <row r="13" spans="1:9">
      <c r="A13" s="1061">
        <v>26</v>
      </c>
      <c r="B13">
        <v>13598</v>
      </c>
      <c r="C13">
        <v>9013</v>
      </c>
      <c r="D13">
        <v>-9013</v>
      </c>
      <c r="F13" s="1061">
        <v>26</v>
      </c>
      <c r="G13">
        <v>15213</v>
      </c>
      <c r="H13">
        <v>9987</v>
      </c>
      <c r="I13">
        <v>-9987</v>
      </c>
    </row>
    <row r="14" spans="1:9">
      <c r="A14" s="1061">
        <v>27</v>
      </c>
      <c r="B14">
        <v>14572</v>
      </c>
      <c r="C14">
        <v>9850</v>
      </c>
      <c r="D14">
        <v>-9850</v>
      </c>
      <c r="F14" s="1061">
        <v>27</v>
      </c>
      <c r="G14">
        <v>15817</v>
      </c>
      <c r="H14">
        <v>10534</v>
      </c>
      <c r="I14">
        <v>-10534</v>
      </c>
    </row>
    <row r="15" spans="1:9">
      <c r="A15" s="1061">
        <v>28</v>
      </c>
      <c r="B15">
        <v>15044</v>
      </c>
      <c r="C15">
        <v>10061</v>
      </c>
      <c r="D15">
        <v>-10061</v>
      </c>
      <c r="F15" s="1061">
        <v>28</v>
      </c>
      <c r="G15">
        <v>17954</v>
      </c>
      <c r="H15">
        <v>12347</v>
      </c>
      <c r="I15">
        <v>-12347</v>
      </c>
    </row>
    <row r="16" spans="1:9">
      <c r="A16" s="1061">
        <v>29</v>
      </c>
      <c r="B16">
        <v>15716</v>
      </c>
      <c r="C16">
        <v>10884</v>
      </c>
      <c r="D16">
        <v>-10884</v>
      </c>
      <c r="F16" s="1061">
        <v>29</v>
      </c>
      <c r="G16">
        <v>19225</v>
      </c>
      <c r="H16">
        <v>13583</v>
      </c>
      <c r="I16">
        <v>-13583</v>
      </c>
    </row>
    <row r="17" spans="1:9">
      <c r="A17" s="1061">
        <v>30</v>
      </c>
      <c r="B17">
        <v>17235</v>
      </c>
      <c r="C17">
        <v>11658</v>
      </c>
      <c r="D17">
        <v>-11658</v>
      </c>
      <c r="F17" s="1061">
        <v>30</v>
      </c>
      <c r="G17">
        <v>20376</v>
      </c>
      <c r="H17">
        <v>14023</v>
      </c>
      <c r="I17">
        <v>-14023</v>
      </c>
    </row>
    <row r="18" spans="1:9">
      <c r="A18" s="1061">
        <v>31</v>
      </c>
      <c r="B18">
        <v>18565</v>
      </c>
      <c r="C18">
        <v>12574</v>
      </c>
      <c r="D18">
        <v>-12574</v>
      </c>
      <c r="F18" s="1061">
        <v>31</v>
      </c>
      <c r="G18">
        <v>20450</v>
      </c>
      <c r="H18">
        <v>14459</v>
      </c>
      <c r="I18">
        <v>-14459</v>
      </c>
    </row>
    <row r="19" spans="1:9">
      <c r="A19" s="1061">
        <v>32</v>
      </c>
      <c r="B19">
        <v>19945</v>
      </c>
      <c r="C19">
        <v>13005</v>
      </c>
      <c r="D19">
        <v>-13005</v>
      </c>
      <c r="F19" s="1061">
        <v>32</v>
      </c>
      <c r="G19">
        <v>20798</v>
      </c>
      <c r="H19">
        <v>14800</v>
      </c>
      <c r="I19">
        <v>-14800</v>
      </c>
    </row>
    <row r="20" spans="1:9">
      <c r="A20" s="1061">
        <v>33</v>
      </c>
      <c r="B20">
        <v>21310</v>
      </c>
      <c r="C20">
        <v>13680</v>
      </c>
      <c r="D20">
        <v>-13680</v>
      </c>
      <c r="F20" s="1061">
        <v>33</v>
      </c>
      <c r="G20">
        <v>22214</v>
      </c>
      <c r="H20">
        <v>15821</v>
      </c>
      <c r="I20">
        <v>-15821</v>
      </c>
    </row>
    <row r="21" spans="1:9">
      <c r="A21" s="1061">
        <v>34</v>
      </c>
      <c r="B21">
        <v>22296</v>
      </c>
      <c r="C21">
        <v>14260</v>
      </c>
      <c r="D21">
        <v>-14260</v>
      </c>
      <c r="F21" s="1061">
        <v>34</v>
      </c>
      <c r="G21">
        <v>22683</v>
      </c>
      <c r="H21">
        <v>15969</v>
      </c>
      <c r="I21">
        <v>-15969</v>
      </c>
    </row>
    <row r="22" spans="1:9">
      <c r="A22" s="1061">
        <v>35</v>
      </c>
      <c r="B22">
        <v>23285</v>
      </c>
      <c r="C22">
        <v>14745</v>
      </c>
      <c r="D22">
        <v>-14745</v>
      </c>
      <c r="F22" s="1061">
        <v>35</v>
      </c>
      <c r="G22">
        <v>24075</v>
      </c>
      <c r="H22">
        <v>17380</v>
      </c>
      <c r="I22">
        <v>-17380</v>
      </c>
    </row>
    <row r="23" spans="1:9">
      <c r="A23" s="1061">
        <v>36</v>
      </c>
      <c r="B23">
        <v>24309</v>
      </c>
      <c r="C23">
        <v>14936</v>
      </c>
      <c r="D23">
        <v>-14936</v>
      </c>
      <c r="F23" s="1061">
        <v>36</v>
      </c>
      <c r="G23">
        <v>27276</v>
      </c>
      <c r="H23">
        <v>19842</v>
      </c>
      <c r="I23">
        <v>-19842</v>
      </c>
    </row>
    <row r="24" spans="1:9">
      <c r="A24" s="1061">
        <v>37</v>
      </c>
      <c r="B24">
        <v>25262</v>
      </c>
      <c r="C24">
        <v>15454</v>
      </c>
      <c r="D24">
        <v>-15454</v>
      </c>
      <c r="F24" s="1061">
        <v>37</v>
      </c>
      <c r="G24">
        <v>30171</v>
      </c>
      <c r="H24">
        <v>21656</v>
      </c>
      <c r="I24">
        <v>-21656</v>
      </c>
    </row>
    <row r="25" spans="1:9">
      <c r="A25" s="1061">
        <v>38</v>
      </c>
      <c r="B25">
        <v>25847</v>
      </c>
      <c r="C25">
        <v>15718</v>
      </c>
      <c r="D25">
        <v>-15718</v>
      </c>
      <c r="F25" s="1061">
        <v>38</v>
      </c>
      <c r="G25">
        <v>32087</v>
      </c>
      <c r="H25">
        <v>22172</v>
      </c>
      <c r="I25">
        <v>-22172</v>
      </c>
    </row>
    <row r="26" spans="1:9">
      <c r="A26" s="1061">
        <v>39</v>
      </c>
      <c r="B26">
        <v>26318</v>
      </c>
      <c r="C26">
        <v>16373</v>
      </c>
      <c r="D26">
        <v>-16373</v>
      </c>
      <c r="F26" s="1061">
        <v>39</v>
      </c>
      <c r="G26">
        <v>33070</v>
      </c>
      <c r="H26">
        <v>22137</v>
      </c>
      <c r="I26">
        <v>-22137</v>
      </c>
    </row>
    <row r="27" spans="1:9">
      <c r="A27" s="1061">
        <v>40</v>
      </c>
      <c r="B27">
        <v>29102</v>
      </c>
      <c r="C27">
        <v>18008</v>
      </c>
      <c r="D27">
        <v>-18008</v>
      </c>
      <c r="F27" s="1061">
        <v>40</v>
      </c>
      <c r="G27">
        <v>33193</v>
      </c>
      <c r="H27">
        <v>21958</v>
      </c>
      <c r="I27">
        <v>-21958</v>
      </c>
    </row>
    <row r="28" spans="1:9">
      <c r="A28" s="1061">
        <v>41</v>
      </c>
      <c r="B28">
        <v>30059</v>
      </c>
      <c r="C28">
        <v>18890</v>
      </c>
      <c r="D28">
        <v>-18890</v>
      </c>
      <c r="F28" s="1061">
        <v>41</v>
      </c>
      <c r="G28">
        <v>33849</v>
      </c>
      <c r="H28">
        <v>21964</v>
      </c>
      <c r="I28">
        <v>-21964</v>
      </c>
    </row>
    <row r="29" spans="1:9">
      <c r="A29" s="1061">
        <v>42</v>
      </c>
      <c r="B29">
        <v>31457</v>
      </c>
      <c r="C29">
        <v>19314</v>
      </c>
      <c r="D29">
        <v>-19314</v>
      </c>
      <c r="F29" s="1061">
        <v>42</v>
      </c>
      <c r="G29">
        <v>34396</v>
      </c>
      <c r="H29">
        <v>21880</v>
      </c>
      <c r="I29">
        <v>-21880</v>
      </c>
    </row>
    <row r="30" spans="1:9">
      <c r="A30" s="1061">
        <v>43</v>
      </c>
      <c r="B30">
        <v>30747</v>
      </c>
      <c r="C30">
        <v>19219</v>
      </c>
      <c r="D30">
        <v>-19219</v>
      </c>
      <c r="F30" s="1061">
        <v>43</v>
      </c>
      <c r="G30">
        <v>35873</v>
      </c>
      <c r="H30">
        <v>22195</v>
      </c>
      <c r="I30">
        <v>-22195</v>
      </c>
    </row>
    <row r="31" spans="1:9">
      <c r="A31" s="1061">
        <v>44</v>
      </c>
      <c r="B31">
        <v>30678</v>
      </c>
      <c r="C31">
        <v>19412</v>
      </c>
      <c r="D31">
        <v>-19412</v>
      </c>
      <c r="F31" s="1061">
        <v>44</v>
      </c>
      <c r="G31">
        <v>38087</v>
      </c>
      <c r="H31">
        <v>23519</v>
      </c>
      <c r="I31">
        <v>-23519</v>
      </c>
    </row>
    <row r="32" spans="1:9">
      <c r="A32" s="1061">
        <v>45</v>
      </c>
      <c r="B32">
        <v>31859</v>
      </c>
      <c r="C32">
        <v>20649</v>
      </c>
      <c r="D32">
        <v>-20649</v>
      </c>
      <c r="F32" s="1061">
        <v>45</v>
      </c>
      <c r="G32">
        <v>39066</v>
      </c>
      <c r="H32">
        <v>24221</v>
      </c>
      <c r="I32">
        <v>-24221</v>
      </c>
    </row>
    <row r="33" spans="1:9">
      <c r="A33" s="1061">
        <v>46</v>
      </c>
      <c r="B33">
        <v>32108</v>
      </c>
      <c r="C33">
        <v>20669</v>
      </c>
      <c r="D33">
        <v>-20669</v>
      </c>
      <c r="F33" s="1061">
        <v>46</v>
      </c>
      <c r="G33">
        <v>40749</v>
      </c>
      <c r="H33">
        <v>25285</v>
      </c>
      <c r="I33">
        <v>-25285</v>
      </c>
    </row>
    <row r="34" spans="1:9">
      <c r="A34" s="1061">
        <v>47</v>
      </c>
      <c r="B34">
        <v>33562</v>
      </c>
      <c r="C34">
        <v>22151</v>
      </c>
      <c r="D34">
        <v>-22151</v>
      </c>
      <c r="F34" s="1061">
        <v>47</v>
      </c>
      <c r="G34">
        <v>40094</v>
      </c>
      <c r="H34">
        <v>24980</v>
      </c>
      <c r="I34">
        <v>-24980</v>
      </c>
    </row>
    <row r="35" spans="1:9">
      <c r="A35" s="1061">
        <v>48</v>
      </c>
      <c r="B35">
        <v>36653</v>
      </c>
      <c r="C35">
        <v>24331</v>
      </c>
      <c r="D35">
        <v>-24331</v>
      </c>
      <c r="F35" s="1061">
        <v>48</v>
      </c>
      <c r="G35">
        <v>38351</v>
      </c>
      <c r="H35">
        <v>24331</v>
      </c>
      <c r="I35">
        <v>-24331</v>
      </c>
    </row>
    <row r="36" spans="1:9">
      <c r="A36" s="1061">
        <v>49</v>
      </c>
      <c r="B36">
        <v>39710</v>
      </c>
      <c r="C36">
        <v>26444</v>
      </c>
      <c r="D36">
        <v>-26444</v>
      </c>
      <c r="F36" s="1061">
        <v>49</v>
      </c>
      <c r="G36">
        <v>38739</v>
      </c>
      <c r="H36">
        <v>25064</v>
      </c>
      <c r="I36">
        <v>-25064</v>
      </c>
    </row>
    <row r="37" spans="1:9">
      <c r="A37" s="1061">
        <v>50</v>
      </c>
      <c r="B37">
        <v>40871</v>
      </c>
      <c r="C37">
        <v>26968</v>
      </c>
      <c r="D37">
        <v>-26968</v>
      </c>
      <c r="F37" s="1061">
        <v>50</v>
      </c>
      <c r="G37">
        <v>37586</v>
      </c>
      <c r="H37">
        <v>24917</v>
      </c>
      <c r="I37">
        <v>-24917</v>
      </c>
    </row>
    <row r="38" spans="1:9">
      <c r="A38" s="1061">
        <v>51</v>
      </c>
      <c r="B38">
        <v>41234</v>
      </c>
      <c r="C38">
        <v>26642</v>
      </c>
      <c r="D38">
        <v>-26642</v>
      </c>
      <c r="F38" s="1061">
        <v>51</v>
      </c>
      <c r="G38">
        <v>37780</v>
      </c>
      <c r="H38">
        <v>24691</v>
      </c>
      <c r="I38">
        <v>-24691</v>
      </c>
    </row>
    <row r="39" spans="1:9">
      <c r="A39" s="1061">
        <v>52</v>
      </c>
      <c r="B39">
        <v>40615</v>
      </c>
      <c r="C39">
        <v>26193</v>
      </c>
      <c r="D39">
        <v>-26193</v>
      </c>
      <c r="F39" s="1061">
        <v>52</v>
      </c>
      <c r="G39">
        <v>36138</v>
      </c>
      <c r="H39">
        <v>24464</v>
      </c>
      <c r="I39">
        <v>-24464</v>
      </c>
    </row>
    <row r="40" spans="1:9">
      <c r="A40" s="1061">
        <v>53</v>
      </c>
      <c r="B40">
        <v>40299</v>
      </c>
      <c r="C40">
        <v>25529</v>
      </c>
      <c r="D40">
        <v>-25529</v>
      </c>
      <c r="F40" s="1061">
        <v>53</v>
      </c>
      <c r="G40">
        <v>34966</v>
      </c>
      <c r="H40">
        <v>23832</v>
      </c>
      <c r="I40">
        <v>-23832</v>
      </c>
    </row>
    <row r="41" spans="1:9">
      <c r="A41" s="1061">
        <v>54</v>
      </c>
      <c r="B41">
        <v>40056</v>
      </c>
      <c r="C41">
        <v>25254</v>
      </c>
      <c r="D41">
        <v>-25254</v>
      </c>
      <c r="F41" s="1061">
        <v>54</v>
      </c>
      <c r="G41">
        <v>33590</v>
      </c>
      <c r="H41">
        <v>23280</v>
      </c>
      <c r="I41">
        <v>-23280</v>
      </c>
    </row>
    <row r="42" spans="1:9">
      <c r="A42" s="1061">
        <v>55</v>
      </c>
      <c r="B42">
        <v>40491</v>
      </c>
      <c r="C42">
        <v>25119</v>
      </c>
      <c r="D42">
        <v>-25119</v>
      </c>
      <c r="F42" s="1061">
        <v>55</v>
      </c>
      <c r="G42">
        <v>31916</v>
      </c>
      <c r="H42">
        <v>21701</v>
      </c>
      <c r="I42">
        <v>-21701</v>
      </c>
    </row>
    <row r="43" spans="1:9">
      <c r="A43" s="1061">
        <v>56</v>
      </c>
      <c r="B43">
        <v>41952</v>
      </c>
      <c r="C43">
        <v>26028</v>
      </c>
      <c r="D43">
        <v>-26028</v>
      </c>
      <c r="F43" s="1061">
        <v>56</v>
      </c>
      <c r="G43">
        <v>30756</v>
      </c>
      <c r="H43">
        <v>20868</v>
      </c>
      <c r="I43">
        <v>-20868</v>
      </c>
    </row>
    <row r="44" spans="1:9">
      <c r="A44" s="1061">
        <v>57</v>
      </c>
      <c r="B44">
        <v>41965</v>
      </c>
      <c r="C44">
        <v>26232</v>
      </c>
      <c r="D44">
        <v>-26232</v>
      </c>
      <c r="F44" s="1061">
        <v>57</v>
      </c>
      <c r="G44">
        <v>28893</v>
      </c>
      <c r="H44">
        <v>19477</v>
      </c>
      <c r="I44">
        <v>-19477</v>
      </c>
    </row>
    <row r="45" spans="1:9">
      <c r="A45" s="1061">
        <v>58</v>
      </c>
      <c r="B45">
        <v>42300</v>
      </c>
      <c r="C45">
        <v>26429</v>
      </c>
      <c r="D45">
        <v>-26429</v>
      </c>
      <c r="F45" s="1061">
        <v>58</v>
      </c>
      <c r="G45">
        <v>27367</v>
      </c>
      <c r="H45">
        <v>16543</v>
      </c>
      <c r="I45">
        <v>-16543</v>
      </c>
    </row>
    <row r="46" spans="1:9">
      <c r="A46" s="1061">
        <v>59</v>
      </c>
      <c r="B46">
        <v>40385</v>
      </c>
      <c r="C46">
        <v>25370</v>
      </c>
      <c r="D46">
        <v>-25370</v>
      </c>
      <c r="F46" s="1061">
        <v>59</v>
      </c>
      <c r="G46">
        <v>24601</v>
      </c>
      <c r="H46">
        <v>13822</v>
      </c>
      <c r="I46">
        <v>-13822</v>
      </c>
    </row>
    <row r="47" spans="1:9">
      <c r="A47" s="1061">
        <v>60</v>
      </c>
      <c r="B47">
        <v>36013</v>
      </c>
      <c r="C47">
        <v>20429</v>
      </c>
      <c r="D47">
        <v>-20429</v>
      </c>
      <c r="F47" s="1061">
        <v>60</v>
      </c>
      <c r="G47">
        <v>15401</v>
      </c>
      <c r="H47">
        <v>8204</v>
      </c>
      <c r="I47">
        <v>-8204</v>
      </c>
    </row>
    <row r="48" spans="1:9">
      <c r="A48" s="1061">
        <v>61</v>
      </c>
      <c r="B48">
        <v>32309</v>
      </c>
      <c r="C48">
        <v>16698</v>
      </c>
      <c r="D48">
        <v>-16698</v>
      </c>
      <c r="F48" s="1061">
        <v>61</v>
      </c>
      <c r="G48">
        <v>9864</v>
      </c>
      <c r="H48">
        <v>5103</v>
      </c>
      <c r="I48">
        <v>-5103</v>
      </c>
    </row>
    <row r="49" spans="1:57">
      <c r="A49" s="1061">
        <v>62</v>
      </c>
      <c r="B49">
        <v>20022</v>
      </c>
      <c r="C49">
        <v>10624</v>
      </c>
      <c r="D49">
        <v>-10624</v>
      </c>
      <c r="F49" s="1061">
        <v>62</v>
      </c>
      <c r="G49">
        <v>6991</v>
      </c>
      <c r="H49">
        <v>3553</v>
      </c>
      <c r="I49">
        <v>-3553</v>
      </c>
    </row>
    <row r="50" spans="1:57">
      <c r="A50" s="1061">
        <v>63</v>
      </c>
      <c r="B50">
        <v>13482</v>
      </c>
      <c r="C50">
        <v>7178</v>
      </c>
      <c r="D50">
        <v>-7178</v>
      </c>
      <c r="F50" s="1061">
        <v>63</v>
      </c>
      <c r="G50">
        <v>5343</v>
      </c>
      <c r="H50">
        <v>2616</v>
      </c>
      <c r="I50">
        <v>-2616</v>
      </c>
    </row>
    <row r="51" spans="1:57">
      <c r="A51" s="1061">
        <v>64</v>
      </c>
      <c r="B51">
        <v>9575</v>
      </c>
      <c r="C51">
        <v>5103</v>
      </c>
      <c r="D51">
        <v>-5103</v>
      </c>
      <c r="F51" s="1061">
        <v>64</v>
      </c>
      <c r="G51">
        <v>3885</v>
      </c>
      <c r="H51">
        <v>1920</v>
      </c>
      <c r="I51">
        <v>-1920</v>
      </c>
    </row>
    <row r="52" spans="1:57">
      <c r="A52" s="1061">
        <v>65</v>
      </c>
      <c r="B52">
        <v>6248</v>
      </c>
      <c r="C52">
        <v>3365</v>
      </c>
      <c r="D52">
        <v>-3365</v>
      </c>
      <c r="F52" s="1061">
        <v>65</v>
      </c>
      <c r="G52">
        <v>1243</v>
      </c>
      <c r="H52">
        <v>594</v>
      </c>
      <c r="I52">
        <v>-594</v>
      </c>
    </row>
    <row r="53" spans="1:57">
      <c r="A53" s="1061">
        <v>66</v>
      </c>
      <c r="B53">
        <v>4392</v>
      </c>
      <c r="C53">
        <v>2313</v>
      </c>
      <c r="D53">
        <v>-2313</v>
      </c>
      <c r="F53" s="1061">
        <v>66</v>
      </c>
      <c r="G53">
        <v>556</v>
      </c>
      <c r="H53">
        <v>278</v>
      </c>
      <c r="I53">
        <v>-278</v>
      </c>
    </row>
    <row r="54" spans="1:57">
      <c r="A54" s="1061">
        <v>67</v>
      </c>
      <c r="B54">
        <v>1330</v>
      </c>
      <c r="C54">
        <v>661</v>
      </c>
      <c r="D54">
        <v>-661</v>
      </c>
      <c r="F54" s="1061">
        <v>67</v>
      </c>
      <c r="G54">
        <v>300</v>
      </c>
      <c r="H54">
        <v>187</v>
      </c>
      <c r="I54">
        <v>-187</v>
      </c>
    </row>
    <row r="55" spans="1:57">
      <c r="A55" s="1061">
        <v>68</v>
      </c>
      <c r="B55">
        <v>624</v>
      </c>
      <c r="C55">
        <v>353</v>
      </c>
      <c r="D55">
        <v>-353</v>
      </c>
      <c r="F55" s="1061">
        <v>68</v>
      </c>
      <c r="G55">
        <v>147</v>
      </c>
      <c r="H55">
        <v>119</v>
      </c>
      <c r="I55">
        <v>-119</v>
      </c>
    </row>
    <row r="56" spans="1:57">
      <c r="A56" s="1061">
        <v>69</v>
      </c>
      <c r="B56">
        <v>332</v>
      </c>
      <c r="C56">
        <v>189</v>
      </c>
      <c r="D56">
        <v>-189</v>
      </c>
      <c r="F56" s="1061">
        <v>69</v>
      </c>
      <c r="G56">
        <v>100</v>
      </c>
      <c r="H56">
        <v>62</v>
      </c>
      <c r="I56">
        <v>-62</v>
      </c>
    </row>
    <row r="57" spans="1:57">
      <c r="A57" s="1061">
        <v>70</v>
      </c>
      <c r="B57">
        <v>216</v>
      </c>
      <c r="C57">
        <v>156</v>
      </c>
      <c r="D57">
        <v>-156</v>
      </c>
      <c r="F57" s="1061">
        <v>70</v>
      </c>
      <c r="G57">
        <v>79</v>
      </c>
      <c r="H57">
        <v>51</v>
      </c>
      <c r="I57">
        <v>-51</v>
      </c>
    </row>
    <row r="59" spans="1:57">
      <c r="B59" t="s">
        <v>451</v>
      </c>
    </row>
    <row r="60" spans="1:57">
      <c r="B60" s="1061">
        <v>15</v>
      </c>
      <c r="C60" s="1061">
        <v>16</v>
      </c>
      <c r="D60" s="1061">
        <v>17</v>
      </c>
      <c r="E60" s="1061">
        <v>18</v>
      </c>
      <c r="F60" s="1061">
        <v>19</v>
      </c>
      <c r="G60" s="1061">
        <v>20</v>
      </c>
      <c r="H60" s="1061">
        <v>21</v>
      </c>
      <c r="I60" s="1061">
        <v>22</v>
      </c>
      <c r="J60" s="1061">
        <v>23</v>
      </c>
      <c r="K60" s="1061">
        <v>24</v>
      </c>
      <c r="L60" s="1061">
        <v>25</v>
      </c>
      <c r="M60" s="1061">
        <v>26</v>
      </c>
      <c r="N60" s="1061">
        <v>27</v>
      </c>
      <c r="O60" s="1061">
        <v>28</v>
      </c>
      <c r="P60" s="1061">
        <v>29</v>
      </c>
      <c r="Q60" s="1061">
        <v>30</v>
      </c>
      <c r="R60" s="1061">
        <v>31</v>
      </c>
      <c r="S60" s="1061">
        <v>32</v>
      </c>
      <c r="T60" s="1061">
        <v>33</v>
      </c>
      <c r="U60" s="1061">
        <v>34</v>
      </c>
      <c r="V60" s="1061">
        <v>35</v>
      </c>
      <c r="W60" s="1061">
        <v>36</v>
      </c>
      <c r="X60" s="1061">
        <v>37</v>
      </c>
      <c r="Y60" s="1061">
        <v>38</v>
      </c>
      <c r="Z60" s="1061">
        <v>39</v>
      </c>
      <c r="AA60" s="1061">
        <v>40</v>
      </c>
      <c r="AB60" s="1061">
        <v>41</v>
      </c>
      <c r="AC60" s="1061">
        <v>42</v>
      </c>
      <c r="AD60" s="1061">
        <v>43</v>
      </c>
      <c r="AE60" s="1061">
        <v>44</v>
      </c>
      <c r="AF60" s="1061">
        <v>45</v>
      </c>
      <c r="AG60" s="1061">
        <v>46</v>
      </c>
      <c r="AH60" s="1061">
        <v>47</v>
      </c>
      <c r="AI60" s="1061">
        <v>48</v>
      </c>
      <c r="AJ60" s="1061">
        <v>49</v>
      </c>
      <c r="AK60" s="1061">
        <v>50</v>
      </c>
      <c r="AL60" s="1061">
        <v>51</v>
      </c>
      <c r="AM60" s="1061">
        <v>52</v>
      </c>
      <c r="AN60" s="1061">
        <v>53</v>
      </c>
      <c r="AO60" s="1061">
        <v>54</v>
      </c>
      <c r="AP60" s="1061">
        <v>55</v>
      </c>
      <c r="AQ60" s="1061">
        <v>56</v>
      </c>
      <c r="AR60" s="1061">
        <v>57</v>
      </c>
      <c r="AS60" s="1061">
        <v>58</v>
      </c>
      <c r="AT60" s="1061">
        <v>59</v>
      </c>
      <c r="AU60" s="1061">
        <v>60</v>
      </c>
      <c r="AV60" s="1061">
        <v>61</v>
      </c>
      <c r="AW60" s="1061">
        <v>62</v>
      </c>
      <c r="AX60" s="1061">
        <v>63</v>
      </c>
      <c r="AY60" s="1061">
        <v>64</v>
      </c>
      <c r="AZ60" s="1061">
        <v>65</v>
      </c>
      <c r="BA60" s="1061">
        <v>66</v>
      </c>
      <c r="BB60" s="1061">
        <v>67</v>
      </c>
      <c r="BC60" s="1061">
        <v>68</v>
      </c>
      <c r="BD60" s="1061">
        <v>69</v>
      </c>
      <c r="BE60" s="1061">
        <v>70</v>
      </c>
    </row>
    <row r="61" spans="1:57">
      <c r="A61" t="s">
        <v>531</v>
      </c>
      <c r="B61">
        <v>143</v>
      </c>
      <c r="C61">
        <v>339</v>
      </c>
      <c r="D61">
        <v>672</v>
      </c>
      <c r="E61">
        <v>2503</v>
      </c>
      <c r="F61">
        <v>4710</v>
      </c>
      <c r="G61">
        <v>6591</v>
      </c>
      <c r="H61">
        <v>8092</v>
      </c>
      <c r="I61">
        <v>9731</v>
      </c>
      <c r="J61">
        <v>10600</v>
      </c>
      <c r="K61">
        <v>11569</v>
      </c>
      <c r="L61">
        <v>12611</v>
      </c>
      <c r="M61">
        <v>13598</v>
      </c>
      <c r="N61">
        <v>14572</v>
      </c>
      <c r="O61">
        <v>15044</v>
      </c>
      <c r="P61">
        <v>15716</v>
      </c>
      <c r="Q61">
        <v>17235</v>
      </c>
      <c r="R61">
        <v>18565</v>
      </c>
      <c r="S61">
        <v>19945</v>
      </c>
      <c r="T61">
        <v>21310</v>
      </c>
      <c r="U61">
        <v>22296</v>
      </c>
      <c r="V61">
        <v>23285</v>
      </c>
      <c r="W61">
        <v>24309</v>
      </c>
      <c r="X61">
        <v>25262</v>
      </c>
      <c r="Y61">
        <v>25847</v>
      </c>
      <c r="Z61">
        <v>26318</v>
      </c>
      <c r="AA61">
        <v>29102</v>
      </c>
      <c r="AB61">
        <v>30059</v>
      </c>
      <c r="AC61">
        <v>31457</v>
      </c>
      <c r="AD61">
        <v>30747</v>
      </c>
      <c r="AE61">
        <v>30678</v>
      </c>
      <c r="AF61">
        <v>31859</v>
      </c>
      <c r="AG61">
        <v>32108</v>
      </c>
      <c r="AH61">
        <v>33562</v>
      </c>
      <c r="AI61">
        <v>36653</v>
      </c>
      <c r="AJ61">
        <v>39710</v>
      </c>
      <c r="AK61">
        <v>40871</v>
      </c>
      <c r="AL61">
        <v>41234</v>
      </c>
      <c r="AM61">
        <v>40615</v>
      </c>
      <c r="AN61">
        <v>40299</v>
      </c>
      <c r="AO61">
        <v>40056</v>
      </c>
      <c r="AP61">
        <v>40491</v>
      </c>
      <c r="AQ61">
        <v>41952</v>
      </c>
      <c r="AR61">
        <v>41965</v>
      </c>
      <c r="AS61">
        <v>42300</v>
      </c>
      <c r="AT61">
        <v>40385</v>
      </c>
      <c r="AU61">
        <v>36013</v>
      </c>
      <c r="AV61">
        <v>32309</v>
      </c>
      <c r="AW61">
        <v>20022</v>
      </c>
      <c r="AX61">
        <v>13482</v>
      </c>
      <c r="AY61">
        <v>9575</v>
      </c>
      <c r="AZ61">
        <v>6248</v>
      </c>
      <c r="BA61">
        <v>4392</v>
      </c>
      <c r="BB61">
        <v>1330</v>
      </c>
      <c r="BC61">
        <v>624</v>
      </c>
      <c r="BD61">
        <v>332</v>
      </c>
      <c r="BE61">
        <v>216</v>
      </c>
    </row>
    <row r="62" spans="1:57">
      <c r="A62" t="s">
        <v>449</v>
      </c>
      <c r="B62">
        <v>6</v>
      </c>
      <c r="C62">
        <v>88</v>
      </c>
      <c r="D62">
        <v>426</v>
      </c>
      <c r="E62">
        <v>1685</v>
      </c>
      <c r="F62">
        <v>4026</v>
      </c>
      <c r="G62">
        <v>6169</v>
      </c>
      <c r="H62">
        <v>8289</v>
      </c>
      <c r="I62">
        <v>9798</v>
      </c>
      <c r="J62">
        <v>11491</v>
      </c>
      <c r="K62">
        <v>13200</v>
      </c>
      <c r="L62">
        <v>14239</v>
      </c>
      <c r="M62">
        <v>15213</v>
      </c>
      <c r="N62">
        <v>15817</v>
      </c>
      <c r="O62">
        <v>17954</v>
      </c>
      <c r="P62">
        <v>19225</v>
      </c>
      <c r="Q62">
        <v>20376</v>
      </c>
      <c r="R62">
        <v>20450</v>
      </c>
      <c r="S62">
        <v>20798</v>
      </c>
      <c r="T62">
        <v>22214</v>
      </c>
      <c r="U62">
        <v>22683</v>
      </c>
      <c r="V62">
        <v>24075</v>
      </c>
      <c r="W62">
        <v>27276</v>
      </c>
      <c r="X62">
        <v>30171</v>
      </c>
      <c r="Y62">
        <v>32087</v>
      </c>
      <c r="Z62">
        <v>33070</v>
      </c>
      <c r="AA62">
        <v>33193</v>
      </c>
      <c r="AB62">
        <v>33849</v>
      </c>
      <c r="AC62">
        <v>34396</v>
      </c>
      <c r="AD62">
        <v>35873</v>
      </c>
      <c r="AE62">
        <v>38087</v>
      </c>
      <c r="AF62">
        <v>39066</v>
      </c>
      <c r="AG62">
        <v>40749</v>
      </c>
      <c r="AH62">
        <v>40094</v>
      </c>
      <c r="AI62">
        <v>38351</v>
      </c>
      <c r="AJ62">
        <v>38739</v>
      </c>
      <c r="AK62">
        <v>37586</v>
      </c>
      <c r="AL62">
        <v>37780</v>
      </c>
      <c r="AM62">
        <v>36138</v>
      </c>
      <c r="AN62">
        <v>34966</v>
      </c>
      <c r="AO62">
        <v>33590</v>
      </c>
      <c r="AP62">
        <v>31916</v>
      </c>
      <c r="AQ62">
        <v>30756</v>
      </c>
      <c r="AR62">
        <v>28893</v>
      </c>
      <c r="AS62">
        <v>27367</v>
      </c>
      <c r="AT62">
        <v>24601</v>
      </c>
      <c r="AU62">
        <v>15401</v>
      </c>
      <c r="AV62">
        <v>9864</v>
      </c>
      <c r="AW62">
        <v>6991</v>
      </c>
      <c r="AX62">
        <v>5343</v>
      </c>
      <c r="AY62">
        <v>3885</v>
      </c>
      <c r="AZ62">
        <v>1243</v>
      </c>
      <c r="BA62">
        <v>556</v>
      </c>
      <c r="BB62">
        <v>300</v>
      </c>
      <c r="BC62">
        <v>147</v>
      </c>
      <c r="BD62">
        <v>100</v>
      </c>
      <c r="BE62">
        <v>79</v>
      </c>
    </row>
    <row r="63" spans="1:57">
      <c r="A63" t="s">
        <v>532</v>
      </c>
      <c r="B63">
        <v>-351</v>
      </c>
      <c r="C63">
        <v>-670</v>
      </c>
      <c r="D63">
        <v>-883</v>
      </c>
      <c r="E63">
        <v>-2099</v>
      </c>
      <c r="F63">
        <v>-3490</v>
      </c>
      <c r="G63">
        <v>-4789</v>
      </c>
      <c r="H63">
        <v>-5785</v>
      </c>
      <c r="I63">
        <v>-6513</v>
      </c>
      <c r="J63">
        <v>-6932</v>
      </c>
      <c r="K63">
        <v>-7508</v>
      </c>
      <c r="L63">
        <v>-8077</v>
      </c>
      <c r="M63">
        <v>-9013</v>
      </c>
      <c r="N63">
        <v>-9850</v>
      </c>
      <c r="O63">
        <v>-10061</v>
      </c>
      <c r="P63">
        <v>-10884</v>
      </c>
      <c r="Q63">
        <v>-11658</v>
      </c>
      <c r="R63">
        <v>-12574</v>
      </c>
      <c r="S63">
        <v>-13005</v>
      </c>
      <c r="T63">
        <v>-13680</v>
      </c>
      <c r="U63">
        <v>-14260</v>
      </c>
      <c r="V63">
        <v>-14745</v>
      </c>
      <c r="W63">
        <v>-14936</v>
      </c>
      <c r="X63">
        <v>-15454</v>
      </c>
      <c r="Y63">
        <v>-15718</v>
      </c>
      <c r="Z63">
        <v>-16373</v>
      </c>
      <c r="AA63">
        <v>-18008</v>
      </c>
      <c r="AB63">
        <v>-18890</v>
      </c>
      <c r="AC63">
        <v>-19314</v>
      </c>
      <c r="AD63">
        <v>-19219</v>
      </c>
      <c r="AE63">
        <v>-19412</v>
      </c>
      <c r="AF63">
        <v>-20649</v>
      </c>
      <c r="AG63">
        <v>-20669</v>
      </c>
      <c r="AH63">
        <v>-22151</v>
      </c>
      <c r="AI63">
        <v>-24331</v>
      </c>
      <c r="AJ63">
        <v>-26444</v>
      </c>
      <c r="AK63">
        <v>-26968</v>
      </c>
      <c r="AL63">
        <v>-26642</v>
      </c>
      <c r="AM63">
        <v>-26193</v>
      </c>
      <c r="AN63">
        <v>-25529</v>
      </c>
      <c r="AO63">
        <v>-25254</v>
      </c>
      <c r="AP63">
        <v>-25119</v>
      </c>
      <c r="AQ63">
        <v>-26028</v>
      </c>
      <c r="AR63">
        <v>-26232</v>
      </c>
      <c r="AS63">
        <v>-26429</v>
      </c>
      <c r="AT63">
        <v>-25370</v>
      </c>
      <c r="AU63">
        <v>-20429</v>
      </c>
      <c r="AV63">
        <v>-16698</v>
      </c>
      <c r="AW63">
        <v>-10624</v>
      </c>
      <c r="AX63">
        <v>-7178</v>
      </c>
      <c r="AY63">
        <v>-5103</v>
      </c>
      <c r="AZ63">
        <v>-3365</v>
      </c>
      <c r="BA63">
        <v>-2313</v>
      </c>
      <c r="BB63">
        <v>-661</v>
      </c>
      <c r="BC63">
        <v>-353</v>
      </c>
      <c r="BD63">
        <v>-189</v>
      </c>
      <c r="BE63">
        <v>-156</v>
      </c>
    </row>
    <row r="64" spans="1:57">
      <c r="A64" t="s">
        <v>450</v>
      </c>
      <c r="B64">
        <v>-26</v>
      </c>
      <c r="C64">
        <v>-167</v>
      </c>
      <c r="D64">
        <v>-627</v>
      </c>
      <c r="E64">
        <v>-1558</v>
      </c>
      <c r="F64">
        <v>-3058</v>
      </c>
      <c r="G64">
        <v>-4507</v>
      </c>
      <c r="H64">
        <v>-5955</v>
      </c>
      <c r="I64">
        <v>-6898</v>
      </c>
      <c r="J64">
        <v>-7548</v>
      </c>
      <c r="K64">
        <v>-8677</v>
      </c>
      <c r="L64">
        <v>-9323</v>
      </c>
      <c r="M64">
        <v>-9987</v>
      </c>
      <c r="N64">
        <v>-10534</v>
      </c>
      <c r="O64">
        <v>-12347</v>
      </c>
      <c r="P64">
        <v>-13583</v>
      </c>
      <c r="Q64">
        <v>-14023</v>
      </c>
      <c r="R64">
        <v>-14459</v>
      </c>
      <c r="S64">
        <v>-14800</v>
      </c>
      <c r="T64">
        <v>-15821</v>
      </c>
      <c r="U64">
        <v>-15969</v>
      </c>
      <c r="V64">
        <v>-17380</v>
      </c>
      <c r="W64">
        <v>-19842</v>
      </c>
      <c r="X64">
        <v>-21656</v>
      </c>
      <c r="Y64">
        <v>-22172</v>
      </c>
      <c r="Z64">
        <v>-22137</v>
      </c>
      <c r="AA64">
        <v>-21958</v>
      </c>
      <c r="AB64">
        <v>-21964</v>
      </c>
      <c r="AC64">
        <v>-21880</v>
      </c>
      <c r="AD64">
        <v>-22195</v>
      </c>
      <c r="AE64">
        <v>-23519</v>
      </c>
      <c r="AF64">
        <v>-24221</v>
      </c>
      <c r="AG64">
        <v>-25285</v>
      </c>
      <c r="AH64">
        <v>-24980</v>
      </c>
      <c r="AI64">
        <v>-24331</v>
      </c>
      <c r="AJ64">
        <v>-25064</v>
      </c>
      <c r="AK64">
        <v>-24917</v>
      </c>
      <c r="AL64">
        <v>-24691</v>
      </c>
      <c r="AM64">
        <v>-24464</v>
      </c>
      <c r="AN64">
        <v>-23832</v>
      </c>
      <c r="AO64">
        <v>-23280</v>
      </c>
      <c r="AP64">
        <v>-21701</v>
      </c>
      <c r="AQ64">
        <v>-20868</v>
      </c>
      <c r="AR64">
        <v>-19477</v>
      </c>
      <c r="AS64">
        <v>-16543</v>
      </c>
      <c r="AT64">
        <v>-13822</v>
      </c>
      <c r="AU64">
        <v>-8204</v>
      </c>
      <c r="AV64">
        <v>-5103</v>
      </c>
      <c r="AW64">
        <v>-3553</v>
      </c>
      <c r="AX64">
        <v>-2616</v>
      </c>
      <c r="AY64">
        <v>-1920</v>
      </c>
      <c r="AZ64">
        <v>-594</v>
      </c>
      <c r="BA64">
        <v>-278</v>
      </c>
      <c r="BB64">
        <v>-187</v>
      </c>
      <c r="BC64">
        <v>-119</v>
      </c>
      <c r="BD64">
        <v>-62</v>
      </c>
      <c r="BE64">
        <v>-51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B23"/>
  <sheetViews>
    <sheetView workbookViewId="0">
      <selection activeCell="F13" sqref="F13"/>
    </sheetView>
  </sheetViews>
  <sheetFormatPr baseColWidth="10" defaultRowHeight="15"/>
  <cols>
    <col min="1" max="1" width="43.28515625" bestFit="1" customWidth="1"/>
  </cols>
  <sheetData>
    <row r="1" spans="1:2">
      <c r="A1" s="1063" t="s">
        <v>608</v>
      </c>
    </row>
    <row r="3" spans="1:2">
      <c r="A3" s="1065" t="s">
        <v>452</v>
      </c>
      <c r="B3" t="s">
        <v>456</v>
      </c>
    </row>
    <row r="4" spans="1:2">
      <c r="A4" s="1066" t="s">
        <v>84</v>
      </c>
      <c r="B4" s="1076">
        <v>0.62077379968089819</v>
      </c>
    </row>
    <row r="5" spans="1:2">
      <c r="A5" s="1066" t="s">
        <v>85</v>
      </c>
      <c r="B5" s="1076">
        <v>0.61673175411807635</v>
      </c>
    </row>
    <row r="6" spans="1:2">
      <c r="A6" s="1066" t="s">
        <v>86</v>
      </c>
      <c r="B6" s="1076">
        <v>0.63964652989509585</v>
      </c>
    </row>
    <row r="7" spans="1:2">
      <c r="A7" s="1066" t="s">
        <v>87</v>
      </c>
      <c r="B7" s="1076">
        <v>0.61881037993328425</v>
      </c>
    </row>
    <row r="8" spans="1:2">
      <c r="A8" s="1066" t="s">
        <v>88</v>
      </c>
      <c r="B8" s="1076">
        <v>0.49017459273869529</v>
      </c>
    </row>
    <row r="9" spans="1:2">
      <c r="A9" s="1066" t="s">
        <v>89</v>
      </c>
      <c r="B9" s="1076">
        <v>0.6030179701644397</v>
      </c>
    </row>
    <row r="10" spans="1:2">
      <c r="A10" s="1066" t="s">
        <v>457</v>
      </c>
      <c r="B10" s="1076">
        <v>0.60059650309119006</v>
      </c>
    </row>
    <row r="11" spans="1:2">
      <c r="A11" s="1066" t="s">
        <v>91</v>
      </c>
      <c r="B11" s="1076">
        <v>0.6370541373946067</v>
      </c>
    </row>
    <row r="12" spans="1:2">
      <c r="A12" s="1066" t="s">
        <v>92</v>
      </c>
      <c r="B12" s="1076">
        <v>0.62305628924677037</v>
      </c>
    </row>
    <row r="13" spans="1:2">
      <c r="A13" s="1066" t="s">
        <v>93</v>
      </c>
      <c r="B13" s="1076">
        <v>0.61037416285263624</v>
      </c>
    </row>
    <row r="14" spans="1:2">
      <c r="A14" s="1066" t="s">
        <v>94</v>
      </c>
      <c r="B14" s="1076">
        <v>0.60181273172686278</v>
      </c>
    </row>
    <row r="15" spans="1:2">
      <c r="A15" s="1066" t="s">
        <v>95</v>
      </c>
      <c r="B15" s="1076">
        <v>0.63945571726366923</v>
      </c>
    </row>
    <row r="16" spans="1:2">
      <c r="A16" s="1066" t="s">
        <v>96</v>
      </c>
      <c r="B16" s="1076">
        <v>0.58346476844605011</v>
      </c>
    </row>
    <row r="17" spans="1:2">
      <c r="A17" s="1066" t="s">
        <v>455</v>
      </c>
      <c r="B17" s="1076">
        <v>0.61546800390848255</v>
      </c>
    </row>
    <row r="18" spans="1:2">
      <c r="A18" s="1066" t="s">
        <v>98</v>
      </c>
      <c r="B18" s="1076">
        <v>0.5870354478843488</v>
      </c>
    </row>
    <row r="19" spans="1:2">
      <c r="A19" s="1066" t="s">
        <v>99</v>
      </c>
      <c r="B19" s="1076">
        <v>0.55773754730489922</v>
      </c>
    </row>
    <row r="20" spans="1:2">
      <c r="A20" s="1066" t="s">
        <v>100</v>
      </c>
      <c r="B20" s="1076">
        <v>0.59736115372813747</v>
      </c>
    </row>
    <row r="21" spans="1:2">
      <c r="A21" s="1066" t="s">
        <v>101</v>
      </c>
      <c r="B21" s="1076">
        <v>0.51063829787234039</v>
      </c>
    </row>
    <row r="22" spans="1:2">
      <c r="A22" s="1066" t="s">
        <v>102</v>
      </c>
      <c r="B22" s="1076">
        <v>0.54872884018448465</v>
      </c>
    </row>
    <row r="23" spans="1:2">
      <c r="A23" s="1066" t="s">
        <v>458</v>
      </c>
      <c r="B23" s="1076">
        <v>0.61278316366768992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B15"/>
  <sheetViews>
    <sheetView workbookViewId="0">
      <selection activeCell="A21" sqref="A21"/>
    </sheetView>
  </sheetViews>
  <sheetFormatPr baseColWidth="10" defaultRowHeight="15"/>
  <cols>
    <col min="1" max="1" width="20" customWidth="1"/>
  </cols>
  <sheetData>
    <row r="1" spans="1:2">
      <c r="A1" s="1063" t="s">
        <v>607</v>
      </c>
    </row>
    <row r="3" spans="1:2">
      <c r="A3" s="1065" t="s">
        <v>459</v>
      </c>
      <c r="B3" t="s">
        <v>456</v>
      </c>
    </row>
    <row r="4" spans="1:2">
      <c r="A4" s="1066" t="s">
        <v>503</v>
      </c>
      <c r="B4" s="1076">
        <v>0.58278941944349016</v>
      </c>
    </row>
    <row r="5" spans="1:2">
      <c r="A5" s="1066" t="s">
        <v>168</v>
      </c>
      <c r="B5" s="1076">
        <v>0.73162061493577302</v>
      </c>
    </row>
    <row r="6" spans="1:2">
      <c r="A6" s="1066" t="s">
        <v>167</v>
      </c>
      <c r="B6" s="1076">
        <v>6.9863838458688404E-2</v>
      </c>
    </row>
    <row r="7" spans="1:2">
      <c r="A7" s="1066" t="s">
        <v>166</v>
      </c>
      <c r="B7" s="1076">
        <v>0.21535011024100967</v>
      </c>
    </row>
    <row r="8" spans="1:2">
      <c r="A8" s="1066" t="s">
        <v>165</v>
      </c>
      <c r="B8" s="1076">
        <v>0.81046351537402483</v>
      </c>
    </row>
    <row r="9" spans="1:2">
      <c r="A9" s="1066" t="s">
        <v>164</v>
      </c>
      <c r="B9" s="1076">
        <v>0.95163867080518527</v>
      </c>
    </row>
    <row r="10" spans="1:2">
      <c r="A10" s="1066" t="s">
        <v>163</v>
      </c>
      <c r="B10" s="1076">
        <v>0.9466660300331845</v>
      </c>
    </row>
    <row r="11" spans="1:2">
      <c r="A11" s="1066" t="s">
        <v>162</v>
      </c>
      <c r="B11" s="1076">
        <v>0.30415085791947449</v>
      </c>
    </row>
    <row r="12" spans="1:2">
      <c r="A12" s="1066" t="s">
        <v>161</v>
      </c>
      <c r="B12" s="1076">
        <v>0.64361654491255449</v>
      </c>
    </row>
    <row r="13" spans="1:2">
      <c r="A13" s="1066" t="s">
        <v>160</v>
      </c>
      <c r="B13" s="1076">
        <v>0.41566995891967484</v>
      </c>
    </row>
    <row r="14" spans="1:2">
      <c r="A14" s="1066" t="s">
        <v>159</v>
      </c>
      <c r="B14" s="1076">
        <v>0.82867685098876653</v>
      </c>
    </row>
    <row r="15" spans="1:2">
      <c r="A15" s="1066" t="s">
        <v>114</v>
      </c>
      <c r="B15" s="1076">
        <v>0.60782346563462875</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H14"/>
  <sheetViews>
    <sheetView workbookViewId="0">
      <selection activeCell="L1" sqref="L1"/>
    </sheetView>
  </sheetViews>
  <sheetFormatPr baseColWidth="10" defaultRowHeight="15"/>
  <cols>
    <col min="1" max="1" width="18.5703125" customWidth="1"/>
    <col min="2" max="2" width="20.7109375" customWidth="1"/>
    <col min="3" max="3" width="19.5703125" customWidth="1"/>
    <col min="4" max="4" width="20.7109375" customWidth="1"/>
  </cols>
  <sheetData>
    <row r="1" spans="1:8">
      <c r="A1" t="s">
        <v>460</v>
      </c>
    </row>
    <row r="2" spans="1:8">
      <c r="A2" s="1067" t="s">
        <v>448</v>
      </c>
      <c r="H2" s="881"/>
    </row>
    <row r="3" spans="1:8" ht="30">
      <c r="B3" s="1068" t="s">
        <v>433</v>
      </c>
      <c r="C3" s="1068" t="s">
        <v>434</v>
      </c>
      <c r="D3" s="1091" t="s">
        <v>486</v>
      </c>
    </row>
    <row r="4" spans="1:8">
      <c r="A4" s="1069" t="s">
        <v>461</v>
      </c>
      <c r="B4" s="1070">
        <v>29.532180896796579</v>
      </c>
      <c r="C4" s="1070">
        <v>28.752921309013782</v>
      </c>
      <c r="D4" s="1070">
        <v>28.021125765951489</v>
      </c>
    </row>
    <row r="5" spans="1:8" ht="14.25" customHeight="1">
      <c r="A5" s="1071" t="s">
        <v>462</v>
      </c>
      <c r="B5" s="1070">
        <v>22.331610410365858</v>
      </c>
      <c r="C5" s="1070">
        <v>22.570440028784223</v>
      </c>
      <c r="D5" s="1070">
        <v>22.176355297423331</v>
      </c>
    </row>
    <row r="6" spans="1:8">
      <c r="A6" s="1071" t="s">
        <v>463</v>
      </c>
      <c r="B6" s="1070">
        <v>17.71431172430535</v>
      </c>
      <c r="C6" s="1070">
        <v>16.084521350897948</v>
      </c>
      <c r="D6" s="1070">
        <v>16.014425781066102</v>
      </c>
    </row>
    <row r="7" spans="1:8">
      <c r="A7" s="1071" t="s">
        <v>464</v>
      </c>
      <c r="B7" s="1070">
        <v>8.1651376146788994</v>
      </c>
      <c r="C7" s="1070">
        <v>8.2437168184967593</v>
      </c>
      <c r="D7" s="1070">
        <v>8.6195404662733566</v>
      </c>
    </row>
    <row r="8" spans="1:8">
      <c r="A8" s="1071" t="s">
        <v>465</v>
      </c>
      <c r="B8" s="1070">
        <v>7.4707423404104674</v>
      </c>
      <c r="C8" s="1070">
        <v>7.1301104806207771</v>
      </c>
      <c r="D8" s="1070">
        <v>7.7178672045155521</v>
      </c>
    </row>
    <row r="9" spans="1:8">
      <c r="A9" s="1071" t="s">
        <v>466</v>
      </c>
      <c r="B9" s="1070">
        <v>3.6107542761194784</v>
      </c>
      <c r="C9" s="1070">
        <v>3.9640687345858479</v>
      </c>
      <c r="D9" s="1072">
        <v>3.8792516037593257</v>
      </c>
    </row>
    <row r="10" spans="1:8">
      <c r="A10" s="1071" t="s">
        <v>467</v>
      </c>
      <c r="B10" s="1070">
        <v>3.5187077066243186</v>
      </c>
      <c r="C10" s="1070">
        <v>3.7921877123449117</v>
      </c>
      <c r="D10" s="1072">
        <v>3.1080347784718385</v>
      </c>
    </row>
    <row r="11" spans="1:8">
      <c r="A11" s="1071" t="s">
        <v>468</v>
      </c>
      <c r="B11" s="1070">
        <v>3.3165087039640717</v>
      </c>
      <c r="C11" s="1070">
        <v>3.4567802217632786</v>
      </c>
      <c r="D11" s="1070">
        <v>4.0720248375179331</v>
      </c>
    </row>
    <row r="12" spans="1:8">
      <c r="A12" s="1073" t="s">
        <v>469</v>
      </c>
      <c r="B12" s="1070">
        <v>1.9398561645914043</v>
      </c>
      <c r="C12" s="1070">
        <v>3.3996350730856375</v>
      </c>
      <c r="D12" s="1070">
        <v>3.6450990254792695</v>
      </c>
    </row>
    <row r="13" spans="1:8">
      <c r="A13" s="1071" t="s">
        <v>470</v>
      </c>
      <c r="B13" s="1070">
        <v>1.2834933190374558</v>
      </c>
      <c r="C13" s="1070">
        <v>1.4990297578070522</v>
      </c>
      <c r="D13" s="1070">
        <v>1.5632472130887574</v>
      </c>
    </row>
    <row r="14" spans="1:8">
      <c r="A14" s="1074" t="s">
        <v>471</v>
      </c>
      <c r="B14" s="1075">
        <v>1.1166968431061166</v>
      </c>
      <c r="C14" s="1075">
        <v>1.1065885125997812</v>
      </c>
      <c r="D14" s="1075">
        <v>1.1830280264530468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A86"/>
  <sheetViews>
    <sheetView topLeftCell="A16" zoomScale="99" zoomScaleNormal="99" workbookViewId="0">
      <selection activeCell="R35" sqref="R35"/>
    </sheetView>
  </sheetViews>
  <sheetFormatPr baseColWidth="10" defaultRowHeight="15"/>
  <cols>
    <col min="1" max="1" width="36.28515625" customWidth="1"/>
    <col min="2" max="2" width="11.7109375" customWidth="1"/>
    <col min="3" max="14" width="10.7109375" customWidth="1"/>
  </cols>
  <sheetData>
    <row r="1" spans="1:27" ht="18">
      <c r="A1" s="1463" t="s">
        <v>0</v>
      </c>
      <c r="B1" s="1463"/>
      <c r="C1" s="1463"/>
      <c r="D1" s="1463"/>
      <c r="E1" s="1463"/>
      <c r="F1" s="1463"/>
      <c r="G1" s="1463"/>
      <c r="H1" s="1463"/>
      <c r="I1" s="1463"/>
      <c r="J1" s="1463"/>
      <c r="K1" s="1463"/>
      <c r="L1" s="1463"/>
      <c r="M1" s="1463"/>
      <c r="N1" s="1463"/>
      <c r="O1" s="7"/>
      <c r="P1" s="7"/>
      <c r="Q1" s="7"/>
      <c r="R1" s="7"/>
      <c r="S1" s="7"/>
      <c r="T1" s="7"/>
      <c r="U1" s="7"/>
      <c r="V1" s="7"/>
      <c r="W1" s="7"/>
      <c r="X1" s="7"/>
      <c r="Y1" s="7"/>
      <c r="Z1" s="7"/>
      <c r="AA1" s="7"/>
    </row>
    <row r="2" spans="1:27">
      <c r="A2" s="1"/>
      <c r="B2" s="2"/>
      <c r="C2" s="2"/>
      <c r="D2" s="3"/>
      <c r="E2" s="3"/>
      <c r="F2" s="3"/>
      <c r="G2" s="3"/>
      <c r="H2" s="4"/>
      <c r="I2" s="3"/>
      <c r="J2" s="3"/>
      <c r="K2" s="3"/>
      <c r="L2" s="3"/>
      <c r="M2" s="5"/>
      <c r="N2" s="7"/>
      <c r="O2" s="7"/>
      <c r="P2" s="7"/>
      <c r="Q2" s="7"/>
      <c r="R2" s="7"/>
      <c r="S2" s="7"/>
      <c r="T2" s="7"/>
      <c r="U2" s="7"/>
      <c r="V2" s="7"/>
      <c r="W2" s="7"/>
      <c r="X2" s="7"/>
      <c r="Y2" s="7"/>
      <c r="Z2" s="7"/>
      <c r="AA2" s="7"/>
    </row>
    <row r="3" spans="1:27" ht="15.75">
      <c r="A3" s="8" t="s">
        <v>490</v>
      </c>
      <c r="B3" s="9"/>
      <c r="C3" s="9"/>
      <c r="D3" s="9"/>
      <c r="E3" s="9"/>
      <c r="F3" s="3"/>
      <c r="G3" s="3"/>
      <c r="H3" s="6"/>
      <c r="I3" s="7"/>
      <c r="J3" s="7"/>
      <c r="K3" s="7"/>
      <c r="L3" s="7"/>
      <c r="M3" s="7"/>
      <c r="N3" s="7"/>
      <c r="O3" s="7"/>
      <c r="P3" s="7"/>
      <c r="Q3" s="7"/>
      <c r="R3" s="7"/>
      <c r="S3" s="7"/>
      <c r="T3" s="7"/>
      <c r="U3" s="7"/>
      <c r="V3" s="7"/>
      <c r="W3" s="7"/>
      <c r="X3" s="7"/>
      <c r="Y3" s="7"/>
      <c r="Z3" s="7"/>
      <c r="AA3" s="7"/>
    </row>
    <row r="4" spans="1:27" ht="15.75">
      <c r="A4" s="10"/>
      <c r="B4" s="9"/>
      <c r="C4" s="11"/>
      <c r="D4" s="11"/>
      <c r="E4" s="11"/>
      <c r="F4" s="12"/>
      <c r="G4" s="12"/>
      <c r="H4" s="13"/>
      <c r="I4" s="14"/>
      <c r="J4" s="14"/>
      <c r="K4" s="14"/>
      <c r="L4" s="14"/>
      <c r="M4" s="14"/>
      <c r="N4" s="7"/>
      <c r="O4" s="7"/>
      <c r="P4" s="7"/>
      <c r="Q4" s="7"/>
      <c r="R4" s="7"/>
      <c r="S4" s="7"/>
      <c r="T4" s="7"/>
      <c r="U4" s="7"/>
      <c r="V4" s="7"/>
      <c r="W4" s="7"/>
      <c r="X4" s="7"/>
      <c r="Y4" s="7"/>
      <c r="Z4" s="7"/>
      <c r="AA4" s="7"/>
    </row>
    <row r="5" spans="1:27" ht="30" customHeight="1">
      <c r="A5" s="15"/>
      <c r="B5" s="1472" t="s">
        <v>518</v>
      </c>
      <c r="C5" s="1474" t="s">
        <v>1</v>
      </c>
      <c r="D5" s="1475"/>
      <c r="E5" s="1475"/>
      <c r="F5" s="1475"/>
      <c r="G5" s="1475"/>
      <c r="H5" s="1475"/>
      <c r="I5" s="1474" t="s">
        <v>2</v>
      </c>
      <c r="J5" s="1475"/>
      <c r="K5" s="1475"/>
      <c r="L5" s="1475"/>
      <c r="M5" s="1475"/>
      <c r="N5" s="1475"/>
      <c r="O5" s="7"/>
      <c r="P5" s="7"/>
      <c r="Q5" s="7"/>
      <c r="R5" s="7"/>
      <c r="S5" s="7"/>
      <c r="T5" s="7"/>
      <c r="U5" s="7"/>
      <c r="V5" s="7"/>
      <c r="W5" s="7"/>
      <c r="X5" s="7"/>
      <c r="Y5" s="7"/>
      <c r="Z5" s="7"/>
      <c r="AA5" s="7"/>
    </row>
    <row r="6" spans="1:27" ht="30" customHeight="1">
      <c r="A6" s="16"/>
      <c r="B6" s="1473"/>
      <c r="C6" s="87">
        <v>2020</v>
      </c>
      <c r="D6" s="1256" t="s">
        <v>508</v>
      </c>
      <c r="E6" s="1256" t="s">
        <v>509</v>
      </c>
      <c r="F6" s="118">
        <v>2022</v>
      </c>
      <c r="G6" s="1253" t="s">
        <v>28</v>
      </c>
      <c r="H6" s="1257" t="s">
        <v>504</v>
      </c>
      <c r="I6" s="87">
        <v>2020</v>
      </c>
      <c r="J6" s="1256" t="s">
        <v>508</v>
      </c>
      <c r="K6" s="1256" t="s">
        <v>509</v>
      </c>
      <c r="L6" s="118">
        <v>2022</v>
      </c>
      <c r="M6" s="1253" t="s">
        <v>28</v>
      </c>
      <c r="N6" s="1257" t="s">
        <v>504</v>
      </c>
      <c r="O6" s="7"/>
      <c r="P6" s="7"/>
      <c r="Q6" s="7"/>
      <c r="R6" s="7"/>
      <c r="S6" s="7"/>
      <c r="T6" s="7"/>
      <c r="U6" s="7"/>
      <c r="V6" s="7"/>
      <c r="W6" s="7"/>
      <c r="X6" s="7"/>
      <c r="Y6" s="7"/>
      <c r="Z6" s="7"/>
      <c r="AA6" s="7"/>
    </row>
    <row r="7" spans="1:27" ht="15" customHeight="1">
      <c r="A7" s="17" t="s">
        <v>3</v>
      </c>
      <c r="B7" s="1098">
        <v>31100</v>
      </c>
      <c r="C7" s="18">
        <v>1120.8720000000001</v>
      </c>
      <c r="D7" s="18">
        <v>1117.586</v>
      </c>
      <c r="E7" s="19">
        <v>1121.7360000000001</v>
      </c>
      <c r="F7" s="21">
        <v>1116.1379999999999</v>
      </c>
      <c r="G7" s="1297">
        <f>D7/C7-1</f>
        <v>-2.9316460755555163E-3</v>
      </c>
      <c r="H7" s="1314">
        <f>F7/E7-1</f>
        <v>-4.9904790431974932E-3</v>
      </c>
      <c r="I7" s="18">
        <v>1036.2605599000001</v>
      </c>
      <c r="J7" s="18">
        <v>1048.9909498999998</v>
      </c>
      <c r="K7" s="19">
        <v>1069.0603298999999</v>
      </c>
      <c r="L7" s="21">
        <v>1059.6783733000002</v>
      </c>
      <c r="M7" s="1297">
        <f>J7/I7-1</f>
        <v>1.2284931505284868E-2</v>
      </c>
      <c r="N7" s="1323">
        <f>L7/K7-1</f>
        <v>-8.7758906935376801E-3</v>
      </c>
      <c r="O7" s="7"/>
      <c r="P7" s="7"/>
      <c r="Q7" s="7"/>
      <c r="R7" s="7"/>
      <c r="S7" s="7"/>
      <c r="T7" s="7"/>
      <c r="U7" s="7"/>
      <c r="V7" s="7"/>
      <c r="W7" s="7"/>
      <c r="X7" s="7"/>
      <c r="Y7" s="7"/>
      <c r="Z7" s="7"/>
      <c r="AA7" s="7"/>
    </row>
    <row r="8" spans="1:27" ht="15" customHeight="1">
      <c r="A8" s="22" t="s">
        <v>4</v>
      </c>
      <c r="B8" s="1099">
        <v>18582</v>
      </c>
      <c r="C8" s="23">
        <v>67.668999999999997</v>
      </c>
      <c r="D8" s="23">
        <v>67.790000000000006</v>
      </c>
      <c r="E8" s="23">
        <v>68.180999999999997</v>
      </c>
      <c r="F8" s="24">
        <v>68.58</v>
      </c>
      <c r="G8" s="1298">
        <f t="shared" ref="G8:G38" si="0">D8/C8-1</f>
        <v>1.788115680740221E-3</v>
      </c>
      <c r="H8" s="1299">
        <f t="shared" ref="H8:H38" si="1">F8/E8-1</f>
        <v>5.852070224842798E-3</v>
      </c>
      <c r="I8" s="23">
        <v>57.866389900000001</v>
      </c>
      <c r="J8" s="23">
        <v>58.162749900000001</v>
      </c>
      <c r="K8" s="23">
        <v>58.859339999999996</v>
      </c>
      <c r="L8" s="24">
        <v>59.589400000000005</v>
      </c>
      <c r="M8" s="1298">
        <f t="shared" ref="M8:M38" si="2">J8/I8-1</f>
        <v>5.1214530664889235E-3</v>
      </c>
      <c r="N8" s="1299">
        <f t="shared" ref="N8:N38" si="3">L8/K8-1</f>
        <v>1.240346901613254E-2</v>
      </c>
      <c r="O8" s="7"/>
      <c r="P8" s="7"/>
      <c r="Q8" s="7"/>
      <c r="R8" s="7"/>
      <c r="S8" s="7"/>
      <c r="T8" s="7"/>
      <c r="U8" s="7"/>
      <c r="V8" s="7"/>
      <c r="W8" s="7"/>
      <c r="X8" s="7"/>
      <c r="Y8" s="7"/>
      <c r="Z8" s="7"/>
      <c r="AA8" s="7"/>
    </row>
    <row r="9" spans="1:27" ht="15" customHeight="1">
      <c r="A9" s="25" t="s">
        <v>5</v>
      </c>
      <c r="B9" s="1100">
        <v>4489</v>
      </c>
      <c r="C9" s="26">
        <v>58.378</v>
      </c>
      <c r="D9" s="26">
        <v>59.756</v>
      </c>
      <c r="E9" s="26">
        <v>60.180999999999997</v>
      </c>
      <c r="F9" s="27">
        <v>59.776000000000003</v>
      </c>
      <c r="G9" s="1300">
        <f t="shared" si="0"/>
        <v>2.3604782623591003E-2</v>
      </c>
      <c r="H9" s="1301">
        <f t="shared" si="1"/>
        <v>-6.7296987421278098E-3</v>
      </c>
      <c r="I9" s="26">
        <v>52.286609900000002</v>
      </c>
      <c r="J9" s="26">
        <v>53.707260000000005</v>
      </c>
      <c r="K9" s="26">
        <v>54.315779999999997</v>
      </c>
      <c r="L9" s="27">
        <v>54.464346599999999</v>
      </c>
      <c r="M9" s="1300">
        <f t="shared" si="2"/>
        <v>2.7170438143093278E-2</v>
      </c>
      <c r="N9" s="1301">
        <f t="shared" si="3"/>
        <v>2.7352382677741094E-3</v>
      </c>
      <c r="O9" s="7"/>
      <c r="P9" s="7"/>
      <c r="Q9" s="7"/>
      <c r="R9" s="7"/>
      <c r="S9" s="7"/>
      <c r="T9" s="7"/>
      <c r="U9" s="7"/>
      <c r="V9" s="7"/>
      <c r="W9" s="7"/>
      <c r="X9" s="7"/>
      <c r="Y9" s="7"/>
      <c r="Z9" s="7"/>
      <c r="AA9" s="7"/>
    </row>
    <row r="10" spans="1:27" ht="15" customHeight="1">
      <c r="A10" s="22" t="s">
        <v>6</v>
      </c>
      <c r="B10" s="1099">
        <v>2243</v>
      </c>
      <c r="C10" s="23">
        <v>64.343000000000004</v>
      </c>
      <c r="D10" s="23">
        <v>65.563999999999993</v>
      </c>
      <c r="E10" s="23">
        <v>65.92</v>
      </c>
      <c r="F10" s="24">
        <v>65.522999999999996</v>
      </c>
      <c r="G10" s="1298">
        <f t="shared" si="0"/>
        <v>1.8976423231742201E-2</v>
      </c>
      <c r="H10" s="1299">
        <f t="shared" si="1"/>
        <v>-6.0224514563107512E-3</v>
      </c>
      <c r="I10" s="23">
        <v>59.207360000000001</v>
      </c>
      <c r="J10" s="23">
        <v>60.78537</v>
      </c>
      <c r="K10" s="23">
        <v>61.493400000000001</v>
      </c>
      <c r="L10" s="24">
        <v>61.8147333</v>
      </c>
      <c r="M10" s="1298">
        <f t="shared" si="2"/>
        <v>2.6652260800008598E-2</v>
      </c>
      <c r="N10" s="1299">
        <f t="shared" si="3"/>
        <v>5.2254924918770929E-3</v>
      </c>
      <c r="O10" s="7"/>
      <c r="P10" s="7"/>
      <c r="Q10" s="7"/>
      <c r="R10" s="7"/>
      <c r="S10" s="7"/>
      <c r="T10" s="7"/>
      <c r="U10" s="7"/>
      <c r="V10" s="7"/>
      <c r="W10" s="7"/>
      <c r="X10" s="7"/>
      <c r="Y10" s="7"/>
      <c r="Z10" s="7"/>
      <c r="AA10" s="7"/>
    </row>
    <row r="11" spans="1:27" ht="15" customHeight="1">
      <c r="A11" s="25" t="s">
        <v>7</v>
      </c>
      <c r="B11" s="1100">
        <v>968</v>
      </c>
      <c r="C11" s="26">
        <v>53.052</v>
      </c>
      <c r="D11" s="26">
        <v>53.283999999999999</v>
      </c>
      <c r="E11" s="26">
        <v>53.54</v>
      </c>
      <c r="F11" s="27">
        <v>53.271999999999998</v>
      </c>
      <c r="G11" s="1300">
        <f t="shared" si="0"/>
        <v>4.3730679333484623E-3</v>
      </c>
      <c r="H11" s="1301">
        <f t="shared" si="1"/>
        <v>-5.0056032872618506E-3</v>
      </c>
      <c r="I11" s="26">
        <v>49.216159900000001</v>
      </c>
      <c r="J11" s="26">
        <v>49.934409899999999</v>
      </c>
      <c r="K11" s="26">
        <v>50.641109999999998</v>
      </c>
      <c r="L11" s="27">
        <v>50.865569999999998</v>
      </c>
      <c r="M11" s="1300">
        <f t="shared" si="2"/>
        <v>1.4593783860004095E-2</v>
      </c>
      <c r="N11" s="1301">
        <f t="shared" si="3"/>
        <v>4.4323673000059571E-3</v>
      </c>
      <c r="O11" s="7"/>
      <c r="P11" s="7"/>
      <c r="Q11" s="7"/>
      <c r="R11" s="7"/>
      <c r="S11" s="7"/>
      <c r="T11" s="7"/>
      <c r="U11" s="7"/>
      <c r="V11" s="7"/>
      <c r="W11" s="7"/>
      <c r="X11" s="7"/>
      <c r="Y11" s="7"/>
      <c r="Z11" s="7"/>
      <c r="AA11" s="7"/>
    </row>
    <row r="12" spans="1:27" ht="15" customHeight="1">
      <c r="A12" s="22" t="s">
        <v>8</v>
      </c>
      <c r="B12" s="1099">
        <v>1179</v>
      </c>
      <c r="C12" s="23">
        <v>124.836</v>
      </c>
      <c r="D12" s="23">
        <v>125.86499999999999</v>
      </c>
      <c r="E12" s="23">
        <v>125.83799999999999</v>
      </c>
      <c r="F12" s="24">
        <v>125.46899999999999</v>
      </c>
      <c r="G12" s="1298">
        <f t="shared" si="0"/>
        <v>8.2428145727193591E-3</v>
      </c>
      <c r="H12" s="1299">
        <f t="shared" si="1"/>
        <v>-2.9323415820340371E-3</v>
      </c>
      <c r="I12" s="23">
        <v>115.9240099</v>
      </c>
      <c r="J12" s="23">
        <v>118.14748</v>
      </c>
      <c r="K12" s="23">
        <v>120.04137</v>
      </c>
      <c r="L12" s="24">
        <v>119.41660659999999</v>
      </c>
      <c r="M12" s="1298">
        <f t="shared" si="2"/>
        <v>1.918041052856978E-2</v>
      </c>
      <c r="N12" s="1299">
        <f t="shared" si="3"/>
        <v>-5.2045673920583235E-3</v>
      </c>
      <c r="O12" s="7"/>
      <c r="P12" s="7"/>
      <c r="Q12" s="7"/>
      <c r="R12" s="7"/>
      <c r="S12" s="7"/>
      <c r="T12" s="7"/>
      <c r="U12" s="7"/>
      <c r="V12" s="7"/>
      <c r="W12" s="7"/>
      <c r="X12" s="7"/>
      <c r="Y12" s="7"/>
      <c r="Z12" s="7"/>
      <c r="AA12" s="7"/>
    </row>
    <row r="13" spans="1:27" ht="24">
      <c r="A13" s="25" t="s">
        <v>9</v>
      </c>
      <c r="B13" s="1100">
        <v>532</v>
      </c>
      <c r="C13" s="26">
        <v>127.899</v>
      </c>
      <c r="D13" s="26">
        <v>127.497</v>
      </c>
      <c r="E13" s="26">
        <v>127.666</v>
      </c>
      <c r="F13" s="27">
        <v>127.754</v>
      </c>
      <c r="G13" s="1300">
        <f t="shared" si="0"/>
        <v>-3.1431051063730564E-3</v>
      </c>
      <c r="H13" s="1301">
        <f t="shared" si="1"/>
        <v>6.8929863863531615E-4</v>
      </c>
      <c r="I13" s="26">
        <v>120.05978</v>
      </c>
      <c r="J13" s="26">
        <v>121.82256</v>
      </c>
      <c r="K13" s="26">
        <v>123.94141999999999</v>
      </c>
      <c r="L13" s="27">
        <v>123.02884</v>
      </c>
      <c r="M13" s="1300">
        <f t="shared" si="2"/>
        <v>1.4682518991788962E-2</v>
      </c>
      <c r="N13" s="1301">
        <f t="shared" si="3"/>
        <v>-7.3629945501673122E-3</v>
      </c>
      <c r="O13" s="7"/>
      <c r="P13" s="7"/>
      <c r="Q13" s="7"/>
      <c r="R13" s="7"/>
      <c r="S13" s="7"/>
      <c r="T13" s="7"/>
      <c r="U13" s="7"/>
      <c r="V13" s="7"/>
      <c r="W13" s="7"/>
      <c r="X13" s="7"/>
      <c r="Y13" s="7"/>
      <c r="Z13" s="7"/>
      <c r="AA13" s="7"/>
    </row>
    <row r="14" spans="1:27" ht="24">
      <c r="A14" s="22" t="s">
        <v>10</v>
      </c>
      <c r="B14" s="1099">
        <v>349</v>
      </c>
      <c r="C14" s="23">
        <v>206.90700000000001</v>
      </c>
      <c r="D14" s="23">
        <v>205.846</v>
      </c>
      <c r="E14" s="23">
        <v>205.999</v>
      </c>
      <c r="F14" s="24">
        <v>207.86099999999999</v>
      </c>
      <c r="G14" s="1298">
        <f t="shared" si="0"/>
        <v>-5.127907707327517E-3</v>
      </c>
      <c r="H14" s="1299">
        <f t="shared" si="1"/>
        <v>9.0388788295088229E-3</v>
      </c>
      <c r="I14" s="23">
        <v>194.6002799</v>
      </c>
      <c r="J14" s="23">
        <v>197.07328989999999</v>
      </c>
      <c r="K14" s="23">
        <v>201.33005989999998</v>
      </c>
      <c r="L14" s="24">
        <v>200.7075466</v>
      </c>
      <c r="M14" s="1298">
        <f t="shared" si="2"/>
        <v>1.2708152327791211E-2</v>
      </c>
      <c r="N14" s="1299">
        <f t="shared" si="3"/>
        <v>-3.0920037490138608E-3</v>
      </c>
      <c r="O14" s="7"/>
      <c r="P14" s="7"/>
      <c r="Q14" s="7"/>
      <c r="R14" s="7"/>
      <c r="S14" s="7"/>
      <c r="T14" s="7"/>
      <c r="U14" s="7"/>
      <c r="V14" s="7"/>
      <c r="W14" s="7"/>
      <c r="X14" s="7"/>
      <c r="Y14" s="7"/>
      <c r="Z14" s="7"/>
      <c r="AA14" s="7"/>
    </row>
    <row r="15" spans="1:27" ht="24">
      <c r="A15" s="25" t="s">
        <v>11</v>
      </c>
      <c r="B15" s="1100">
        <v>70</v>
      </c>
      <c r="C15" s="26">
        <v>91.334000000000003</v>
      </c>
      <c r="D15" s="26">
        <v>89.885999999999996</v>
      </c>
      <c r="E15" s="26">
        <v>90.411000000000001</v>
      </c>
      <c r="F15" s="27">
        <v>89.153000000000006</v>
      </c>
      <c r="G15" s="1300">
        <f t="shared" si="0"/>
        <v>-1.5853898876650563E-2</v>
      </c>
      <c r="H15" s="1301">
        <f t="shared" si="1"/>
        <v>-1.3914236099589639E-2</v>
      </c>
      <c r="I15" s="26">
        <v>86.717070000000007</v>
      </c>
      <c r="J15" s="26">
        <v>87.101410000000001</v>
      </c>
      <c r="K15" s="26">
        <v>89.153229999999994</v>
      </c>
      <c r="L15" s="27">
        <v>86.247199999999992</v>
      </c>
      <c r="M15" s="1300">
        <f t="shared" si="2"/>
        <v>4.4321146920669463E-3</v>
      </c>
      <c r="N15" s="1301">
        <f t="shared" si="3"/>
        <v>-3.2595902582553626E-2</v>
      </c>
      <c r="O15" s="7"/>
      <c r="P15" s="7"/>
      <c r="Q15" s="7"/>
      <c r="R15" s="7"/>
      <c r="S15" s="7"/>
      <c r="T15" s="7"/>
      <c r="U15" s="7"/>
      <c r="V15" s="7"/>
      <c r="W15" s="7"/>
      <c r="X15" s="7"/>
      <c r="Y15" s="7"/>
      <c r="Z15" s="7"/>
      <c r="AA15" s="7"/>
    </row>
    <row r="16" spans="1:27" ht="24">
      <c r="A16" s="22" t="s">
        <v>12</v>
      </c>
      <c r="B16" s="1099">
        <v>16</v>
      </c>
      <c r="C16" s="23">
        <v>29.29</v>
      </c>
      <c r="D16" s="23">
        <v>28.789000000000001</v>
      </c>
      <c r="E16" s="23">
        <v>28.888000000000002</v>
      </c>
      <c r="F16" s="24">
        <v>29.338999999999999</v>
      </c>
      <c r="G16" s="1298">
        <f t="shared" si="0"/>
        <v>-1.7104813929668783E-2</v>
      </c>
      <c r="H16" s="1299">
        <f t="shared" si="1"/>
        <v>1.561201883134844E-2</v>
      </c>
      <c r="I16" s="23">
        <v>27.455069899999998</v>
      </c>
      <c r="J16" s="23">
        <v>27.936919899999999</v>
      </c>
      <c r="K16" s="23">
        <v>28.642269899999999</v>
      </c>
      <c r="L16" s="24">
        <v>28.660119900000002</v>
      </c>
      <c r="M16" s="1298">
        <f t="shared" si="2"/>
        <v>1.7550492559481823E-2</v>
      </c>
      <c r="N16" s="1299">
        <f t="shared" si="3"/>
        <v>6.2320479704736087E-4</v>
      </c>
      <c r="O16" s="7"/>
      <c r="P16" s="7"/>
      <c r="Q16" s="7"/>
      <c r="R16" s="7"/>
      <c r="S16" s="7"/>
      <c r="T16" s="7"/>
      <c r="U16" s="7"/>
      <c r="V16" s="7"/>
      <c r="W16" s="7"/>
      <c r="X16" s="7"/>
      <c r="Y16" s="7"/>
      <c r="Z16" s="7"/>
      <c r="AA16" s="7"/>
    </row>
    <row r="17" spans="1:27" ht="15" customHeight="1">
      <c r="A17" s="28" t="s">
        <v>13</v>
      </c>
      <c r="B17" s="1100">
        <v>42</v>
      </c>
      <c r="C17" s="29">
        <v>186.06</v>
      </c>
      <c r="D17" s="29">
        <v>184.96299999999999</v>
      </c>
      <c r="E17" s="29">
        <v>185.494</v>
      </c>
      <c r="F17" s="30">
        <v>183.30500000000001</v>
      </c>
      <c r="G17" s="1302">
        <f t="shared" si="0"/>
        <v>-5.8959475438030706E-3</v>
      </c>
      <c r="H17" s="1303">
        <f t="shared" si="1"/>
        <v>-1.180092078449968E-2</v>
      </c>
      <c r="I17" s="29">
        <v>173.58143989999999</v>
      </c>
      <c r="J17" s="29">
        <v>174.56523989999999</v>
      </c>
      <c r="K17" s="29">
        <v>178.98222989999999</v>
      </c>
      <c r="L17" s="30">
        <v>176.87986989999999</v>
      </c>
      <c r="M17" s="1302">
        <f t="shared" si="2"/>
        <v>5.6676566375228887E-3</v>
      </c>
      <c r="N17" s="1303">
        <f t="shared" si="3"/>
        <v>-1.1746194028170454E-2</v>
      </c>
      <c r="O17" s="7"/>
      <c r="P17" s="7"/>
      <c r="Q17" s="7"/>
      <c r="R17" s="7"/>
      <c r="S17" s="7"/>
      <c r="T17" s="7"/>
      <c r="U17" s="7"/>
      <c r="V17" s="7"/>
      <c r="W17" s="7"/>
      <c r="X17" s="7"/>
      <c r="Y17" s="7"/>
      <c r="Z17" s="7"/>
      <c r="AA17" s="7"/>
    </row>
    <row r="18" spans="1:27" ht="15" customHeight="1">
      <c r="A18" s="31" t="s">
        <v>14</v>
      </c>
      <c r="B18" s="1101">
        <v>28470</v>
      </c>
      <c r="C18" s="32">
        <v>1009.768</v>
      </c>
      <c r="D18" s="32">
        <v>1009.24</v>
      </c>
      <c r="E18" s="32">
        <v>1012.1180000000001</v>
      </c>
      <c r="F18" s="33">
        <v>1010.032</v>
      </c>
      <c r="G18" s="1304">
        <f t="shared" si="0"/>
        <v>-5.2289238716218822E-4</v>
      </c>
      <c r="H18" s="1305">
        <f t="shared" si="1"/>
        <v>-2.0610245050478593E-3</v>
      </c>
      <c r="I18" s="32">
        <v>936.91416989999993</v>
      </c>
      <c r="J18" s="32">
        <v>949.23668989999999</v>
      </c>
      <c r="K18" s="32">
        <v>967.40020990000005</v>
      </c>
      <c r="L18" s="33">
        <v>961.67423329999997</v>
      </c>
      <c r="M18" s="1304">
        <f t="shared" si="2"/>
        <v>1.3152239976598201E-2</v>
      </c>
      <c r="N18" s="1305">
        <f t="shared" si="3"/>
        <v>-5.918932559040857E-3</v>
      </c>
      <c r="O18" s="7"/>
      <c r="P18" s="7"/>
      <c r="Q18" s="7"/>
      <c r="R18" s="7"/>
      <c r="S18" s="7"/>
      <c r="T18" s="7"/>
      <c r="U18" s="7"/>
      <c r="V18" s="7"/>
      <c r="W18" s="7"/>
      <c r="X18" s="7"/>
      <c r="Y18" s="7"/>
      <c r="Z18" s="7"/>
      <c r="AA18" s="7"/>
    </row>
    <row r="19" spans="1:27" ht="15" customHeight="1">
      <c r="A19" s="34" t="s">
        <v>473</v>
      </c>
      <c r="B19" s="1102">
        <v>2630</v>
      </c>
      <c r="C19" s="35">
        <v>111.104</v>
      </c>
      <c r="D19" s="35">
        <v>108.346</v>
      </c>
      <c r="E19" s="35">
        <v>109.61799999999999</v>
      </c>
      <c r="F19" s="36">
        <v>106.10599999999999</v>
      </c>
      <c r="G19" s="1306">
        <f t="shared" si="0"/>
        <v>-2.482358870967738E-2</v>
      </c>
      <c r="H19" s="1307">
        <f t="shared" si="1"/>
        <v>-3.2038533817438708E-2</v>
      </c>
      <c r="I19" s="35">
        <v>99.34639</v>
      </c>
      <c r="J19" s="35">
        <v>99.754259999999988</v>
      </c>
      <c r="K19" s="35">
        <v>101.66011999999999</v>
      </c>
      <c r="L19" s="36">
        <v>98.004139999999992</v>
      </c>
      <c r="M19" s="1306">
        <f t="shared" si="2"/>
        <v>4.1055341819666857E-3</v>
      </c>
      <c r="N19" s="1307">
        <f t="shared" si="3"/>
        <v>-3.5962774783268037E-2</v>
      </c>
      <c r="O19" s="7"/>
      <c r="P19" s="7"/>
      <c r="Q19" s="7"/>
      <c r="R19" s="7"/>
      <c r="S19" s="7"/>
      <c r="T19" s="7"/>
      <c r="U19" s="7"/>
      <c r="V19" s="7"/>
      <c r="W19" s="7"/>
      <c r="X19" s="7"/>
      <c r="Y19" s="7"/>
      <c r="Z19" s="7"/>
      <c r="AA19" s="7"/>
    </row>
    <row r="20" spans="1:27">
      <c r="A20" s="37" t="s">
        <v>475</v>
      </c>
      <c r="B20" s="1098">
        <v>6878</v>
      </c>
      <c r="C20" s="18">
        <v>358.55700000000002</v>
      </c>
      <c r="D20" s="18">
        <v>369.88200000000001</v>
      </c>
      <c r="E20" s="18">
        <v>369.22899999999998</v>
      </c>
      <c r="F20" s="38">
        <v>378.09500000000003</v>
      </c>
      <c r="G20" s="1308">
        <f t="shared" si="0"/>
        <v>3.1584936286280785E-2</v>
      </c>
      <c r="H20" s="1309">
        <f t="shared" si="1"/>
        <v>2.4012198391784034E-2</v>
      </c>
      <c r="I20" s="18">
        <v>337.44587999999999</v>
      </c>
      <c r="J20" s="18">
        <v>345.79872999999998</v>
      </c>
      <c r="K20" s="18">
        <v>348.03515000000004</v>
      </c>
      <c r="L20" s="38">
        <v>357.22523999999999</v>
      </c>
      <c r="M20" s="1308">
        <f t="shared" si="2"/>
        <v>2.4753154491025331E-2</v>
      </c>
      <c r="N20" s="1309">
        <f t="shared" si="3"/>
        <v>2.6405637476559329E-2</v>
      </c>
      <c r="O20" s="7"/>
      <c r="P20" s="7"/>
      <c r="Q20" s="7"/>
      <c r="R20" s="7"/>
      <c r="S20" s="7"/>
      <c r="T20" s="7"/>
      <c r="U20" s="7"/>
      <c r="V20" s="7"/>
      <c r="W20" s="7"/>
      <c r="X20" s="7"/>
      <c r="Y20" s="7"/>
      <c r="Z20" s="7"/>
      <c r="AA20" s="7"/>
    </row>
    <row r="21" spans="1:27" ht="25.5">
      <c r="A21" s="22" t="s">
        <v>476</v>
      </c>
      <c r="B21" s="1099">
        <v>50</v>
      </c>
      <c r="C21" s="23">
        <v>94.096999999999994</v>
      </c>
      <c r="D21" s="23">
        <v>96.328999999999994</v>
      </c>
      <c r="E21" s="23">
        <v>96.421999999999997</v>
      </c>
      <c r="F21" s="24">
        <v>98.015000000000001</v>
      </c>
      <c r="G21" s="1298">
        <f t="shared" si="0"/>
        <v>2.3720203619669089E-2</v>
      </c>
      <c r="H21" s="1299">
        <f t="shared" si="1"/>
        <v>1.6521125884134458E-2</v>
      </c>
      <c r="I21" s="23">
        <v>91.067880000000002</v>
      </c>
      <c r="J21" s="23">
        <v>92.859020000000001</v>
      </c>
      <c r="K21" s="23">
        <v>93.352869999999996</v>
      </c>
      <c r="L21" s="24">
        <v>94.848579999999998</v>
      </c>
      <c r="M21" s="1298">
        <f t="shared" si="2"/>
        <v>1.9668185972924856E-2</v>
      </c>
      <c r="N21" s="1299">
        <f t="shared" si="3"/>
        <v>1.6022110514652743E-2</v>
      </c>
      <c r="O21" s="7"/>
      <c r="P21" s="7"/>
      <c r="Q21" s="7"/>
      <c r="R21" s="7"/>
      <c r="S21" s="7"/>
      <c r="T21" s="7"/>
      <c r="U21" s="7"/>
      <c r="V21" s="7"/>
      <c r="W21" s="7"/>
      <c r="X21" s="7"/>
      <c r="Y21" s="7"/>
      <c r="Z21" s="7"/>
      <c r="AA21" s="7"/>
    </row>
    <row r="22" spans="1:27">
      <c r="A22" s="25" t="s">
        <v>15</v>
      </c>
      <c r="B22" s="1100">
        <v>225</v>
      </c>
      <c r="C22" s="26">
        <v>94.331999999999994</v>
      </c>
      <c r="D22" s="26">
        <v>98.718000000000004</v>
      </c>
      <c r="E22" s="26">
        <v>99.665999999999997</v>
      </c>
      <c r="F22" s="27">
        <v>101.86499999999999</v>
      </c>
      <c r="G22" s="1300">
        <f t="shared" si="0"/>
        <v>4.6495356824831635E-2</v>
      </c>
      <c r="H22" s="1301">
        <f t="shared" si="1"/>
        <v>2.2063692733730544E-2</v>
      </c>
      <c r="I22" s="26">
        <v>91.726779899999997</v>
      </c>
      <c r="J22" s="26">
        <v>93.518050000000002</v>
      </c>
      <c r="K22" s="26">
        <v>95.172880000000006</v>
      </c>
      <c r="L22" s="27">
        <v>97.62529330000001</v>
      </c>
      <c r="M22" s="1300">
        <f t="shared" si="2"/>
        <v>1.9528322066389325E-2</v>
      </c>
      <c r="N22" s="1301">
        <f t="shared" si="3"/>
        <v>2.5767984535090216E-2</v>
      </c>
      <c r="O22" s="7"/>
      <c r="P22" s="7"/>
      <c r="Q22" s="7"/>
      <c r="R22" s="7"/>
      <c r="S22" s="7"/>
      <c r="T22" s="7"/>
      <c r="U22" s="7"/>
      <c r="V22" s="7"/>
      <c r="W22" s="7"/>
      <c r="X22" s="7"/>
      <c r="Y22" s="7"/>
      <c r="Z22" s="7"/>
      <c r="AA22" s="7"/>
    </row>
    <row r="23" spans="1:27">
      <c r="A23" s="22" t="s">
        <v>16</v>
      </c>
      <c r="B23" s="1099">
        <v>989</v>
      </c>
      <c r="C23" s="23">
        <v>83.876000000000005</v>
      </c>
      <c r="D23" s="23">
        <v>87.168999999999997</v>
      </c>
      <c r="E23" s="23">
        <v>86.391999999999996</v>
      </c>
      <c r="F23" s="24">
        <v>89.872</v>
      </c>
      <c r="G23" s="1298">
        <f t="shared" si="0"/>
        <v>3.9260336687491071E-2</v>
      </c>
      <c r="H23" s="1299">
        <f t="shared" si="1"/>
        <v>4.028150754699511E-2</v>
      </c>
      <c r="I23" s="23">
        <v>76.726710000000011</v>
      </c>
      <c r="J23" s="23">
        <v>80.137460000000004</v>
      </c>
      <c r="K23" s="23">
        <v>80.048380000000009</v>
      </c>
      <c r="L23" s="24">
        <v>83.646696599999999</v>
      </c>
      <c r="M23" s="1298">
        <f t="shared" si="2"/>
        <v>4.4453228869060002E-2</v>
      </c>
      <c r="N23" s="1299">
        <f t="shared" si="3"/>
        <v>4.4951772915329258E-2</v>
      </c>
      <c r="O23" s="7"/>
      <c r="P23" s="7"/>
      <c r="Q23" s="7"/>
      <c r="R23" s="7"/>
      <c r="S23" s="7"/>
      <c r="T23" s="7"/>
      <c r="U23" s="7"/>
      <c r="V23" s="7"/>
      <c r="W23" s="7"/>
      <c r="X23" s="7"/>
      <c r="Y23" s="7"/>
      <c r="Z23" s="7"/>
      <c r="AA23" s="7"/>
    </row>
    <row r="24" spans="1:27">
      <c r="A24" s="40" t="s">
        <v>477</v>
      </c>
      <c r="B24" s="1103">
        <v>1264</v>
      </c>
      <c r="C24" s="41">
        <v>272.30500000000001</v>
      </c>
      <c r="D24" s="41">
        <v>282.21600000000001</v>
      </c>
      <c r="E24" s="41">
        <v>282.48</v>
      </c>
      <c r="F24" s="42">
        <v>289.75200000000001</v>
      </c>
      <c r="G24" s="1310">
        <f t="shared" si="0"/>
        <v>3.6396687537871175E-2</v>
      </c>
      <c r="H24" s="1311">
        <f t="shared" si="1"/>
        <v>2.5743415463041597E-2</v>
      </c>
      <c r="I24" s="41">
        <v>259.52136999999999</v>
      </c>
      <c r="J24" s="41">
        <v>266.51453000000004</v>
      </c>
      <c r="K24" s="41">
        <v>268.57413000000003</v>
      </c>
      <c r="L24" s="42">
        <v>276.12056999999999</v>
      </c>
      <c r="M24" s="1310">
        <f t="shared" si="2"/>
        <v>2.6946374396837003E-2</v>
      </c>
      <c r="N24" s="1311">
        <f t="shared" si="3"/>
        <v>2.8098164182827068E-2</v>
      </c>
      <c r="O24" s="7"/>
      <c r="P24" s="7"/>
      <c r="Q24" s="7"/>
      <c r="R24" s="7"/>
      <c r="S24" s="7"/>
      <c r="T24" s="7"/>
      <c r="U24" s="7"/>
      <c r="V24" s="7"/>
      <c r="W24" s="7"/>
      <c r="X24" s="7"/>
      <c r="Y24" s="7"/>
      <c r="Z24" s="7"/>
      <c r="AA24" s="7"/>
    </row>
    <row r="25" spans="1:27" ht="24">
      <c r="A25" s="22" t="s">
        <v>17</v>
      </c>
      <c r="B25" s="1099">
        <v>920</v>
      </c>
      <c r="C25" s="23">
        <v>8.9320000000000004</v>
      </c>
      <c r="D25" s="23">
        <v>8.6850000000000005</v>
      </c>
      <c r="E25" s="23">
        <v>8.5860000000000003</v>
      </c>
      <c r="F25" s="24">
        <v>8.7270000000000003</v>
      </c>
      <c r="G25" s="1298">
        <f t="shared" si="0"/>
        <v>-2.7653381101656938E-2</v>
      </c>
      <c r="H25" s="1299">
        <f t="shared" si="1"/>
        <v>1.6422082459818244E-2</v>
      </c>
      <c r="I25" s="23">
        <v>7.5602</v>
      </c>
      <c r="J25" s="23">
        <v>7.4882200000000001</v>
      </c>
      <c r="K25" s="23">
        <v>7.5685900000000004</v>
      </c>
      <c r="L25" s="24">
        <v>7.5901899999999998</v>
      </c>
      <c r="M25" s="1298">
        <f t="shared" si="2"/>
        <v>-9.5209121451813594E-3</v>
      </c>
      <c r="N25" s="1299">
        <f t="shared" si="3"/>
        <v>2.8539001319927149E-3</v>
      </c>
      <c r="O25" s="7"/>
      <c r="P25" s="7"/>
      <c r="Q25" s="7"/>
      <c r="R25" s="7"/>
      <c r="S25" s="7"/>
      <c r="T25" s="7"/>
      <c r="U25" s="7"/>
      <c r="V25" s="7"/>
      <c r="W25" s="7"/>
      <c r="X25" s="7"/>
      <c r="Y25" s="7"/>
      <c r="Z25" s="7"/>
      <c r="AA25" s="7"/>
    </row>
    <row r="26" spans="1:27" ht="24">
      <c r="A26" s="25" t="s">
        <v>18</v>
      </c>
      <c r="B26" s="1100">
        <v>2409</v>
      </c>
      <c r="C26" s="26">
        <v>16.216999999999999</v>
      </c>
      <c r="D26" s="26">
        <v>14.762</v>
      </c>
      <c r="E26" s="26">
        <v>15.371</v>
      </c>
      <c r="F26" s="27">
        <v>14.734</v>
      </c>
      <c r="G26" s="1300">
        <f t="shared" si="0"/>
        <v>-8.9720663501263953E-2</v>
      </c>
      <c r="H26" s="1301">
        <f t="shared" si="1"/>
        <v>-4.1441675883156615E-2</v>
      </c>
      <c r="I26" s="26">
        <v>13.95548</v>
      </c>
      <c r="J26" s="26">
        <v>12.59492</v>
      </c>
      <c r="K26" s="26">
        <v>12.926219999999999</v>
      </c>
      <c r="L26" s="27">
        <v>12.8615999</v>
      </c>
      <c r="M26" s="1300">
        <f t="shared" si="2"/>
        <v>-9.7492884515616773E-2</v>
      </c>
      <c r="N26" s="1301">
        <f t="shared" si="3"/>
        <v>-4.9991490164951191E-3</v>
      </c>
      <c r="O26" s="7"/>
      <c r="P26" s="1097"/>
      <c r="Q26" s="7"/>
      <c r="R26" s="7"/>
      <c r="S26" s="7"/>
      <c r="T26" s="7"/>
      <c r="U26" s="7"/>
      <c r="V26" s="7"/>
      <c r="W26" s="7"/>
      <c r="X26" s="7"/>
      <c r="Y26" s="7"/>
      <c r="Z26" s="7"/>
      <c r="AA26" s="7"/>
    </row>
    <row r="27" spans="1:27">
      <c r="A27" s="22" t="s">
        <v>19</v>
      </c>
      <c r="B27" s="1099">
        <v>1893</v>
      </c>
      <c r="C27" s="23">
        <v>37.192999999999998</v>
      </c>
      <c r="D27" s="23">
        <v>40.167999999999999</v>
      </c>
      <c r="E27" s="23">
        <v>40.219000000000001</v>
      </c>
      <c r="F27" s="24">
        <v>40.856999999999999</v>
      </c>
      <c r="G27" s="1298">
        <f t="shared" si="0"/>
        <v>7.9988169816901156E-2</v>
      </c>
      <c r="H27" s="1299">
        <f t="shared" si="1"/>
        <v>1.5863149257813403E-2</v>
      </c>
      <c r="I27" s="23">
        <v>35.429410000000004</v>
      </c>
      <c r="J27" s="23">
        <v>37.908519999999996</v>
      </c>
      <c r="K27" s="23">
        <v>38.326819900000004</v>
      </c>
      <c r="L27" s="24">
        <v>39.222439899999998</v>
      </c>
      <c r="M27" s="1298">
        <f t="shared" si="2"/>
        <v>6.9973222811217983E-2</v>
      </c>
      <c r="N27" s="1299">
        <f t="shared" si="3"/>
        <v>2.3367970583961561E-2</v>
      </c>
      <c r="O27" s="7"/>
      <c r="P27" s="7"/>
      <c r="Q27" s="7"/>
      <c r="R27" s="7"/>
      <c r="S27" s="7"/>
      <c r="T27" s="7"/>
      <c r="U27" s="7"/>
      <c r="V27" s="7"/>
      <c r="W27" s="7"/>
      <c r="X27" s="7"/>
      <c r="Y27" s="7"/>
      <c r="Z27" s="7"/>
      <c r="AA27" s="7"/>
    </row>
    <row r="28" spans="1:27" ht="24">
      <c r="A28" s="25" t="s">
        <v>20</v>
      </c>
      <c r="B28" s="1100">
        <v>392</v>
      </c>
      <c r="C28" s="26">
        <v>23.91</v>
      </c>
      <c r="D28" s="26">
        <v>24.050999999999998</v>
      </c>
      <c r="E28" s="26">
        <v>22.573</v>
      </c>
      <c r="F28" s="27">
        <v>24.024999999999999</v>
      </c>
      <c r="G28" s="1300">
        <f t="shared" si="0"/>
        <v>5.8971141781680725E-3</v>
      </c>
      <c r="H28" s="1301">
        <f t="shared" si="1"/>
        <v>6.4324635626633597E-2</v>
      </c>
      <c r="I28" s="26">
        <v>20.979419999999998</v>
      </c>
      <c r="J28" s="26">
        <v>21.292540000000002</v>
      </c>
      <c r="K28" s="26">
        <v>20.639389899999998</v>
      </c>
      <c r="L28" s="27">
        <v>21.4304399</v>
      </c>
      <c r="M28" s="1300">
        <f t="shared" si="2"/>
        <v>1.4925102791211842E-2</v>
      </c>
      <c r="N28" s="1301">
        <f t="shared" si="3"/>
        <v>3.8327198809302132E-2</v>
      </c>
      <c r="O28" s="7"/>
      <c r="P28" s="7"/>
      <c r="Q28" s="7"/>
      <c r="R28" s="7"/>
      <c r="S28" s="7"/>
      <c r="T28" s="7"/>
      <c r="U28" s="7"/>
      <c r="V28" s="7"/>
      <c r="W28" s="7"/>
      <c r="X28" s="7"/>
      <c r="Y28" s="7"/>
      <c r="Z28" s="7"/>
      <c r="AA28" s="7"/>
    </row>
    <row r="29" spans="1:27" ht="36">
      <c r="A29" s="43" t="s">
        <v>21</v>
      </c>
      <c r="B29" s="1104">
        <v>5614</v>
      </c>
      <c r="C29" s="44">
        <v>86.251999999999995</v>
      </c>
      <c r="D29" s="44">
        <v>87.665999999999997</v>
      </c>
      <c r="E29" s="44">
        <v>86.748999999999995</v>
      </c>
      <c r="F29" s="45">
        <v>88.343000000000004</v>
      </c>
      <c r="G29" s="1312">
        <f t="shared" si="0"/>
        <v>1.6393822751936238E-2</v>
      </c>
      <c r="H29" s="1313">
        <f t="shared" si="1"/>
        <v>1.8374851583303542E-2</v>
      </c>
      <c r="I29" s="44">
        <v>77.924509999999998</v>
      </c>
      <c r="J29" s="44">
        <v>79.284199999999998</v>
      </c>
      <c r="K29" s="44">
        <v>79.461020000000005</v>
      </c>
      <c r="L29" s="45">
        <v>81.10466989999999</v>
      </c>
      <c r="M29" s="1312">
        <f t="shared" si="2"/>
        <v>1.7448810393546177E-2</v>
      </c>
      <c r="N29" s="1313">
        <f t="shared" si="3"/>
        <v>2.0684983656137135E-2</v>
      </c>
      <c r="O29" s="7"/>
      <c r="P29" s="7"/>
      <c r="Q29" s="7"/>
      <c r="R29" s="7"/>
      <c r="S29" s="7"/>
      <c r="T29" s="7"/>
      <c r="U29" s="7"/>
      <c r="V29" s="7"/>
      <c r="W29" s="7"/>
      <c r="X29" s="7"/>
      <c r="Y29" s="7"/>
      <c r="Z29" s="7"/>
      <c r="AA29" s="7"/>
    </row>
    <row r="30" spans="1:27">
      <c r="A30" s="37" t="s">
        <v>22</v>
      </c>
      <c r="B30" s="1084">
        <v>286</v>
      </c>
      <c r="C30" s="18">
        <v>345.65800000000002</v>
      </c>
      <c r="D30" s="19">
        <v>347.64299999999997</v>
      </c>
      <c r="E30" s="19">
        <v>349.98599999999999</v>
      </c>
      <c r="F30" s="20">
        <v>351.60599999999999</v>
      </c>
      <c r="G30" s="1297">
        <f t="shared" si="0"/>
        <v>5.7426705008996048E-3</v>
      </c>
      <c r="H30" s="1314">
        <f t="shared" si="1"/>
        <v>4.6287565788345475E-3</v>
      </c>
      <c r="I30" s="18">
        <v>334.61691989999997</v>
      </c>
      <c r="J30" s="19">
        <v>337.18037989999999</v>
      </c>
      <c r="K30" s="19">
        <v>341.58951990000003</v>
      </c>
      <c r="L30" s="20">
        <v>342.40339990000001</v>
      </c>
      <c r="M30" s="1297">
        <f t="shared" si="2"/>
        <v>7.6608797928272576E-3</v>
      </c>
      <c r="N30" s="1314">
        <f t="shared" si="3"/>
        <v>2.382625790856352E-3</v>
      </c>
      <c r="O30" s="7"/>
      <c r="P30" s="7"/>
      <c r="Q30" s="7"/>
      <c r="R30" s="7"/>
      <c r="S30" s="7"/>
      <c r="T30" s="7"/>
      <c r="U30" s="7"/>
      <c r="V30" s="7"/>
      <c r="W30" s="7"/>
      <c r="X30" s="7"/>
      <c r="Y30" s="7"/>
      <c r="Z30" s="7"/>
      <c r="AA30" s="7"/>
    </row>
    <row r="31" spans="1:27" ht="15" customHeight="1">
      <c r="A31" s="46" t="s">
        <v>23</v>
      </c>
      <c r="B31" s="1085">
        <v>94</v>
      </c>
      <c r="C31" s="47">
        <v>275.93900000000002</v>
      </c>
      <c r="D31" s="47">
        <v>277.60599999999999</v>
      </c>
      <c r="E31" s="47">
        <v>279.91300000000001</v>
      </c>
      <c r="F31" s="48">
        <v>280.79599999999999</v>
      </c>
      <c r="G31" s="1315">
        <f t="shared" si="0"/>
        <v>6.0411902630652659E-3</v>
      </c>
      <c r="H31" s="1316">
        <f t="shared" si="1"/>
        <v>3.1545515928161905E-3</v>
      </c>
      <c r="I31" s="47">
        <v>264.99918989999998</v>
      </c>
      <c r="J31" s="47">
        <v>266.84860989999999</v>
      </c>
      <c r="K31" s="47">
        <v>271.49767989999998</v>
      </c>
      <c r="L31" s="48">
        <v>271.6084899</v>
      </c>
      <c r="M31" s="1315">
        <f t="shared" si="2"/>
        <v>6.9789647307898495E-3</v>
      </c>
      <c r="N31" s="1316">
        <f t="shared" si="3"/>
        <v>4.0814345095263604E-4</v>
      </c>
      <c r="O31" s="7"/>
      <c r="P31" s="7"/>
      <c r="Q31" s="7"/>
      <c r="R31" s="7"/>
      <c r="S31" s="7"/>
      <c r="T31" s="7"/>
      <c r="U31" s="7"/>
      <c r="V31" s="7"/>
      <c r="W31" s="7"/>
      <c r="X31" s="7"/>
      <c r="Y31" s="7"/>
      <c r="Z31" s="7"/>
      <c r="AA31" s="7"/>
    </row>
    <row r="32" spans="1:27" ht="15" customHeight="1">
      <c r="A32" s="25" t="s">
        <v>479</v>
      </c>
      <c r="B32" s="1086">
        <v>96</v>
      </c>
      <c r="C32" s="26">
        <v>56.079000000000001</v>
      </c>
      <c r="D32" s="26">
        <v>56.472999999999999</v>
      </c>
      <c r="E32" s="26">
        <v>56.49</v>
      </c>
      <c r="F32" s="27">
        <v>56.779000000000003</v>
      </c>
      <c r="G32" s="1300">
        <f t="shared" si="0"/>
        <v>7.0258028852154819E-3</v>
      </c>
      <c r="H32" s="1301">
        <f t="shared" si="1"/>
        <v>5.1159497256152431E-3</v>
      </c>
      <c r="I32" s="26">
        <v>55.265889999999999</v>
      </c>
      <c r="J32" s="26">
        <v>54.992849999999997</v>
      </c>
      <c r="K32" s="26">
        <v>55.517580000000002</v>
      </c>
      <c r="L32" s="27">
        <v>55.83352</v>
      </c>
      <c r="M32" s="1300">
        <f t="shared" si="2"/>
        <v>-4.9404795616247998E-3</v>
      </c>
      <c r="N32" s="1301">
        <f t="shared" si="3"/>
        <v>5.6908100100905301E-3</v>
      </c>
      <c r="O32" s="7"/>
      <c r="P32" s="7"/>
      <c r="Q32" s="7"/>
      <c r="R32" s="7"/>
      <c r="S32" s="7"/>
      <c r="T32" s="7"/>
      <c r="U32" s="7"/>
      <c r="V32" s="7"/>
      <c r="W32" s="7"/>
      <c r="X32" s="7"/>
      <c r="Y32" s="7"/>
      <c r="Z32" s="7"/>
      <c r="AA32" s="7"/>
    </row>
    <row r="33" spans="1:27" ht="15" customHeight="1">
      <c r="A33" s="22" t="s">
        <v>480</v>
      </c>
      <c r="B33" s="1087">
        <v>96</v>
      </c>
      <c r="C33" s="23">
        <v>13.64</v>
      </c>
      <c r="D33" s="23">
        <v>13.564</v>
      </c>
      <c r="E33" s="23">
        <v>13.583</v>
      </c>
      <c r="F33" s="24">
        <v>14.031000000000001</v>
      </c>
      <c r="G33" s="1298">
        <f t="shared" si="0"/>
        <v>-5.5718475073314178E-3</v>
      </c>
      <c r="H33" s="1299">
        <f t="shared" si="1"/>
        <v>3.2982404476183502E-2</v>
      </c>
      <c r="I33" s="23">
        <v>14.351839999999999</v>
      </c>
      <c r="J33" s="23">
        <v>15.33892</v>
      </c>
      <c r="K33" s="23">
        <v>14.574260000000001</v>
      </c>
      <c r="L33" s="24">
        <v>14.96139</v>
      </c>
      <c r="M33" s="1298">
        <f t="shared" si="2"/>
        <v>6.8777243893465956E-2</v>
      </c>
      <c r="N33" s="1299">
        <f t="shared" si="3"/>
        <v>2.6562583623456648E-2</v>
      </c>
      <c r="O33" s="7"/>
      <c r="P33" s="7"/>
      <c r="Q33" s="7"/>
      <c r="R33" s="7"/>
      <c r="S33" s="7"/>
      <c r="T33" s="7"/>
      <c r="U33" s="7"/>
      <c r="V33" s="7"/>
      <c r="W33" s="7"/>
      <c r="X33" s="7"/>
      <c r="Y33" s="7"/>
      <c r="Z33" s="7"/>
      <c r="AA33" s="7"/>
    </row>
    <row r="34" spans="1:27">
      <c r="A34" s="49" t="s">
        <v>481</v>
      </c>
      <c r="B34" s="1105">
        <v>17</v>
      </c>
      <c r="C34" s="50">
        <v>96.921999999999997</v>
      </c>
      <c r="D34" s="50">
        <v>97.117000000000004</v>
      </c>
      <c r="E34" s="50">
        <v>97.263000000000005</v>
      </c>
      <c r="F34" s="51">
        <v>97.061999999999998</v>
      </c>
      <c r="G34" s="1319">
        <f t="shared" si="0"/>
        <v>2.011927116650547E-3</v>
      </c>
      <c r="H34" s="1320">
        <f t="shared" si="1"/>
        <v>-2.0665617963666616E-3</v>
      </c>
      <c r="I34" s="50">
        <v>91.887899999999988</v>
      </c>
      <c r="J34" s="50">
        <v>95.114369999999994</v>
      </c>
      <c r="K34" s="50">
        <v>94.906499999999994</v>
      </c>
      <c r="L34" s="51">
        <v>94.232586599999991</v>
      </c>
      <c r="M34" s="1319">
        <f t="shared" si="2"/>
        <v>3.5113110648953949E-2</v>
      </c>
      <c r="N34" s="1320">
        <f t="shared" si="3"/>
        <v>-7.1008139590017505E-3</v>
      </c>
      <c r="O34" s="7"/>
      <c r="P34" s="7"/>
      <c r="Q34" s="7"/>
      <c r="R34" s="7"/>
      <c r="S34" s="7"/>
      <c r="T34" s="7"/>
      <c r="U34" s="7"/>
      <c r="V34" s="7"/>
      <c r="W34" s="7"/>
      <c r="X34" s="7"/>
      <c r="Y34" s="7"/>
      <c r="Z34" s="7"/>
      <c r="AA34" s="7"/>
    </row>
    <row r="35" spans="1:27">
      <c r="A35" s="52" t="s">
        <v>482</v>
      </c>
      <c r="B35" s="1106">
        <v>247</v>
      </c>
      <c r="C35" s="53">
        <v>9.8339999999999996</v>
      </c>
      <c r="D35" s="53">
        <v>10.275</v>
      </c>
      <c r="E35" s="53">
        <v>10.297000000000001</v>
      </c>
      <c r="F35" s="54">
        <v>10.722</v>
      </c>
      <c r="G35" s="1317">
        <f t="shared" si="0"/>
        <v>4.4844417327638775E-2</v>
      </c>
      <c r="H35" s="1318">
        <f t="shared" si="1"/>
        <v>4.1274157521608235E-2</v>
      </c>
      <c r="I35" s="53">
        <v>8.8952099999999987</v>
      </c>
      <c r="J35" s="53">
        <v>9.4053899999999988</v>
      </c>
      <c r="K35" s="53">
        <v>9.5359800000000003</v>
      </c>
      <c r="L35" s="54">
        <v>10.1136333</v>
      </c>
      <c r="M35" s="1317">
        <f t="shared" si="2"/>
        <v>5.7354463806925216E-2</v>
      </c>
      <c r="N35" s="1318">
        <f t="shared" si="3"/>
        <v>6.0576186191665604E-2</v>
      </c>
      <c r="O35" s="7"/>
      <c r="P35" s="7"/>
      <c r="Q35" s="7"/>
      <c r="R35" s="7"/>
      <c r="S35" s="7"/>
      <c r="T35" s="7"/>
      <c r="U35" s="7"/>
      <c r="V35" s="7"/>
      <c r="W35" s="7"/>
      <c r="X35" s="7"/>
      <c r="Y35" s="7"/>
      <c r="Z35" s="7"/>
      <c r="AA35" s="7"/>
    </row>
    <row r="36" spans="1:27" ht="24">
      <c r="A36" s="55" t="s">
        <v>24</v>
      </c>
      <c r="B36" s="1088">
        <v>38528</v>
      </c>
      <c r="C36" s="56">
        <v>1931.8430000000001</v>
      </c>
      <c r="D36" s="57">
        <v>1942.5029999999999</v>
      </c>
      <c r="E36" s="57">
        <v>1948.511</v>
      </c>
      <c r="F36" s="58">
        <v>1953.623</v>
      </c>
      <c r="G36" s="1319">
        <f t="shared" si="0"/>
        <v>5.5180467563875624E-3</v>
      </c>
      <c r="H36" s="1320">
        <f t="shared" si="1"/>
        <v>2.6235417711268916E-3</v>
      </c>
      <c r="I36" s="56">
        <v>1809.1064698999999</v>
      </c>
      <c r="J36" s="57">
        <v>1836.4898198999999</v>
      </c>
      <c r="K36" s="57">
        <v>1863.1274799</v>
      </c>
      <c r="L36" s="58">
        <v>1863.6532333</v>
      </c>
      <c r="M36" s="1319">
        <f t="shared" si="2"/>
        <v>1.5136394930649777E-2</v>
      </c>
      <c r="N36" s="1320">
        <f t="shared" si="3"/>
        <v>2.8218863479390066E-4</v>
      </c>
      <c r="O36" s="7"/>
      <c r="P36" s="7"/>
      <c r="Q36" s="7"/>
      <c r="R36" s="7"/>
      <c r="S36" s="7"/>
      <c r="T36" s="7"/>
      <c r="U36" s="7"/>
      <c r="V36" s="7"/>
      <c r="W36" s="7"/>
      <c r="X36" s="7"/>
      <c r="Y36" s="7"/>
      <c r="Z36" s="7"/>
      <c r="AA36" s="7"/>
    </row>
    <row r="37" spans="1:27" ht="24">
      <c r="A37" s="59" t="s">
        <v>25</v>
      </c>
      <c r="B37" s="60"/>
      <c r="C37" s="92">
        <v>28.494</v>
      </c>
      <c r="D37" s="92">
        <v>34.719000000000001</v>
      </c>
      <c r="E37" s="92">
        <v>33.124000000000002</v>
      </c>
      <c r="F37" s="93">
        <v>24.385000000000002</v>
      </c>
      <c r="G37" s="1321">
        <f t="shared" si="0"/>
        <v>0.21846704569383024</v>
      </c>
      <c r="H37" s="1322">
        <f t="shared" si="1"/>
        <v>-0.2638268325081512</v>
      </c>
      <c r="I37" s="92">
        <v>20.721979899999997</v>
      </c>
      <c r="J37" s="92">
        <v>22.9612099</v>
      </c>
      <c r="K37" s="92">
        <v>22.516789899999999</v>
      </c>
      <c r="L37" s="93">
        <v>25.173249999999999</v>
      </c>
      <c r="M37" s="1321">
        <f t="shared" si="2"/>
        <v>0.1080606202112957</v>
      </c>
      <c r="N37" s="1322">
        <f t="shared" si="3"/>
        <v>0.11797685690534432</v>
      </c>
      <c r="O37" s="7"/>
      <c r="P37" s="7"/>
      <c r="Q37" s="7"/>
      <c r="R37" s="7"/>
      <c r="S37" s="7"/>
      <c r="T37" s="7"/>
      <c r="U37" s="7"/>
      <c r="V37" s="7"/>
      <c r="W37" s="7"/>
      <c r="X37" s="7"/>
      <c r="Y37" s="7"/>
      <c r="Z37" s="7"/>
      <c r="AA37" s="7"/>
    </row>
    <row r="38" spans="1:27" ht="24">
      <c r="A38" s="55" t="s">
        <v>26</v>
      </c>
      <c r="B38" s="1089">
        <v>38750</v>
      </c>
      <c r="C38" s="56">
        <v>1960.337</v>
      </c>
      <c r="D38" s="57">
        <v>1977.222</v>
      </c>
      <c r="E38" s="57">
        <v>1981.635</v>
      </c>
      <c r="F38" s="58">
        <v>1978.008</v>
      </c>
      <c r="G38" s="1319">
        <f t="shared" si="0"/>
        <v>8.6133149555407407E-3</v>
      </c>
      <c r="H38" s="1320">
        <f t="shared" si="1"/>
        <v>-1.8303067921185967E-3</v>
      </c>
      <c r="I38" s="56">
        <v>1829.8284498999999</v>
      </c>
      <c r="J38" s="57">
        <v>1859.4510298999999</v>
      </c>
      <c r="K38" s="57">
        <v>1885.6442698999999</v>
      </c>
      <c r="L38" s="58">
        <v>1888.8264833000001</v>
      </c>
      <c r="M38" s="1319">
        <f t="shared" si="2"/>
        <v>1.6188719768576609E-2</v>
      </c>
      <c r="N38" s="1320">
        <f t="shared" si="3"/>
        <v>1.687600069004036E-3</v>
      </c>
      <c r="O38" s="7"/>
      <c r="P38" s="7"/>
      <c r="Q38" s="7"/>
      <c r="R38" s="7"/>
      <c r="S38" s="7"/>
      <c r="T38" s="7"/>
      <c r="U38" s="7"/>
      <c r="V38" s="7"/>
      <c r="W38" s="7"/>
      <c r="X38" s="7"/>
      <c r="Y38" s="7"/>
      <c r="Z38" s="7"/>
      <c r="AA38" s="7"/>
    </row>
    <row r="39" spans="1:27">
      <c r="A39" s="61"/>
      <c r="B39" s="62"/>
      <c r="C39" s="62"/>
      <c r="D39" s="63"/>
      <c r="E39" s="63"/>
      <c r="F39" s="63"/>
      <c r="G39" s="63"/>
      <c r="H39" s="39"/>
      <c r="I39" s="63"/>
      <c r="J39" s="63"/>
      <c r="K39" s="63"/>
      <c r="L39" s="63"/>
      <c r="M39" s="64"/>
      <c r="N39" s="65"/>
      <c r="O39" s="7"/>
      <c r="P39" s="7"/>
      <c r="Q39" s="7"/>
      <c r="R39" s="7"/>
      <c r="S39" s="7"/>
      <c r="T39" s="7"/>
      <c r="U39" s="7"/>
      <c r="V39" s="7"/>
      <c r="W39" s="7"/>
      <c r="X39" s="7"/>
      <c r="Y39" s="7"/>
      <c r="Z39" s="7"/>
      <c r="AA39" s="7"/>
    </row>
    <row r="40" spans="1:27" s="3" customFormat="1" ht="12.75" customHeight="1">
      <c r="A40" s="67" t="s">
        <v>472</v>
      </c>
      <c r="B40" s="62"/>
      <c r="C40" s="62"/>
      <c r="D40" s="63"/>
      <c r="E40" s="63"/>
      <c r="F40" s="63"/>
      <c r="G40" s="63"/>
      <c r="H40" s="39"/>
      <c r="I40" s="63"/>
      <c r="J40" s="63"/>
      <c r="K40" s="63"/>
      <c r="L40" s="63"/>
      <c r="M40" s="64"/>
      <c r="N40" s="68"/>
      <c r="O40" s="1077"/>
      <c r="P40" s="1077"/>
      <c r="Q40" s="66"/>
      <c r="R40" s="1077"/>
      <c r="S40" s="1077"/>
      <c r="T40" s="66"/>
      <c r="U40" s="7"/>
      <c r="V40" s="1078"/>
    </row>
    <row r="41" spans="1:27" s="3" customFormat="1">
      <c r="A41" s="67" t="s">
        <v>236</v>
      </c>
      <c r="B41" s="385"/>
      <c r="C41" s="385"/>
      <c r="D41" s="385"/>
      <c r="E41" s="385"/>
      <c r="F41" s="385"/>
      <c r="G41" s="385"/>
      <c r="H41" s="385"/>
      <c r="I41" s="385"/>
      <c r="J41" s="385"/>
      <c r="K41" s="385"/>
      <c r="L41" s="385"/>
      <c r="M41" s="385"/>
      <c r="N41" s="385"/>
      <c r="O41" s="1077"/>
      <c r="P41" s="1077"/>
      <c r="Q41" s="66"/>
      <c r="R41" s="1077"/>
      <c r="S41" s="1077"/>
      <c r="T41" s="66"/>
      <c r="U41" s="7"/>
      <c r="V41" s="1078"/>
    </row>
    <row r="42" spans="1:27" s="3" customFormat="1" ht="12.75" customHeight="1">
      <c r="A42" s="67" t="s">
        <v>474</v>
      </c>
      <c r="B42" s="69"/>
      <c r="C42" s="69"/>
      <c r="D42" s="1241"/>
      <c r="E42" s="1262"/>
      <c r="F42" s="71"/>
      <c r="G42" s="71"/>
      <c r="H42" s="72"/>
      <c r="I42" s="73"/>
      <c r="J42" s="73"/>
      <c r="K42" s="73"/>
      <c r="L42" s="73"/>
      <c r="M42" s="74"/>
      <c r="N42" s="75"/>
      <c r="O42" s="1077"/>
      <c r="P42" s="1077"/>
      <c r="Q42" s="66"/>
      <c r="R42" s="1077"/>
      <c r="S42" s="1077"/>
      <c r="T42" s="66"/>
      <c r="U42" s="7"/>
      <c r="V42" s="1078"/>
    </row>
    <row r="43" spans="1:27" s="3" customFormat="1" ht="25.5" customHeight="1">
      <c r="A43" s="1470" t="s">
        <v>478</v>
      </c>
      <c r="B43" s="1470"/>
      <c r="C43" s="1470"/>
      <c r="D43" s="1470"/>
      <c r="E43" s="1470"/>
      <c r="F43" s="1470"/>
      <c r="G43" s="1470"/>
      <c r="H43" s="1470"/>
      <c r="I43" s="1470"/>
      <c r="J43" s="1470"/>
      <c r="K43" s="1470"/>
      <c r="L43" s="1470"/>
      <c r="M43" s="1470"/>
      <c r="N43" s="1470"/>
      <c r="O43" s="1077"/>
      <c r="P43" s="1077"/>
      <c r="Q43" s="66"/>
      <c r="R43" s="1077"/>
      <c r="S43" s="1077"/>
      <c r="T43" s="66"/>
      <c r="U43" s="7"/>
      <c r="V43" s="1078"/>
    </row>
    <row r="44" spans="1:27" s="3" customFormat="1" ht="12" customHeight="1">
      <c r="A44" s="67" t="s">
        <v>496</v>
      </c>
      <c r="O44" s="1079"/>
      <c r="P44" s="1079"/>
      <c r="Q44" s="1080"/>
      <c r="R44" s="1079"/>
      <c r="S44" s="1079"/>
      <c r="T44" s="1080"/>
      <c r="U44" s="7"/>
      <c r="V44" s="1078"/>
    </row>
    <row r="45" spans="1:27" s="3" customFormat="1">
      <c r="A45" s="67" t="s">
        <v>497</v>
      </c>
      <c r="O45" s="1079"/>
      <c r="P45" s="1079"/>
      <c r="Q45" s="1080"/>
      <c r="R45" s="1079"/>
      <c r="S45" s="1079"/>
      <c r="T45" s="1080"/>
      <c r="U45" s="7"/>
      <c r="V45" s="1078"/>
    </row>
    <row r="46" spans="1:27" s="3" customFormat="1" ht="31.5" customHeight="1">
      <c r="A46" s="1471" t="s">
        <v>514</v>
      </c>
      <c r="B46" s="1471"/>
      <c r="C46" s="1471"/>
      <c r="D46" s="1471"/>
      <c r="E46" s="1471"/>
      <c r="F46" s="1471"/>
      <c r="G46" s="1471"/>
      <c r="H46" s="1471"/>
      <c r="I46" s="1471"/>
      <c r="J46" s="1471"/>
      <c r="K46" s="1471"/>
      <c r="L46" s="1471"/>
      <c r="M46" s="1471"/>
      <c r="N46" s="1471"/>
      <c r="O46" s="1079"/>
      <c r="P46" s="1079"/>
      <c r="Q46" s="1080"/>
      <c r="R46" s="1079"/>
      <c r="S46" s="1079"/>
      <c r="T46" s="1080"/>
      <c r="U46" s="7"/>
      <c r="V46" s="1078"/>
    </row>
    <row r="47" spans="1:27" s="3" customFormat="1" ht="12.75" customHeight="1">
      <c r="A47" s="144" t="s">
        <v>600</v>
      </c>
      <c r="B47" s="69"/>
      <c r="C47" s="69"/>
      <c r="D47" s="1241"/>
      <c r="E47" s="1262"/>
      <c r="F47" s="71"/>
      <c r="G47" s="71"/>
      <c r="H47" s="72"/>
      <c r="I47" s="73"/>
      <c r="J47" s="73"/>
      <c r="K47" s="73"/>
      <c r="L47" s="73"/>
      <c r="M47" s="74"/>
      <c r="N47" s="75"/>
      <c r="O47" s="1079"/>
      <c r="P47" s="1079"/>
      <c r="Q47" s="1080"/>
      <c r="R47" s="1079"/>
      <c r="S47" s="1079"/>
      <c r="T47" s="1080"/>
      <c r="U47" s="7"/>
      <c r="V47" s="1078"/>
    </row>
    <row r="48" spans="1:27" s="3" customFormat="1">
      <c r="A48" s="148" t="s">
        <v>27</v>
      </c>
      <c r="O48" s="1079"/>
      <c r="P48" s="1079"/>
      <c r="Q48" s="1080"/>
      <c r="R48" s="1079"/>
      <c r="S48" s="1079"/>
      <c r="T48" s="1080"/>
      <c r="U48" s="7"/>
      <c r="V48" s="1078"/>
    </row>
    <row r="49" spans="1:27" s="3" customFormat="1" ht="12.75" customHeight="1">
      <c r="B49" s="317"/>
      <c r="C49" s="317"/>
      <c r="D49" s="77"/>
      <c r="E49" s="77"/>
      <c r="F49" s="71"/>
      <c r="G49" s="71"/>
      <c r="H49" s="1081"/>
      <c r="I49" s="71"/>
      <c r="J49" s="71"/>
      <c r="K49" s="71"/>
      <c r="L49" s="71"/>
      <c r="M49" s="71"/>
      <c r="N49" s="73"/>
      <c r="O49" s="603"/>
      <c r="P49" s="603"/>
      <c r="Q49" s="603"/>
      <c r="R49" s="603"/>
      <c r="S49" s="80"/>
      <c r="T49" s="80"/>
      <c r="U49" s="80"/>
    </row>
    <row r="50" spans="1:27" s="3" customFormat="1" ht="12.75" customHeight="1">
      <c r="B50" s="76"/>
      <c r="C50" s="76"/>
      <c r="D50" s="77"/>
      <c r="E50" s="77"/>
      <c r="F50" s="78"/>
      <c r="G50" s="78"/>
      <c r="H50" s="79"/>
      <c r="I50" s="78"/>
      <c r="J50" s="78"/>
      <c r="K50" s="78"/>
      <c r="L50" s="78"/>
      <c r="M50" s="73"/>
      <c r="N50" s="73"/>
      <c r="O50" s="275"/>
      <c r="P50" s="275"/>
      <c r="Q50" s="80"/>
      <c r="R50" s="1082"/>
      <c r="S50" s="80"/>
      <c r="T50" s="80"/>
      <c r="U50" s="1082"/>
    </row>
    <row r="51" spans="1:27">
      <c r="A51" s="7"/>
      <c r="B51" s="7"/>
      <c r="C51" s="7"/>
      <c r="D51" s="7"/>
      <c r="E51" s="7"/>
      <c r="F51" s="3"/>
      <c r="G51" s="3"/>
      <c r="H51" s="4"/>
      <c r="I51" s="3"/>
      <c r="J51" s="3"/>
      <c r="K51" s="3"/>
      <c r="L51" s="3"/>
      <c r="M51" s="82"/>
      <c r="N51" s="80"/>
      <c r="O51" s="7"/>
      <c r="P51" s="7"/>
      <c r="Q51" s="7"/>
      <c r="R51" s="7"/>
      <c r="S51" s="7"/>
      <c r="T51" s="7"/>
      <c r="U51" s="7"/>
      <c r="V51" s="7"/>
      <c r="W51" s="7"/>
      <c r="X51" s="7"/>
      <c r="Y51" s="7"/>
      <c r="Z51" s="7"/>
      <c r="AA51" s="7"/>
    </row>
    <row r="52" spans="1:27">
      <c r="A52" s="3"/>
      <c r="B52" s="3"/>
      <c r="C52" s="3"/>
      <c r="D52" s="3"/>
      <c r="E52" s="3"/>
      <c r="F52" s="3"/>
      <c r="G52" s="3"/>
      <c r="H52" s="4"/>
      <c r="I52" s="3"/>
      <c r="J52" s="3"/>
      <c r="K52" s="3"/>
      <c r="L52" s="3"/>
      <c r="M52" s="83"/>
      <c r="N52" s="80"/>
      <c r="O52" s="7"/>
      <c r="P52" s="7"/>
      <c r="Q52" s="7"/>
      <c r="R52" s="7"/>
      <c r="S52" s="7"/>
      <c r="T52" s="7"/>
      <c r="U52" s="7"/>
      <c r="V52" s="7"/>
      <c r="W52" s="7"/>
      <c r="X52" s="7"/>
      <c r="Y52" s="7"/>
      <c r="Z52" s="7"/>
      <c r="AA52" s="7"/>
    </row>
    <row r="53" spans="1:27">
      <c r="A53" s="3"/>
      <c r="B53" s="85"/>
      <c r="C53" s="3"/>
      <c r="D53" s="3"/>
      <c r="E53" s="3"/>
      <c r="F53" s="3"/>
      <c r="G53" s="3"/>
      <c r="H53" s="6"/>
      <c r="I53" s="7"/>
      <c r="J53" s="7"/>
      <c r="K53" s="7"/>
      <c r="L53" s="7"/>
      <c r="M53" s="83"/>
      <c r="N53" s="7"/>
      <c r="O53" s="7"/>
      <c r="P53" s="7"/>
      <c r="Q53" s="7"/>
      <c r="R53" s="7"/>
      <c r="S53" s="7"/>
      <c r="T53" s="7"/>
      <c r="U53" s="7"/>
      <c r="V53" s="7"/>
      <c r="W53" s="7"/>
      <c r="X53" s="7"/>
      <c r="Y53" s="7"/>
      <c r="Z53" s="7"/>
      <c r="AA53" s="7"/>
    </row>
    <row r="54" spans="1:27">
      <c r="A54" s="3"/>
      <c r="B54" s="3"/>
      <c r="C54" s="3"/>
      <c r="D54" s="3"/>
      <c r="E54" s="3"/>
      <c r="F54" s="3"/>
      <c r="G54" s="3"/>
      <c r="H54" s="6"/>
      <c r="I54" s="7"/>
      <c r="J54" s="7"/>
      <c r="K54" s="7"/>
      <c r="L54" s="7"/>
      <c r="M54" s="7"/>
      <c r="N54" s="7"/>
      <c r="O54" s="7"/>
      <c r="P54" s="7"/>
      <c r="Q54" s="7"/>
      <c r="R54" s="7"/>
      <c r="S54" s="7"/>
      <c r="T54" s="7"/>
      <c r="U54" s="7"/>
      <c r="V54" s="7"/>
      <c r="W54" s="7"/>
      <c r="X54" s="7"/>
      <c r="Y54" s="7"/>
      <c r="Z54" s="7"/>
      <c r="AA54" s="7"/>
    </row>
    <row r="55" spans="1:27">
      <c r="A55" s="3"/>
      <c r="B55" s="3"/>
      <c r="C55" s="3"/>
      <c r="D55" s="3"/>
      <c r="E55" s="3"/>
      <c r="F55" s="3"/>
      <c r="G55" s="3"/>
      <c r="H55" s="6"/>
      <c r="I55" s="7"/>
      <c r="J55" s="7"/>
      <c r="K55" s="7"/>
      <c r="L55" s="7"/>
      <c r="M55" s="7"/>
      <c r="N55" s="7"/>
      <c r="O55" s="7"/>
      <c r="P55" s="7"/>
      <c r="Q55" s="7"/>
      <c r="R55" s="7"/>
      <c r="S55" s="7"/>
      <c r="T55" s="7"/>
      <c r="U55" s="7"/>
      <c r="V55" s="7"/>
      <c r="W55" s="7"/>
      <c r="X55" s="7"/>
      <c r="Y55" s="7"/>
      <c r="Z55" s="7"/>
      <c r="AA55" s="7"/>
    </row>
    <row r="56" spans="1:27">
      <c r="A56" s="3"/>
      <c r="B56" s="3"/>
      <c r="C56" s="3"/>
      <c r="D56" s="3"/>
      <c r="E56" s="3"/>
      <c r="F56" s="3"/>
      <c r="G56" s="3"/>
      <c r="H56" s="6"/>
      <c r="I56" s="7"/>
      <c r="J56" s="7"/>
      <c r="K56" s="7"/>
      <c r="L56" s="7"/>
      <c r="M56" s="7"/>
      <c r="N56" s="7"/>
      <c r="O56" s="7"/>
      <c r="P56" s="7"/>
      <c r="Q56" s="7"/>
      <c r="R56" s="7"/>
      <c r="S56" s="7"/>
      <c r="T56" s="7"/>
      <c r="U56" s="7"/>
      <c r="V56" s="7"/>
      <c r="W56" s="7"/>
      <c r="X56" s="7"/>
      <c r="Y56" s="7"/>
      <c r="Z56" s="7"/>
      <c r="AA56" s="7"/>
    </row>
    <row r="57" spans="1:27">
      <c r="A57" s="3"/>
      <c r="B57" s="3"/>
      <c r="C57" s="3"/>
      <c r="D57" s="3"/>
      <c r="E57" s="3"/>
      <c r="F57" s="3"/>
      <c r="G57" s="3"/>
      <c r="H57" s="6"/>
      <c r="I57" s="7"/>
      <c r="J57" s="7"/>
      <c r="K57" s="7"/>
      <c r="L57" s="7"/>
      <c r="M57" s="7"/>
      <c r="N57" s="7"/>
      <c r="O57" s="7"/>
      <c r="P57" s="7"/>
      <c r="Q57" s="7"/>
      <c r="R57" s="7"/>
      <c r="S57" s="7"/>
      <c r="T57" s="7"/>
      <c r="U57" s="7"/>
      <c r="V57" s="7"/>
      <c r="W57" s="7"/>
      <c r="X57" s="7"/>
      <c r="Y57" s="7"/>
      <c r="Z57" s="7"/>
      <c r="AA57" s="7"/>
    </row>
    <row r="58" spans="1:27">
      <c r="A58" s="3"/>
      <c r="B58" s="3"/>
      <c r="C58" s="3"/>
      <c r="D58" s="3"/>
      <c r="E58" s="3"/>
      <c r="F58" s="3"/>
      <c r="G58" s="3"/>
      <c r="H58" s="1469"/>
      <c r="I58" s="1469"/>
      <c r="J58" s="1469"/>
      <c r="K58" s="1469"/>
      <c r="L58" s="1469"/>
      <c r="M58" s="1469"/>
      <c r="N58" s="7"/>
      <c r="O58" s="7"/>
      <c r="P58" s="7"/>
      <c r="Q58" s="7"/>
      <c r="R58" s="7"/>
      <c r="S58" s="7"/>
      <c r="T58" s="7"/>
      <c r="U58" s="7"/>
      <c r="V58" s="7"/>
      <c r="W58" s="7"/>
      <c r="X58" s="7"/>
      <c r="Y58" s="7"/>
      <c r="Z58" s="7"/>
      <c r="AA58" s="7"/>
    </row>
    <row r="59" spans="1:27">
      <c r="A59" s="3"/>
      <c r="B59" s="3"/>
      <c r="C59" s="3"/>
      <c r="D59" s="3"/>
      <c r="E59" s="3"/>
      <c r="F59" s="3"/>
      <c r="G59" s="3"/>
      <c r="H59" s="3"/>
      <c r="I59" s="3"/>
      <c r="J59" s="3"/>
      <c r="K59" s="3"/>
      <c r="L59" s="3"/>
      <c r="M59" s="3"/>
      <c r="N59" s="3"/>
      <c r="O59" s="3"/>
      <c r="P59" s="3"/>
      <c r="Q59" s="3"/>
      <c r="R59" s="3"/>
      <c r="S59" s="3"/>
      <c r="T59" s="3"/>
      <c r="U59" s="3"/>
      <c r="V59" s="3"/>
      <c r="W59" s="3"/>
      <c r="X59" s="3"/>
      <c r="Y59" s="3"/>
      <c r="Z59" s="3"/>
      <c r="AA59" s="3"/>
    </row>
    <row r="60" spans="1:27">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spans="1:27">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spans="1:27">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spans="1:27">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spans="1:27">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spans="1:27">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c r="A86" s="3"/>
      <c r="B86" s="3"/>
      <c r="C86" s="3"/>
      <c r="D86" s="3"/>
      <c r="E86" s="3"/>
      <c r="F86" s="3"/>
      <c r="G86" s="3"/>
      <c r="H86" s="3"/>
      <c r="I86" s="3"/>
      <c r="J86" s="3"/>
      <c r="K86" s="3"/>
      <c r="L86" s="3"/>
      <c r="M86" s="3"/>
      <c r="N86" s="3"/>
      <c r="O86" s="3"/>
      <c r="P86" s="3"/>
      <c r="Q86" s="3"/>
      <c r="R86" s="3"/>
      <c r="S86" s="3"/>
      <c r="T86" s="3"/>
      <c r="U86" s="3"/>
      <c r="V86" s="3"/>
      <c r="W86" s="3"/>
      <c r="X86" s="3"/>
      <c r="Y86" s="3"/>
      <c r="Z86" s="3"/>
      <c r="AA86" s="3"/>
    </row>
  </sheetData>
  <mergeCells count="8">
    <mergeCell ref="H58:I58"/>
    <mergeCell ref="J58:M58"/>
    <mergeCell ref="A43:N43"/>
    <mergeCell ref="A46:N46"/>
    <mergeCell ref="A1:N1"/>
    <mergeCell ref="B5:B6"/>
    <mergeCell ref="C5:H5"/>
    <mergeCell ref="I5:N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I67"/>
  <sheetViews>
    <sheetView topLeftCell="A28" zoomScaleNormal="100" workbookViewId="0">
      <selection activeCell="N23" sqref="N23"/>
    </sheetView>
  </sheetViews>
  <sheetFormatPr baseColWidth="10" defaultColWidth="11.42578125" defaultRowHeight="15" customHeight="1"/>
  <cols>
    <col min="1" max="1" width="26" style="212" customWidth="1"/>
    <col min="2" max="7" width="10.7109375" style="212" customWidth="1"/>
    <col min="8" max="8" width="15.85546875" style="212" bestFit="1" customWidth="1"/>
    <col min="9" max="16" width="10.7109375" style="212" customWidth="1"/>
    <col min="17" max="17" width="10.42578125" style="212" customWidth="1"/>
    <col min="18" max="18" width="26.7109375" style="212" customWidth="1"/>
    <col min="19" max="20" width="13.7109375" style="212" customWidth="1"/>
    <col min="21" max="21" width="10.42578125" style="212" customWidth="1"/>
    <col min="22" max="22" width="11.42578125" style="212"/>
    <col min="23" max="23" width="13.42578125" style="212" customWidth="1"/>
    <col min="24" max="24" width="10.7109375" style="212" customWidth="1"/>
    <col min="25" max="16384" width="11.42578125" style="212"/>
  </cols>
  <sheetData>
    <row r="1" spans="1:35" ht="18" customHeight="1">
      <c r="A1" s="1463" t="s">
        <v>80</v>
      </c>
      <c r="B1" s="1463"/>
      <c r="C1" s="1463"/>
      <c r="D1" s="1463"/>
      <c r="E1" s="1463"/>
      <c r="F1" s="1463"/>
      <c r="G1" s="1463"/>
      <c r="H1" s="1463"/>
      <c r="I1" s="1463"/>
      <c r="J1" s="1463"/>
      <c r="K1" s="1463"/>
      <c r="L1" s="1463"/>
      <c r="M1" s="1463"/>
      <c r="N1" s="210"/>
      <c r="O1" s="211"/>
      <c r="P1" s="211"/>
      <c r="Q1" s="211"/>
      <c r="R1" s="211"/>
    </row>
    <row r="2" spans="1:35" ht="15" customHeight="1">
      <c r="A2" s="213"/>
      <c r="I2" s="214"/>
      <c r="J2" s="214"/>
    </row>
    <row r="3" spans="1:35" ht="20.100000000000001" customHeight="1">
      <c r="A3" s="215" t="s">
        <v>81</v>
      </c>
      <c r="B3" s="216"/>
      <c r="C3" s="216"/>
      <c r="D3" s="1261"/>
      <c r="E3" s="216"/>
      <c r="F3" s="216"/>
      <c r="G3" s="216"/>
      <c r="H3" s="216"/>
      <c r="I3" s="216"/>
      <c r="J3" s="1261"/>
      <c r="K3" s="216"/>
      <c r="L3" s="216"/>
      <c r="M3" s="216"/>
      <c r="N3" s="216"/>
      <c r="O3" s="216"/>
      <c r="P3" s="216"/>
      <c r="Q3" s="216"/>
      <c r="X3" s="217"/>
      <c r="Y3" s="215"/>
      <c r="Z3" s="216"/>
      <c r="AA3" s="216"/>
      <c r="AB3" s="216"/>
      <c r="AC3" s="216"/>
      <c r="AD3" s="216"/>
      <c r="AE3" s="216"/>
      <c r="AF3" s="216"/>
      <c r="AG3" s="216"/>
      <c r="AH3" s="216"/>
      <c r="AI3" s="216"/>
    </row>
    <row r="4" spans="1:35" ht="12.75" customHeight="1">
      <c r="A4" s="10" t="s">
        <v>48</v>
      </c>
      <c r="B4" s="218"/>
      <c r="C4" s="218"/>
      <c r="D4" s="218"/>
      <c r="E4" s="218"/>
      <c r="F4" s="218"/>
      <c r="G4" s="218"/>
      <c r="H4" s="218"/>
      <c r="I4" s="218"/>
      <c r="J4" s="218"/>
      <c r="K4" s="218"/>
      <c r="L4" s="218"/>
      <c r="M4" s="218"/>
      <c r="N4" s="216"/>
      <c r="O4" s="216"/>
      <c r="P4" s="216"/>
      <c r="Q4" s="216"/>
      <c r="X4" s="217"/>
      <c r="Y4" s="215"/>
      <c r="Z4" s="216"/>
      <c r="AA4" s="216"/>
      <c r="AB4" s="216"/>
      <c r="AC4" s="216"/>
      <c r="AD4" s="216"/>
      <c r="AE4" s="216"/>
      <c r="AF4" s="216"/>
      <c r="AG4" s="216"/>
      <c r="AH4" s="216"/>
      <c r="AI4" s="216"/>
    </row>
    <row r="5" spans="1:35" s="221" customFormat="1" ht="30" customHeight="1">
      <c r="A5" s="1481"/>
      <c r="B5" s="1483" t="s">
        <v>82</v>
      </c>
      <c r="C5" s="1484"/>
      <c r="D5" s="1484"/>
      <c r="E5" s="1484"/>
      <c r="F5" s="1484"/>
      <c r="G5" s="1485"/>
      <c r="H5" s="1486" t="s">
        <v>83</v>
      </c>
      <c r="I5" s="1487"/>
      <c r="J5" s="1487"/>
      <c r="K5" s="1487"/>
      <c r="L5" s="1487"/>
      <c r="M5" s="1487"/>
      <c r="N5" s="219"/>
      <c r="O5" s="220"/>
      <c r="P5" s="220"/>
      <c r="Q5" s="220"/>
      <c r="S5" s="1480"/>
      <c r="T5" s="1477"/>
      <c r="U5" s="1477"/>
      <c r="V5" s="1477"/>
      <c r="W5" s="1477"/>
      <c r="X5" s="1476"/>
      <c r="Y5" s="1476"/>
      <c r="Z5" s="1476"/>
      <c r="AA5" s="1477"/>
      <c r="AB5" s="1477"/>
      <c r="AC5" s="1477"/>
      <c r="AD5" s="1477"/>
      <c r="AE5" s="1477"/>
      <c r="AF5" s="1477"/>
    </row>
    <row r="6" spans="1:35" s="224" customFormat="1" ht="25.5" customHeight="1">
      <c r="A6" s="1482"/>
      <c r="B6" s="1333">
        <v>2020</v>
      </c>
      <c r="C6" s="1256" t="s">
        <v>508</v>
      </c>
      <c r="D6" s="1256" t="s">
        <v>509</v>
      </c>
      <c r="E6" s="118">
        <v>2022</v>
      </c>
      <c r="F6" s="1253" t="s">
        <v>28</v>
      </c>
      <c r="G6" s="1257" t="s">
        <v>504</v>
      </c>
      <c r="H6" s="87">
        <v>2020</v>
      </c>
      <c r="I6" s="1256" t="s">
        <v>508</v>
      </c>
      <c r="J6" s="1256" t="s">
        <v>509</v>
      </c>
      <c r="K6" s="118">
        <v>2022</v>
      </c>
      <c r="L6" s="1253" t="s">
        <v>28</v>
      </c>
      <c r="M6" s="1257" t="s">
        <v>504</v>
      </c>
      <c r="N6" s="222"/>
      <c r="O6" s="223"/>
      <c r="P6" s="223"/>
      <c r="Q6" s="223"/>
      <c r="S6" s="1480"/>
      <c r="T6" s="225"/>
      <c r="U6" s="225"/>
      <c r="V6" s="225"/>
      <c r="W6" s="225"/>
      <c r="X6" s="226"/>
      <c r="Y6" s="226"/>
      <c r="Z6" s="226"/>
      <c r="AA6" s="225"/>
      <c r="AB6" s="225"/>
      <c r="AC6" s="225"/>
      <c r="AD6" s="225"/>
      <c r="AE6" s="225"/>
      <c r="AF6" s="225"/>
    </row>
    <row r="7" spans="1:35" ht="15.75" customHeight="1">
      <c r="A7" s="227" t="s">
        <v>84</v>
      </c>
      <c r="B7" s="228">
        <v>220.25899999999999</v>
      </c>
      <c r="C7" s="228">
        <v>221.666</v>
      </c>
      <c r="D7" s="228">
        <v>223.11500000000001</v>
      </c>
      <c r="E7" s="229">
        <v>223.75299999999999</v>
      </c>
      <c r="F7" s="230">
        <f t="shared" ref="F7:F26" si="0">C7/B7-1</f>
        <v>6.3879342047317156E-3</v>
      </c>
      <c r="G7" s="1327">
        <f>E7/D7-1</f>
        <v>2.8595119108978384E-3</v>
      </c>
      <c r="H7" s="228">
        <v>202.45846989999998</v>
      </c>
      <c r="I7" s="228">
        <v>205.37861999999998</v>
      </c>
      <c r="J7" s="228">
        <v>208.61567000000002</v>
      </c>
      <c r="K7" s="229">
        <v>209.62280660000002</v>
      </c>
      <c r="L7" s="230">
        <f>I7/H7-1</f>
        <v>1.4423452382319901E-2</v>
      </c>
      <c r="M7" s="1327">
        <f>K7/J7-1</f>
        <v>4.8277130859823991E-3</v>
      </c>
      <c r="R7" s="231"/>
      <c r="S7" s="232"/>
      <c r="T7" s="233"/>
      <c r="U7" s="233"/>
      <c r="V7" s="233"/>
      <c r="W7" s="230"/>
      <c r="X7" s="234"/>
      <c r="Y7" s="234"/>
      <c r="Z7" s="228"/>
      <c r="AA7" s="234"/>
      <c r="AB7" s="228"/>
      <c r="AC7" s="234"/>
      <c r="AD7" s="228"/>
      <c r="AE7" s="228"/>
      <c r="AF7" s="228"/>
    </row>
    <row r="8" spans="1:35" ht="15" customHeight="1">
      <c r="A8" s="235" t="s">
        <v>85</v>
      </c>
      <c r="B8" s="236">
        <v>72.527000000000001</v>
      </c>
      <c r="C8" s="236">
        <v>73.402000000000001</v>
      </c>
      <c r="D8" s="236">
        <v>73.619</v>
      </c>
      <c r="E8" s="237">
        <v>74.003</v>
      </c>
      <c r="F8" s="238">
        <f t="shared" si="0"/>
        <v>1.2064472541260418E-2</v>
      </c>
      <c r="G8" s="1328">
        <f t="shared" ref="G8:G26" si="1">E8/D8-1</f>
        <v>5.2160447710509761E-3</v>
      </c>
      <c r="H8" s="236">
        <v>67.460179999999994</v>
      </c>
      <c r="I8" s="236">
        <v>68.699089999999998</v>
      </c>
      <c r="J8" s="236">
        <v>69.246759999999995</v>
      </c>
      <c r="K8" s="237">
        <v>70.166049900000004</v>
      </c>
      <c r="L8" s="238">
        <f t="shared" ref="L8:L26" si="2">I8/H8-1</f>
        <v>1.8365056245032374E-2</v>
      </c>
      <c r="M8" s="1328">
        <f t="shared" ref="M8:M26" si="3">K8/J8-1</f>
        <v>1.3275565528264588E-2</v>
      </c>
      <c r="N8" s="239"/>
      <c r="O8" s="239"/>
      <c r="P8" s="239"/>
      <c r="Q8" s="239"/>
      <c r="S8" s="232"/>
      <c r="T8" s="233"/>
      <c r="U8" s="233"/>
      <c r="V8" s="233"/>
      <c r="W8" s="230"/>
      <c r="X8" s="234"/>
      <c r="Y8" s="234"/>
      <c r="Z8" s="228"/>
      <c r="AA8" s="234"/>
      <c r="AB8" s="228"/>
      <c r="AC8" s="234"/>
      <c r="AD8" s="228"/>
      <c r="AE8" s="228"/>
      <c r="AF8" s="228"/>
    </row>
    <row r="9" spans="1:35" ht="15" customHeight="1">
      <c r="A9" s="240" t="s">
        <v>86</v>
      </c>
      <c r="B9" s="228">
        <v>95.483999999999995</v>
      </c>
      <c r="C9" s="228">
        <v>96.772000000000006</v>
      </c>
      <c r="D9" s="228">
        <v>96.578999999999994</v>
      </c>
      <c r="E9" s="241">
        <v>96.754999999999995</v>
      </c>
      <c r="F9" s="230">
        <f t="shared" si="0"/>
        <v>1.3489170960579999E-2</v>
      </c>
      <c r="G9" s="1329">
        <f t="shared" si="1"/>
        <v>1.8223423311485298E-3</v>
      </c>
      <c r="H9" s="228">
        <v>88.4786699</v>
      </c>
      <c r="I9" s="228">
        <v>91.097079899999997</v>
      </c>
      <c r="J9" s="228">
        <v>91.700019900000001</v>
      </c>
      <c r="K9" s="241">
        <v>92.051369900000012</v>
      </c>
      <c r="L9" s="230">
        <f t="shared" si="2"/>
        <v>2.9593686285738219E-2</v>
      </c>
      <c r="M9" s="1329">
        <f t="shared" si="3"/>
        <v>3.8315149809471372E-3</v>
      </c>
      <c r="S9" s="232"/>
      <c r="T9" s="233"/>
      <c r="U9" s="233"/>
      <c r="V9" s="233"/>
      <c r="W9" s="230"/>
      <c r="X9" s="234"/>
      <c r="Y9" s="234"/>
      <c r="Z9" s="228"/>
      <c r="AA9" s="234"/>
      <c r="AB9" s="228"/>
      <c r="AC9" s="234"/>
      <c r="AD9" s="228"/>
      <c r="AE9" s="228"/>
      <c r="AF9" s="228"/>
    </row>
    <row r="10" spans="1:35" ht="15" customHeight="1">
      <c r="A10" s="235" t="s">
        <v>87</v>
      </c>
      <c r="B10" s="236">
        <v>68.063999999999993</v>
      </c>
      <c r="C10" s="236">
        <v>69.134</v>
      </c>
      <c r="D10" s="236">
        <v>69.153999999999996</v>
      </c>
      <c r="E10" s="237">
        <v>69.248999999999995</v>
      </c>
      <c r="F10" s="238">
        <f t="shared" si="0"/>
        <v>1.5720498354490076E-2</v>
      </c>
      <c r="G10" s="1328">
        <f t="shared" si="1"/>
        <v>1.3737455534026388E-3</v>
      </c>
      <c r="H10" s="236">
        <v>64.143249999999995</v>
      </c>
      <c r="I10" s="236">
        <v>65.522329999999997</v>
      </c>
      <c r="J10" s="236">
        <v>66.211660000000009</v>
      </c>
      <c r="K10" s="237">
        <v>66.423859899999997</v>
      </c>
      <c r="L10" s="238">
        <f t="shared" si="2"/>
        <v>2.1500001948763225E-2</v>
      </c>
      <c r="M10" s="1328">
        <f t="shared" si="3"/>
        <v>3.2048720723809598E-3</v>
      </c>
      <c r="S10" s="232"/>
      <c r="T10" s="233"/>
      <c r="U10" s="233"/>
      <c r="V10" s="233"/>
      <c r="W10" s="230"/>
      <c r="X10" s="234"/>
      <c r="Y10" s="234"/>
      <c r="Z10" s="228"/>
      <c r="AA10" s="234"/>
      <c r="AB10" s="228"/>
      <c r="AC10" s="234"/>
      <c r="AD10" s="228"/>
      <c r="AE10" s="228"/>
      <c r="AF10" s="228"/>
    </row>
    <row r="11" spans="1:35" ht="15" customHeight="1">
      <c r="A11" s="240" t="s">
        <v>88</v>
      </c>
      <c r="B11" s="228">
        <v>13.282</v>
      </c>
      <c r="C11" s="228">
        <v>13.509</v>
      </c>
      <c r="D11" s="228">
        <v>13.532999999999999</v>
      </c>
      <c r="E11" s="241">
        <v>13.689</v>
      </c>
      <c r="F11" s="230">
        <f t="shared" si="0"/>
        <v>1.709079957837667E-2</v>
      </c>
      <c r="G11" s="1329">
        <f t="shared" si="1"/>
        <v>1.1527377521613813E-2</v>
      </c>
      <c r="H11" s="228">
        <v>12.8474</v>
      </c>
      <c r="I11" s="228">
        <v>13.17618</v>
      </c>
      <c r="J11" s="228">
        <v>13.23906</v>
      </c>
      <c r="K11" s="241">
        <v>13.44707</v>
      </c>
      <c r="L11" s="230">
        <f t="shared" si="2"/>
        <v>2.5591170197861057E-2</v>
      </c>
      <c r="M11" s="1329">
        <f t="shared" si="3"/>
        <v>1.5711840568741309E-2</v>
      </c>
      <c r="S11" s="232"/>
      <c r="T11" s="233"/>
      <c r="U11" s="233"/>
      <c r="V11" s="233"/>
      <c r="W11" s="230"/>
      <c r="X11" s="234"/>
      <c r="Y11" s="234"/>
      <c r="Z11" s="228"/>
      <c r="AA11" s="234"/>
      <c r="AB11" s="228"/>
      <c r="AC11" s="234"/>
      <c r="AD11" s="228"/>
      <c r="AE11" s="228"/>
      <c r="AF11" s="228"/>
    </row>
    <row r="12" spans="1:35" ht="15" customHeight="1">
      <c r="A12" s="235" t="s">
        <v>89</v>
      </c>
      <c r="B12" s="236">
        <v>129.95400000000001</v>
      </c>
      <c r="C12" s="236">
        <v>133.25399999999999</v>
      </c>
      <c r="D12" s="236">
        <v>133.68</v>
      </c>
      <c r="E12" s="237">
        <v>133.666</v>
      </c>
      <c r="F12" s="238">
        <f t="shared" si="0"/>
        <v>2.5393600812595007E-2</v>
      </c>
      <c r="G12" s="1328">
        <f t="shared" si="1"/>
        <v>-1.0472770795932895E-4</v>
      </c>
      <c r="H12" s="236">
        <v>121.33822000000001</v>
      </c>
      <c r="I12" s="236">
        <v>122.85359</v>
      </c>
      <c r="J12" s="236">
        <v>124.5574</v>
      </c>
      <c r="K12" s="237">
        <v>125.9992766</v>
      </c>
      <c r="L12" s="238">
        <f t="shared" si="2"/>
        <v>1.2488810203413081E-2</v>
      </c>
      <c r="M12" s="1328">
        <f t="shared" si="3"/>
        <v>1.1576001104711464E-2</v>
      </c>
      <c r="S12" s="232"/>
      <c r="T12" s="233"/>
      <c r="U12" s="233"/>
      <c r="V12" s="233"/>
      <c r="W12" s="230"/>
      <c r="X12" s="234"/>
      <c r="Y12" s="234"/>
      <c r="Z12" s="228"/>
      <c r="AA12" s="234"/>
      <c r="AB12" s="228"/>
      <c r="AC12" s="234"/>
      <c r="AD12" s="228"/>
      <c r="AE12" s="228"/>
      <c r="AF12" s="228"/>
    </row>
    <row r="13" spans="1:35" ht="15" customHeight="1">
      <c r="A13" s="240" t="s">
        <v>90</v>
      </c>
      <c r="B13" s="228">
        <v>166.797</v>
      </c>
      <c r="C13" s="228">
        <v>168.459</v>
      </c>
      <c r="D13" s="228">
        <v>168.708</v>
      </c>
      <c r="E13" s="241">
        <v>165.63200000000001</v>
      </c>
      <c r="F13" s="230">
        <f t="shared" si="0"/>
        <v>9.9642079893522695E-3</v>
      </c>
      <c r="G13" s="1329">
        <f t="shared" si="1"/>
        <v>-1.8232686061123271E-2</v>
      </c>
      <c r="H13" s="228">
        <v>153.95266000000001</v>
      </c>
      <c r="I13" s="228">
        <v>156.66076999999999</v>
      </c>
      <c r="J13" s="228">
        <v>158.63876999999999</v>
      </c>
      <c r="K13" s="241">
        <v>158.08448000000001</v>
      </c>
      <c r="L13" s="230">
        <f t="shared" si="2"/>
        <v>1.7590537246969129E-2</v>
      </c>
      <c r="M13" s="1329">
        <f t="shared" si="3"/>
        <v>-3.4940386892812203E-3</v>
      </c>
      <c r="S13" s="232"/>
      <c r="T13" s="233"/>
      <c r="U13" s="233"/>
      <c r="V13" s="233"/>
      <c r="W13" s="230"/>
      <c r="X13" s="234"/>
      <c r="Y13" s="234"/>
      <c r="Z13" s="228"/>
      <c r="AA13" s="234"/>
      <c r="AB13" s="228"/>
      <c r="AC13" s="234"/>
      <c r="AD13" s="228"/>
      <c r="AE13" s="228"/>
      <c r="AF13" s="228"/>
    </row>
    <row r="14" spans="1:35" ht="15" customHeight="1">
      <c r="A14" s="235" t="s">
        <v>91</v>
      </c>
      <c r="B14" s="236">
        <v>366.11700000000002</v>
      </c>
      <c r="C14" s="236">
        <v>363.31200000000001</v>
      </c>
      <c r="D14" s="236">
        <v>364.33499999999998</v>
      </c>
      <c r="E14" s="237">
        <v>361.26600000000002</v>
      </c>
      <c r="F14" s="238">
        <f t="shared" si="0"/>
        <v>-7.6614852629077745E-3</v>
      </c>
      <c r="G14" s="1328">
        <f t="shared" si="1"/>
        <v>-8.4235662233932418E-3</v>
      </c>
      <c r="H14" s="236">
        <v>344.35608990000003</v>
      </c>
      <c r="I14" s="236">
        <v>347.96393999999998</v>
      </c>
      <c r="J14" s="236">
        <v>356.12097999999997</v>
      </c>
      <c r="K14" s="237">
        <v>350.13903999999997</v>
      </c>
      <c r="L14" s="238">
        <f t="shared" si="2"/>
        <v>1.0477091028207708E-2</v>
      </c>
      <c r="M14" s="1328">
        <f t="shared" si="3"/>
        <v>-1.6797493930293061E-2</v>
      </c>
      <c r="S14" s="232"/>
      <c r="T14" s="233"/>
      <c r="U14" s="233"/>
      <c r="V14" s="233"/>
      <c r="W14" s="230"/>
      <c r="X14" s="234"/>
      <c r="Y14" s="234"/>
      <c r="Z14" s="228"/>
      <c r="AA14" s="234"/>
      <c r="AB14" s="228"/>
      <c r="AC14" s="234"/>
      <c r="AD14" s="228"/>
      <c r="AE14" s="228"/>
      <c r="AF14" s="228"/>
    </row>
    <row r="15" spans="1:35" ht="15" customHeight="1">
      <c r="A15" s="240" t="s">
        <v>92</v>
      </c>
      <c r="B15" s="228">
        <v>95.051000000000002</v>
      </c>
      <c r="C15" s="228">
        <v>96.614999999999995</v>
      </c>
      <c r="D15" s="228">
        <v>96.730999999999995</v>
      </c>
      <c r="E15" s="241">
        <v>97.301000000000002</v>
      </c>
      <c r="F15" s="230">
        <f t="shared" si="0"/>
        <v>1.6454324520520425E-2</v>
      </c>
      <c r="G15" s="1329">
        <f t="shared" si="1"/>
        <v>5.8926300772246254E-3</v>
      </c>
      <c r="H15" s="228">
        <v>88.670410000000004</v>
      </c>
      <c r="I15" s="228">
        <v>90.587260000000001</v>
      </c>
      <c r="J15" s="228">
        <v>91.531259900000009</v>
      </c>
      <c r="K15" s="241">
        <v>92.987679999999997</v>
      </c>
      <c r="L15" s="230">
        <f t="shared" si="2"/>
        <v>2.1617696365676009E-2</v>
      </c>
      <c r="M15" s="1329">
        <f t="shared" si="3"/>
        <v>1.5911723509445475E-2</v>
      </c>
      <c r="S15" s="232"/>
      <c r="T15" s="233"/>
      <c r="U15" s="233"/>
      <c r="V15" s="233"/>
      <c r="W15" s="230"/>
      <c r="X15" s="234"/>
      <c r="Y15" s="234"/>
      <c r="Z15" s="228"/>
      <c r="AA15" s="234"/>
      <c r="AB15" s="228"/>
      <c r="AC15" s="234"/>
      <c r="AD15" s="228"/>
      <c r="AE15" s="228"/>
      <c r="AF15" s="228"/>
    </row>
    <row r="16" spans="1:35" ht="15" customHeight="1">
      <c r="A16" s="235" t="s">
        <v>93</v>
      </c>
      <c r="B16" s="236">
        <v>188.358</v>
      </c>
      <c r="C16" s="236">
        <v>191.58</v>
      </c>
      <c r="D16" s="236">
        <v>192.04</v>
      </c>
      <c r="E16" s="237">
        <v>193.36500000000001</v>
      </c>
      <c r="F16" s="238">
        <f t="shared" si="0"/>
        <v>1.710572420603329E-2</v>
      </c>
      <c r="G16" s="1328">
        <f t="shared" si="1"/>
        <v>6.8996042491149545E-3</v>
      </c>
      <c r="H16" s="236">
        <v>177.40616</v>
      </c>
      <c r="I16" s="236">
        <v>181.18236999999999</v>
      </c>
      <c r="J16" s="236">
        <v>183.46485999999999</v>
      </c>
      <c r="K16" s="237">
        <v>184.98664000000002</v>
      </c>
      <c r="L16" s="238">
        <f t="shared" si="2"/>
        <v>2.1285675762329648E-2</v>
      </c>
      <c r="M16" s="1328">
        <f t="shared" si="3"/>
        <v>8.2946674365871331E-3</v>
      </c>
      <c r="S16" s="232"/>
      <c r="T16" s="233"/>
      <c r="U16" s="233"/>
      <c r="V16" s="233"/>
      <c r="W16" s="230"/>
      <c r="X16" s="234"/>
      <c r="Y16" s="234"/>
      <c r="Z16" s="228"/>
      <c r="AA16" s="234"/>
      <c r="AB16" s="228"/>
      <c r="AC16" s="234"/>
      <c r="AD16" s="228"/>
      <c r="AE16" s="228"/>
      <c r="AF16" s="228"/>
    </row>
    <row r="17" spans="1:34" ht="15" customHeight="1">
      <c r="A17" s="240" t="s">
        <v>94</v>
      </c>
      <c r="B17" s="228">
        <v>193.262</v>
      </c>
      <c r="C17" s="228">
        <v>196.137</v>
      </c>
      <c r="D17" s="228">
        <v>196.37700000000001</v>
      </c>
      <c r="E17" s="241">
        <v>197.161</v>
      </c>
      <c r="F17" s="230">
        <f t="shared" si="0"/>
        <v>1.4876178452049471E-2</v>
      </c>
      <c r="G17" s="1329">
        <f t="shared" si="1"/>
        <v>3.9923208929761866E-3</v>
      </c>
      <c r="H17" s="228">
        <v>179.53652</v>
      </c>
      <c r="I17" s="228">
        <v>183.58367000000001</v>
      </c>
      <c r="J17" s="228">
        <v>185.81880999999998</v>
      </c>
      <c r="K17" s="241">
        <v>187.21537330000001</v>
      </c>
      <c r="L17" s="230">
        <f t="shared" si="2"/>
        <v>2.2542210353637238E-2</v>
      </c>
      <c r="M17" s="1329">
        <f t="shared" si="3"/>
        <v>7.5157262066205544E-3</v>
      </c>
      <c r="S17" s="232"/>
      <c r="T17" s="233"/>
      <c r="U17" s="233"/>
      <c r="V17" s="233"/>
      <c r="W17" s="230"/>
      <c r="X17" s="234"/>
      <c r="Y17" s="234"/>
      <c r="Z17" s="228"/>
      <c r="AA17" s="234"/>
      <c r="AB17" s="228"/>
      <c r="AC17" s="234"/>
      <c r="AD17" s="228"/>
      <c r="AE17" s="228"/>
      <c r="AF17" s="228"/>
    </row>
    <row r="18" spans="1:34" ht="15" customHeight="1">
      <c r="A18" s="235" t="s">
        <v>95</v>
      </c>
      <c r="B18" s="236">
        <v>101.31100000000001</v>
      </c>
      <c r="C18" s="236">
        <v>102.94</v>
      </c>
      <c r="D18" s="236">
        <v>103.32</v>
      </c>
      <c r="E18" s="237">
        <v>104.578</v>
      </c>
      <c r="F18" s="238">
        <f t="shared" si="0"/>
        <v>1.6079201666156617E-2</v>
      </c>
      <c r="G18" s="1328">
        <f t="shared" si="1"/>
        <v>1.2175764614789086E-2</v>
      </c>
      <c r="H18" s="236">
        <v>93.00873</v>
      </c>
      <c r="I18" s="236">
        <v>95.275759999999991</v>
      </c>
      <c r="J18" s="236">
        <v>96.167559999999995</v>
      </c>
      <c r="K18" s="237">
        <v>98.634413300000006</v>
      </c>
      <c r="L18" s="238">
        <f t="shared" si="2"/>
        <v>2.4374378620157344E-2</v>
      </c>
      <c r="M18" s="1328">
        <f t="shared" si="3"/>
        <v>2.5651615783950588E-2</v>
      </c>
      <c r="S18" s="232"/>
      <c r="T18" s="233"/>
      <c r="U18" s="233"/>
      <c r="V18" s="233"/>
      <c r="W18" s="230"/>
      <c r="X18" s="234"/>
      <c r="Y18" s="234"/>
      <c r="Z18" s="228"/>
      <c r="AA18" s="234"/>
      <c r="AB18" s="228"/>
      <c r="AC18" s="234"/>
      <c r="AD18" s="228"/>
      <c r="AE18" s="228"/>
      <c r="AF18" s="228"/>
    </row>
    <row r="19" spans="1:34" ht="15" customHeight="1">
      <c r="A19" s="240" t="s">
        <v>96</v>
      </c>
      <c r="B19" s="228">
        <v>168.85900000000001</v>
      </c>
      <c r="C19" s="228">
        <v>169.35599999999999</v>
      </c>
      <c r="D19" s="228">
        <v>169.79499999999999</v>
      </c>
      <c r="E19" s="241">
        <v>168.017</v>
      </c>
      <c r="F19" s="230">
        <f t="shared" si="0"/>
        <v>2.9432840417151773E-3</v>
      </c>
      <c r="G19" s="1329">
        <f t="shared" si="1"/>
        <v>-1.0471450867222232E-2</v>
      </c>
      <c r="H19" s="228">
        <v>160.20910000000001</v>
      </c>
      <c r="I19" s="228">
        <v>162.31220000000002</v>
      </c>
      <c r="J19" s="228">
        <v>164.18576999999999</v>
      </c>
      <c r="K19" s="241">
        <v>163.61245000000002</v>
      </c>
      <c r="L19" s="230">
        <f t="shared" si="2"/>
        <v>1.3127219365192122E-2</v>
      </c>
      <c r="M19" s="1329">
        <f t="shared" si="3"/>
        <v>-3.4918982321060499E-3</v>
      </c>
      <c r="S19" s="232"/>
      <c r="T19" s="233"/>
      <c r="U19" s="233"/>
      <c r="V19" s="233"/>
      <c r="W19" s="230"/>
      <c r="X19" s="234"/>
      <c r="Y19" s="234"/>
      <c r="Z19" s="228"/>
      <c r="AA19" s="234"/>
      <c r="AB19" s="228"/>
      <c r="AC19" s="234"/>
      <c r="AD19" s="228"/>
      <c r="AE19" s="228"/>
      <c r="AF19" s="228"/>
    </row>
    <row r="20" spans="1:34" s="246" customFormat="1" ht="15" customHeight="1">
      <c r="A20" s="242" t="s">
        <v>97</v>
      </c>
      <c r="B20" s="243">
        <v>1879.325</v>
      </c>
      <c r="C20" s="243">
        <v>1896.136</v>
      </c>
      <c r="D20" s="243">
        <v>1900.9860000000001</v>
      </c>
      <c r="E20" s="244">
        <v>1898.4349999999999</v>
      </c>
      <c r="F20" s="245">
        <f t="shared" si="0"/>
        <v>8.9452329958894516E-3</v>
      </c>
      <c r="G20" s="1330">
        <f t="shared" si="1"/>
        <v>-1.3419351852145267E-3</v>
      </c>
      <c r="H20" s="243">
        <v>1753.8658600000001</v>
      </c>
      <c r="I20" s="243">
        <v>1784.29286</v>
      </c>
      <c r="J20" s="243">
        <v>1809.4985800000002</v>
      </c>
      <c r="K20" s="244">
        <v>1813.37051</v>
      </c>
      <c r="L20" s="245">
        <f t="shared" si="2"/>
        <v>1.7348533142665712E-2</v>
      </c>
      <c r="M20" s="1330">
        <f t="shared" si="3"/>
        <v>2.1397806236465033E-3</v>
      </c>
      <c r="S20" s="247"/>
      <c r="T20" s="248"/>
      <c r="U20" s="248"/>
      <c r="V20" s="248"/>
      <c r="W20" s="249"/>
      <c r="X20" s="250"/>
      <c r="Y20" s="250"/>
      <c r="Z20" s="251"/>
      <c r="AA20" s="250"/>
      <c r="AB20" s="251"/>
      <c r="AC20" s="250"/>
      <c r="AD20" s="251"/>
      <c r="AE20" s="251"/>
      <c r="AF20" s="251"/>
    </row>
    <row r="21" spans="1:34" ht="15" customHeight="1">
      <c r="A21" s="240" t="s">
        <v>98</v>
      </c>
      <c r="B21" s="228">
        <v>15.483000000000001</v>
      </c>
      <c r="C21" s="228">
        <v>15.189</v>
      </c>
      <c r="D21" s="228">
        <v>15.167999999999999</v>
      </c>
      <c r="E21" s="229">
        <v>15.148999999999999</v>
      </c>
      <c r="F21" s="230">
        <f t="shared" si="0"/>
        <v>-1.8988568106956039E-2</v>
      </c>
      <c r="G21" s="1329">
        <f t="shared" si="1"/>
        <v>-1.2526371308017037E-3</v>
      </c>
      <c r="H21" s="228">
        <v>15.1022499</v>
      </c>
      <c r="I21" s="228">
        <v>14.553370000000001</v>
      </c>
      <c r="J21" s="228">
        <v>14.6704399</v>
      </c>
      <c r="K21" s="229">
        <v>14.402909900000001</v>
      </c>
      <c r="L21" s="230">
        <f t="shared" si="2"/>
        <v>-3.6344246958858739E-2</v>
      </c>
      <c r="M21" s="1329">
        <f t="shared" si="3"/>
        <v>-1.823599031955403E-2</v>
      </c>
      <c r="S21" s="232"/>
      <c r="T21" s="233"/>
      <c r="U21" s="233"/>
      <c r="V21" s="233"/>
      <c r="W21" s="230"/>
      <c r="X21" s="234"/>
      <c r="Y21" s="234"/>
      <c r="Z21" s="228"/>
      <c r="AA21" s="234"/>
      <c r="AB21" s="228"/>
      <c r="AC21" s="234"/>
      <c r="AD21" s="228"/>
      <c r="AE21" s="228"/>
      <c r="AF21" s="228"/>
    </row>
    <row r="22" spans="1:34" ht="15" customHeight="1">
      <c r="A22" s="235" t="s">
        <v>99</v>
      </c>
      <c r="B22" s="236">
        <v>9.9109999999999996</v>
      </c>
      <c r="C22" s="236">
        <v>9.9030000000000005</v>
      </c>
      <c r="D22" s="236">
        <v>9.6110000000000007</v>
      </c>
      <c r="E22" s="237">
        <v>9.7769999999999992</v>
      </c>
      <c r="F22" s="238">
        <f t="shared" si="0"/>
        <v>-8.0718393703960167E-4</v>
      </c>
      <c r="G22" s="1328">
        <f t="shared" si="1"/>
        <v>1.7271875975444662E-2</v>
      </c>
      <c r="H22" s="236">
        <v>9.2358299000000006</v>
      </c>
      <c r="I22" s="236">
        <v>9.0011798999999986</v>
      </c>
      <c r="J22" s="236">
        <v>8.8172098999999999</v>
      </c>
      <c r="K22" s="237">
        <v>9.1222633000000002</v>
      </c>
      <c r="L22" s="238">
        <f t="shared" si="2"/>
        <v>-2.5406487834948366E-2</v>
      </c>
      <c r="M22" s="1328">
        <f t="shared" si="3"/>
        <v>3.4597497786686526E-2</v>
      </c>
      <c r="S22" s="232"/>
      <c r="T22" s="233"/>
      <c r="U22" s="233"/>
      <c r="V22" s="233"/>
      <c r="W22" s="230"/>
      <c r="X22" s="234"/>
      <c r="Y22" s="234"/>
      <c r="Z22" s="228"/>
      <c r="AA22" s="234"/>
      <c r="AB22" s="228"/>
      <c r="AC22" s="234"/>
      <c r="AD22" s="228"/>
      <c r="AE22" s="228"/>
      <c r="AF22" s="228"/>
    </row>
    <row r="23" spans="1:34" ht="15" customHeight="1">
      <c r="A23" s="240" t="s">
        <v>100</v>
      </c>
      <c r="B23" s="228">
        <v>16.568000000000001</v>
      </c>
      <c r="C23" s="228">
        <v>16.439</v>
      </c>
      <c r="D23" s="228">
        <v>16.515000000000001</v>
      </c>
      <c r="E23" s="241">
        <v>16.295000000000002</v>
      </c>
      <c r="F23" s="230">
        <f t="shared" si="0"/>
        <v>-7.7860936745534071E-3</v>
      </c>
      <c r="G23" s="1329">
        <f t="shared" si="1"/>
        <v>-1.3321223130487336E-2</v>
      </c>
      <c r="H23" s="228">
        <v>15.803239900000001</v>
      </c>
      <c r="I23" s="228">
        <v>15.7265499</v>
      </c>
      <c r="J23" s="228">
        <v>15.8900299</v>
      </c>
      <c r="K23" s="241">
        <v>15.9354099</v>
      </c>
      <c r="L23" s="230">
        <f t="shared" si="2"/>
        <v>-4.852802367443676E-3</v>
      </c>
      <c r="M23" s="1329">
        <f t="shared" si="3"/>
        <v>2.8558788300327986E-3</v>
      </c>
      <c r="S23" s="232"/>
      <c r="T23" s="233"/>
      <c r="U23" s="233"/>
      <c r="V23" s="233"/>
      <c r="W23" s="230"/>
      <c r="X23" s="234"/>
      <c r="Y23" s="234"/>
      <c r="Z23" s="228"/>
      <c r="AA23" s="234"/>
      <c r="AB23" s="228"/>
      <c r="AC23" s="234"/>
      <c r="AD23" s="228"/>
      <c r="AE23" s="228"/>
      <c r="AF23" s="228"/>
    </row>
    <row r="24" spans="1:34" ht="15" customHeight="1">
      <c r="A24" s="235" t="s">
        <v>101</v>
      </c>
      <c r="B24" s="236">
        <v>39.049999999999997</v>
      </c>
      <c r="C24" s="236">
        <v>39.555</v>
      </c>
      <c r="D24" s="236">
        <v>39.354999999999997</v>
      </c>
      <c r="E24" s="237">
        <v>38.351999999999997</v>
      </c>
      <c r="F24" s="238">
        <f t="shared" si="0"/>
        <v>1.2932138284251105E-2</v>
      </c>
      <c r="G24" s="1328">
        <f t="shared" si="1"/>
        <v>-2.548596112311019E-2</v>
      </c>
      <c r="H24" s="236">
        <v>35.821269999999998</v>
      </c>
      <c r="I24" s="236">
        <v>35.877069999999996</v>
      </c>
      <c r="J24" s="236">
        <v>36.767319999999998</v>
      </c>
      <c r="K24" s="237">
        <v>35.99539</v>
      </c>
      <c r="L24" s="238">
        <f t="shared" si="2"/>
        <v>1.5577337151919668E-3</v>
      </c>
      <c r="M24" s="1328">
        <f t="shared" si="3"/>
        <v>-2.0995003171294435E-2</v>
      </c>
      <c r="S24" s="232"/>
      <c r="T24" s="233"/>
      <c r="U24" s="233"/>
      <c r="V24" s="233"/>
      <c r="W24" s="230"/>
      <c r="X24" s="234"/>
      <c r="Y24" s="234"/>
      <c r="Z24" s="228"/>
      <c r="AA24" s="234"/>
      <c r="AB24" s="228"/>
      <c r="AC24" s="234"/>
      <c r="AD24" s="228"/>
      <c r="AE24" s="228"/>
      <c r="AF24" s="228"/>
    </row>
    <row r="25" spans="1:34" s="246" customFormat="1" ht="15" customHeight="1">
      <c r="A25" s="252" t="s">
        <v>102</v>
      </c>
      <c r="B25" s="253">
        <v>81.012</v>
      </c>
      <c r="C25" s="253">
        <v>81.085999999999999</v>
      </c>
      <c r="D25" s="253">
        <v>80.649000000000001</v>
      </c>
      <c r="E25" s="254">
        <v>79.572999999999993</v>
      </c>
      <c r="F25" s="255">
        <f t="shared" si="0"/>
        <v>9.1344492174005865E-4</v>
      </c>
      <c r="G25" s="1331">
        <f t="shared" si="1"/>
        <v>-1.3341764931989353E-2</v>
      </c>
      <c r="H25" s="253">
        <v>75.962589999999992</v>
      </c>
      <c r="I25" s="253">
        <v>75.158169999999998</v>
      </c>
      <c r="J25" s="253">
        <v>76.144999999999996</v>
      </c>
      <c r="K25" s="254">
        <v>75.455973299999997</v>
      </c>
      <c r="L25" s="255">
        <f t="shared" si="2"/>
        <v>-1.0589686317962532E-2</v>
      </c>
      <c r="M25" s="1331">
        <f t="shared" si="3"/>
        <v>-9.0488764856523352E-3</v>
      </c>
      <c r="S25" s="247"/>
      <c r="T25" s="248"/>
      <c r="U25" s="248"/>
      <c r="V25" s="248"/>
      <c r="W25" s="249"/>
      <c r="X25" s="250"/>
      <c r="Y25" s="250"/>
      <c r="Z25" s="251"/>
      <c r="AA25" s="250"/>
      <c r="AB25" s="251"/>
      <c r="AC25" s="250"/>
      <c r="AD25" s="251"/>
      <c r="AE25" s="251"/>
      <c r="AF25" s="251"/>
    </row>
    <row r="26" spans="1:34" s="246" customFormat="1" ht="15" customHeight="1">
      <c r="A26" s="256" t="s">
        <v>103</v>
      </c>
      <c r="B26" s="1324">
        <v>1960.337</v>
      </c>
      <c r="C26" s="1325">
        <v>1977.222</v>
      </c>
      <c r="D26" s="1325">
        <v>1981.635</v>
      </c>
      <c r="E26" s="1326">
        <v>1978.008</v>
      </c>
      <c r="F26" s="257">
        <f t="shared" si="0"/>
        <v>8.6133149555407407E-3</v>
      </c>
      <c r="G26" s="1332">
        <f t="shared" si="1"/>
        <v>-1.8303067921185967E-3</v>
      </c>
      <c r="H26" s="1324">
        <v>1829.82845</v>
      </c>
      <c r="I26" s="1325">
        <v>1859.4510299999999</v>
      </c>
      <c r="J26" s="1325">
        <v>1885.64427</v>
      </c>
      <c r="K26" s="1326">
        <v>1888.8264833000001</v>
      </c>
      <c r="L26" s="257">
        <f t="shared" si="2"/>
        <v>1.6188719767691762E-2</v>
      </c>
      <c r="M26" s="1332">
        <f t="shared" si="3"/>
        <v>1.6876000158820847E-3</v>
      </c>
      <c r="S26" s="247"/>
      <c r="T26" s="248"/>
      <c r="U26" s="248"/>
      <c r="V26" s="248"/>
      <c r="W26" s="249"/>
      <c r="X26" s="250"/>
      <c r="Y26" s="250"/>
      <c r="Z26" s="251"/>
      <c r="AA26" s="250"/>
      <c r="AB26" s="251"/>
      <c r="AC26" s="250"/>
      <c r="AD26" s="251"/>
      <c r="AE26" s="251"/>
      <c r="AF26" s="251"/>
    </row>
    <row r="27" spans="1:34" s="246" customFormat="1" ht="5.0999999999999996" customHeight="1">
      <c r="A27" s="247"/>
      <c r="F27" s="251"/>
      <c r="G27" s="250"/>
      <c r="H27" s="228"/>
      <c r="L27" s="251"/>
      <c r="M27" s="250"/>
      <c r="N27" s="249"/>
      <c r="O27" s="212"/>
      <c r="P27" s="212"/>
      <c r="Q27" s="212"/>
      <c r="R27" s="212"/>
      <c r="S27" s="212"/>
      <c r="U27" s="247"/>
      <c r="V27" s="248"/>
      <c r="W27" s="248"/>
      <c r="X27" s="248"/>
      <c r="Y27" s="249"/>
      <c r="Z27" s="250"/>
      <c r="AA27" s="250"/>
      <c r="AB27" s="251"/>
      <c r="AC27" s="250"/>
      <c r="AD27" s="251"/>
      <c r="AE27" s="250"/>
      <c r="AF27" s="251"/>
      <c r="AG27" s="251"/>
      <c r="AH27" s="251"/>
    </row>
    <row r="28" spans="1:34" s="246" customFormat="1" ht="25.5" customHeight="1">
      <c r="A28" s="1478" t="s">
        <v>515</v>
      </c>
      <c r="B28" s="1478"/>
      <c r="C28" s="1478"/>
      <c r="D28" s="1478"/>
      <c r="E28" s="1478"/>
      <c r="F28" s="1478"/>
      <c r="G28" s="1478"/>
      <c r="H28" s="1478"/>
      <c r="I28" s="1478"/>
      <c r="J28" s="1478"/>
      <c r="K28" s="1478"/>
      <c r="L28" s="1478"/>
      <c r="M28" s="1478"/>
      <c r="N28" s="258"/>
      <c r="O28" s="212"/>
      <c r="P28" s="212"/>
      <c r="Q28" s="212"/>
      <c r="R28" s="212"/>
      <c r="S28" s="212"/>
      <c r="U28" s="247"/>
      <c r="V28" s="248"/>
      <c r="W28" s="248"/>
      <c r="X28" s="248"/>
      <c r="Y28" s="249"/>
      <c r="Z28" s="250"/>
      <c r="AA28" s="250"/>
      <c r="AB28" s="251"/>
      <c r="AC28" s="250"/>
      <c r="AD28" s="251"/>
      <c r="AE28" s="250"/>
      <c r="AF28" s="251"/>
      <c r="AG28" s="251"/>
      <c r="AH28" s="251"/>
    </row>
    <row r="29" spans="1:34" s="260" customFormat="1" ht="12.75" customHeight="1">
      <c r="A29" s="144" t="s">
        <v>62</v>
      </c>
      <c r="B29" s="1238"/>
      <c r="C29" s="1238"/>
      <c r="D29" s="1255"/>
      <c r="E29" s="1238"/>
      <c r="F29" s="1238"/>
      <c r="G29" s="1238"/>
      <c r="H29" s="1238"/>
      <c r="I29" s="1238"/>
      <c r="J29" s="1255"/>
      <c r="K29" s="1238"/>
      <c r="L29" s="1238"/>
      <c r="M29" s="1238"/>
      <c r="N29" s="259"/>
      <c r="Y29" s="261"/>
      <c r="Z29" s="259"/>
      <c r="AA29" s="259"/>
      <c r="AB29" s="259"/>
      <c r="AC29" s="259"/>
      <c r="AD29" s="259"/>
      <c r="AE29" s="259"/>
      <c r="AF29" s="259"/>
    </row>
    <row r="30" spans="1:34" s="260" customFormat="1" ht="18">
      <c r="A30" s="1478" t="s">
        <v>104</v>
      </c>
      <c r="B30" s="1478"/>
      <c r="C30" s="1478"/>
      <c r="D30" s="1478"/>
      <c r="E30" s="1478"/>
      <c r="F30" s="1478"/>
      <c r="G30" s="1478"/>
      <c r="H30" s="1478"/>
      <c r="I30" s="1478"/>
      <c r="J30" s="1478"/>
      <c r="K30" s="1478"/>
      <c r="L30" s="1478"/>
      <c r="M30" s="1478"/>
      <c r="N30" s="259"/>
      <c r="R30" s="210"/>
      <c r="Y30" s="261"/>
      <c r="Z30" s="259"/>
      <c r="AA30" s="259"/>
      <c r="AB30" s="259"/>
      <c r="AC30" s="259"/>
      <c r="AD30" s="259"/>
      <c r="AE30" s="259"/>
      <c r="AF30" s="259"/>
    </row>
    <row r="32" spans="1:34" ht="15" customHeight="1">
      <c r="A32" s="262" t="s">
        <v>517</v>
      </c>
      <c r="C32" s="263"/>
      <c r="D32" s="263"/>
      <c r="E32" s="263"/>
    </row>
    <row r="33" spans="1:35" ht="15" customHeight="1">
      <c r="A33" s="264" t="s">
        <v>105</v>
      </c>
      <c r="C33" s="265"/>
      <c r="D33" s="265"/>
    </row>
    <row r="36" spans="1:35" ht="11.25" customHeight="1">
      <c r="A36" s="84"/>
      <c r="H36" s="1252" t="s">
        <v>453</v>
      </c>
    </row>
    <row r="37" spans="1:35" ht="15" customHeight="1">
      <c r="A37" s="266"/>
      <c r="X37" s="84"/>
    </row>
    <row r="38" spans="1:35" ht="12">
      <c r="A38" s="267"/>
      <c r="B38" s="267"/>
      <c r="C38" s="267"/>
      <c r="D38" s="1258"/>
      <c r="E38" s="267"/>
      <c r="F38" s="267"/>
      <c r="G38" s="267"/>
      <c r="H38" s="267"/>
      <c r="I38" s="267"/>
      <c r="J38" s="1258"/>
      <c r="K38" s="267"/>
      <c r="L38" s="267"/>
      <c r="M38" s="267"/>
      <c r="X38" s="266"/>
    </row>
    <row r="39" spans="1:35" s="267" customFormat="1" ht="26.25" customHeight="1">
      <c r="A39" s="212"/>
      <c r="B39" s="212"/>
      <c r="C39" s="212"/>
      <c r="D39" s="212"/>
      <c r="E39" s="212"/>
      <c r="F39" s="212"/>
      <c r="G39" s="212"/>
      <c r="H39" s="212"/>
      <c r="I39" s="212"/>
      <c r="J39" s="212"/>
      <c r="K39" s="212"/>
      <c r="L39" s="212"/>
      <c r="M39" s="212"/>
      <c r="X39" s="1479"/>
      <c r="Y39" s="1479"/>
      <c r="Z39" s="1479"/>
      <c r="AA39" s="1479"/>
      <c r="AB39" s="1479"/>
      <c r="AC39" s="1479"/>
      <c r="AD39" s="1479"/>
      <c r="AE39" s="1479"/>
      <c r="AF39" s="1479"/>
      <c r="AG39" s="1479"/>
      <c r="AH39" s="1479"/>
      <c r="AI39" s="1479"/>
    </row>
    <row r="42" spans="1:35" ht="15" customHeight="1">
      <c r="H42" s="748" t="s">
        <v>491</v>
      </c>
      <c r="I42" s="1226">
        <f>'Données carte 8.3a'!B23</f>
        <v>28.12337560376637</v>
      </c>
    </row>
    <row r="46" spans="1:35" ht="15" customHeight="1">
      <c r="H46" s="1445"/>
      <c r="R46" s="268"/>
    </row>
    <row r="47" spans="1:35" ht="15" customHeight="1">
      <c r="J47" s="1226"/>
    </row>
    <row r="56" spans="1:15" ht="15" customHeight="1">
      <c r="C56" s="269"/>
      <c r="D56" s="269"/>
    </row>
    <row r="57" spans="1:15" ht="15" customHeight="1">
      <c r="C57" s="270"/>
      <c r="D57" s="270"/>
    </row>
    <row r="58" spans="1:15" ht="15" customHeight="1">
      <c r="B58" s="271"/>
    </row>
    <row r="59" spans="1:15" ht="12">
      <c r="B59" s="272"/>
    </row>
    <row r="60" spans="1:15" ht="12">
      <c r="A60" s="144" t="s">
        <v>516</v>
      </c>
      <c r="B60" s="272"/>
    </row>
    <row r="61" spans="1:15" ht="27" customHeight="1">
      <c r="A61" s="1478" t="s">
        <v>106</v>
      </c>
      <c r="B61" s="1478"/>
      <c r="C61" s="1478"/>
      <c r="D61" s="1478"/>
      <c r="E61" s="1478"/>
      <c r="F61" s="1478"/>
      <c r="G61" s="1478"/>
      <c r="H61" s="1478"/>
      <c r="I61" s="1478"/>
      <c r="J61" s="1478"/>
      <c r="K61" s="1478"/>
      <c r="L61" s="1478"/>
      <c r="M61" s="1478"/>
    </row>
    <row r="62" spans="1:15" ht="15" customHeight="1">
      <c r="A62" s="144" t="s">
        <v>62</v>
      </c>
      <c r="C62" s="269"/>
      <c r="D62" s="269"/>
      <c r="N62" s="273"/>
      <c r="O62" s="274"/>
    </row>
    <row r="63" spans="1:15" ht="15" customHeight="1">
      <c r="A63" s="144" t="s">
        <v>107</v>
      </c>
      <c r="C63" s="270"/>
      <c r="D63" s="270"/>
    </row>
    <row r="64" spans="1:15" ht="25.5" customHeight="1"/>
    <row r="65" spans="3:4" ht="12.4" customHeight="1"/>
    <row r="66" spans="3:4" ht="12.4" customHeight="1"/>
    <row r="67" spans="3:4" ht="15" customHeight="1">
      <c r="C67" s="270"/>
      <c r="D67" s="270"/>
    </row>
  </sheetData>
  <mergeCells count="12">
    <mergeCell ref="A61:M61"/>
    <mergeCell ref="A1:M1"/>
    <mergeCell ref="A5:A6"/>
    <mergeCell ref="B5:G5"/>
    <mergeCell ref="H5:M5"/>
    <mergeCell ref="X5:Z5"/>
    <mergeCell ref="AA5:AF5"/>
    <mergeCell ref="A28:M28"/>
    <mergeCell ref="A30:M30"/>
    <mergeCell ref="X39:AI39"/>
    <mergeCell ref="S5:S6"/>
    <mergeCell ref="T5:W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G102"/>
  <sheetViews>
    <sheetView topLeftCell="A7" workbookViewId="0">
      <selection activeCell="A64" sqref="A64"/>
    </sheetView>
  </sheetViews>
  <sheetFormatPr baseColWidth="10" defaultColWidth="11.42578125" defaultRowHeight="12"/>
  <cols>
    <col min="1" max="1" width="26" style="212" customWidth="1"/>
    <col min="2" max="2" width="12.28515625" style="212" customWidth="1"/>
    <col min="3" max="11" width="11.7109375" style="212" customWidth="1"/>
    <col min="12" max="14" width="10.7109375" style="212" customWidth="1"/>
    <col min="15" max="15" width="10.42578125" style="212" customWidth="1"/>
    <col min="16" max="16" width="26.7109375" style="212" customWidth="1"/>
    <col min="17" max="18" width="13.7109375" style="212" customWidth="1"/>
    <col min="19" max="19" width="10.42578125" style="212" customWidth="1"/>
    <col min="20" max="20" width="11.42578125" style="212"/>
    <col min="21" max="21" width="13.42578125" style="212" customWidth="1"/>
    <col min="22" max="22" width="10.7109375" style="212" customWidth="1"/>
    <col min="23" max="16384" width="11.42578125" style="212"/>
  </cols>
  <sheetData>
    <row r="1" spans="1:16" ht="18" customHeight="1">
      <c r="A1" s="1463" t="s">
        <v>108</v>
      </c>
      <c r="B1" s="1463"/>
      <c r="C1" s="1463"/>
      <c r="D1" s="1463"/>
      <c r="E1" s="1463"/>
      <c r="F1" s="1463"/>
      <c r="G1" s="1463"/>
      <c r="H1" s="1463"/>
      <c r="I1" s="1463"/>
      <c r="J1" s="1463"/>
      <c r="K1" s="1463"/>
      <c r="L1" s="210"/>
      <c r="M1" s="211"/>
      <c r="N1" s="211"/>
      <c r="O1" s="211"/>
      <c r="P1" s="211"/>
    </row>
    <row r="2" spans="1:16" ht="15" customHeight="1">
      <c r="A2" s="213"/>
      <c r="H2" s="214"/>
    </row>
    <row r="3" spans="1:16" ht="16.5" customHeight="1">
      <c r="A3" s="215" t="s">
        <v>519</v>
      </c>
      <c r="H3" s="82"/>
      <c r="I3" s="275"/>
      <c r="J3" s="275"/>
      <c r="K3" s="275"/>
      <c r="L3" s="275"/>
      <c r="M3" s="275"/>
      <c r="N3" s="275"/>
      <c r="O3" s="275"/>
    </row>
    <row r="4" spans="1:16" ht="12.75" customHeight="1">
      <c r="A4" s="10" t="s">
        <v>48</v>
      </c>
      <c r="B4" s="276"/>
      <c r="C4" s="276"/>
      <c r="D4" s="276"/>
      <c r="E4" s="276"/>
      <c r="F4" s="276"/>
      <c r="G4" s="276"/>
      <c r="H4" s="277"/>
      <c r="I4" s="278"/>
      <c r="J4" s="278"/>
      <c r="K4" s="278"/>
      <c r="L4" s="275"/>
      <c r="M4" s="275"/>
      <c r="N4" s="275"/>
      <c r="O4" s="275"/>
    </row>
    <row r="5" spans="1:16" ht="30" customHeight="1">
      <c r="A5" s="279"/>
      <c r="B5" s="1497" t="s">
        <v>109</v>
      </c>
      <c r="C5" s="1508"/>
      <c r="D5" s="1509" t="s">
        <v>110</v>
      </c>
      <c r="E5" s="1510"/>
      <c r="F5" s="1497" t="s">
        <v>111</v>
      </c>
      <c r="G5" s="1497"/>
      <c r="H5" s="1508"/>
      <c r="I5" s="1511" t="s">
        <v>112</v>
      </c>
      <c r="J5" s="1513" t="s">
        <v>113</v>
      </c>
      <c r="K5" s="1515" t="s">
        <v>114</v>
      </c>
      <c r="L5" s="275"/>
      <c r="M5" s="275"/>
      <c r="N5" s="275"/>
      <c r="O5" s="275"/>
    </row>
    <row r="6" spans="1:16" s="223" customFormat="1" ht="45" customHeight="1">
      <c r="A6" s="280"/>
      <c r="B6" s="281" t="s">
        <v>115</v>
      </c>
      <c r="C6" s="282" t="s">
        <v>116</v>
      </c>
      <c r="D6" s="283" t="s">
        <v>117</v>
      </c>
      <c r="E6" s="282" t="s">
        <v>118</v>
      </c>
      <c r="F6" s="284" t="s">
        <v>119</v>
      </c>
      <c r="G6" s="285" t="s">
        <v>120</v>
      </c>
      <c r="H6" s="282" t="s">
        <v>121</v>
      </c>
      <c r="I6" s="1512"/>
      <c r="J6" s="1514"/>
      <c r="K6" s="1516"/>
      <c r="L6" s="286"/>
      <c r="M6" s="286"/>
      <c r="N6" s="286"/>
      <c r="O6" s="286"/>
    </row>
    <row r="7" spans="1:16" ht="16.5" customHeight="1">
      <c r="A7" s="240" t="s">
        <v>84</v>
      </c>
      <c r="B7" s="287">
        <v>114.673</v>
      </c>
      <c r="C7" s="288">
        <v>10.526999999999999</v>
      </c>
      <c r="D7" s="287">
        <v>39.442</v>
      </c>
      <c r="E7" s="288">
        <v>11.098000000000001</v>
      </c>
      <c r="F7" s="1114">
        <v>29.524999999999999</v>
      </c>
      <c r="G7" s="287">
        <v>7.2409999999999997</v>
      </c>
      <c r="H7" s="288">
        <v>1.577</v>
      </c>
      <c r="I7" s="289">
        <v>8.8390000000000004</v>
      </c>
      <c r="J7" s="289">
        <v>0.83699999999999997</v>
      </c>
      <c r="K7" s="287">
        <v>223.75899999999999</v>
      </c>
      <c r="M7" s="275"/>
      <c r="N7" s="275"/>
      <c r="O7" s="275"/>
    </row>
    <row r="8" spans="1:16" ht="16.5" customHeight="1">
      <c r="A8" s="235" t="s">
        <v>85</v>
      </c>
      <c r="B8" s="290">
        <v>30.661000000000001</v>
      </c>
      <c r="C8" s="291">
        <v>2.1019999999999999</v>
      </c>
      <c r="D8" s="290">
        <v>14.196999999999999</v>
      </c>
      <c r="E8" s="291">
        <v>3.93</v>
      </c>
      <c r="F8" s="299">
        <v>14.568</v>
      </c>
      <c r="G8" s="290">
        <v>2.294</v>
      </c>
      <c r="H8" s="291">
        <v>1.369</v>
      </c>
      <c r="I8" s="292">
        <v>4.5999999999999996</v>
      </c>
      <c r="J8" s="292">
        <v>0.28199999999999997</v>
      </c>
      <c r="K8" s="290">
        <v>74.003</v>
      </c>
      <c r="M8" s="275"/>
      <c r="N8" s="275"/>
      <c r="O8" s="275"/>
    </row>
    <row r="9" spans="1:16" ht="16.5" customHeight="1">
      <c r="A9" s="240" t="s">
        <v>86</v>
      </c>
      <c r="B9" s="287">
        <v>40.866</v>
      </c>
      <c r="C9" s="288">
        <v>10.952</v>
      </c>
      <c r="D9" s="287">
        <v>17.648</v>
      </c>
      <c r="E9" s="288">
        <v>4.9359999999999999</v>
      </c>
      <c r="F9" s="293">
        <v>14.054</v>
      </c>
      <c r="G9" s="287">
        <v>2.4079999999999999</v>
      </c>
      <c r="H9" s="288">
        <v>1.234</v>
      </c>
      <c r="I9" s="289">
        <v>4.2220000000000004</v>
      </c>
      <c r="J9" s="289">
        <v>0.46300000000000002</v>
      </c>
      <c r="K9" s="287">
        <v>96.783000000000001</v>
      </c>
      <c r="M9" s="275"/>
      <c r="N9" s="275"/>
      <c r="O9" s="275"/>
    </row>
    <row r="10" spans="1:16" ht="16.5" customHeight="1">
      <c r="A10" s="235" t="s">
        <v>87</v>
      </c>
      <c r="B10" s="290">
        <v>34.779000000000003</v>
      </c>
      <c r="C10" s="291">
        <v>1.9550000000000001</v>
      </c>
      <c r="D10" s="290">
        <v>11.138999999999999</v>
      </c>
      <c r="E10" s="291">
        <v>3.28</v>
      </c>
      <c r="F10" s="1112">
        <v>11.891</v>
      </c>
      <c r="G10" s="290">
        <v>2.137</v>
      </c>
      <c r="H10" s="291">
        <v>0.32400000000000001</v>
      </c>
      <c r="I10" s="292">
        <v>3.5369999999999999</v>
      </c>
      <c r="J10" s="292">
        <v>0.20699999999999999</v>
      </c>
      <c r="K10" s="290">
        <v>69.248999999999995</v>
      </c>
      <c r="M10" s="275"/>
      <c r="N10" s="275"/>
      <c r="O10" s="275"/>
    </row>
    <row r="11" spans="1:16" ht="16.5" customHeight="1">
      <c r="A11" s="240" t="s">
        <v>88</v>
      </c>
      <c r="B11" s="287">
        <v>5.9290000000000003</v>
      </c>
      <c r="C11" s="288">
        <v>0.13300000000000001</v>
      </c>
      <c r="D11" s="287">
        <v>1.6759999999999999</v>
      </c>
      <c r="E11" s="288">
        <v>0.71899999999999997</v>
      </c>
      <c r="F11" s="1113" t="s">
        <v>139</v>
      </c>
      <c r="G11" s="287">
        <v>0.63700000000000001</v>
      </c>
      <c r="H11" s="288">
        <v>0.05</v>
      </c>
      <c r="I11" s="289">
        <v>4.4720000000000004</v>
      </c>
      <c r="J11" s="289">
        <v>7.3999999999999996E-2</v>
      </c>
      <c r="K11" s="287">
        <v>13.69</v>
      </c>
      <c r="M11" s="275"/>
      <c r="N11" s="275"/>
      <c r="O11" s="275"/>
    </row>
    <row r="12" spans="1:16" ht="16.5" customHeight="1">
      <c r="A12" s="235" t="s">
        <v>89</v>
      </c>
      <c r="B12" s="290">
        <v>55.896000000000001</v>
      </c>
      <c r="C12" s="291">
        <v>3.8969999999999998</v>
      </c>
      <c r="D12" s="290">
        <v>30.404</v>
      </c>
      <c r="E12" s="290">
        <v>6.327</v>
      </c>
      <c r="F12" s="294">
        <v>23.053999999999998</v>
      </c>
      <c r="G12" s="290">
        <v>4.2910000000000004</v>
      </c>
      <c r="H12" s="291">
        <v>1.337</v>
      </c>
      <c r="I12" s="292">
        <v>7.6710000000000003</v>
      </c>
      <c r="J12" s="292">
        <v>0.78900000000000003</v>
      </c>
      <c r="K12" s="290">
        <v>133.666</v>
      </c>
      <c r="M12" s="275"/>
      <c r="N12" s="275"/>
      <c r="O12" s="275"/>
    </row>
    <row r="13" spans="1:16" ht="16.5" customHeight="1">
      <c r="A13" s="240" t="s">
        <v>90</v>
      </c>
      <c r="B13" s="287">
        <v>83.724999999999994</v>
      </c>
      <c r="C13" s="288">
        <v>8.1549999999999994</v>
      </c>
      <c r="D13" s="287">
        <v>22.673999999999999</v>
      </c>
      <c r="E13" s="287">
        <v>7.407</v>
      </c>
      <c r="F13" s="1107">
        <v>27.352</v>
      </c>
      <c r="G13" s="287">
        <v>5.7510000000000003</v>
      </c>
      <c r="H13" s="288">
        <v>0.81599999999999995</v>
      </c>
      <c r="I13" s="289">
        <v>9.3000000000000007</v>
      </c>
      <c r="J13" s="289">
        <v>0.46800000000000003</v>
      </c>
      <c r="K13" s="287">
        <v>165.648</v>
      </c>
      <c r="M13" s="275"/>
      <c r="N13" s="275"/>
      <c r="O13" s="275"/>
    </row>
    <row r="14" spans="1:16" ht="16.5" customHeight="1">
      <c r="A14" s="235" t="s">
        <v>91</v>
      </c>
      <c r="B14" s="290">
        <v>257.93799999999999</v>
      </c>
      <c r="C14" s="291">
        <v>16.443999999999999</v>
      </c>
      <c r="D14" s="290">
        <v>20.097000000000001</v>
      </c>
      <c r="E14" s="290">
        <v>7.1929999999999996</v>
      </c>
      <c r="F14" s="294">
        <v>37.777000000000001</v>
      </c>
      <c r="G14" s="290">
        <v>5.6950000000000003</v>
      </c>
      <c r="H14" s="291">
        <v>1.5589999999999999</v>
      </c>
      <c r="I14" s="292">
        <v>10.896000000000001</v>
      </c>
      <c r="J14" s="292">
        <v>3.6669999999999998</v>
      </c>
      <c r="K14" s="290">
        <v>361.26600000000002</v>
      </c>
      <c r="M14" s="275"/>
      <c r="N14" s="275"/>
      <c r="O14" s="275"/>
    </row>
    <row r="15" spans="1:16" ht="16.5" customHeight="1">
      <c r="A15" s="240" t="s">
        <v>92</v>
      </c>
      <c r="B15" s="1107">
        <v>44.420999999999999</v>
      </c>
      <c r="C15" s="287">
        <v>5.843</v>
      </c>
      <c r="D15" s="1107">
        <v>17.835000000000001</v>
      </c>
      <c r="E15" s="287">
        <v>5.1230000000000002</v>
      </c>
      <c r="F15" s="1107">
        <v>15.374000000000001</v>
      </c>
      <c r="G15" s="287">
        <v>2.581</v>
      </c>
      <c r="H15" s="287">
        <v>0.71</v>
      </c>
      <c r="I15" s="1107">
        <v>5.0709999999999997</v>
      </c>
      <c r="J15" s="289">
        <v>0.34300000000000003</v>
      </c>
      <c r="K15" s="287">
        <v>97.301000000000002</v>
      </c>
      <c r="M15" s="275"/>
      <c r="N15" s="275"/>
      <c r="O15" s="275"/>
    </row>
    <row r="16" spans="1:16" ht="16.5" customHeight="1">
      <c r="A16" s="235" t="s">
        <v>93</v>
      </c>
      <c r="B16" s="290">
        <v>80.97</v>
      </c>
      <c r="C16" s="291">
        <v>13.295999999999999</v>
      </c>
      <c r="D16" s="290">
        <v>33.249000000000002</v>
      </c>
      <c r="E16" s="290">
        <v>17.228999999999999</v>
      </c>
      <c r="F16" s="294">
        <v>29.494</v>
      </c>
      <c r="G16" s="290">
        <v>6.1040000000000001</v>
      </c>
      <c r="H16" s="291">
        <v>2.4460000000000002</v>
      </c>
      <c r="I16" s="292">
        <v>9.0679999999999996</v>
      </c>
      <c r="J16" s="292">
        <v>1.51</v>
      </c>
      <c r="K16" s="290">
        <v>193.36600000000001</v>
      </c>
      <c r="M16" s="275"/>
      <c r="N16" s="275"/>
      <c r="O16" s="275"/>
    </row>
    <row r="17" spans="1:15" ht="16.5" customHeight="1">
      <c r="A17" s="240" t="s">
        <v>94</v>
      </c>
      <c r="B17" s="287">
        <v>86.828999999999994</v>
      </c>
      <c r="C17" s="288">
        <v>12.327</v>
      </c>
      <c r="D17" s="287">
        <v>36.197000000000003</v>
      </c>
      <c r="E17" s="287">
        <v>13.3</v>
      </c>
      <c r="F17" s="1107">
        <v>33.579000000000001</v>
      </c>
      <c r="G17" s="287">
        <v>5.0229999999999997</v>
      </c>
      <c r="H17" s="288">
        <v>1.143</v>
      </c>
      <c r="I17" s="289">
        <v>8.1</v>
      </c>
      <c r="J17" s="289">
        <v>0.66300000000000003</v>
      </c>
      <c r="K17" s="287">
        <v>197.161</v>
      </c>
      <c r="M17" s="275"/>
      <c r="N17" s="275"/>
      <c r="O17" s="275"/>
    </row>
    <row r="18" spans="1:15" ht="16.5" customHeight="1">
      <c r="A18" s="235" t="s">
        <v>95</v>
      </c>
      <c r="B18" s="290">
        <v>49.741</v>
      </c>
      <c r="C18" s="291">
        <v>8.51</v>
      </c>
      <c r="D18" s="290">
        <v>19.094999999999999</v>
      </c>
      <c r="E18" s="290">
        <v>4.1539999999999999</v>
      </c>
      <c r="F18" s="294">
        <v>15.162000000000001</v>
      </c>
      <c r="G18" s="290">
        <v>2.9119999999999999</v>
      </c>
      <c r="H18" s="291">
        <v>0.58199999999999996</v>
      </c>
      <c r="I18" s="292">
        <v>4.0960000000000001</v>
      </c>
      <c r="J18" s="292">
        <v>0.32600000000000001</v>
      </c>
      <c r="K18" s="290">
        <v>104.578</v>
      </c>
      <c r="M18" s="275"/>
      <c r="N18" s="275"/>
      <c r="O18" s="275"/>
    </row>
    <row r="19" spans="1:15" ht="16.5" customHeight="1">
      <c r="A19" s="240" t="s">
        <v>96</v>
      </c>
      <c r="B19" s="1107">
        <v>94.037000000000006</v>
      </c>
      <c r="C19" s="287">
        <v>8.2469999999999999</v>
      </c>
      <c r="D19" s="1107">
        <v>24.417999999999999</v>
      </c>
      <c r="E19" s="287">
        <v>3.2170000000000001</v>
      </c>
      <c r="F19" s="1107">
        <v>23.135000000000002</v>
      </c>
      <c r="G19" s="287">
        <v>7.5439999999999996</v>
      </c>
      <c r="H19" s="287">
        <v>0.61399999999999999</v>
      </c>
      <c r="I19" s="1107">
        <v>6.0940000000000003</v>
      </c>
      <c r="J19" s="289">
        <v>0.73199999999999998</v>
      </c>
      <c r="K19" s="287">
        <v>168.03800000000001</v>
      </c>
      <c r="M19" s="275"/>
      <c r="N19" s="275"/>
      <c r="O19" s="275"/>
    </row>
    <row r="20" spans="1:15" s="246" customFormat="1" ht="16.5" customHeight="1">
      <c r="A20" s="242" t="s">
        <v>97</v>
      </c>
      <c r="B20" s="295">
        <v>980.46500000000003</v>
      </c>
      <c r="C20" s="1108">
        <v>102.38800000000001</v>
      </c>
      <c r="D20" s="296">
        <v>288.07100000000003</v>
      </c>
      <c r="E20" s="296">
        <v>87.912999999999997</v>
      </c>
      <c r="F20" s="295">
        <v>274.96499999999997</v>
      </c>
      <c r="G20" s="296">
        <v>54.618000000000002</v>
      </c>
      <c r="H20" s="1108">
        <v>13.760999999999999</v>
      </c>
      <c r="I20" s="297">
        <v>85.965999999999994</v>
      </c>
      <c r="J20" s="297">
        <v>10.361000000000001</v>
      </c>
      <c r="K20" s="296">
        <v>1898.508</v>
      </c>
      <c r="M20" s="298"/>
      <c r="N20" s="298"/>
      <c r="O20" s="298"/>
    </row>
    <row r="21" spans="1:15" ht="16.5" customHeight="1">
      <c r="A21" s="240" t="s">
        <v>98</v>
      </c>
      <c r="B21" s="287">
        <v>8.8699999999999992</v>
      </c>
      <c r="C21" s="288">
        <v>0.97199999999999998</v>
      </c>
      <c r="D21" s="287">
        <v>0.85399999999999998</v>
      </c>
      <c r="E21" s="288">
        <v>0.5</v>
      </c>
      <c r="F21" s="293">
        <v>2.0190000000000001</v>
      </c>
      <c r="G21" s="287">
        <v>0.42899999999999999</v>
      </c>
      <c r="H21" s="288">
        <v>5.6000000000000001E-2</v>
      </c>
      <c r="I21" s="289">
        <v>1.407</v>
      </c>
      <c r="J21" s="289">
        <v>4.2000000000000003E-2</v>
      </c>
      <c r="K21" s="287">
        <v>15.148999999999999</v>
      </c>
      <c r="M21" s="275"/>
      <c r="N21" s="275"/>
      <c r="O21" s="275"/>
    </row>
    <row r="22" spans="1:15" ht="16.5" customHeight="1">
      <c r="A22" s="235" t="s">
        <v>99</v>
      </c>
      <c r="B22" s="290">
        <v>4.9829999999999997</v>
      </c>
      <c r="C22" s="291">
        <v>0.50800000000000001</v>
      </c>
      <c r="D22" s="290">
        <v>0.35299999999999998</v>
      </c>
      <c r="E22" s="291">
        <v>4.3999999999999997E-2</v>
      </c>
      <c r="F22" s="1112" t="s">
        <v>139</v>
      </c>
      <c r="G22" s="290">
        <v>0.33300000000000002</v>
      </c>
      <c r="H22" s="291">
        <v>4.4999999999999998E-2</v>
      </c>
      <c r="I22" s="292">
        <v>3.3820000000000001</v>
      </c>
      <c r="J22" s="292">
        <v>0.129</v>
      </c>
      <c r="K22" s="290">
        <v>9.7769999999999992</v>
      </c>
      <c r="M22" s="275"/>
      <c r="N22" s="275"/>
      <c r="O22" s="275"/>
    </row>
    <row r="23" spans="1:15" ht="16.5" customHeight="1">
      <c r="A23" s="240" t="s">
        <v>100</v>
      </c>
      <c r="B23" s="1107">
        <v>8.2289999999999992</v>
      </c>
      <c r="C23" s="287">
        <v>2.1019999999999999</v>
      </c>
      <c r="D23" s="1107">
        <v>0.71499999999999997</v>
      </c>
      <c r="E23" s="287">
        <v>0.34100000000000003</v>
      </c>
      <c r="F23" s="1113" t="s">
        <v>139</v>
      </c>
      <c r="G23" s="287">
        <v>0.35599999999999998</v>
      </c>
      <c r="H23" s="287">
        <v>7.1999999999999995E-2</v>
      </c>
      <c r="I23" s="1107">
        <v>4.3470000000000004</v>
      </c>
      <c r="J23" s="289">
        <v>0.13300000000000001</v>
      </c>
      <c r="K23" s="287">
        <v>16.295000000000002</v>
      </c>
      <c r="M23" s="275"/>
      <c r="N23" s="275"/>
      <c r="O23" s="275"/>
    </row>
    <row r="24" spans="1:15" ht="16.5" customHeight="1">
      <c r="A24" s="235" t="s">
        <v>101</v>
      </c>
      <c r="B24" s="290">
        <v>20.745999999999999</v>
      </c>
      <c r="C24" s="291">
        <v>4.51</v>
      </c>
      <c r="D24" s="290">
        <v>2.363</v>
      </c>
      <c r="E24" s="291">
        <v>0.65100000000000002</v>
      </c>
      <c r="F24" s="299">
        <v>6.0330000000000004</v>
      </c>
      <c r="G24" s="290">
        <v>1.1100000000000001</v>
      </c>
      <c r="H24" s="291">
        <v>0.107</v>
      </c>
      <c r="I24" s="292">
        <v>2.7130000000000001</v>
      </c>
      <c r="J24" s="292">
        <v>0.11899999999999999</v>
      </c>
      <c r="K24" s="290">
        <v>38.351999999999997</v>
      </c>
      <c r="M24" s="275"/>
      <c r="N24" s="275"/>
      <c r="O24" s="275"/>
    </row>
    <row r="25" spans="1:15" s="246" customFormat="1" ht="16.5" customHeight="1">
      <c r="A25" s="252" t="s">
        <v>102</v>
      </c>
      <c r="B25" s="287">
        <v>42.828000000000003</v>
      </c>
      <c r="C25" s="288">
        <v>8.0920000000000005</v>
      </c>
      <c r="D25" s="287">
        <v>4.2850000000000001</v>
      </c>
      <c r="E25" s="288">
        <v>1.536</v>
      </c>
      <c r="F25" s="293">
        <v>8.0519999999999996</v>
      </c>
      <c r="G25" s="287">
        <v>2.2280000000000002</v>
      </c>
      <c r="H25" s="288">
        <v>0.28000000000000003</v>
      </c>
      <c r="I25" s="289">
        <v>11.849</v>
      </c>
      <c r="J25" s="289">
        <v>0.42299999999999999</v>
      </c>
      <c r="K25" s="287">
        <v>79.572999999999993</v>
      </c>
      <c r="M25" s="298"/>
      <c r="N25" s="298"/>
      <c r="O25" s="298"/>
    </row>
    <row r="26" spans="1:15" s="246" customFormat="1" ht="16.5" customHeight="1">
      <c r="A26" s="256" t="s">
        <v>103</v>
      </c>
      <c r="B26" s="1109">
        <v>1023.293</v>
      </c>
      <c r="C26" s="1110">
        <v>110.48</v>
      </c>
      <c r="D26" s="1109">
        <v>292.35599999999999</v>
      </c>
      <c r="E26" s="1110">
        <v>89.448999999999998</v>
      </c>
      <c r="F26" s="1109">
        <v>283.017</v>
      </c>
      <c r="G26" s="1111">
        <v>56.845999999999997</v>
      </c>
      <c r="H26" s="1110">
        <v>14.041</v>
      </c>
      <c r="I26" s="1109">
        <v>97.814999999999998</v>
      </c>
      <c r="J26" s="1109">
        <v>10.784000000000001</v>
      </c>
      <c r="K26" s="1109">
        <v>1978.0809999999999</v>
      </c>
      <c r="L26" s="298"/>
      <c r="M26" s="298"/>
      <c r="N26" s="298"/>
      <c r="O26" s="298"/>
    </row>
    <row r="27" spans="1:15" ht="5.0999999999999996" customHeight="1">
      <c r="A27" s="247"/>
      <c r="B27" s="250"/>
      <c r="C27" s="251"/>
      <c r="D27" s="250"/>
      <c r="E27" s="251"/>
      <c r="F27" s="251"/>
      <c r="G27" s="250"/>
      <c r="H27" s="251"/>
      <c r="I27" s="250"/>
      <c r="J27" s="251"/>
      <c r="K27" s="251"/>
      <c r="L27" s="275"/>
      <c r="M27" s="275"/>
      <c r="N27" s="275"/>
      <c r="O27" s="275"/>
    </row>
    <row r="28" spans="1:15" ht="12.75" customHeight="1">
      <c r="A28" s="1489" t="s">
        <v>122</v>
      </c>
      <c r="B28" s="1489"/>
      <c r="C28" s="1489"/>
      <c r="D28" s="1489"/>
      <c r="E28" s="1489"/>
      <c r="F28" s="1489"/>
      <c r="G28" s="1489"/>
      <c r="H28" s="1489"/>
      <c r="I28" s="1489"/>
      <c r="J28" s="1489"/>
      <c r="K28" s="1489"/>
      <c r="L28" s="275"/>
      <c r="M28" s="275"/>
      <c r="N28" s="275"/>
      <c r="O28" s="275"/>
    </row>
    <row r="29" spans="1:15" ht="25.5" customHeight="1">
      <c r="A29" s="1489" t="s">
        <v>123</v>
      </c>
      <c r="B29" s="1489"/>
      <c r="C29" s="1489"/>
      <c r="D29" s="1489"/>
      <c r="E29" s="1489"/>
      <c r="F29" s="1489"/>
      <c r="G29" s="1489"/>
      <c r="H29" s="1489"/>
      <c r="I29" s="1489"/>
      <c r="J29" s="1489"/>
      <c r="K29" s="1489"/>
      <c r="L29" s="275"/>
      <c r="M29" s="275"/>
      <c r="N29" s="275"/>
      <c r="O29" s="275"/>
    </row>
    <row r="30" spans="1:15" ht="12.75" customHeight="1">
      <c r="A30" s="300" t="s">
        <v>124</v>
      </c>
      <c r="L30" s="275"/>
      <c r="M30" s="275"/>
      <c r="N30" s="275"/>
      <c r="O30" s="275"/>
    </row>
    <row r="31" spans="1:15" ht="12.75" customHeight="1">
      <c r="A31" s="300" t="s">
        <v>125</v>
      </c>
      <c r="L31" s="275"/>
      <c r="M31" s="275"/>
      <c r="N31" s="275"/>
      <c r="O31" s="275"/>
    </row>
    <row r="32" spans="1:15" ht="25.5" customHeight="1">
      <c r="A32" s="1489" t="s">
        <v>521</v>
      </c>
      <c r="B32" s="1489"/>
      <c r="C32" s="1489"/>
      <c r="D32" s="1489"/>
      <c r="E32" s="1489"/>
      <c r="F32" s="1489"/>
      <c r="G32" s="1489"/>
      <c r="H32" s="1489"/>
      <c r="I32" s="1489"/>
      <c r="J32" s="1489"/>
      <c r="K32" s="1489"/>
      <c r="L32" s="258"/>
      <c r="M32" s="275"/>
      <c r="N32" s="275"/>
      <c r="O32" s="275"/>
    </row>
    <row r="33" spans="1:30" ht="12.75" customHeight="1">
      <c r="A33" s="300" t="s">
        <v>62</v>
      </c>
      <c r="H33" s="69"/>
      <c r="I33" s="1241"/>
      <c r="J33" s="1241"/>
      <c r="K33" s="1241"/>
      <c r="L33" s="275"/>
      <c r="M33" s="275"/>
      <c r="N33" s="275"/>
      <c r="O33" s="275"/>
    </row>
    <row r="34" spans="1:30" ht="12.75" customHeight="1">
      <c r="A34" s="300" t="s">
        <v>126</v>
      </c>
      <c r="H34" s="69"/>
      <c r="I34" s="1241"/>
      <c r="J34" s="1241"/>
      <c r="K34" s="1241"/>
      <c r="L34" s="275"/>
      <c r="M34" s="275"/>
      <c r="N34" s="275"/>
      <c r="O34" s="275"/>
    </row>
    <row r="35" spans="1:30" ht="20.100000000000001" customHeight="1">
      <c r="A35" s="301"/>
      <c r="B35" s="275"/>
      <c r="C35" s="275"/>
      <c r="D35" s="275"/>
      <c r="E35" s="217"/>
      <c r="F35" s="217"/>
      <c r="G35" s="217"/>
      <c r="H35" s="302"/>
      <c r="I35" s="302"/>
      <c r="J35" s="275"/>
      <c r="K35" s="275"/>
      <c r="L35" s="275"/>
      <c r="W35" s="82"/>
      <c r="X35" s="275"/>
      <c r="Y35" s="275"/>
      <c r="Z35" s="275"/>
      <c r="AA35" s="275"/>
      <c r="AB35" s="275"/>
      <c r="AC35" s="275"/>
      <c r="AD35" s="275"/>
    </row>
    <row r="36" spans="1:30" ht="15" customHeight="1">
      <c r="A36" s="215" t="s">
        <v>520</v>
      </c>
      <c r="B36" s="86"/>
      <c r="C36" s="86"/>
      <c r="D36" s="86"/>
      <c r="E36" s="86"/>
      <c r="F36" s="86"/>
      <c r="G36" s="86"/>
      <c r="H36" s="86"/>
      <c r="I36" s="303"/>
      <c r="J36" s="303"/>
      <c r="K36" s="303"/>
      <c r="L36" s="303"/>
      <c r="W36" s="86"/>
      <c r="X36" s="86"/>
      <c r="Y36" s="86"/>
      <c r="Z36" s="86"/>
      <c r="AA36" s="303"/>
      <c r="AB36" s="303"/>
      <c r="AC36" s="303"/>
      <c r="AD36" s="303"/>
    </row>
    <row r="37" spans="1:30" s="307" customFormat="1" ht="15" customHeight="1">
      <c r="A37" s="304" t="s">
        <v>48</v>
      </c>
      <c r="B37" s="305"/>
      <c r="C37" s="305"/>
      <c r="D37" s="305"/>
      <c r="E37" s="305"/>
      <c r="F37" s="305"/>
      <c r="G37" s="305"/>
      <c r="H37" s="305"/>
      <c r="I37" s="305"/>
      <c r="J37" s="305"/>
      <c r="K37" s="306"/>
      <c r="M37" s="308"/>
      <c r="W37" s="1490"/>
      <c r="X37" s="1490"/>
      <c r="Y37" s="1490"/>
      <c r="Z37" s="1490"/>
      <c r="AA37" s="1490"/>
      <c r="AB37" s="1490"/>
    </row>
    <row r="38" spans="1:30" ht="15" customHeight="1">
      <c r="A38" s="1481"/>
      <c r="B38" s="1492" t="s">
        <v>127</v>
      </c>
      <c r="C38" s="1492"/>
      <c r="D38" s="1492"/>
      <c r="E38" s="1493"/>
      <c r="F38" s="1494" t="s">
        <v>128</v>
      </c>
      <c r="G38" s="1495"/>
      <c r="H38" s="1495"/>
      <c r="I38" s="1496"/>
      <c r="J38" s="1497" t="s">
        <v>129</v>
      </c>
    </row>
    <row r="39" spans="1:30" ht="15" customHeight="1">
      <c r="A39" s="1482"/>
      <c r="B39" s="1499" t="s">
        <v>130</v>
      </c>
      <c r="C39" s="1500"/>
      <c r="D39" s="1501"/>
      <c r="E39" s="1502" t="s">
        <v>131</v>
      </c>
      <c r="F39" s="1504" t="s">
        <v>132</v>
      </c>
      <c r="G39" s="1504" t="s">
        <v>133</v>
      </c>
      <c r="H39" s="1504" t="s">
        <v>134</v>
      </c>
      <c r="I39" s="1506" t="s">
        <v>135</v>
      </c>
      <c r="J39" s="1497"/>
    </row>
    <row r="40" spans="1:30" ht="30" customHeight="1">
      <c r="A40" s="1491"/>
      <c r="B40" s="310" t="s">
        <v>136</v>
      </c>
      <c r="C40" s="311" t="s">
        <v>68</v>
      </c>
      <c r="D40" s="312" t="s">
        <v>137</v>
      </c>
      <c r="E40" s="1503"/>
      <c r="F40" s="1505"/>
      <c r="G40" s="1505"/>
      <c r="H40" s="1505"/>
      <c r="I40" s="1507"/>
      <c r="J40" s="1498"/>
      <c r="L40" s="313"/>
    </row>
    <row r="41" spans="1:30" ht="15" customHeight="1">
      <c r="A41" s="227" t="s">
        <v>84</v>
      </c>
      <c r="B41" s="287">
        <v>161.08699999999999</v>
      </c>
      <c r="C41" s="287">
        <v>54.972999999999999</v>
      </c>
      <c r="D41" s="1115">
        <v>6.3449999999999998</v>
      </c>
      <c r="E41" s="1116">
        <v>1.3540000000000001</v>
      </c>
      <c r="F41" s="287">
        <v>30.931000000000001</v>
      </c>
      <c r="G41" s="287">
        <v>34.070999999999998</v>
      </c>
      <c r="H41" s="287">
        <v>155.79499999999999</v>
      </c>
      <c r="I41" s="287">
        <v>2.9620000000000002</v>
      </c>
      <c r="J41" s="1118">
        <v>223.75899999999999</v>
      </c>
    </row>
    <row r="42" spans="1:30" ht="15" customHeight="1">
      <c r="A42" s="235" t="s">
        <v>85</v>
      </c>
      <c r="B42" s="290">
        <v>53.621000000000002</v>
      </c>
      <c r="C42" s="290">
        <v>16.704999999999998</v>
      </c>
      <c r="D42" s="291">
        <v>2.996</v>
      </c>
      <c r="E42" s="292">
        <v>0.68100000000000005</v>
      </c>
      <c r="F42" s="290">
        <v>9.6649999999999991</v>
      </c>
      <c r="G42" s="290">
        <v>10.701000000000001</v>
      </c>
      <c r="H42" s="290">
        <v>53.072000000000003</v>
      </c>
      <c r="I42" s="290">
        <v>0.56499999999999995</v>
      </c>
      <c r="J42" s="294">
        <v>74.003</v>
      </c>
    </row>
    <row r="43" spans="1:30" ht="15" customHeight="1">
      <c r="A43" s="240" t="s">
        <v>86</v>
      </c>
      <c r="B43" s="287">
        <v>70.989000000000004</v>
      </c>
      <c r="C43" s="287">
        <v>21.579000000000001</v>
      </c>
      <c r="D43" s="288">
        <v>3.649</v>
      </c>
      <c r="E43" s="289">
        <v>0.56599999999999995</v>
      </c>
      <c r="F43" s="287">
        <v>12.974</v>
      </c>
      <c r="G43" s="287">
        <v>15.785</v>
      </c>
      <c r="H43" s="287">
        <v>66.599999999999994</v>
      </c>
      <c r="I43" s="287">
        <v>1.4239999999999999</v>
      </c>
      <c r="J43" s="1107">
        <v>96.783000000000001</v>
      </c>
    </row>
    <row r="44" spans="1:30" ht="15" customHeight="1">
      <c r="A44" s="235" t="s">
        <v>87</v>
      </c>
      <c r="B44" s="290">
        <v>51.47</v>
      </c>
      <c r="C44" s="290">
        <v>14.629</v>
      </c>
      <c r="D44" s="291">
        <v>2.605</v>
      </c>
      <c r="E44" s="292">
        <v>0.54500000000000004</v>
      </c>
      <c r="F44" s="290">
        <v>8.2080000000000002</v>
      </c>
      <c r="G44" s="290">
        <v>9.7639999999999993</v>
      </c>
      <c r="H44" s="290">
        <v>50.506</v>
      </c>
      <c r="I44" s="290">
        <v>0.77100000000000002</v>
      </c>
      <c r="J44" s="294">
        <v>69.248999999999995</v>
      </c>
    </row>
    <row r="45" spans="1:30" ht="15" customHeight="1">
      <c r="A45" s="240" t="s">
        <v>88</v>
      </c>
      <c r="B45" s="287">
        <v>11.404999999999999</v>
      </c>
      <c r="C45" s="287">
        <v>1.9079999999999999</v>
      </c>
      <c r="D45" s="288">
        <v>0.29699999999999999</v>
      </c>
      <c r="E45" s="289">
        <v>0.08</v>
      </c>
      <c r="F45" s="287">
        <v>1.5920000000000001</v>
      </c>
      <c r="G45" s="287">
        <v>1.3129999999999999</v>
      </c>
      <c r="H45" s="287">
        <v>10.648</v>
      </c>
      <c r="I45" s="287">
        <v>0.13700000000000001</v>
      </c>
      <c r="J45" s="1107">
        <v>13.69</v>
      </c>
    </row>
    <row r="46" spans="1:30" ht="15" customHeight="1">
      <c r="A46" s="235" t="s">
        <v>89</v>
      </c>
      <c r="B46" s="290">
        <v>96.161000000000001</v>
      </c>
      <c r="C46" s="290">
        <v>30.934999999999999</v>
      </c>
      <c r="D46" s="291">
        <v>4.63</v>
      </c>
      <c r="E46" s="292">
        <v>1.94</v>
      </c>
      <c r="F46" s="290">
        <v>18.021000000000001</v>
      </c>
      <c r="G46" s="290">
        <v>20.079000000000001</v>
      </c>
      <c r="H46" s="290">
        <v>94.066000000000003</v>
      </c>
      <c r="I46" s="290">
        <v>1.5</v>
      </c>
      <c r="J46" s="294">
        <v>133.666</v>
      </c>
    </row>
    <row r="47" spans="1:30" ht="15" customHeight="1">
      <c r="A47" s="240" t="s">
        <v>90</v>
      </c>
      <c r="B47" s="287">
        <v>120.24</v>
      </c>
      <c r="C47" s="287">
        <v>33.795999999999999</v>
      </c>
      <c r="D47" s="288">
        <v>8.18</v>
      </c>
      <c r="E47" s="289">
        <v>3.4319999999999999</v>
      </c>
      <c r="F47" s="287">
        <v>20.215</v>
      </c>
      <c r="G47" s="287">
        <v>21.608000000000001</v>
      </c>
      <c r="H47" s="287">
        <v>120.098</v>
      </c>
      <c r="I47" s="287">
        <v>3.7269999999999999</v>
      </c>
      <c r="J47" s="1107">
        <v>165.648</v>
      </c>
    </row>
    <row r="48" spans="1:30" ht="15" customHeight="1">
      <c r="A48" s="235" t="s">
        <v>91</v>
      </c>
      <c r="B48" s="290">
        <v>250.85599999999999</v>
      </c>
      <c r="C48" s="290">
        <v>98.671999999999997</v>
      </c>
      <c r="D48" s="291">
        <v>10.023</v>
      </c>
      <c r="E48" s="292">
        <v>1.7150000000000001</v>
      </c>
      <c r="F48" s="290">
        <v>50.765999999999998</v>
      </c>
      <c r="G48" s="290">
        <v>64.224999999999994</v>
      </c>
      <c r="H48" s="290">
        <v>241.64699999999999</v>
      </c>
      <c r="I48" s="290">
        <v>4.6280000000000001</v>
      </c>
      <c r="J48" s="294">
        <v>361.26600000000002</v>
      </c>
    </row>
    <row r="49" spans="1:12" ht="15" customHeight="1">
      <c r="A49" s="240" t="s">
        <v>92</v>
      </c>
      <c r="B49" s="1107">
        <v>69.97</v>
      </c>
      <c r="C49" s="287">
        <v>22.637</v>
      </c>
      <c r="D49" s="288">
        <v>3.6419999999999999</v>
      </c>
      <c r="E49" s="289">
        <v>1.052</v>
      </c>
      <c r="F49" s="287">
        <v>11.208</v>
      </c>
      <c r="G49" s="287">
        <v>14.1</v>
      </c>
      <c r="H49" s="287">
        <v>71.289000000000001</v>
      </c>
      <c r="I49" s="287">
        <v>0.70399999999999996</v>
      </c>
      <c r="J49" s="1107">
        <v>97.301000000000002</v>
      </c>
    </row>
    <row r="50" spans="1:12" ht="15" customHeight="1">
      <c r="A50" s="235" t="s">
        <v>93</v>
      </c>
      <c r="B50" s="290">
        <v>143.75700000000001</v>
      </c>
      <c r="C50" s="290">
        <v>41.344999999999999</v>
      </c>
      <c r="D50" s="291">
        <v>6.18</v>
      </c>
      <c r="E50" s="292">
        <v>2.0840000000000001</v>
      </c>
      <c r="F50" s="290">
        <v>23.181999999999999</v>
      </c>
      <c r="G50" s="290">
        <v>25.751999999999999</v>
      </c>
      <c r="H50" s="290">
        <v>142.06</v>
      </c>
      <c r="I50" s="290">
        <v>2.3719999999999999</v>
      </c>
      <c r="J50" s="294">
        <v>193.36600000000001</v>
      </c>
    </row>
    <row r="51" spans="1:12" ht="15" customHeight="1">
      <c r="A51" s="240" t="s">
        <v>94</v>
      </c>
      <c r="B51" s="287">
        <v>146.10900000000001</v>
      </c>
      <c r="C51" s="287">
        <v>43.612000000000002</v>
      </c>
      <c r="D51" s="288">
        <v>5.99</v>
      </c>
      <c r="E51" s="289">
        <v>1.45</v>
      </c>
      <c r="F51" s="287">
        <v>23.405999999999999</v>
      </c>
      <c r="G51" s="287">
        <v>27.103000000000002</v>
      </c>
      <c r="H51" s="287">
        <v>145.13</v>
      </c>
      <c r="I51" s="287">
        <v>1.522</v>
      </c>
      <c r="J51" s="1107">
        <v>197.161</v>
      </c>
    </row>
    <row r="52" spans="1:12" ht="15" customHeight="1">
      <c r="A52" s="235" t="s">
        <v>95</v>
      </c>
      <c r="B52" s="290">
        <v>77.325000000000003</v>
      </c>
      <c r="C52" s="290">
        <v>23.076000000000001</v>
      </c>
      <c r="D52" s="291">
        <v>3.7069999999999999</v>
      </c>
      <c r="E52" s="292">
        <v>0.47</v>
      </c>
      <c r="F52" s="290">
        <v>12.611000000000001</v>
      </c>
      <c r="G52" s="290">
        <v>18.216999999999999</v>
      </c>
      <c r="H52" s="290">
        <v>72.507999999999996</v>
      </c>
      <c r="I52" s="290">
        <v>1.242</v>
      </c>
      <c r="J52" s="294">
        <v>104.578</v>
      </c>
    </row>
    <row r="53" spans="1:12" ht="15" customHeight="1">
      <c r="A53" s="240" t="s">
        <v>96</v>
      </c>
      <c r="B53" s="1107">
        <v>132.81100000000001</v>
      </c>
      <c r="C53" s="287">
        <v>31.047999999999998</v>
      </c>
      <c r="D53" s="288">
        <v>3.38</v>
      </c>
      <c r="E53" s="289">
        <v>0.79900000000000004</v>
      </c>
      <c r="F53" s="287">
        <v>19.896999999999998</v>
      </c>
      <c r="G53" s="287">
        <v>23.859000000000002</v>
      </c>
      <c r="H53" s="287">
        <v>122.303</v>
      </c>
      <c r="I53" s="287">
        <v>1.9790000000000001</v>
      </c>
      <c r="J53" s="1107">
        <v>168.03800000000001</v>
      </c>
    </row>
    <row r="54" spans="1:12" s="246" customFormat="1" ht="15" customHeight="1">
      <c r="A54" s="242" t="s">
        <v>97</v>
      </c>
      <c r="B54" s="295">
        <v>1385.8009999999999</v>
      </c>
      <c r="C54" s="296">
        <v>434.91500000000002</v>
      </c>
      <c r="D54" s="1108">
        <v>61.624000000000002</v>
      </c>
      <c r="E54" s="297">
        <v>16.167999999999999</v>
      </c>
      <c r="F54" s="296">
        <v>242.67599999999999</v>
      </c>
      <c r="G54" s="296">
        <v>286.577</v>
      </c>
      <c r="H54" s="296">
        <v>1345.722</v>
      </c>
      <c r="I54" s="296">
        <v>23.533000000000001</v>
      </c>
      <c r="J54" s="295">
        <v>1898.508</v>
      </c>
    </row>
    <row r="55" spans="1:12" ht="15" customHeight="1">
      <c r="A55" s="240" t="s">
        <v>98</v>
      </c>
      <c r="B55" s="287">
        <v>12.951000000000001</v>
      </c>
      <c r="C55" s="287">
        <v>1.6579999999999999</v>
      </c>
      <c r="D55" s="288">
        <v>0.371</v>
      </c>
      <c r="E55" s="289">
        <v>0.16900000000000001</v>
      </c>
      <c r="F55" s="287">
        <v>1.4159999999999999</v>
      </c>
      <c r="G55" s="287">
        <v>1.1080000000000001</v>
      </c>
      <c r="H55" s="287">
        <v>12.561999999999999</v>
      </c>
      <c r="I55" s="287">
        <v>6.3E-2</v>
      </c>
      <c r="J55" s="1107">
        <v>15.148999999999999</v>
      </c>
    </row>
    <row r="56" spans="1:12" ht="15" customHeight="1">
      <c r="A56" s="235" t="s">
        <v>99</v>
      </c>
      <c r="B56" s="290">
        <v>5.742</v>
      </c>
      <c r="C56" s="290">
        <v>2.2930000000000001</v>
      </c>
      <c r="D56" s="291">
        <v>0.247</v>
      </c>
      <c r="E56" s="292">
        <v>1.4950000000000001</v>
      </c>
      <c r="F56" s="290">
        <v>0.93400000000000005</v>
      </c>
      <c r="G56" s="290">
        <v>0.79600000000000004</v>
      </c>
      <c r="H56" s="290">
        <v>7.9720000000000004</v>
      </c>
      <c r="I56" s="290">
        <v>7.4999999999999997E-2</v>
      </c>
      <c r="J56" s="294">
        <v>9.7769999999999992</v>
      </c>
    </row>
    <row r="57" spans="1:12" ht="15" customHeight="1">
      <c r="A57" s="240" t="s">
        <v>100</v>
      </c>
      <c r="B57" s="1107">
        <v>10.837</v>
      </c>
      <c r="C57" s="287">
        <v>4.5119999999999996</v>
      </c>
      <c r="D57" s="288">
        <v>0.439</v>
      </c>
      <c r="E57" s="289">
        <v>0.50700000000000001</v>
      </c>
      <c r="F57" s="287">
        <v>1.6279999999999999</v>
      </c>
      <c r="G57" s="287">
        <v>1.6539999999999999</v>
      </c>
      <c r="H57" s="287">
        <v>12.33</v>
      </c>
      <c r="I57" s="287">
        <v>0.68300000000000005</v>
      </c>
      <c r="J57" s="1107">
        <v>16.295000000000002</v>
      </c>
    </row>
    <row r="58" spans="1:12" ht="15" customHeight="1">
      <c r="A58" s="235" t="s">
        <v>101</v>
      </c>
      <c r="B58" s="290">
        <v>16.071999999999999</v>
      </c>
      <c r="C58" s="290">
        <v>15.144</v>
      </c>
      <c r="D58" s="291">
        <v>1.0900000000000001</v>
      </c>
      <c r="E58" s="292">
        <v>6.0460000000000003</v>
      </c>
      <c r="F58" s="290">
        <v>3.3130000000000002</v>
      </c>
      <c r="G58" s="290">
        <v>2.9940000000000002</v>
      </c>
      <c r="H58" s="290">
        <v>31.27</v>
      </c>
      <c r="I58" s="290">
        <v>0.77500000000000002</v>
      </c>
      <c r="J58" s="294">
        <v>38.351999999999997</v>
      </c>
    </row>
    <row r="59" spans="1:12" s="246" customFormat="1" ht="15" customHeight="1">
      <c r="A59" s="252" t="s">
        <v>102</v>
      </c>
      <c r="B59" s="287">
        <v>45.601999999999997</v>
      </c>
      <c r="C59" s="287">
        <v>23.606999999999999</v>
      </c>
      <c r="D59" s="288">
        <v>2.1469999999999998</v>
      </c>
      <c r="E59" s="289">
        <v>8.2170000000000005</v>
      </c>
      <c r="F59" s="287">
        <v>7.2910000000000004</v>
      </c>
      <c r="G59" s="287">
        <v>6.5519999999999996</v>
      </c>
      <c r="H59" s="287">
        <v>64.134</v>
      </c>
      <c r="I59" s="287">
        <v>1.5960000000000001</v>
      </c>
      <c r="J59" s="1107">
        <v>79.572999999999993</v>
      </c>
    </row>
    <row r="60" spans="1:12" s="315" customFormat="1" ht="15" customHeight="1">
      <c r="A60" s="256" t="s">
        <v>103</v>
      </c>
      <c r="B60" s="1109">
        <v>1431.403</v>
      </c>
      <c r="C60" s="1111">
        <v>458.52199999999999</v>
      </c>
      <c r="D60" s="1110">
        <v>63.771000000000001</v>
      </c>
      <c r="E60" s="1117">
        <v>24.385000000000002</v>
      </c>
      <c r="F60" s="1111">
        <v>249.96700000000001</v>
      </c>
      <c r="G60" s="1111">
        <v>293.12900000000002</v>
      </c>
      <c r="H60" s="1111">
        <v>1409.856</v>
      </c>
      <c r="I60" s="1111">
        <v>25.129000000000001</v>
      </c>
      <c r="J60" s="1109">
        <v>1978.0809999999999</v>
      </c>
    </row>
    <row r="61" spans="1:12" ht="5.0999999999999996" customHeight="1">
      <c r="A61" s="247"/>
      <c r="B61" s="250"/>
      <c r="C61" s="251"/>
      <c r="D61" s="250"/>
      <c r="E61" s="251"/>
      <c r="F61" s="251"/>
      <c r="G61" s="250"/>
      <c r="H61" s="251"/>
      <c r="I61" s="250"/>
      <c r="J61" s="251"/>
      <c r="K61" s="251"/>
      <c r="L61" s="314"/>
    </row>
    <row r="62" spans="1:12" s="260" customFormat="1" ht="12.75" customHeight="1">
      <c r="A62" s="300" t="s">
        <v>72</v>
      </c>
    </row>
    <row r="63" spans="1:12" s="260" customFormat="1" ht="12.75" customHeight="1">
      <c r="A63" s="316" t="s">
        <v>601</v>
      </c>
      <c r="B63" s="316"/>
      <c r="C63" s="316"/>
      <c r="D63" s="316"/>
      <c r="E63" s="316"/>
      <c r="F63" s="316"/>
      <c r="G63" s="316"/>
      <c r="H63" s="316"/>
      <c r="I63" s="316"/>
      <c r="J63" s="316"/>
      <c r="K63" s="316"/>
      <c r="L63" s="316"/>
    </row>
    <row r="64" spans="1:12" s="260" customFormat="1" ht="12.75" customHeight="1">
      <c r="A64" s="300" t="s">
        <v>62</v>
      </c>
    </row>
    <row r="65" spans="1:33" s="260" customFormat="1" ht="12.75" customHeight="1">
      <c r="A65" s="300" t="s">
        <v>138</v>
      </c>
    </row>
    <row r="69" spans="1:33" ht="15" customHeight="1">
      <c r="D69" s="107"/>
    </row>
    <row r="73" spans="1:33" ht="11.25" customHeight="1"/>
    <row r="74" spans="1:33" ht="15" customHeight="1">
      <c r="A74" s="84"/>
      <c r="V74" s="84"/>
    </row>
    <row r="75" spans="1:33">
      <c r="A75" s="266"/>
      <c r="V75" s="266"/>
    </row>
    <row r="76" spans="1:33" s="267" customFormat="1" ht="26.25" customHeight="1">
      <c r="V76" s="1479"/>
      <c r="W76" s="1479"/>
      <c r="X76" s="1479"/>
      <c r="Y76" s="1479"/>
      <c r="Z76" s="1479"/>
      <c r="AA76" s="1479"/>
      <c r="AB76" s="1479"/>
      <c r="AC76" s="1479"/>
      <c r="AD76" s="1479"/>
      <c r="AE76" s="1479"/>
      <c r="AF76" s="1479"/>
      <c r="AG76" s="1479"/>
    </row>
    <row r="100" spans="2:13" ht="15" customHeight="1">
      <c r="B100" s="317"/>
    </row>
    <row r="101" spans="2:13" ht="15" customHeight="1">
      <c r="B101" s="274"/>
    </row>
    <row r="102" spans="2:13" ht="30" customHeight="1">
      <c r="B102" s="1488"/>
      <c r="C102" s="1488"/>
      <c r="D102" s="1488"/>
      <c r="E102" s="1488"/>
      <c r="F102" s="1488"/>
      <c r="G102" s="1488"/>
      <c r="H102" s="1488"/>
      <c r="I102" s="1488"/>
      <c r="J102" s="1488"/>
      <c r="K102" s="1488"/>
      <c r="L102" s="1488"/>
      <c r="M102" s="1488"/>
    </row>
  </sheetData>
  <mergeCells count="23">
    <mergeCell ref="A1:K1"/>
    <mergeCell ref="B5:C5"/>
    <mergeCell ref="D5:E5"/>
    <mergeCell ref="F5:H5"/>
    <mergeCell ref="I5:I6"/>
    <mergeCell ref="J5:J6"/>
    <mergeCell ref="K5:K6"/>
    <mergeCell ref="B102:M102"/>
    <mergeCell ref="A28:K28"/>
    <mergeCell ref="A29:K29"/>
    <mergeCell ref="A32:K32"/>
    <mergeCell ref="W37:AB37"/>
    <mergeCell ref="A38:A40"/>
    <mergeCell ref="B38:E38"/>
    <mergeCell ref="F38:I38"/>
    <mergeCell ref="J38:J40"/>
    <mergeCell ref="B39:D39"/>
    <mergeCell ref="E39:E40"/>
    <mergeCell ref="F39:F40"/>
    <mergeCell ref="G39:G40"/>
    <mergeCell ref="H39:H40"/>
    <mergeCell ref="I39:I40"/>
    <mergeCell ref="V76:AG7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B74"/>
  <sheetViews>
    <sheetView topLeftCell="A4" zoomScaleNormal="100" workbookViewId="0">
      <selection activeCell="P16" sqref="P16"/>
    </sheetView>
  </sheetViews>
  <sheetFormatPr baseColWidth="10" defaultColWidth="11.42578125" defaultRowHeight="11.25"/>
  <cols>
    <col min="1" max="1" width="8" style="379" customWidth="1"/>
    <col min="2" max="2" width="25.7109375" style="379" customWidth="1"/>
    <col min="3" max="3" width="10.7109375" style="379" customWidth="1"/>
    <col min="4" max="13" width="10.7109375" style="319" customWidth="1"/>
    <col min="14" max="14" width="10.7109375" style="318" customWidth="1"/>
    <col min="15" max="16384" width="11.42578125" style="319"/>
  </cols>
  <sheetData>
    <row r="1" spans="1:28" ht="18" customHeight="1">
      <c r="A1" s="1529" t="s">
        <v>140</v>
      </c>
      <c r="B1" s="1529"/>
      <c r="C1" s="1529"/>
      <c r="D1" s="1529"/>
      <c r="E1" s="1529"/>
      <c r="F1" s="1529"/>
      <c r="G1" s="1529"/>
      <c r="H1" s="1529"/>
      <c r="I1" s="1529"/>
      <c r="J1" s="1529"/>
      <c r="K1" s="1529"/>
      <c r="L1" s="1529"/>
      <c r="M1" s="1529"/>
      <c r="N1" s="1529"/>
      <c r="O1" s="318"/>
      <c r="P1" s="318"/>
      <c r="Q1" s="318"/>
      <c r="R1" s="318"/>
      <c r="S1" s="318"/>
      <c r="T1" s="318"/>
      <c r="U1" s="318"/>
      <c r="V1" s="318"/>
    </row>
    <row r="2" spans="1:28" ht="15" customHeight="1">
      <c r="A2" s="320"/>
      <c r="B2" s="320"/>
      <c r="C2" s="320"/>
      <c r="D2" s="320"/>
      <c r="E2" s="320"/>
      <c r="F2" s="320"/>
      <c r="G2" s="320"/>
      <c r="H2" s="320"/>
      <c r="J2" s="318"/>
      <c r="K2" s="318"/>
      <c r="L2" s="318"/>
      <c r="M2" s="318"/>
      <c r="O2" s="318"/>
      <c r="P2" s="318"/>
      <c r="Q2" s="318"/>
      <c r="R2" s="318"/>
      <c r="S2" s="318"/>
      <c r="T2" s="318"/>
      <c r="U2" s="318"/>
      <c r="V2" s="318"/>
    </row>
    <row r="3" spans="1:28" s="322" customFormat="1" ht="15" customHeight="1">
      <c r="A3" s="321" t="s">
        <v>141</v>
      </c>
      <c r="B3" s="321"/>
      <c r="C3" s="321"/>
      <c r="D3" s="321"/>
      <c r="E3" s="321"/>
      <c r="F3" s="321"/>
      <c r="G3" s="321"/>
      <c r="H3" s="321"/>
      <c r="J3" s="323"/>
      <c r="K3" s="323"/>
      <c r="L3" s="324"/>
      <c r="M3" s="324"/>
      <c r="N3" s="324"/>
      <c r="O3" s="1530"/>
      <c r="P3" s="1530"/>
      <c r="Q3" s="1530"/>
      <c r="R3" s="1530"/>
      <c r="S3" s="1530"/>
      <c r="T3" s="1530"/>
      <c r="U3" s="1530"/>
      <c r="V3" s="1530"/>
    </row>
    <row r="4" spans="1:28" ht="12.75">
      <c r="A4" s="1531" t="s">
        <v>48</v>
      </c>
      <c r="B4" s="1532"/>
      <c r="C4" s="1532"/>
      <c r="D4" s="325"/>
      <c r="E4" s="325"/>
      <c r="F4" s="325"/>
      <c r="G4" s="325"/>
      <c r="H4" s="325"/>
      <c r="J4" s="318"/>
      <c r="K4" s="318"/>
      <c r="L4" s="318"/>
      <c r="M4" s="318"/>
      <c r="O4" s="1533"/>
      <c r="P4" s="1534"/>
      <c r="Q4" s="1534"/>
      <c r="R4" s="326"/>
      <c r="S4" s="326"/>
      <c r="T4" s="326"/>
      <c r="U4" s="318"/>
      <c r="V4" s="318"/>
    </row>
    <row r="5" spans="1:28" ht="30" customHeight="1">
      <c r="A5" s="327"/>
      <c r="B5" s="1535"/>
      <c r="C5" s="1461" t="s">
        <v>65</v>
      </c>
      <c r="D5" s="1462"/>
      <c r="E5" s="1462"/>
      <c r="F5" s="1462"/>
      <c r="G5" s="1462"/>
      <c r="H5" s="1462"/>
      <c r="I5" s="1466" t="s">
        <v>50</v>
      </c>
      <c r="J5" s="1467"/>
      <c r="K5" s="1467"/>
      <c r="L5" s="1467"/>
      <c r="M5" s="1467"/>
      <c r="N5" s="1467"/>
      <c r="P5" s="318"/>
      <c r="Q5" s="318"/>
      <c r="R5" s="328"/>
      <c r="S5" s="329"/>
      <c r="T5" s="329"/>
      <c r="U5" s="326"/>
      <c r="V5" s="326"/>
      <c r="W5" s="326"/>
      <c r="X5" s="318"/>
      <c r="Y5" s="318"/>
      <c r="Z5" s="318"/>
      <c r="AA5" s="318"/>
      <c r="AB5" s="318"/>
    </row>
    <row r="6" spans="1:28" ht="30" customHeight="1">
      <c r="A6" s="330"/>
      <c r="B6" s="1536"/>
      <c r="C6" s="1333">
        <v>2020</v>
      </c>
      <c r="D6" s="1256" t="s">
        <v>508</v>
      </c>
      <c r="E6" s="1256" t="s">
        <v>509</v>
      </c>
      <c r="F6" s="118">
        <v>2022</v>
      </c>
      <c r="G6" s="1253" t="s">
        <v>28</v>
      </c>
      <c r="H6" s="1257" t="s">
        <v>504</v>
      </c>
      <c r="I6" s="1333">
        <v>2020</v>
      </c>
      <c r="J6" s="1256" t="s">
        <v>508</v>
      </c>
      <c r="K6" s="1256" t="s">
        <v>509</v>
      </c>
      <c r="L6" s="118">
        <v>2022</v>
      </c>
      <c r="M6" s="1253" t="s">
        <v>28</v>
      </c>
      <c r="N6" s="1257" t="s">
        <v>504</v>
      </c>
      <c r="O6" s="330"/>
      <c r="P6" s="330"/>
      <c r="Q6" s="331"/>
      <c r="R6" s="331"/>
      <c r="S6" s="330"/>
      <c r="T6" s="330"/>
      <c r="U6" s="330"/>
      <c r="V6" s="330"/>
      <c r="W6" s="332"/>
      <c r="X6" s="330"/>
      <c r="Y6" s="318"/>
      <c r="Z6" s="318"/>
      <c r="AA6" s="318"/>
      <c r="AB6" s="318"/>
    </row>
    <row r="7" spans="1:28" s="337" customFormat="1" ht="20.100000000000001" customHeight="1">
      <c r="A7" s="1521" t="s">
        <v>142</v>
      </c>
      <c r="B7" s="333" t="s">
        <v>136</v>
      </c>
      <c r="C7" s="1119">
        <v>1455.6120000000001</v>
      </c>
      <c r="D7" s="1129">
        <v>1446.7909999999999</v>
      </c>
      <c r="E7" s="1129">
        <v>1448.9829999999999</v>
      </c>
      <c r="F7" s="1130">
        <v>1431.402</v>
      </c>
      <c r="G7" s="1122">
        <f>D7/C7-1</f>
        <v>-6.0599940093927218E-3</v>
      </c>
      <c r="H7" s="1122">
        <f>F7/E7-1</f>
        <v>-1.2133337658205678E-2</v>
      </c>
      <c r="I7" s="1119">
        <v>1389.7931599999999</v>
      </c>
      <c r="J7" s="1129">
        <v>1384.1198899999999</v>
      </c>
      <c r="K7" s="1129">
        <v>1393.50593</v>
      </c>
      <c r="L7" s="1130">
        <v>1374.3545733000001</v>
      </c>
      <c r="M7" s="1122">
        <f>J7/I7-1</f>
        <v>-4.0820966481084353E-3</v>
      </c>
      <c r="N7" s="1122">
        <f>L7/K7-1</f>
        <v>-1.3743290421447951E-2</v>
      </c>
      <c r="O7" s="334"/>
      <c r="P7" s="334"/>
      <c r="Q7" s="335"/>
      <c r="R7" s="335"/>
      <c r="S7" s="334"/>
      <c r="T7" s="334"/>
      <c r="U7" s="334"/>
      <c r="V7" s="334"/>
      <c r="W7" s="225"/>
      <c r="X7" s="334"/>
      <c r="Y7" s="336"/>
      <c r="Z7" s="336"/>
      <c r="AA7" s="336"/>
      <c r="AB7" s="336"/>
    </row>
    <row r="8" spans="1:28" s="337" customFormat="1" ht="30" customHeight="1">
      <c r="A8" s="1522"/>
      <c r="B8" s="342" t="s">
        <v>143</v>
      </c>
      <c r="C8" s="1131">
        <v>179.58600000000001</v>
      </c>
      <c r="D8" s="1132">
        <v>176.65600000000001</v>
      </c>
      <c r="E8" s="1132">
        <v>176.86699999999999</v>
      </c>
      <c r="F8" s="1133">
        <v>175.32300000000001</v>
      </c>
      <c r="G8" s="1123">
        <f t="shared" ref="G8:G27" si="0">D8/C8-1</f>
        <v>-1.6315302974619472E-2</v>
      </c>
      <c r="H8" s="1123">
        <f>F8/E8-1</f>
        <v>-8.7297234645240529E-3</v>
      </c>
      <c r="I8" s="1131">
        <v>173.2801499</v>
      </c>
      <c r="J8" s="1132">
        <v>171.41717989999998</v>
      </c>
      <c r="K8" s="1132">
        <v>168.8991599</v>
      </c>
      <c r="L8" s="1133">
        <v>169.33518989999999</v>
      </c>
      <c r="M8" s="1123">
        <f t="shared" ref="M8:M27" si="1">J8/I8-1</f>
        <v>-1.0751202610773003E-2</v>
      </c>
      <c r="N8" s="1123">
        <f t="shared" ref="N8:N27" si="2">L8/K8-1</f>
        <v>2.5815995784594925E-3</v>
      </c>
      <c r="O8" s="338"/>
      <c r="P8" s="339"/>
      <c r="Q8" s="340"/>
      <c r="R8" s="341"/>
      <c r="S8" s="338"/>
      <c r="T8" s="338"/>
      <c r="U8" s="338"/>
      <c r="V8" s="338"/>
      <c r="W8" s="338"/>
      <c r="X8" s="338"/>
      <c r="Y8" s="336"/>
      <c r="Z8" s="336"/>
      <c r="AA8" s="336"/>
      <c r="AB8" s="336"/>
    </row>
    <row r="9" spans="1:28" s="346" customFormat="1" ht="30" customHeight="1">
      <c r="A9" s="1522"/>
      <c r="B9" s="384" t="s">
        <v>144</v>
      </c>
      <c r="C9" s="1134">
        <v>177.36799999999999</v>
      </c>
      <c r="D9" s="1135">
        <v>174.46899999999999</v>
      </c>
      <c r="E9" s="1135">
        <v>174.334</v>
      </c>
      <c r="F9" s="1136">
        <v>213.87700000000001</v>
      </c>
      <c r="G9" s="1124">
        <f t="shared" si="0"/>
        <v>-1.6344549185873469E-2</v>
      </c>
      <c r="H9" s="1124">
        <f t="shared" ref="H9:H27" si="3">F9/E9-1</f>
        <v>0.22682322438537517</v>
      </c>
      <c r="I9" s="1134">
        <v>172.46913990000002</v>
      </c>
      <c r="J9" s="1135">
        <v>170.72154990000001</v>
      </c>
      <c r="K9" s="1135">
        <v>170.36203990000001</v>
      </c>
      <c r="L9" s="1136">
        <v>207.3456133</v>
      </c>
      <c r="M9" s="1124">
        <f t="shared" si="1"/>
        <v>-1.0132769265349562E-2</v>
      </c>
      <c r="N9" s="1124">
        <f t="shared" si="2"/>
        <v>0.21708811083565793</v>
      </c>
      <c r="O9" s="338"/>
      <c r="P9" s="338"/>
      <c r="Q9" s="340"/>
      <c r="R9" s="343"/>
      <c r="S9" s="344"/>
      <c r="T9" s="344"/>
      <c r="U9" s="344"/>
      <c r="V9" s="344"/>
      <c r="W9" s="344"/>
      <c r="X9" s="344"/>
      <c r="Y9" s="345"/>
      <c r="Z9" s="345"/>
      <c r="AA9" s="345"/>
      <c r="AB9" s="345"/>
    </row>
    <row r="10" spans="1:28" s="337" customFormat="1" ht="30" customHeight="1">
      <c r="A10" s="1522"/>
      <c r="B10" s="347" t="s">
        <v>145</v>
      </c>
      <c r="C10" s="1131">
        <v>1097.9749999999999</v>
      </c>
      <c r="D10" s="1132">
        <v>1094.258</v>
      </c>
      <c r="E10" s="1132">
        <v>1096.2829999999999</v>
      </c>
      <c r="F10" s="1137">
        <v>1040.6279999999999</v>
      </c>
      <c r="G10" s="1123">
        <f t="shared" si="0"/>
        <v>-3.3853229809420737E-3</v>
      </c>
      <c r="H10" s="1123">
        <f t="shared" si="3"/>
        <v>-5.0767000856530631E-2</v>
      </c>
      <c r="I10" s="1131">
        <v>1043.3222599999999</v>
      </c>
      <c r="J10" s="1132">
        <v>1040.09258</v>
      </c>
      <c r="K10" s="1132">
        <v>1051.7726200000002</v>
      </c>
      <c r="L10" s="1137">
        <v>992.36999000000003</v>
      </c>
      <c r="M10" s="1123">
        <f t="shared" si="1"/>
        <v>-3.0955727907118202E-3</v>
      </c>
      <c r="N10" s="1123">
        <f t="shared" si="2"/>
        <v>-5.647858564715269E-2</v>
      </c>
      <c r="O10" s="1362"/>
      <c r="P10" s="338"/>
      <c r="Q10" s="341"/>
      <c r="R10" s="341"/>
      <c r="S10" s="338"/>
      <c r="T10" s="338"/>
      <c r="U10" s="338"/>
      <c r="V10" s="338"/>
      <c r="W10" s="338"/>
      <c r="X10" s="338"/>
      <c r="Y10" s="336"/>
      <c r="Z10" s="336"/>
      <c r="AA10" s="336"/>
      <c r="AB10" s="336"/>
    </row>
    <row r="11" spans="1:28" s="337" customFormat="1" ht="30" customHeight="1">
      <c r="A11" s="1522"/>
      <c r="B11" s="349" t="s">
        <v>146</v>
      </c>
      <c r="C11" s="1138">
        <v>0.68300000000000005</v>
      </c>
      <c r="D11" s="1139">
        <v>1.4079999999999999</v>
      </c>
      <c r="E11" s="1139">
        <v>1.4990000000000001</v>
      </c>
      <c r="F11" s="1140">
        <v>1.5740000000000001</v>
      </c>
      <c r="G11" s="1121">
        <f t="shared" si="0"/>
        <v>1.0614934114202046</v>
      </c>
      <c r="H11" s="1121">
        <f t="shared" si="3"/>
        <v>5.0033355570380245E-2</v>
      </c>
      <c r="I11" s="1138">
        <v>0.72160990000000003</v>
      </c>
      <c r="J11" s="1139">
        <v>1.8885798999999999</v>
      </c>
      <c r="K11" s="1139">
        <v>2.4721100000000003</v>
      </c>
      <c r="L11" s="1140">
        <v>5.3037799999999997</v>
      </c>
      <c r="M11" s="1121">
        <f t="shared" si="1"/>
        <v>1.6171757067080148</v>
      </c>
      <c r="N11" s="1121">
        <f t="shared" si="2"/>
        <v>1.145446602295205</v>
      </c>
      <c r="O11" s="338"/>
      <c r="P11" s="338"/>
      <c r="Q11" s="341"/>
      <c r="R11" s="341"/>
      <c r="S11" s="338"/>
      <c r="T11" s="338"/>
      <c r="U11" s="338"/>
      <c r="V11" s="338"/>
      <c r="W11" s="338"/>
      <c r="X11" s="338"/>
      <c r="Y11" s="336"/>
      <c r="Z11" s="336"/>
      <c r="AA11" s="336"/>
      <c r="AB11" s="336"/>
    </row>
    <row r="12" spans="1:28" s="337" customFormat="1" ht="20.100000000000001" customHeight="1">
      <c r="A12" s="1522"/>
      <c r="B12" s="350" t="s">
        <v>68</v>
      </c>
      <c r="C12" s="1119">
        <v>419.89600000000002</v>
      </c>
      <c r="D12" s="1120">
        <v>436.75900000000001</v>
      </c>
      <c r="E12" s="1120">
        <v>439.17099999999999</v>
      </c>
      <c r="F12" s="1141">
        <v>458.45100000000002</v>
      </c>
      <c r="G12" s="1122">
        <f t="shared" si="0"/>
        <v>4.0159944367176736E-2</v>
      </c>
      <c r="H12" s="1122">
        <f t="shared" si="3"/>
        <v>4.3900895095532411E-2</v>
      </c>
      <c r="I12" s="1119">
        <v>365.26605990000002</v>
      </c>
      <c r="J12" s="1120">
        <v>396.25826990000002</v>
      </c>
      <c r="K12" s="1120">
        <v>410.05874990000001</v>
      </c>
      <c r="L12" s="1141">
        <v>426.01443990000001</v>
      </c>
      <c r="M12" s="1122">
        <f t="shared" si="1"/>
        <v>8.4848315796120843E-2</v>
      </c>
      <c r="N12" s="1122">
        <f t="shared" si="2"/>
        <v>3.8910741458122899E-2</v>
      </c>
      <c r="O12" s="351"/>
      <c r="P12" s="351"/>
      <c r="Q12" s="340"/>
      <c r="R12" s="341"/>
      <c r="S12" s="338"/>
      <c r="T12" s="338"/>
      <c r="U12" s="338"/>
      <c r="V12" s="338"/>
      <c r="W12" s="338"/>
      <c r="X12" s="338"/>
      <c r="Y12" s="336"/>
      <c r="Z12" s="336"/>
      <c r="AA12" s="336"/>
      <c r="AB12" s="336"/>
    </row>
    <row r="13" spans="1:28" s="346" customFormat="1" ht="30" customHeight="1">
      <c r="A13" s="1522"/>
      <c r="B13" s="342" t="s">
        <v>143</v>
      </c>
      <c r="C13" s="1131">
        <v>61.314999999999998</v>
      </c>
      <c r="D13" s="1132">
        <v>65.977000000000004</v>
      </c>
      <c r="E13" s="1132">
        <v>66.472999999999999</v>
      </c>
      <c r="F13" s="1133">
        <v>72.155000000000001</v>
      </c>
      <c r="G13" s="1123">
        <f t="shared" si="0"/>
        <v>7.6033596999103059E-2</v>
      </c>
      <c r="H13" s="1123">
        <f t="shared" si="3"/>
        <v>8.5478314503633079E-2</v>
      </c>
      <c r="I13" s="1131">
        <v>55.056519999999999</v>
      </c>
      <c r="J13" s="1132">
        <v>58.42042</v>
      </c>
      <c r="K13" s="1132">
        <v>59.796410000000002</v>
      </c>
      <c r="L13" s="1133">
        <v>64.052413299999998</v>
      </c>
      <c r="M13" s="1123">
        <f t="shared" si="1"/>
        <v>6.1099030596194703E-2</v>
      </c>
      <c r="N13" s="1123">
        <f t="shared" si="2"/>
        <v>7.1174896620047834E-2</v>
      </c>
      <c r="O13" s="352"/>
      <c r="P13" s="352"/>
      <c r="Q13" s="340"/>
      <c r="R13" s="343"/>
      <c r="S13" s="344"/>
      <c r="T13" s="344"/>
      <c r="U13" s="344"/>
      <c r="V13" s="344"/>
      <c r="W13" s="344"/>
      <c r="X13" s="344"/>
      <c r="Y13" s="345"/>
      <c r="Z13" s="345"/>
      <c r="AA13" s="345"/>
      <c r="AB13" s="345"/>
    </row>
    <row r="14" spans="1:28" s="337" customFormat="1" ht="30" customHeight="1">
      <c r="A14" s="1522"/>
      <c r="B14" s="384" t="s">
        <v>144</v>
      </c>
      <c r="C14" s="1134">
        <v>55.404000000000003</v>
      </c>
      <c r="D14" s="1135">
        <v>60.710999999999999</v>
      </c>
      <c r="E14" s="1135">
        <v>60.905999999999999</v>
      </c>
      <c r="F14" s="1142">
        <v>79.135000000000005</v>
      </c>
      <c r="G14" s="1124">
        <f t="shared" si="0"/>
        <v>9.578730777561173E-2</v>
      </c>
      <c r="H14" s="1124">
        <f t="shared" si="3"/>
        <v>0.29929727777230508</v>
      </c>
      <c r="I14" s="1134">
        <v>47.187849900000003</v>
      </c>
      <c r="J14" s="1135">
        <v>51.630679900000004</v>
      </c>
      <c r="K14" s="1135">
        <v>53.659019999999998</v>
      </c>
      <c r="L14" s="1142">
        <v>69.40146</v>
      </c>
      <c r="M14" s="1124">
        <f t="shared" si="1"/>
        <v>9.4151990595358725E-2</v>
      </c>
      <c r="N14" s="1124">
        <f t="shared" si="2"/>
        <v>0.29337919328381323</v>
      </c>
      <c r="O14" s="338"/>
      <c r="P14" s="338"/>
      <c r="Q14" s="340"/>
      <c r="R14" s="341"/>
      <c r="S14" s="338"/>
      <c r="T14" s="338"/>
      <c r="U14" s="338"/>
      <c r="V14" s="338"/>
      <c r="W14" s="338"/>
      <c r="X14" s="338"/>
      <c r="Y14" s="336"/>
      <c r="Z14" s="336"/>
      <c r="AA14" s="336"/>
      <c r="AB14" s="336"/>
    </row>
    <row r="15" spans="1:28" s="346" customFormat="1" ht="30" customHeight="1">
      <c r="A15" s="1522"/>
      <c r="B15" s="347" t="s">
        <v>145</v>
      </c>
      <c r="C15" s="1131">
        <v>284.87</v>
      </c>
      <c r="D15" s="1132">
        <v>291.11399999999998</v>
      </c>
      <c r="E15" s="1132">
        <v>291.68099999999998</v>
      </c>
      <c r="F15" s="1133">
        <v>284.71899999999999</v>
      </c>
      <c r="G15" s="1123">
        <f t="shared" si="0"/>
        <v>2.191876996524722E-2</v>
      </c>
      <c r="H15" s="1123">
        <f t="shared" si="3"/>
        <v>-2.3868541317398129E-2</v>
      </c>
      <c r="I15" s="1131">
        <v>245.05452990000001</v>
      </c>
      <c r="J15" s="1132">
        <v>264.26413990000003</v>
      </c>
      <c r="K15" s="1132">
        <v>270.47581989999998</v>
      </c>
      <c r="L15" s="1133">
        <v>259.83665989999997</v>
      </c>
      <c r="M15" s="1123">
        <f t="shared" si="1"/>
        <v>7.838912428119138E-2</v>
      </c>
      <c r="N15" s="1123">
        <f t="shared" si="2"/>
        <v>-3.9334976427591539E-2</v>
      </c>
      <c r="O15" s="1362"/>
      <c r="P15" s="338"/>
      <c r="Q15" s="340"/>
      <c r="R15" s="343"/>
      <c r="S15" s="344"/>
      <c r="T15" s="344"/>
      <c r="U15" s="344"/>
      <c r="V15" s="344"/>
      <c r="W15" s="344"/>
      <c r="X15" s="344"/>
      <c r="Y15" s="345"/>
      <c r="Z15" s="345"/>
      <c r="AA15" s="345"/>
      <c r="AB15" s="345"/>
    </row>
    <row r="16" spans="1:28" s="346" customFormat="1" ht="30" customHeight="1">
      <c r="A16" s="1522"/>
      <c r="B16" s="353" t="s">
        <v>146</v>
      </c>
      <c r="C16" s="1143">
        <v>18.306999999999999</v>
      </c>
      <c r="D16" s="1144">
        <v>18.957000000000001</v>
      </c>
      <c r="E16" s="1144">
        <v>20.111000000000001</v>
      </c>
      <c r="F16" s="1145">
        <v>22.442</v>
      </c>
      <c r="G16" s="1125">
        <f t="shared" si="0"/>
        <v>3.5505544327306682E-2</v>
      </c>
      <c r="H16" s="1125">
        <f t="shared" si="3"/>
        <v>0.11590671771667238</v>
      </c>
      <c r="I16" s="1143">
        <v>17.96716</v>
      </c>
      <c r="J16" s="1144">
        <v>21.94303</v>
      </c>
      <c r="K16" s="1144">
        <v>26.127500000000001</v>
      </c>
      <c r="L16" s="1145">
        <v>32.723906599999999</v>
      </c>
      <c r="M16" s="1125">
        <f t="shared" si="1"/>
        <v>0.22128538956629762</v>
      </c>
      <c r="N16" s="1125">
        <f t="shared" si="2"/>
        <v>0.25246987273945076</v>
      </c>
      <c r="O16" s="338"/>
      <c r="P16" s="338"/>
      <c r="Q16" s="341"/>
      <c r="R16" s="343"/>
      <c r="S16" s="344"/>
      <c r="T16" s="344"/>
      <c r="U16" s="344"/>
      <c r="V16" s="344"/>
      <c r="W16" s="344"/>
      <c r="X16" s="344"/>
      <c r="Y16" s="345"/>
      <c r="Z16" s="345"/>
      <c r="AA16" s="345"/>
      <c r="AB16" s="345"/>
    </row>
    <row r="17" spans="1:28" s="337" customFormat="1" ht="20.100000000000001" customHeight="1">
      <c r="A17" s="1522"/>
      <c r="B17" s="355" t="s">
        <v>147</v>
      </c>
      <c r="C17" s="1119">
        <f>SUM(C18:C20)</f>
        <v>56.335000000000001</v>
      </c>
      <c r="D17" s="1120">
        <f>SUM(D18:D20)</f>
        <v>58.953000000000003</v>
      </c>
      <c r="E17" s="1120">
        <f>SUM(E18:E20)</f>
        <v>60.356999999999999</v>
      </c>
      <c r="F17" s="1141">
        <f>SUM(F18:F20)</f>
        <v>63.77</v>
      </c>
      <c r="G17" s="1122">
        <f t="shared" si="0"/>
        <v>4.647199786988554E-2</v>
      </c>
      <c r="H17" s="1122">
        <f t="shared" si="3"/>
        <v>5.6546879400898087E-2</v>
      </c>
      <c r="I17" s="1119">
        <f>SUM(I18:I20)</f>
        <v>54.047249800000003</v>
      </c>
      <c r="J17" s="1120">
        <f>SUM(J18:J20)</f>
        <v>56.111659799999998</v>
      </c>
      <c r="K17" s="1120">
        <f>SUM(K18:K20)</f>
        <v>59.562799799999993</v>
      </c>
      <c r="L17" s="1141">
        <f>SUM(L18:L20)</f>
        <v>63.284219899999989</v>
      </c>
      <c r="M17" s="1122">
        <f t="shared" si="1"/>
        <v>3.819639311230949E-2</v>
      </c>
      <c r="N17" s="1122">
        <f>L17/K17-1</f>
        <v>6.247893169051455E-2</v>
      </c>
      <c r="O17" s="338"/>
      <c r="P17" s="338"/>
      <c r="Q17" s="338"/>
      <c r="R17" s="338"/>
      <c r="S17" s="334"/>
      <c r="T17" s="334"/>
      <c r="U17" s="351"/>
      <c r="V17" s="351"/>
      <c r="W17" s="351"/>
      <c r="X17" s="351"/>
      <c r="Y17" s="336"/>
      <c r="Z17" s="336"/>
      <c r="AA17" s="336"/>
      <c r="AB17" s="336"/>
    </row>
    <row r="18" spans="1:28" s="337" customFormat="1" ht="45" customHeight="1">
      <c r="A18" s="1522"/>
      <c r="B18" s="356" t="s">
        <v>148</v>
      </c>
      <c r="C18" s="1131">
        <v>41.972999999999999</v>
      </c>
      <c r="D18" s="1132">
        <v>40.414000000000001</v>
      </c>
      <c r="E18" s="1132">
        <v>40.828000000000003</v>
      </c>
      <c r="F18" s="1133">
        <v>41.996000000000002</v>
      </c>
      <c r="G18" s="1123">
        <f t="shared" si="0"/>
        <v>-3.7142925213827893E-2</v>
      </c>
      <c r="H18" s="1123">
        <f t="shared" si="3"/>
        <v>2.8607818164005039E-2</v>
      </c>
      <c r="I18" s="1131">
        <v>40.620979900000002</v>
      </c>
      <c r="J18" s="1132">
        <v>39.723299900000001</v>
      </c>
      <c r="K18" s="1132">
        <v>41.948189899999996</v>
      </c>
      <c r="L18" s="1133">
        <v>43.429809999999996</v>
      </c>
      <c r="M18" s="1123">
        <f t="shared" si="1"/>
        <v>-2.2098925289589122E-2</v>
      </c>
      <c r="N18" s="1123">
        <f t="shared" si="2"/>
        <v>3.5320239169604806E-2</v>
      </c>
      <c r="P18" s="338"/>
      <c r="Q18" s="338"/>
      <c r="R18" s="334"/>
      <c r="S18" s="351"/>
      <c r="T18" s="351"/>
      <c r="U18" s="351"/>
      <c r="V18" s="351"/>
      <c r="W18" s="351"/>
      <c r="X18" s="351"/>
      <c r="Y18" s="336"/>
      <c r="Z18" s="336"/>
      <c r="AA18" s="336"/>
      <c r="AB18" s="336"/>
    </row>
    <row r="19" spans="1:28" s="337" customFormat="1" ht="30" customHeight="1">
      <c r="A19" s="1522"/>
      <c r="B19" s="357" t="s">
        <v>149</v>
      </c>
      <c r="C19" s="1134">
        <v>12.06</v>
      </c>
      <c r="D19" s="1135">
        <v>15.582000000000001</v>
      </c>
      <c r="E19" s="1135">
        <v>16.457999999999998</v>
      </c>
      <c r="F19" s="1142">
        <v>18.728000000000002</v>
      </c>
      <c r="G19" s="1124">
        <f t="shared" si="0"/>
        <v>0.29203980099502491</v>
      </c>
      <c r="H19" s="1124">
        <f t="shared" si="3"/>
        <v>0.13792684408798173</v>
      </c>
      <c r="I19" s="1134">
        <v>11.241639900000001</v>
      </c>
      <c r="J19" s="1135">
        <v>13.664679899999999</v>
      </c>
      <c r="K19" s="1135">
        <v>14.510159900000001</v>
      </c>
      <c r="L19" s="1142">
        <v>16.845659899999998</v>
      </c>
      <c r="M19" s="1124">
        <f t="shared" si="1"/>
        <v>0.21554150653767157</v>
      </c>
      <c r="N19" s="1124">
        <f t="shared" si="2"/>
        <v>0.16095618629261255</v>
      </c>
      <c r="O19" s="338"/>
      <c r="P19" s="338"/>
      <c r="Q19" s="338"/>
      <c r="R19" s="334"/>
      <c r="S19" s="351"/>
      <c r="T19" s="351"/>
      <c r="U19" s="351"/>
      <c r="V19" s="351"/>
      <c r="W19" s="351"/>
      <c r="X19" s="351"/>
      <c r="Y19" s="336"/>
      <c r="Z19" s="336"/>
      <c r="AA19" s="336"/>
      <c r="AB19" s="336"/>
    </row>
    <row r="20" spans="1:28" s="337" customFormat="1" ht="30" customHeight="1">
      <c r="A20" s="1522"/>
      <c r="B20" s="353" t="s">
        <v>150</v>
      </c>
      <c r="C20" s="1143">
        <v>2.302</v>
      </c>
      <c r="D20" s="1144">
        <v>2.9569999999999999</v>
      </c>
      <c r="E20" s="1144">
        <v>3.0710000000000002</v>
      </c>
      <c r="F20" s="1145">
        <v>3.0459999999999998</v>
      </c>
      <c r="G20" s="1125">
        <f t="shared" si="0"/>
        <v>0.28453518679409195</v>
      </c>
      <c r="H20" s="1125">
        <f t="shared" si="3"/>
        <v>-8.1406707912733411E-3</v>
      </c>
      <c r="I20" s="1143">
        <v>2.1846300000000003</v>
      </c>
      <c r="J20" s="1144">
        <v>2.7236799999999999</v>
      </c>
      <c r="K20" s="1144">
        <v>3.1044499999999999</v>
      </c>
      <c r="L20" s="1145">
        <v>3.00875</v>
      </c>
      <c r="M20" s="1125">
        <f t="shared" si="1"/>
        <v>0.24674658866718824</v>
      </c>
      <c r="N20" s="1125">
        <f t="shared" si="2"/>
        <v>-3.0826716487622585E-2</v>
      </c>
      <c r="O20" s="338"/>
      <c r="P20" s="338"/>
      <c r="Q20" s="334"/>
      <c r="R20" s="334"/>
      <c r="S20" s="351"/>
      <c r="T20" s="351"/>
      <c r="U20" s="351"/>
      <c r="V20" s="351"/>
      <c r="W20" s="351"/>
      <c r="X20" s="351"/>
      <c r="Y20" s="336"/>
      <c r="Z20" s="336"/>
      <c r="AA20" s="336"/>
      <c r="AB20" s="336"/>
    </row>
    <row r="21" spans="1:28" s="361" customFormat="1" ht="20.100000000000001" customHeight="1">
      <c r="A21" s="1522"/>
      <c r="B21" s="359" t="s">
        <v>79</v>
      </c>
      <c r="C21" s="1146">
        <v>1931.8430000000001</v>
      </c>
      <c r="D21" s="1147">
        <v>1942.5029999999999</v>
      </c>
      <c r="E21" s="1147">
        <v>1948.511</v>
      </c>
      <c r="F21" s="1148">
        <v>1953.623</v>
      </c>
      <c r="G21" s="1126">
        <f t="shared" si="0"/>
        <v>5.5180467563875624E-3</v>
      </c>
      <c r="H21" s="1126">
        <f t="shared" si="3"/>
        <v>2.6235417711268916E-3</v>
      </c>
      <c r="I21" s="1146">
        <v>1809.1064698999999</v>
      </c>
      <c r="J21" s="1147">
        <v>1836.48982</v>
      </c>
      <c r="K21" s="1147">
        <v>1863.1274799999999</v>
      </c>
      <c r="L21" s="1148">
        <v>1863.6532333</v>
      </c>
      <c r="M21" s="1126">
        <f t="shared" si="1"/>
        <v>1.5136394985925783E-2</v>
      </c>
      <c r="N21" s="1126">
        <f t="shared" si="2"/>
        <v>2.8218858110573564E-4</v>
      </c>
      <c r="O21" s="351"/>
      <c r="P21" s="351"/>
      <c r="Q21" s="334"/>
      <c r="R21" s="334"/>
      <c r="S21" s="351"/>
      <c r="T21" s="351"/>
      <c r="U21" s="351"/>
      <c r="V21" s="351"/>
      <c r="W21" s="351"/>
      <c r="X21" s="351"/>
      <c r="Y21" s="360"/>
      <c r="Z21" s="360"/>
      <c r="AA21" s="360"/>
      <c r="AB21" s="360"/>
    </row>
    <row r="22" spans="1:28" s="361" customFormat="1" ht="30" customHeight="1">
      <c r="A22" s="1523" t="s">
        <v>151</v>
      </c>
      <c r="B22" s="1524"/>
      <c r="C22" s="1149">
        <v>28.494</v>
      </c>
      <c r="D22" s="1150">
        <v>34.719000000000001</v>
      </c>
      <c r="E22" s="1150">
        <v>33.124000000000002</v>
      </c>
      <c r="F22" s="1151">
        <v>24.385000000000002</v>
      </c>
      <c r="G22" s="1127">
        <f t="shared" si="0"/>
        <v>0.21846704569383024</v>
      </c>
      <c r="H22" s="1127">
        <f t="shared" si="3"/>
        <v>-0.2638268325081512</v>
      </c>
      <c r="I22" s="1149">
        <v>20.721979899999997</v>
      </c>
      <c r="J22" s="1150">
        <v>22.9612099</v>
      </c>
      <c r="K22" s="1150">
        <v>22.516789899999999</v>
      </c>
      <c r="L22" s="1151">
        <v>25.173249999999999</v>
      </c>
      <c r="M22" s="1127">
        <f t="shared" si="1"/>
        <v>0.1080606202112957</v>
      </c>
      <c r="N22" s="1127">
        <f t="shared" si="2"/>
        <v>0.11797685690534432</v>
      </c>
      <c r="O22" s="351"/>
      <c r="P22" s="351"/>
      <c r="Q22" s="334"/>
      <c r="R22" s="362"/>
      <c r="S22" s="363"/>
      <c r="T22" s="363"/>
      <c r="U22" s="363"/>
      <c r="V22" s="363"/>
      <c r="W22" s="363"/>
      <c r="X22" s="363"/>
      <c r="Y22" s="360"/>
      <c r="Z22" s="360"/>
      <c r="AA22" s="360"/>
      <c r="AB22" s="360"/>
    </row>
    <row r="23" spans="1:28" s="337" customFormat="1" ht="30" customHeight="1">
      <c r="A23" s="1525" t="s">
        <v>152</v>
      </c>
      <c r="B23" s="1526"/>
      <c r="C23" s="1152">
        <v>1960.337</v>
      </c>
      <c r="D23" s="1153">
        <v>1977.222</v>
      </c>
      <c r="E23" s="1120">
        <v>1981.635</v>
      </c>
      <c r="F23" s="1141">
        <v>1978.008</v>
      </c>
      <c r="G23" s="1122">
        <f t="shared" si="0"/>
        <v>8.6133149555407407E-3</v>
      </c>
      <c r="H23" s="1122">
        <f t="shared" si="3"/>
        <v>-1.8303067921185967E-3</v>
      </c>
      <c r="I23" s="1152">
        <v>1829.8284498999999</v>
      </c>
      <c r="J23" s="1153">
        <v>1859.4510299999999</v>
      </c>
      <c r="K23" s="1120">
        <v>1885.64427</v>
      </c>
      <c r="L23" s="1141">
        <v>1888.8264833000001</v>
      </c>
      <c r="M23" s="1122">
        <f t="shared" si="1"/>
        <v>1.618871982322645E-2</v>
      </c>
      <c r="N23" s="1122">
        <f t="shared" si="2"/>
        <v>1.6876000158820847E-3</v>
      </c>
      <c r="O23" s="338"/>
      <c r="P23" s="338"/>
      <c r="Q23" s="334"/>
      <c r="R23" s="364"/>
      <c r="S23" s="363"/>
      <c r="T23" s="363"/>
      <c r="U23" s="363"/>
      <c r="V23" s="363"/>
      <c r="W23" s="363"/>
      <c r="X23" s="363"/>
      <c r="Y23" s="336"/>
      <c r="Z23" s="336"/>
      <c r="AA23" s="336"/>
      <c r="AB23" s="336"/>
    </row>
    <row r="24" spans="1:28" s="337" customFormat="1" ht="30" customHeight="1">
      <c r="A24" s="1517" t="s">
        <v>143</v>
      </c>
      <c r="B24" s="1518"/>
      <c r="C24" s="1131">
        <v>243.155</v>
      </c>
      <c r="D24" s="1132">
        <v>245.28899999999999</v>
      </c>
      <c r="E24" s="1132">
        <v>246.05500000000001</v>
      </c>
      <c r="F24" s="1133">
        <v>249.96</v>
      </c>
      <c r="G24" s="1123">
        <f t="shared" si="0"/>
        <v>8.776294955892272E-3</v>
      </c>
      <c r="H24" s="1123">
        <f t="shared" si="3"/>
        <v>1.5870435471744049E-2</v>
      </c>
      <c r="I24" s="1131">
        <v>230.35301990000002</v>
      </c>
      <c r="J24" s="1132">
        <v>232.3528799</v>
      </c>
      <c r="K24" s="1132">
        <v>231.27787989999999</v>
      </c>
      <c r="L24" s="1133">
        <v>235.85688329999999</v>
      </c>
      <c r="M24" s="1123">
        <f t="shared" si="1"/>
        <v>8.6817181770317831E-3</v>
      </c>
      <c r="N24" s="1123">
        <f t="shared" si="2"/>
        <v>1.9798708817202471E-2</v>
      </c>
      <c r="O24" s="1407"/>
      <c r="P24" s="1407"/>
      <c r="Q24" s="340"/>
      <c r="R24" s="341"/>
      <c r="S24" s="338"/>
      <c r="T24" s="338"/>
      <c r="U24" s="338"/>
      <c r="V24" s="338"/>
      <c r="W24" s="338"/>
      <c r="X24" s="338"/>
      <c r="Y24" s="336"/>
      <c r="Z24" s="336"/>
      <c r="AA24" s="336"/>
      <c r="AB24" s="336"/>
    </row>
    <row r="25" spans="1:28" s="78" customFormat="1" ht="30" customHeight="1">
      <c r="A25" s="1527" t="s">
        <v>144</v>
      </c>
      <c r="B25" s="1528"/>
      <c r="C25" s="1134">
        <v>232.792</v>
      </c>
      <c r="D25" s="1135">
        <v>235.22499999999999</v>
      </c>
      <c r="E25" s="1135">
        <v>235.304</v>
      </c>
      <c r="F25" s="1142">
        <v>293.108</v>
      </c>
      <c r="G25" s="1124">
        <f t="shared" si="0"/>
        <v>1.0451390082133472E-2</v>
      </c>
      <c r="H25" s="1124">
        <f t="shared" si="3"/>
        <v>0.24565668241933847</v>
      </c>
      <c r="I25" s="1134">
        <v>219.68742989999998</v>
      </c>
      <c r="J25" s="1135">
        <v>222.3910099</v>
      </c>
      <c r="K25" s="1135">
        <v>224.08331989999999</v>
      </c>
      <c r="L25" s="1142">
        <v>276.8211733</v>
      </c>
      <c r="M25" s="1124">
        <f t="shared" si="1"/>
        <v>1.2306484723457523E-2</v>
      </c>
      <c r="N25" s="1124">
        <f t="shared" si="2"/>
        <v>0.23534930410498611</v>
      </c>
      <c r="O25" s="1407"/>
      <c r="P25" s="1407"/>
      <c r="Q25" s="340"/>
      <c r="R25" s="366"/>
      <c r="S25" s="367"/>
      <c r="T25" s="367"/>
      <c r="U25" s="367"/>
      <c r="V25" s="367"/>
      <c r="W25" s="367"/>
      <c r="X25" s="367"/>
      <c r="Y25" s="74"/>
      <c r="Z25" s="74"/>
      <c r="AA25" s="74"/>
      <c r="AB25" s="74"/>
    </row>
    <row r="26" spans="1:28" s="337" customFormat="1" ht="30" customHeight="1">
      <c r="A26" s="1517" t="s">
        <v>145</v>
      </c>
      <c r="B26" s="1518"/>
      <c r="C26" s="1131">
        <v>1465.4</v>
      </c>
      <c r="D26" s="1132">
        <v>1476.338</v>
      </c>
      <c r="E26" s="1132">
        <v>1478.627</v>
      </c>
      <c r="F26" s="1133">
        <v>1409.836</v>
      </c>
      <c r="G26" s="1123">
        <f t="shared" si="0"/>
        <v>7.4641736044764873E-3</v>
      </c>
      <c r="H26" s="1123">
        <f t="shared" si="3"/>
        <v>-4.6523565442806003E-2</v>
      </c>
      <c r="I26" s="1131">
        <v>1361.0975199</v>
      </c>
      <c r="J26" s="1132">
        <v>1380.86016</v>
      </c>
      <c r="K26" s="1132">
        <v>1401.3838000000001</v>
      </c>
      <c r="L26" s="1133">
        <v>1337.0111499999998</v>
      </c>
      <c r="M26" s="1123">
        <f t="shared" si="1"/>
        <v>1.4519635669788089E-2</v>
      </c>
      <c r="N26" s="1123">
        <f t="shared" si="2"/>
        <v>-4.5935060759229707E-2</v>
      </c>
      <c r="O26" s="1407"/>
      <c r="P26" s="1407"/>
      <c r="Q26" s="341"/>
      <c r="R26" s="341"/>
      <c r="S26" s="338"/>
      <c r="T26" s="338"/>
      <c r="U26" s="338"/>
      <c r="V26" s="338"/>
      <c r="W26" s="338"/>
      <c r="X26" s="338"/>
      <c r="Y26" s="336"/>
      <c r="Z26" s="336"/>
      <c r="AA26" s="336"/>
      <c r="AB26" s="336"/>
    </row>
    <row r="27" spans="1:28" s="337" customFormat="1" ht="30" customHeight="1">
      <c r="A27" s="1519" t="s">
        <v>146</v>
      </c>
      <c r="B27" s="1520"/>
      <c r="C27" s="1154">
        <v>18.989999999999998</v>
      </c>
      <c r="D27" s="1155">
        <v>20.37</v>
      </c>
      <c r="E27" s="1155">
        <v>21.649000000000001</v>
      </c>
      <c r="F27" s="1156">
        <v>25.103999999999999</v>
      </c>
      <c r="G27" s="1128">
        <f t="shared" si="0"/>
        <v>7.2669826224328826E-2</v>
      </c>
      <c r="H27" s="1128">
        <f t="shared" si="3"/>
        <v>0.15959166705159578</v>
      </c>
      <c r="I27" s="1154">
        <v>18.690480000000001</v>
      </c>
      <c r="J27" s="1155">
        <v>23.846979999999999</v>
      </c>
      <c r="K27" s="1155">
        <v>28.899270000000001</v>
      </c>
      <c r="L27" s="1156">
        <v>39.1372766</v>
      </c>
      <c r="M27" s="1128">
        <f t="shared" si="1"/>
        <v>0.27588911574234576</v>
      </c>
      <c r="N27" s="1128">
        <f t="shared" si="2"/>
        <v>0.35426523230517581</v>
      </c>
      <c r="O27" s="365"/>
      <c r="P27" s="365"/>
      <c r="Q27" s="341"/>
      <c r="R27" s="341"/>
      <c r="S27" s="338"/>
      <c r="T27" s="338"/>
      <c r="U27" s="338"/>
      <c r="V27" s="338"/>
      <c r="W27" s="338"/>
      <c r="X27" s="338"/>
      <c r="Y27" s="336"/>
      <c r="Z27" s="336"/>
      <c r="AA27" s="336"/>
      <c r="AB27" s="336"/>
    </row>
    <row r="28" spans="1:28" ht="5.0999999999999996" customHeight="1">
      <c r="A28" s="368"/>
      <c r="B28" s="368"/>
      <c r="C28" s="249"/>
      <c r="D28" s="368"/>
      <c r="E28" s="368"/>
      <c r="F28" s="368"/>
      <c r="G28" s="368"/>
      <c r="H28" s="369"/>
      <c r="I28" s="370"/>
      <c r="J28" s="230"/>
      <c r="K28" s="230"/>
      <c r="L28" s="230"/>
      <c r="M28" s="369"/>
      <c r="N28" s="369"/>
    </row>
    <row r="29" spans="1:28" ht="25.5" customHeight="1">
      <c r="A29" s="1470" t="s">
        <v>522</v>
      </c>
      <c r="B29" s="1470"/>
      <c r="C29" s="1470"/>
      <c r="D29" s="1470"/>
      <c r="E29" s="1470"/>
      <c r="F29" s="1470"/>
      <c r="G29" s="1470"/>
      <c r="H29" s="1470"/>
      <c r="I29" s="1470"/>
      <c r="J29" s="1470"/>
      <c r="K29" s="1470"/>
      <c r="L29" s="1470"/>
      <c r="M29" s="1470"/>
      <c r="N29" s="1470"/>
    </row>
    <row r="30" spans="1:28" ht="12.75" customHeight="1">
      <c r="A30" s="144" t="s">
        <v>62</v>
      </c>
      <c r="B30" s="371"/>
      <c r="C30" s="371"/>
      <c r="D30" s="371"/>
      <c r="E30" s="371"/>
      <c r="F30" s="372"/>
      <c r="G30" s="372"/>
      <c r="H30" s="373"/>
      <c r="I30" s="337"/>
      <c r="J30" s="337"/>
      <c r="K30" s="337"/>
      <c r="L30" s="337"/>
      <c r="M30" s="338"/>
      <c r="N30" s="338"/>
    </row>
    <row r="31" spans="1:28" ht="12.75" customHeight="1">
      <c r="A31" s="374" t="s">
        <v>104</v>
      </c>
      <c r="B31" s="375"/>
      <c r="C31" s="375"/>
      <c r="D31" s="375"/>
      <c r="E31" s="375"/>
      <c r="F31" s="371"/>
      <c r="G31" s="371"/>
      <c r="H31" s="372"/>
      <c r="I31" s="337"/>
      <c r="J31" s="337"/>
      <c r="K31" s="337"/>
      <c r="L31" s="337"/>
      <c r="M31" s="351"/>
      <c r="N31" s="351"/>
    </row>
    <row r="33" spans="1:14" ht="12.75" customHeight="1">
      <c r="A33" s="86"/>
      <c r="B33" s="376"/>
      <c r="C33" s="377"/>
      <c r="D33" s="377"/>
      <c r="E33" s="377"/>
      <c r="F33" s="377"/>
      <c r="G33" s="376"/>
      <c r="H33" s="376"/>
      <c r="J33" s="378"/>
      <c r="K33" s="378"/>
    </row>
    <row r="36" spans="1:14" ht="11.25" customHeight="1">
      <c r="C36" s="380"/>
      <c r="D36" s="380"/>
      <c r="E36" s="380"/>
      <c r="F36" s="380"/>
      <c r="G36" s="381"/>
      <c r="H36" s="381"/>
      <c r="I36" s="380"/>
      <c r="J36" s="382"/>
      <c r="K36" s="382"/>
      <c r="L36" s="382"/>
      <c r="M36" s="383"/>
      <c r="N36" s="383"/>
    </row>
    <row r="42" spans="1:14" ht="12" customHeight="1"/>
    <row r="43" spans="1:14" ht="11.25" customHeight="1"/>
    <row r="53" ht="12" customHeight="1"/>
    <row r="56" ht="12" customHeight="1"/>
    <row r="62" ht="12" customHeight="1"/>
    <row r="74" ht="11.25" customHeight="1"/>
  </sheetData>
  <mergeCells count="15">
    <mergeCell ref="A1:N1"/>
    <mergeCell ref="O3:V3"/>
    <mergeCell ref="A4:C4"/>
    <mergeCell ref="O4:Q4"/>
    <mergeCell ref="B5:B6"/>
    <mergeCell ref="C5:H5"/>
    <mergeCell ref="I5:N5"/>
    <mergeCell ref="A29:N29"/>
    <mergeCell ref="A26:B26"/>
    <mergeCell ref="A27:B27"/>
    <mergeCell ref="A7:A21"/>
    <mergeCell ref="A22:B22"/>
    <mergeCell ref="A23:B23"/>
    <mergeCell ref="A24:B24"/>
    <mergeCell ref="A25:B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V77"/>
  <sheetViews>
    <sheetView topLeftCell="A16" zoomScaleNormal="100" workbookViewId="0">
      <selection activeCell="C17" sqref="C17"/>
    </sheetView>
  </sheetViews>
  <sheetFormatPr baseColWidth="10" defaultColWidth="11.42578125" defaultRowHeight="11.25"/>
  <cols>
    <col min="1" max="1" width="7.5703125" style="379" customWidth="1"/>
    <col min="2" max="2" width="25.7109375" style="379" customWidth="1"/>
    <col min="3" max="3" width="11.7109375" style="379" customWidth="1"/>
    <col min="4" max="12" width="11.7109375" style="319" customWidth="1"/>
    <col min="13" max="14" width="11.42578125" style="318"/>
    <col min="15" max="16384" width="11.42578125" style="319"/>
  </cols>
  <sheetData>
    <row r="1" spans="1:15" s="387" customFormat="1" ht="18" customHeight="1">
      <c r="A1" s="1529" t="s">
        <v>153</v>
      </c>
      <c r="B1" s="1529"/>
      <c r="C1" s="1529"/>
      <c r="D1" s="1529"/>
      <c r="E1" s="1529"/>
      <c r="F1" s="1529"/>
      <c r="G1" s="1529"/>
      <c r="H1" s="1529"/>
      <c r="I1" s="1529"/>
      <c r="J1" s="1529"/>
      <c r="K1" s="1529"/>
      <c r="L1" s="1529"/>
      <c r="M1" s="386"/>
      <c r="N1" s="386"/>
    </row>
    <row r="2" spans="1:15" ht="15" customHeight="1">
      <c r="A2" s="86"/>
      <c r="B2" s="376"/>
      <c r="C2" s="377"/>
      <c r="D2" s="377"/>
      <c r="E2" s="377"/>
      <c r="F2" s="376"/>
      <c r="G2" s="376"/>
      <c r="H2" s="376"/>
      <c r="J2" s="378"/>
    </row>
    <row r="3" spans="1:15" ht="14.25" customHeight="1">
      <c r="A3" s="388" t="s">
        <v>602</v>
      </c>
      <c r="B3" s="389"/>
      <c r="C3" s="389"/>
      <c r="D3" s="389"/>
      <c r="E3" s="389"/>
      <c r="F3" s="389"/>
      <c r="G3" s="389"/>
      <c r="H3" s="376"/>
      <c r="J3" s="378"/>
    </row>
    <row r="4" spans="1:15" ht="14.25" customHeight="1">
      <c r="A4" s="390" t="s">
        <v>48</v>
      </c>
      <c r="B4" s="391"/>
      <c r="C4" s="392"/>
      <c r="D4" s="393"/>
      <c r="E4" s="393"/>
      <c r="F4" s="393"/>
      <c r="G4" s="393"/>
      <c r="H4" s="393"/>
      <c r="I4" s="393"/>
      <c r="J4" s="393"/>
      <c r="K4" s="389"/>
      <c r="L4" s="389"/>
    </row>
    <row r="5" spans="1:15" ht="28.15" customHeight="1">
      <c r="A5" s="394"/>
      <c r="B5" s="395"/>
      <c r="C5" s="1537" t="s">
        <v>109</v>
      </c>
      <c r="D5" s="1538"/>
      <c r="E5" s="1537" t="s">
        <v>110</v>
      </c>
      <c r="F5" s="1538"/>
      <c r="G5" s="1537" t="s">
        <v>111</v>
      </c>
      <c r="H5" s="1537"/>
      <c r="I5" s="1538"/>
      <c r="J5" s="1539" t="s">
        <v>112</v>
      </c>
      <c r="K5" s="1541" t="s">
        <v>113</v>
      </c>
      <c r="L5" s="1543" t="s">
        <v>114</v>
      </c>
      <c r="M5" s="396"/>
      <c r="O5" s="318"/>
    </row>
    <row r="6" spans="1:15" ht="42" customHeight="1">
      <c r="A6" s="397"/>
      <c r="B6" s="398"/>
      <c r="C6" s="281" t="s">
        <v>115</v>
      </c>
      <c r="D6" s="282" t="s">
        <v>116</v>
      </c>
      <c r="E6" s="283" t="s">
        <v>117</v>
      </c>
      <c r="F6" s="282" t="s">
        <v>118</v>
      </c>
      <c r="G6" s="284" t="s">
        <v>119</v>
      </c>
      <c r="H6" s="309" t="s">
        <v>120</v>
      </c>
      <c r="I6" s="282" t="s">
        <v>121</v>
      </c>
      <c r="J6" s="1540"/>
      <c r="K6" s="1542"/>
      <c r="L6" s="1544"/>
      <c r="M6" s="399"/>
      <c r="O6" s="318"/>
    </row>
    <row r="7" spans="1:15" ht="20.100000000000001" customHeight="1">
      <c r="A7" s="1521" t="s">
        <v>142</v>
      </c>
      <c r="B7" s="1157" t="s">
        <v>136</v>
      </c>
      <c r="C7" s="1342">
        <v>750.38800000000003</v>
      </c>
      <c r="D7" s="1343">
        <v>66.274000000000001</v>
      </c>
      <c r="E7" s="1342">
        <v>211.50899999999999</v>
      </c>
      <c r="F7" s="1343">
        <v>53.146000000000001</v>
      </c>
      <c r="G7" s="1342">
        <v>204.464</v>
      </c>
      <c r="H7" s="1343">
        <v>54.694000000000003</v>
      </c>
      <c r="I7" s="1342">
        <v>6.54</v>
      </c>
      <c r="J7" s="1343">
        <v>79.516000000000005</v>
      </c>
      <c r="K7" s="1342">
        <v>4.8710000000000004</v>
      </c>
      <c r="L7" s="1345">
        <v>1431.402</v>
      </c>
      <c r="M7" s="401"/>
      <c r="N7" s="402"/>
      <c r="O7" s="318"/>
    </row>
    <row r="8" spans="1:15" ht="20.100000000000001" customHeight="1">
      <c r="A8" s="1522"/>
      <c r="B8" s="1158" t="s">
        <v>143</v>
      </c>
      <c r="C8" s="1338">
        <v>53.335999999999999</v>
      </c>
      <c r="D8" s="241">
        <v>8.468</v>
      </c>
      <c r="E8" s="1338">
        <v>31.466000000000001</v>
      </c>
      <c r="F8" s="241">
        <v>5.4189999999999996</v>
      </c>
      <c r="G8" s="1338">
        <v>58.334000000000003</v>
      </c>
      <c r="H8" s="241">
        <v>5.0140000000000002</v>
      </c>
      <c r="I8" s="1338">
        <v>2.206</v>
      </c>
      <c r="J8" s="241">
        <v>9.6329999999999991</v>
      </c>
      <c r="K8" s="1338">
        <v>1.4470000000000001</v>
      </c>
      <c r="L8" s="1337">
        <v>175.32300000000001</v>
      </c>
      <c r="M8" s="404"/>
      <c r="N8" s="402"/>
      <c r="O8" s="318"/>
    </row>
    <row r="9" spans="1:15" ht="20.100000000000001" customHeight="1">
      <c r="A9" s="1522"/>
      <c r="B9" s="1159" t="s">
        <v>144</v>
      </c>
      <c r="C9" s="1339">
        <v>100.104</v>
      </c>
      <c r="D9" s="237">
        <v>13.618</v>
      </c>
      <c r="E9" s="1339">
        <v>40.908999999999999</v>
      </c>
      <c r="F9" s="237">
        <v>8.6029999999999998</v>
      </c>
      <c r="G9" s="1339">
        <v>34.006999999999998</v>
      </c>
      <c r="H9" s="237">
        <v>7.867</v>
      </c>
      <c r="I9" s="1339">
        <v>1.706</v>
      </c>
      <c r="J9" s="237">
        <v>5.9749999999999996</v>
      </c>
      <c r="K9" s="1339">
        <v>1.0880000000000001</v>
      </c>
      <c r="L9" s="1336">
        <v>213.87700000000001</v>
      </c>
      <c r="M9" s="404"/>
      <c r="N9" s="402"/>
      <c r="O9" s="318"/>
    </row>
    <row r="10" spans="1:15" ht="20.100000000000001" customHeight="1">
      <c r="A10" s="1522"/>
      <c r="B10" s="1158" t="s">
        <v>145</v>
      </c>
      <c r="C10" s="1338">
        <v>596.01800000000003</v>
      </c>
      <c r="D10" s="241">
        <v>44.085000000000001</v>
      </c>
      <c r="E10" s="1338">
        <v>138.95699999999999</v>
      </c>
      <c r="F10" s="241">
        <v>39.063000000000002</v>
      </c>
      <c r="G10" s="1338">
        <v>111.917</v>
      </c>
      <c r="H10" s="241">
        <v>41.802999999999997</v>
      </c>
      <c r="I10" s="1338">
        <v>2.6230000000000002</v>
      </c>
      <c r="J10" s="241">
        <v>63.896000000000001</v>
      </c>
      <c r="K10" s="1338">
        <v>2.266</v>
      </c>
      <c r="L10" s="1337">
        <v>1040.6279999999999</v>
      </c>
      <c r="M10" s="404"/>
      <c r="N10" s="402"/>
      <c r="O10" s="318"/>
    </row>
    <row r="11" spans="1:15" ht="20.100000000000001" customHeight="1">
      <c r="A11" s="1522"/>
      <c r="B11" s="1160" t="s">
        <v>154</v>
      </c>
      <c r="C11" s="1340">
        <v>0.93</v>
      </c>
      <c r="D11" s="1341">
        <v>0.10299999999999999</v>
      </c>
      <c r="E11" s="1340">
        <v>0.17699999999999999</v>
      </c>
      <c r="F11" s="1341">
        <v>6.0999999999999999E-2</v>
      </c>
      <c r="G11" s="1340">
        <v>0.20599999999999999</v>
      </c>
      <c r="H11" s="1341">
        <v>0.01</v>
      </c>
      <c r="I11" s="1340">
        <v>5.0000000000000001E-3</v>
      </c>
      <c r="J11" s="1341">
        <v>1.2E-2</v>
      </c>
      <c r="K11" s="1340">
        <v>7.0000000000000007E-2</v>
      </c>
      <c r="L11" s="1346">
        <v>1.5740000000000001</v>
      </c>
      <c r="M11" s="404"/>
      <c r="N11" s="402"/>
      <c r="O11" s="318"/>
    </row>
    <row r="12" spans="1:15" ht="20.100000000000001" customHeight="1">
      <c r="A12" s="1522"/>
      <c r="B12" s="1161" t="s">
        <v>68</v>
      </c>
      <c r="C12" s="1344">
        <v>240.10599999999999</v>
      </c>
      <c r="D12" s="1343">
        <v>38.345999999999997</v>
      </c>
      <c r="E12" s="1344">
        <v>73.308000000000007</v>
      </c>
      <c r="F12" s="1343">
        <v>33.878</v>
      </c>
      <c r="G12" s="1344">
        <v>41.902000000000001</v>
      </c>
      <c r="H12" s="1343">
        <v>1.8149999999999999</v>
      </c>
      <c r="I12" s="1344">
        <v>7.3479999999999999</v>
      </c>
      <c r="J12" s="1343">
        <v>16.029</v>
      </c>
      <c r="K12" s="1344">
        <v>5.7190000000000003</v>
      </c>
      <c r="L12" s="1347">
        <v>458.45100000000002</v>
      </c>
      <c r="M12" s="408"/>
      <c r="N12" s="402"/>
      <c r="O12" s="318"/>
    </row>
    <row r="13" spans="1:15" ht="20.100000000000001" customHeight="1">
      <c r="A13" s="1522"/>
      <c r="B13" s="1158" t="s">
        <v>143</v>
      </c>
      <c r="C13" s="1338">
        <v>20.518999999999998</v>
      </c>
      <c r="D13" s="241">
        <v>5.4279999999999999</v>
      </c>
      <c r="E13" s="1338">
        <v>15.314</v>
      </c>
      <c r="F13" s="241">
        <v>5.6589999999999998</v>
      </c>
      <c r="G13" s="1338">
        <v>17.372</v>
      </c>
      <c r="H13" s="241">
        <v>0.39700000000000002</v>
      </c>
      <c r="I13" s="1338">
        <v>1.2569999999999999</v>
      </c>
      <c r="J13" s="241">
        <v>4.2670000000000003</v>
      </c>
      <c r="K13" s="1338">
        <v>1.9419999999999999</v>
      </c>
      <c r="L13" s="1337">
        <v>72.155000000000001</v>
      </c>
      <c r="M13" s="404"/>
      <c r="N13" s="402"/>
      <c r="O13" s="318"/>
    </row>
    <row r="14" spans="1:15" ht="20.100000000000001" customHeight="1">
      <c r="A14" s="1522"/>
      <c r="B14" s="1159" t="s">
        <v>144</v>
      </c>
      <c r="C14" s="1339">
        <v>36.359000000000002</v>
      </c>
      <c r="D14" s="237">
        <v>6.3380000000000001</v>
      </c>
      <c r="E14" s="1339">
        <v>18.038</v>
      </c>
      <c r="F14" s="237">
        <v>6.79</v>
      </c>
      <c r="G14" s="1339">
        <v>7.3730000000000002</v>
      </c>
      <c r="H14" s="237">
        <v>0.315</v>
      </c>
      <c r="I14" s="1339">
        <v>1.0229999999999999</v>
      </c>
      <c r="J14" s="237">
        <v>1.1910000000000001</v>
      </c>
      <c r="K14" s="1339">
        <v>1.708</v>
      </c>
      <c r="L14" s="1336">
        <v>79.135000000000005</v>
      </c>
      <c r="M14" s="404"/>
      <c r="N14" s="402"/>
      <c r="O14" s="318"/>
    </row>
    <row r="15" spans="1:15" ht="20.100000000000001" customHeight="1">
      <c r="A15" s="1522"/>
      <c r="B15" s="1158" t="s">
        <v>145</v>
      </c>
      <c r="C15" s="1338">
        <v>172.12100000000001</v>
      </c>
      <c r="D15" s="241">
        <v>24.972999999999999</v>
      </c>
      <c r="E15" s="1338">
        <v>36.753</v>
      </c>
      <c r="F15" s="241">
        <v>20.381</v>
      </c>
      <c r="G15" s="1338">
        <v>14.885</v>
      </c>
      <c r="H15" s="241">
        <v>1.03</v>
      </c>
      <c r="I15" s="1338">
        <v>4.2670000000000003</v>
      </c>
      <c r="J15" s="241">
        <v>8.9710000000000001</v>
      </c>
      <c r="K15" s="1338">
        <v>1.3380000000000001</v>
      </c>
      <c r="L15" s="1337">
        <v>284.71899999999999</v>
      </c>
      <c r="M15" s="404"/>
      <c r="N15" s="402"/>
      <c r="O15" s="318"/>
    </row>
    <row r="16" spans="1:15" ht="20.100000000000001" customHeight="1">
      <c r="A16" s="1522"/>
      <c r="B16" s="1160" t="s">
        <v>154</v>
      </c>
      <c r="C16" s="1340">
        <v>11.106999999999999</v>
      </c>
      <c r="D16" s="1341">
        <v>1.607</v>
      </c>
      <c r="E16" s="1340">
        <v>3.2029999999999998</v>
      </c>
      <c r="F16" s="1341">
        <v>1.048</v>
      </c>
      <c r="G16" s="1340">
        <v>2.2719999999999998</v>
      </c>
      <c r="H16" s="1341">
        <v>7.2999999999999995E-2</v>
      </c>
      <c r="I16" s="1340">
        <v>0.80100000000000005</v>
      </c>
      <c r="J16" s="1341">
        <v>1.6</v>
      </c>
      <c r="K16" s="1340">
        <v>0.73099999999999998</v>
      </c>
      <c r="L16" s="1346">
        <v>22.442</v>
      </c>
      <c r="M16" s="404"/>
      <c r="N16" s="402"/>
      <c r="O16" s="318"/>
    </row>
    <row r="17" spans="1:22" ht="20.100000000000001" customHeight="1">
      <c r="A17" s="1522"/>
      <c r="B17" s="1162" t="s">
        <v>155</v>
      </c>
      <c r="C17" s="1344">
        <f t="shared" ref="C17:L17" si="0">SUM(C18:C20)</f>
        <v>19.538</v>
      </c>
      <c r="D17" s="1343">
        <f t="shared" si="0"/>
        <v>1.486</v>
      </c>
      <c r="E17" s="1344">
        <f t="shared" si="0"/>
        <v>4.9349999999999996</v>
      </c>
      <c r="F17" s="1343">
        <f t="shared" si="0"/>
        <v>1.319</v>
      </c>
      <c r="G17" s="1344">
        <f t="shared" si="0"/>
        <v>34.43</v>
      </c>
      <c r="H17" s="1343">
        <f t="shared" si="0"/>
        <v>0.27</v>
      </c>
      <c r="I17" s="1344">
        <f t="shared" si="0"/>
        <v>0.14299999999999999</v>
      </c>
      <c r="J17" s="1343">
        <f t="shared" si="0"/>
        <v>1.5169999999999999</v>
      </c>
      <c r="K17" s="1344">
        <f t="shared" si="0"/>
        <v>0.13200000000000001</v>
      </c>
      <c r="L17" s="1347">
        <f t="shared" si="0"/>
        <v>63.77</v>
      </c>
      <c r="M17" s="404"/>
      <c r="N17" s="402"/>
      <c r="O17" s="318"/>
    </row>
    <row r="18" spans="1:22" ht="30" customHeight="1">
      <c r="A18" s="1522"/>
      <c r="B18" s="1163" t="s">
        <v>148</v>
      </c>
      <c r="C18" s="1338">
        <v>8.2110000000000003</v>
      </c>
      <c r="D18" s="241">
        <v>0.748</v>
      </c>
      <c r="E18" s="1338">
        <v>1.161</v>
      </c>
      <c r="F18" s="241">
        <v>0.42199999999999999</v>
      </c>
      <c r="G18" s="1338">
        <v>30.911000000000001</v>
      </c>
      <c r="H18" s="1338" t="s">
        <v>55</v>
      </c>
      <c r="I18" s="1338">
        <v>1.7999999999999999E-2</v>
      </c>
      <c r="J18" s="241">
        <v>0.52300000000000002</v>
      </c>
      <c r="K18" s="1338">
        <v>2E-3</v>
      </c>
      <c r="L18" s="1337">
        <v>41.996000000000002</v>
      </c>
      <c r="M18" s="404"/>
      <c r="N18" s="404"/>
      <c r="O18" s="404"/>
      <c r="P18" s="404"/>
      <c r="Q18" s="404"/>
      <c r="R18" s="404"/>
      <c r="S18" s="404"/>
      <c r="T18" s="404"/>
      <c r="U18" s="404"/>
      <c r="V18" s="404"/>
    </row>
    <row r="19" spans="1:22" ht="30" customHeight="1">
      <c r="A19" s="1522"/>
      <c r="B19" s="1164" t="s">
        <v>149</v>
      </c>
      <c r="C19" s="1339">
        <v>9.5079999999999991</v>
      </c>
      <c r="D19" s="237">
        <v>0.71099999999999997</v>
      </c>
      <c r="E19" s="1339">
        <v>3.3330000000000002</v>
      </c>
      <c r="F19" s="237">
        <v>0.85399999999999998</v>
      </c>
      <c r="G19" s="1339">
        <v>3.0089999999999999</v>
      </c>
      <c r="H19" s="237">
        <v>0.26900000000000002</v>
      </c>
      <c r="I19" s="1339">
        <v>0.125</v>
      </c>
      <c r="J19" s="237">
        <v>0.8</v>
      </c>
      <c r="K19" s="1339">
        <v>0.11899999999999999</v>
      </c>
      <c r="L19" s="1336">
        <v>18.728000000000002</v>
      </c>
      <c r="M19" s="404"/>
      <c r="N19" s="402"/>
      <c r="O19" s="402"/>
    </row>
    <row r="20" spans="1:22" ht="30" customHeight="1">
      <c r="A20" s="1522"/>
      <c r="B20" s="1165" t="s">
        <v>150</v>
      </c>
      <c r="C20" s="1338">
        <v>1.819</v>
      </c>
      <c r="D20" s="241">
        <v>2.7E-2</v>
      </c>
      <c r="E20" s="1338">
        <v>0.441</v>
      </c>
      <c r="F20" s="241">
        <v>4.2999999999999997E-2</v>
      </c>
      <c r="G20" s="1338">
        <v>0.51</v>
      </c>
      <c r="H20" s="241">
        <v>1E-3</v>
      </c>
      <c r="I20" s="1338" t="s">
        <v>55</v>
      </c>
      <c r="J20" s="241">
        <v>0.19400000000000001</v>
      </c>
      <c r="K20" s="1338">
        <v>1.0999999999999999E-2</v>
      </c>
      <c r="L20" s="1337">
        <v>3.0459999999999998</v>
      </c>
      <c r="M20" s="404"/>
      <c r="N20" s="402"/>
      <c r="O20" s="318"/>
    </row>
    <row r="21" spans="1:22" ht="20.100000000000001" customHeight="1">
      <c r="A21" s="1546"/>
      <c r="B21" s="1166" t="s">
        <v>79</v>
      </c>
      <c r="C21" s="1348">
        <v>1010.032</v>
      </c>
      <c r="D21" s="1169">
        <v>106.10599999999999</v>
      </c>
      <c r="E21" s="1348">
        <v>289.75200000000001</v>
      </c>
      <c r="F21" s="1169">
        <v>88.343000000000004</v>
      </c>
      <c r="G21" s="1348">
        <v>280.79599999999999</v>
      </c>
      <c r="H21" s="1169">
        <v>56.779000000000003</v>
      </c>
      <c r="I21" s="1348">
        <v>14.031000000000001</v>
      </c>
      <c r="J21" s="1169">
        <v>97.061999999999998</v>
      </c>
      <c r="K21" s="1348">
        <v>10.722</v>
      </c>
      <c r="L21" s="580">
        <v>1953.623</v>
      </c>
      <c r="M21" s="404"/>
      <c r="N21" s="402"/>
      <c r="O21" s="318"/>
    </row>
    <row r="22" spans="1:22" ht="30" customHeight="1">
      <c r="A22" s="1547" t="s">
        <v>151</v>
      </c>
      <c r="B22" s="1547"/>
      <c r="C22" s="1349">
        <v>13.247</v>
      </c>
      <c r="D22" s="1350">
        <v>4.3739999999999997</v>
      </c>
      <c r="E22" s="1349">
        <v>2.6030000000000002</v>
      </c>
      <c r="F22" s="1350">
        <v>1.097</v>
      </c>
      <c r="G22" s="1349">
        <v>2.2210000000000001</v>
      </c>
      <c r="H22" s="1350">
        <v>4.5999999999999999E-2</v>
      </c>
      <c r="I22" s="1349">
        <v>0.01</v>
      </c>
      <c r="J22" s="1350">
        <v>0.753</v>
      </c>
      <c r="K22" s="1349">
        <v>3.4000000000000002E-2</v>
      </c>
      <c r="L22" s="1351">
        <v>24.385000000000002</v>
      </c>
      <c r="M22" s="404"/>
      <c r="N22" s="402"/>
      <c r="O22" s="318"/>
    </row>
    <row r="23" spans="1:22" ht="30" customHeight="1">
      <c r="A23" s="1548" t="s">
        <v>152</v>
      </c>
      <c r="B23" s="1548"/>
      <c r="C23" s="1344">
        <v>1023.279</v>
      </c>
      <c r="D23" s="1343">
        <v>110.48</v>
      </c>
      <c r="E23" s="1344">
        <v>292.35500000000002</v>
      </c>
      <c r="F23" s="1343">
        <v>89.44</v>
      </c>
      <c r="G23" s="1344">
        <v>283.017</v>
      </c>
      <c r="H23" s="1343">
        <v>56.825000000000003</v>
      </c>
      <c r="I23" s="1344">
        <v>14.041</v>
      </c>
      <c r="J23" s="1343">
        <v>97.814999999999998</v>
      </c>
      <c r="K23" s="1344">
        <v>10.756</v>
      </c>
      <c r="L23" s="1347">
        <v>1978.008</v>
      </c>
      <c r="M23" s="1093"/>
      <c r="N23" s="402"/>
      <c r="O23" s="318"/>
    </row>
    <row r="24" spans="1:22" ht="20.100000000000001" customHeight="1">
      <c r="A24" s="1549" t="s">
        <v>143</v>
      </c>
      <c r="B24" s="1549"/>
      <c r="C24" s="1338">
        <v>75.388999999999996</v>
      </c>
      <c r="D24" s="241">
        <v>13.914999999999999</v>
      </c>
      <c r="E24" s="1338">
        <v>47.186999999999998</v>
      </c>
      <c r="F24" s="241">
        <v>11.109</v>
      </c>
      <c r="G24" s="1338">
        <v>76.072999999999993</v>
      </c>
      <c r="H24" s="241">
        <v>5.4119999999999999</v>
      </c>
      <c r="I24" s="1338">
        <v>3.4630000000000001</v>
      </c>
      <c r="J24" s="241">
        <v>14.013</v>
      </c>
      <c r="K24" s="1338">
        <v>3.399</v>
      </c>
      <c r="L24" s="1337">
        <v>249.96</v>
      </c>
      <c r="M24" s="1094"/>
      <c r="N24" s="402"/>
      <c r="O24" s="318"/>
    </row>
    <row r="25" spans="1:22" ht="20.100000000000001" customHeight="1">
      <c r="A25" s="1550" t="s">
        <v>144</v>
      </c>
      <c r="B25" s="1550"/>
      <c r="C25" s="1339">
        <v>136.505</v>
      </c>
      <c r="D25" s="237">
        <v>19.959</v>
      </c>
      <c r="E25" s="1339">
        <v>58.973999999999997</v>
      </c>
      <c r="F25" s="237">
        <v>15.414999999999999</v>
      </c>
      <c r="G25" s="1339">
        <v>41.381999999999998</v>
      </c>
      <c r="H25" s="237">
        <v>8.1820000000000004</v>
      </c>
      <c r="I25" s="1339">
        <v>2.7290000000000001</v>
      </c>
      <c r="J25" s="237">
        <v>7.1660000000000004</v>
      </c>
      <c r="K25" s="1339">
        <v>2.7959999999999998</v>
      </c>
      <c r="L25" s="1336">
        <v>293.108</v>
      </c>
      <c r="M25" s="1094"/>
      <c r="N25" s="402"/>
      <c r="O25" s="318"/>
    </row>
    <row r="26" spans="1:22" ht="20.100000000000001" customHeight="1">
      <c r="A26" s="1549" t="s">
        <v>145</v>
      </c>
      <c r="B26" s="1549"/>
      <c r="C26" s="1338">
        <v>798.91499999999996</v>
      </c>
      <c r="D26" s="241">
        <v>74.87</v>
      </c>
      <c r="E26" s="1338">
        <v>182.6</v>
      </c>
      <c r="F26" s="241">
        <v>61.771999999999998</v>
      </c>
      <c r="G26" s="1338">
        <v>162.81299999999999</v>
      </c>
      <c r="H26" s="241">
        <v>43.103999999999999</v>
      </c>
      <c r="I26" s="1338">
        <v>7.0419999999999998</v>
      </c>
      <c r="J26" s="241">
        <v>74.962000000000003</v>
      </c>
      <c r="K26" s="1338">
        <v>3.758</v>
      </c>
      <c r="L26" s="1337">
        <v>1409.836</v>
      </c>
      <c r="M26" s="1094"/>
      <c r="N26" s="402"/>
      <c r="O26" s="318"/>
    </row>
    <row r="27" spans="1:22" ht="20.100000000000001" customHeight="1">
      <c r="A27" s="1545" t="s">
        <v>154</v>
      </c>
      <c r="B27" s="1545"/>
      <c r="C27" s="1340">
        <v>12.47</v>
      </c>
      <c r="D27" s="1341">
        <v>1.736</v>
      </c>
      <c r="E27" s="1340">
        <v>3.5939999999999999</v>
      </c>
      <c r="F27" s="1341">
        <v>1.1439999999999999</v>
      </c>
      <c r="G27" s="1340">
        <v>2.7490000000000001</v>
      </c>
      <c r="H27" s="1341">
        <v>0.127</v>
      </c>
      <c r="I27" s="1340">
        <v>0.80700000000000005</v>
      </c>
      <c r="J27" s="1341">
        <v>1.6739999999999999</v>
      </c>
      <c r="K27" s="1340">
        <v>0.80300000000000005</v>
      </c>
      <c r="L27" s="1346">
        <v>25.103999999999999</v>
      </c>
      <c r="M27" s="404"/>
      <c r="N27" s="402"/>
      <c r="O27" s="318"/>
    </row>
    <row r="28" spans="1:22" ht="5.0999999999999996" customHeight="1">
      <c r="A28" s="413"/>
      <c r="B28" s="414"/>
      <c r="C28" s="414"/>
      <c r="D28" s="414"/>
      <c r="E28" s="414"/>
      <c r="F28" s="414"/>
      <c r="G28" s="414"/>
      <c r="H28" s="414"/>
      <c r="I28" s="414"/>
      <c r="J28" s="414"/>
      <c r="K28" s="408"/>
      <c r="L28" s="408"/>
      <c r="N28" s="402"/>
    </row>
    <row r="29" spans="1:22" ht="12.75" customHeight="1">
      <c r="A29" s="1489" t="s">
        <v>122</v>
      </c>
      <c r="B29" s="1489"/>
      <c r="C29" s="1489"/>
      <c r="D29" s="1489"/>
      <c r="E29" s="1489"/>
      <c r="F29" s="1489"/>
      <c r="G29" s="1489"/>
      <c r="H29" s="1489"/>
      <c r="I29" s="1489"/>
      <c r="J29" s="1489"/>
      <c r="K29" s="1489"/>
      <c r="L29" s="1489"/>
      <c r="N29" s="402"/>
    </row>
    <row r="30" spans="1:22" ht="25.5" customHeight="1">
      <c r="A30" s="1489" t="s">
        <v>123</v>
      </c>
      <c r="B30" s="1489"/>
      <c r="C30" s="1489"/>
      <c r="D30" s="1489"/>
      <c r="E30" s="1489"/>
      <c r="F30" s="1489"/>
      <c r="G30" s="1489"/>
      <c r="H30" s="1489"/>
      <c r="I30" s="1489"/>
      <c r="J30" s="1489"/>
      <c r="K30" s="1489"/>
      <c r="L30" s="1489"/>
    </row>
    <row r="31" spans="1:22" ht="12.6" customHeight="1">
      <c r="A31" s="1243" t="s">
        <v>124</v>
      </c>
      <c r="B31" s="416"/>
      <c r="C31" s="417"/>
      <c r="D31" s="417"/>
      <c r="E31" s="417"/>
      <c r="F31" s="416"/>
      <c r="G31" s="1224"/>
      <c r="H31" s="416"/>
      <c r="I31" s="418"/>
      <c r="J31" s="419"/>
      <c r="K31" s="418"/>
      <c r="L31" s="418"/>
    </row>
    <row r="32" spans="1:22" ht="12.6" customHeight="1">
      <c r="A32" s="67" t="s">
        <v>156</v>
      </c>
      <c r="B32" s="416"/>
      <c r="C32" s="417"/>
      <c r="D32" s="417"/>
      <c r="E32" s="417"/>
      <c r="F32" s="416"/>
      <c r="G32" s="416"/>
      <c r="H32" s="416"/>
      <c r="I32" s="418"/>
      <c r="J32" s="419"/>
      <c r="K32" s="418"/>
      <c r="L32" s="418"/>
    </row>
    <row r="33" spans="1:12" ht="12.6" customHeight="1">
      <c r="A33" s="148" t="s">
        <v>60</v>
      </c>
      <c r="B33" s="416"/>
      <c r="C33" s="417"/>
      <c r="D33" s="417"/>
      <c r="E33" s="417"/>
      <c r="F33" s="416"/>
      <c r="G33" s="416"/>
      <c r="H33" s="416"/>
      <c r="I33" s="418"/>
      <c r="J33" s="419"/>
      <c r="K33" s="418"/>
      <c r="L33" s="418"/>
    </row>
    <row r="34" spans="1:12" ht="12.6" customHeight="1">
      <c r="A34" s="1243" t="s">
        <v>523</v>
      </c>
      <c r="B34" s="416"/>
      <c r="C34" s="417"/>
      <c r="D34" s="417"/>
      <c r="E34" s="417"/>
      <c r="F34" s="416"/>
      <c r="G34" s="416"/>
      <c r="H34" s="416"/>
      <c r="I34" s="418"/>
      <c r="J34" s="419"/>
      <c r="K34" s="418"/>
      <c r="L34" s="418"/>
    </row>
    <row r="35" spans="1:12" ht="12.6" customHeight="1">
      <c r="A35" s="144" t="s">
        <v>62</v>
      </c>
      <c r="B35" s="420"/>
      <c r="C35" s="421"/>
      <c r="D35" s="421"/>
      <c r="E35" s="421"/>
      <c r="F35" s="420"/>
      <c r="G35" s="420"/>
      <c r="H35" s="420"/>
      <c r="I35" s="422"/>
      <c r="J35" s="423"/>
      <c r="K35" s="422"/>
      <c r="L35" s="422"/>
    </row>
    <row r="36" spans="1:12" ht="12.6" customHeight="1">
      <c r="A36" s="1243" t="s">
        <v>138</v>
      </c>
      <c r="B36" s="420"/>
      <c r="C36" s="421"/>
      <c r="D36" s="421"/>
      <c r="E36" s="421"/>
      <c r="F36" s="420"/>
      <c r="G36" s="420"/>
      <c r="H36" s="420"/>
      <c r="I36" s="422"/>
      <c r="J36" s="423"/>
      <c r="K36" s="422"/>
      <c r="L36" s="422"/>
    </row>
    <row r="37" spans="1:12" ht="20.100000000000001" customHeight="1">
      <c r="A37" s="86"/>
      <c r="B37" s="376"/>
      <c r="C37" s="377"/>
      <c r="D37" s="377"/>
      <c r="E37" s="377"/>
      <c r="F37" s="376"/>
      <c r="G37" s="376"/>
      <c r="H37" s="376"/>
      <c r="J37" s="378"/>
    </row>
    <row r="38" spans="1:12">
      <c r="C38" s="380"/>
      <c r="D38" s="380"/>
      <c r="E38" s="380"/>
      <c r="F38" s="380"/>
      <c r="G38" s="380"/>
      <c r="H38" s="380"/>
      <c r="I38" s="380"/>
      <c r="J38" s="380"/>
      <c r="K38" s="380"/>
      <c r="L38" s="380"/>
    </row>
    <row r="39" spans="1:12" ht="11.25" customHeight="1"/>
    <row r="41" spans="1:12">
      <c r="G41" s="424"/>
    </row>
    <row r="45" spans="1:12" ht="12" customHeight="1"/>
    <row r="46" spans="1:12" ht="11.25" customHeight="1"/>
    <row r="56" ht="12" customHeight="1"/>
    <row r="59" ht="12" customHeight="1"/>
    <row r="65" ht="12" customHeight="1"/>
    <row r="77" ht="11.25" customHeight="1"/>
  </sheetData>
  <mergeCells count="16">
    <mergeCell ref="A27:B27"/>
    <mergeCell ref="A29:L29"/>
    <mergeCell ref="A30:L30"/>
    <mergeCell ref="A7:A21"/>
    <mergeCell ref="A22:B22"/>
    <mergeCell ref="A23:B23"/>
    <mergeCell ref="A24:B24"/>
    <mergeCell ref="A25:B25"/>
    <mergeCell ref="A26:B26"/>
    <mergeCell ref="A1:L1"/>
    <mergeCell ref="C5:D5"/>
    <mergeCell ref="E5:F5"/>
    <mergeCell ref="G5:I5"/>
    <mergeCell ref="J5:J6"/>
    <mergeCell ref="K5:K6"/>
    <mergeCell ref="L5:L6"/>
  </mergeCells>
  <pageMargins left="0.7" right="0.7" top="0.75" bottom="0.75" header="0.3" footer="0.3"/>
  <pageSetup paperSize="9" orientation="portrait" r:id="rId1"/>
  <ignoredErrors>
    <ignoredError sqref="J17:L17 C17:G1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O63"/>
  <sheetViews>
    <sheetView topLeftCell="A16" workbookViewId="0">
      <selection activeCell="N26" sqref="N26"/>
    </sheetView>
  </sheetViews>
  <sheetFormatPr baseColWidth="10" defaultColWidth="11.42578125" defaultRowHeight="15"/>
  <cols>
    <col min="1" max="1" width="26.7109375" style="389" customWidth="1"/>
    <col min="2" max="13" width="12.28515625" style="389" customWidth="1"/>
    <col min="14" max="14" width="13.28515625" style="389" customWidth="1"/>
    <col min="15" max="15" width="10.7109375" style="389" customWidth="1"/>
    <col min="16" max="16384" width="11.42578125" style="389"/>
  </cols>
  <sheetData>
    <row r="1" spans="1:15" s="426" customFormat="1" ht="18" customHeight="1">
      <c r="A1" s="1529" t="s">
        <v>157</v>
      </c>
      <c r="B1" s="1529"/>
      <c r="C1" s="1529"/>
      <c r="D1" s="1529"/>
      <c r="E1" s="1529"/>
      <c r="F1" s="1529"/>
      <c r="G1" s="1529"/>
      <c r="H1" s="1529"/>
      <c r="I1" s="1529"/>
      <c r="J1" s="1529"/>
      <c r="K1" s="1529"/>
      <c r="L1" s="1529"/>
      <c r="M1" s="1529"/>
      <c r="N1" s="425"/>
    </row>
    <row r="2" spans="1:15" s="428" customFormat="1" ht="15" customHeight="1">
      <c r="A2" s="427"/>
      <c r="B2" s="427"/>
      <c r="C2" s="427"/>
      <c r="D2" s="427"/>
      <c r="E2" s="427"/>
      <c r="F2" s="427"/>
      <c r="G2" s="427"/>
      <c r="H2" s="427"/>
      <c r="I2" s="427"/>
      <c r="J2" s="427"/>
      <c r="K2" s="427"/>
    </row>
    <row r="3" spans="1:15" s="426" customFormat="1" ht="15" customHeight="1">
      <c r="A3" s="1551" t="s">
        <v>158</v>
      </c>
      <c r="B3" s="1551"/>
      <c r="C3" s="1551"/>
      <c r="D3" s="1551"/>
      <c r="E3" s="1551"/>
      <c r="F3" s="1551"/>
      <c r="G3" s="1551"/>
      <c r="H3" s="1551"/>
      <c r="I3" s="1551"/>
      <c r="J3" s="1261"/>
      <c r="K3" s="320"/>
    </row>
    <row r="4" spans="1:15" s="426" customFormat="1" ht="15" customHeight="1">
      <c r="A4" s="1552" t="s">
        <v>48</v>
      </c>
      <c r="B4" s="1532"/>
      <c r="C4" s="1532"/>
      <c r="D4" s="1259"/>
      <c r="E4" s="325"/>
      <c r="F4" s="325"/>
      <c r="G4" s="325"/>
      <c r="H4" s="319"/>
      <c r="I4" s="319"/>
      <c r="J4" s="319"/>
      <c r="K4" s="320"/>
    </row>
    <row r="5" spans="1:15" s="426" customFormat="1" ht="15" customHeight="1">
      <c r="A5" s="1553"/>
      <c r="B5" s="1555" t="s">
        <v>82</v>
      </c>
      <c r="C5" s="1556"/>
      <c r="D5" s="1556"/>
      <c r="E5" s="1556"/>
      <c r="F5" s="1556"/>
      <c r="G5" s="1557"/>
      <c r="H5" s="1555" t="s">
        <v>83</v>
      </c>
      <c r="I5" s="1556"/>
      <c r="J5" s="1556"/>
      <c r="K5" s="1556"/>
      <c r="L5" s="1556"/>
      <c r="M5" s="1556"/>
      <c r="N5" s="320"/>
      <c r="O5" s="320"/>
    </row>
    <row r="6" spans="1:15" s="430" customFormat="1" ht="30" customHeight="1">
      <c r="A6" s="1554"/>
      <c r="B6" s="1333">
        <v>2020</v>
      </c>
      <c r="C6" s="1256" t="s">
        <v>508</v>
      </c>
      <c r="D6" s="1256" t="s">
        <v>509</v>
      </c>
      <c r="E6" s="118">
        <v>2022</v>
      </c>
      <c r="F6" s="1253" t="s">
        <v>28</v>
      </c>
      <c r="G6" s="1257" t="s">
        <v>504</v>
      </c>
      <c r="H6" s="1333">
        <v>2020</v>
      </c>
      <c r="I6" s="1256" t="s">
        <v>508</v>
      </c>
      <c r="J6" s="1256" t="s">
        <v>509</v>
      </c>
      <c r="K6" s="118">
        <v>2022</v>
      </c>
      <c r="L6" s="1253" t="s">
        <v>28</v>
      </c>
      <c r="M6" s="1257" t="s">
        <v>504</v>
      </c>
      <c r="N6" s="429"/>
      <c r="O6" s="429"/>
    </row>
    <row r="7" spans="1:15" s="426" customFormat="1" ht="15" customHeight="1">
      <c r="A7" s="431" t="s">
        <v>159</v>
      </c>
      <c r="B7" s="228">
        <v>431.37700000000001</v>
      </c>
      <c r="C7" s="228">
        <v>436.423</v>
      </c>
      <c r="D7" s="228">
        <v>436.94499999999999</v>
      </c>
      <c r="E7" s="229">
        <v>438.779</v>
      </c>
      <c r="F7" s="230">
        <f>C7/B7-1</f>
        <v>1.1697424758390085E-2</v>
      </c>
      <c r="G7" s="230">
        <f>E7/D7-1</f>
        <v>4.1973246060718061E-3</v>
      </c>
      <c r="H7" s="1446">
        <v>412.26741989999999</v>
      </c>
      <c r="I7" s="228">
        <v>416.21530989999997</v>
      </c>
      <c r="J7" s="228">
        <v>416.9613799</v>
      </c>
      <c r="K7" s="229">
        <v>416.60416989999999</v>
      </c>
      <c r="L7" s="230">
        <f>I7/H7-1</f>
        <v>9.5760416890511291E-3</v>
      </c>
      <c r="M7" s="230">
        <f>K7/J7-1</f>
        <v>-8.5669804739629818E-4</v>
      </c>
      <c r="N7" s="320"/>
      <c r="O7" s="320"/>
    </row>
    <row r="8" spans="1:15" s="426" customFormat="1" ht="15" customHeight="1">
      <c r="A8" s="434" t="s">
        <v>160</v>
      </c>
      <c r="B8" s="236">
        <v>855.45299999999997</v>
      </c>
      <c r="C8" s="236">
        <v>858.96900000000005</v>
      </c>
      <c r="D8" s="236">
        <v>860.57600000000002</v>
      </c>
      <c r="E8" s="237">
        <v>858.07500000000005</v>
      </c>
      <c r="F8" s="238">
        <f t="shared" ref="F8:F18" si="0">C8/B8-1</f>
        <v>4.1101030681991446E-3</v>
      </c>
      <c r="G8" s="238">
        <f t="shared" ref="G8:G18" si="1">E8/D8-1</f>
        <v>-2.9061930613913933E-3</v>
      </c>
      <c r="H8" s="1447">
        <v>807.77516000000003</v>
      </c>
      <c r="I8" s="236">
        <v>818.54251999999997</v>
      </c>
      <c r="J8" s="236">
        <v>828.38045</v>
      </c>
      <c r="K8" s="237">
        <v>811.99695330000009</v>
      </c>
      <c r="L8" s="238">
        <f t="shared" ref="L8:L18" si="2">I8/H8-1</f>
        <v>1.3329649800075449E-2</v>
      </c>
      <c r="M8" s="238">
        <f t="shared" ref="M8:M18" si="3">K8/J8-1</f>
        <v>-1.9777744271970543E-2</v>
      </c>
      <c r="N8" s="320"/>
      <c r="O8" s="320"/>
    </row>
    <row r="9" spans="1:15" s="426" customFormat="1" ht="15" customHeight="1">
      <c r="A9" s="437" t="s">
        <v>161</v>
      </c>
      <c r="B9" s="228">
        <v>78.724999999999994</v>
      </c>
      <c r="C9" s="228">
        <v>78.653999999999996</v>
      </c>
      <c r="D9" s="228">
        <v>78.519000000000005</v>
      </c>
      <c r="E9" s="241">
        <v>78.162999999999997</v>
      </c>
      <c r="F9" s="230">
        <f t="shared" si="0"/>
        <v>-9.0187361067006755E-4</v>
      </c>
      <c r="G9" s="230">
        <f t="shared" si="1"/>
        <v>-4.5339344617227884E-3</v>
      </c>
      <c r="H9" s="1448">
        <v>69.542580000000001</v>
      </c>
      <c r="I9" s="228">
        <v>68.831860000000006</v>
      </c>
      <c r="J9" s="228">
        <v>68.056259999999995</v>
      </c>
      <c r="K9" s="241">
        <v>68.0012866</v>
      </c>
      <c r="L9" s="230">
        <f t="shared" si="2"/>
        <v>-1.0219925691569043E-2</v>
      </c>
      <c r="M9" s="230">
        <f t="shared" si="3"/>
        <v>-8.0776404698101878E-4</v>
      </c>
      <c r="N9" s="320"/>
      <c r="O9" s="320"/>
    </row>
    <row r="10" spans="1:15" s="426" customFormat="1" ht="15" customHeight="1">
      <c r="A10" s="434" t="s">
        <v>162</v>
      </c>
      <c r="B10" s="236">
        <v>17.666</v>
      </c>
      <c r="C10" s="236">
        <v>17.88</v>
      </c>
      <c r="D10" s="236">
        <v>17.829999999999998</v>
      </c>
      <c r="E10" s="237">
        <v>17.658999999999999</v>
      </c>
      <c r="F10" s="238">
        <f t="shared" si="0"/>
        <v>1.211366466659114E-2</v>
      </c>
      <c r="G10" s="238">
        <f t="shared" si="1"/>
        <v>-9.5905776780705887E-3</v>
      </c>
      <c r="H10" s="1447">
        <v>18.116599999999998</v>
      </c>
      <c r="I10" s="236">
        <v>18.12556</v>
      </c>
      <c r="J10" s="236">
        <v>18.297349999999998</v>
      </c>
      <c r="K10" s="237">
        <v>18.286399899999999</v>
      </c>
      <c r="L10" s="238">
        <f t="shared" si="2"/>
        <v>4.945740370709828E-4</v>
      </c>
      <c r="M10" s="238">
        <f t="shared" si="3"/>
        <v>-5.9845278141368308E-4</v>
      </c>
      <c r="N10" s="320"/>
      <c r="O10" s="320"/>
    </row>
    <row r="11" spans="1:15" s="426" customFormat="1" ht="15" customHeight="1">
      <c r="A11" s="437" t="s">
        <v>163</v>
      </c>
      <c r="B11" s="228">
        <v>171.142</v>
      </c>
      <c r="C11" s="228">
        <v>169.428</v>
      </c>
      <c r="D11" s="228">
        <v>169.77500000000001</v>
      </c>
      <c r="E11" s="241">
        <v>167.548</v>
      </c>
      <c r="F11" s="230">
        <f t="shared" si="0"/>
        <v>-1.0015075200710544E-2</v>
      </c>
      <c r="G11" s="230">
        <f t="shared" si="1"/>
        <v>-1.3117361213370704E-2</v>
      </c>
      <c r="H11" s="1448">
        <v>154.59695000000002</v>
      </c>
      <c r="I11" s="228">
        <v>155.5716899</v>
      </c>
      <c r="J11" s="228">
        <v>157.11217000000002</v>
      </c>
      <c r="K11" s="241">
        <v>151.90710000000001</v>
      </c>
      <c r="L11" s="230">
        <f t="shared" si="2"/>
        <v>6.3050396531107999E-3</v>
      </c>
      <c r="M11" s="230">
        <f t="shared" si="3"/>
        <v>-3.3129642344065457E-2</v>
      </c>
      <c r="N11" s="320"/>
      <c r="O11" s="320"/>
    </row>
    <row r="12" spans="1:15" s="426" customFormat="1" ht="15" customHeight="1">
      <c r="A12" s="434" t="s">
        <v>164</v>
      </c>
      <c r="B12" s="236">
        <v>91.350999999999999</v>
      </c>
      <c r="C12" s="236">
        <v>89.718999999999994</v>
      </c>
      <c r="D12" s="236">
        <v>89.882000000000005</v>
      </c>
      <c r="E12" s="237">
        <v>87.632000000000005</v>
      </c>
      <c r="F12" s="238">
        <f t="shared" si="0"/>
        <v>-1.7865157469540649E-2</v>
      </c>
      <c r="G12" s="238">
        <f t="shared" si="1"/>
        <v>-2.5032820809505751E-2</v>
      </c>
      <c r="H12" s="1447">
        <v>83.563639999999992</v>
      </c>
      <c r="I12" s="236">
        <v>83.051570000000012</v>
      </c>
      <c r="J12" s="236">
        <v>84.24794</v>
      </c>
      <c r="K12" s="237">
        <v>79.465419999999995</v>
      </c>
      <c r="L12" s="238">
        <f t="shared" si="2"/>
        <v>-6.1279044330762034E-3</v>
      </c>
      <c r="M12" s="238">
        <f t="shared" si="3"/>
        <v>-5.6767204040834796E-2</v>
      </c>
      <c r="N12" s="320"/>
      <c r="O12" s="320"/>
    </row>
    <row r="13" spans="1:15" s="426" customFormat="1" ht="15" customHeight="1">
      <c r="A13" s="437" t="s">
        <v>165</v>
      </c>
      <c r="B13" s="228">
        <v>2.415</v>
      </c>
      <c r="C13" s="228">
        <v>2.3250000000000002</v>
      </c>
      <c r="D13" s="228">
        <v>2.3340000000000001</v>
      </c>
      <c r="E13" s="241">
        <v>2.1789999999999998</v>
      </c>
      <c r="F13" s="230">
        <f t="shared" si="0"/>
        <v>-3.7267080745341574E-2</v>
      </c>
      <c r="G13" s="230">
        <f t="shared" si="1"/>
        <v>-6.6409597257926389E-2</v>
      </c>
      <c r="H13" s="1448">
        <v>2.1318899</v>
      </c>
      <c r="I13" s="228">
        <v>2.0499699999999996</v>
      </c>
      <c r="J13" s="228">
        <v>2.0802798999999998</v>
      </c>
      <c r="K13" s="241">
        <v>1.8242499999999999</v>
      </c>
      <c r="L13" s="230">
        <f t="shared" si="2"/>
        <v>-3.8425952484694603E-2</v>
      </c>
      <c r="M13" s="230">
        <f t="shared" si="3"/>
        <v>-0.12307473624102216</v>
      </c>
      <c r="N13" s="320"/>
      <c r="O13" s="320"/>
    </row>
    <row r="14" spans="1:15" s="426" customFormat="1" ht="15" customHeight="1">
      <c r="A14" s="434" t="s">
        <v>166</v>
      </c>
      <c r="B14" s="236">
        <v>24.13</v>
      </c>
      <c r="C14" s="236">
        <v>25.004000000000001</v>
      </c>
      <c r="D14" s="236">
        <v>24.981000000000002</v>
      </c>
      <c r="E14" s="237">
        <v>26.306000000000001</v>
      </c>
      <c r="F14" s="238">
        <f t="shared" si="0"/>
        <v>3.6220472440944951E-2</v>
      </c>
      <c r="G14" s="238">
        <f t="shared" si="1"/>
        <v>5.3040310636083499E-2</v>
      </c>
      <c r="H14" s="1447">
        <v>24.060169900000002</v>
      </c>
      <c r="I14" s="236">
        <v>24.4429199</v>
      </c>
      <c r="J14" s="236">
        <v>24.401869900000001</v>
      </c>
      <c r="K14" s="237">
        <v>25.921619999999997</v>
      </c>
      <c r="L14" s="238">
        <f t="shared" si="2"/>
        <v>1.5908033966127499E-2</v>
      </c>
      <c r="M14" s="238">
        <f t="shared" si="3"/>
        <v>6.2280067315660714E-2</v>
      </c>
      <c r="N14" s="320"/>
      <c r="O14" s="320"/>
    </row>
    <row r="15" spans="1:15" s="426" customFormat="1" ht="15" customHeight="1">
      <c r="A15" s="437" t="s">
        <v>167</v>
      </c>
      <c r="B15" s="228">
        <v>41.579000000000001</v>
      </c>
      <c r="C15" s="228">
        <v>42.152999999999999</v>
      </c>
      <c r="D15" s="228">
        <v>42.225999999999999</v>
      </c>
      <c r="E15" s="241">
        <v>43.183999999999997</v>
      </c>
      <c r="F15" s="230">
        <f t="shared" si="0"/>
        <v>1.3805045816397632E-2</v>
      </c>
      <c r="G15" s="230">
        <f t="shared" si="1"/>
        <v>2.2687443755032399E-2</v>
      </c>
      <c r="H15" s="1448">
        <v>41.087049899999997</v>
      </c>
      <c r="I15" s="228">
        <v>40.947259899999999</v>
      </c>
      <c r="J15" s="228">
        <v>41.487379999999995</v>
      </c>
      <c r="K15" s="241">
        <v>42.127189999999999</v>
      </c>
      <c r="L15" s="230">
        <f t="shared" si="2"/>
        <v>-3.4022885639204414E-3</v>
      </c>
      <c r="M15" s="230">
        <f t="shared" si="3"/>
        <v>1.5421798146810106E-2</v>
      </c>
      <c r="N15" s="320"/>
      <c r="O15" s="339"/>
    </row>
    <row r="16" spans="1:15" s="426" customFormat="1" ht="15" customHeight="1">
      <c r="A16" s="434" t="s">
        <v>168</v>
      </c>
      <c r="B16" s="236">
        <v>133.39699999999999</v>
      </c>
      <c r="C16" s="236">
        <v>136.738</v>
      </c>
      <c r="D16" s="236">
        <v>137.114</v>
      </c>
      <c r="E16" s="237">
        <v>141.21799999999999</v>
      </c>
      <c r="F16" s="238">
        <f t="shared" si="0"/>
        <v>2.5045540754289997E-2</v>
      </c>
      <c r="G16" s="238">
        <f t="shared" si="1"/>
        <v>2.9931298043963217E-2</v>
      </c>
      <c r="H16" s="1447">
        <v>115.02541989999999</v>
      </c>
      <c r="I16" s="236">
        <v>123.3215699</v>
      </c>
      <c r="J16" s="236">
        <v>128.02358000000001</v>
      </c>
      <c r="K16" s="237">
        <v>128.93994659999998</v>
      </c>
      <c r="L16" s="238">
        <f t="shared" si="2"/>
        <v>7.2124492196702805E-2</v>
      </c>
      <c r="M16" s="238">
        <f t="shared" si="3"/>
        <v>7.1577954623669449E-3</v>
      </c>
      <c r="N16" s="320"/>
      <c r="O16" s="320"/>
    </row>
    <row r="17" spans="1:15" s="426" customFormat="1" ht="15" customHeight="1">
      <c r="A17" s="438" t="s">
        <v>169</v>
      </c>
      <c r="B17" s="228">
        <v>28.273</v>
      </c>
      <c r="C17" s="228">
        <v>26.257000000000001</v>
      </c>
      <c r="D17" s="228">
        <v>27.972000000000001</v>
      </c>
      <c r="E17" s="241">
        <v>29.11</v>
      </c>
      <c r="F17" s="230">
        <f t="shared" si="0"/>
        <v>-7.1304778410497538E-2</v>
      </c>
      <c r="G17" s="230">
        <f t="shared" si="1"/>
        <v>4.0683540683540631E-2</v>
      </c>
      <c r="H17" s="1448">
        <v>26.892340000000001</v>
      </c>
      <c r="I17" s="228">
        <v>29.277930000000001</v>
      </c>
      <c r="J17" s="228">
        <v>34.516019999999997</v>
      </c>
      <c r="K17" s="241">
        <v>55.294676599999995</v>
      </c>
      <c r="L17" s="354">
        <f t="shared" si="2"/>
        <v>8.8708903725001287E-2</v>
      </c>
      <c r="M17" s="354">
        <f t="shared" si="3"/>
        <v>0.60200036388899991</v>
      </c>
      <c r="N17" s="320"/>
      <c r="O17" s="320"/>
    </row>
    <row r="18" spans="1:15" s="442" customFormat="1" ht="15" customHeight="1">
      <c r="A18" s="439" t="s">
        <v>129</v>
      </c>
      <c r="B18" s="580">
        <v>1875.508</v>
      </c>
      <c r="C18" s="1168">
        <v>1883.55</v>
      </c>
      <c r="D18" s="1168">
        <v>1888.154</v>
      </c>
      <c r="E18" s="1169">
        <v>1889.8530000000001</v>
      </c>
      <c r="F18" s="1334">
        <f t="shared" si="0"/>
        <v>4.2879049302908534E-3</v>
      </c>
      <c r="G18" s="1334">
        <f t="shared" si="1"/>
        <v>8.998206714070367E-4</v>
      </c>
      <c r="H18" s="1449">
        <v>1755.0592199999999</v>
      </c>
      <c r="I18" s="1168">
        <v>1780.37816</v>
      </c>
      <c r="J18" s="1168">
        <v>1803.56468</v>
      </c>
      <c r="K18" s="1169">
        <v>1800.3690133</v>
      </c>
      <c r="L18" s="440">
        <f t="shared" si="2"/>
        <v>1.4426259644959583E-2</v>
      </c>
      <c r="M18" s="440">
        <f t="shared" si="3"/>
        <v>-1.7718614338798622E-3</v>
      </c>
      <c r="N18" s="441"/>
      <c r="O18" s="441"/>
    </row>
    <row r="19" spans="1:15" s="445" customFormat="1" ht="5.0999999999999996" customHeight="1">
      <c r="A19" s="443"/>
      <c r="B19" s="444"/>
      <c r="C19" s="444"/>
      <c r="D19" s="444"/>
      <c r="E19" s="249"/>
      <c r="F19" s="444"/>
      <c r="G19" s="444"/>
      <c r="H19" s="249"/>
      <c r="I19" s="320"/>
      <c r="J19" s="320"/>
      <c r="K19" s="320"/>
    </row>
    <row r="20" spans="1:15" s="426" customFormat="1" ht="12.75" customHeight="1">
      <c r="A20" s="144" t="s">
        <v>170</v>
      </c>
      <c r="B20" s="446"/>
      <c r="C20" s="446"/>
      <c r="D20" s="446"/>
      <c r="E20" s="446"/>
      <c r="F20" s="446"/>
      <c r="G20" s="446"/>
      <c r="H20" s="446"/>
      <c r="I20" s="446"/>
      <c r="J20" s="446"/>
      <c r="K20" s="446"/>
      <c r="L20" s="336"/>
      <c r="M20" s="336"/>
    </row>
    <row r="21" spans="1:15" s="447" customFormat="1" ht="25.5" customHeight="1">
      <c r="A21" s="1558" t="s">
        <v>171</v>
      </c>
      <c r="B21" s="1558"/>
      <c r="C21" s="1558"/>
      <c r="D21" s="1558"/>
      <c r="E21" s="1558"/>
      <c r="F21" s="1558"/>
      <c r="G21" s="1558"/>
      <c r="H21" s="1558"/>
      <c r="I21" s="1558"/>
      <c r="J21" s="1558"/>
      <c r="K21" s="1558"/>
      <c r="L21" s="1558"/>
      <c r="M21" s="1558"/>
    </row>
    <row r="22" spans="1:15" s="447" customFormat="1" ht="25.5" customHeight="1">
      <c r="A22" s="1558" t="s">
        <v>613</v>
      </c>
      <c r="B22" s="1558"/>
      <c r="C22" s="1558"/>
      <c r="D22" s="1558"/>
      <c r="E22" s="1558"/>
      <c r="F22" s="1558"/>
      <c r="G22" s="1558"/>
      <c r="H22" s="1558"/>
      <c r="I22" s="1558"/>
      <c r="J22" s="1558"/>
      <c r="K22" s="1558"/>
      <c r="L22" s="1558"/>
      <c r="M22" s="1558"/>
    </row>
    <row r="23" spans="1:15" s="426" customFormat="1" ht="12.75" customHeight="1">
      <c r="A23" s="144" t="s">
        <v>62</v>
      </c>
      <c r="B23" s="446"/>
      <c r="C23" s="446"/>
      <c r="D23" s="446"/>
      <c r="E23" s="446"/>
      <c r="F23" s="446"/>
      <c r="G23" s="446"/>
      <c r="H23" s="446"/>
      <c r="I23" s="446"/>
      <c r="J23" s="446"/>
      <c r="K23" s="446"/>
      <c r="L23" s="336"/>
      <c r="M23" s="336"/>
    </row>
    <row r="24" spans="1:15" s="426" customFormat="1" ht="15.75" customHeight="1">
      <c r="A24" s="1558" t="s">
        <v>172</v>
      </c>
      <c r="B24" s="1558"/>
      <c r="C24" s="1558"/>
      <c r="D24" s="1558"/>
      <c r="E24" s="1558"/>
      <c r="F24" s="1558"/>
      <c r="G24" s="1558"/>
      <c r="H24" s="1558"/>
      <c r="I24" s="1558"/>
      <c r="J24" s="1558"/>
      <c r="K24" s="1558"/>
      <c r="L24" s="1558"/>
      <c r="M24" s="1558"/>
    </row>
    <row r="25" spans="1:15" s="426" customFormat="1" ht="20.100000000000001" customHeight="1">
      <c r="A25" s="448"/>
      <c r="B25" s="320"/>
      <c r="C25" s="320"/>
      <c r="D25" s="320"/>
      <c r="E25" s="320"/>
      <c r="F25" s="320"/>
      <c r="G25" s="320"/>
      <c r="H25" s="320"/>
      <c r="I25" s="320"/>
      <c r="J25" s="320"/>
      <c r="K25" s="320"/>
    </row>
    <row r="26" spans="1:15" ht="15" customHeight="1">
      <c r="A26" s="449" t="s">
        <v>524</v>
      </c>
      <c r="B26" s="450"/>
      <c r="C26" s="450"/>
      <c r="D26" s="450"/>
      <c r="E26" s="450"/>
      <c r="F26" s="450"/>
      <c r="G26" s="450"/>
      <c r="H26" s="450"/>
    </row>
    <row r="27" spans="1:15" ht="15" customHeight="1">
      <c r="A27" s="1531" t="s">
        <v>48</v>
      </c>
      <c r="B27" s="1532"/>
      <c r="C27" s="1532"/>
      <c r="D27" s="1259"/>
      <c r="E27" s="450"/>
      <c r="F27" s="450"/>
      <c r="G27" s="450"/>
      <c r="H27" s="450"/>
    </row>
    <row r="28" spans="1:15" ht="15" customHeight="1">
      <c r="A28" s="1559"/>
      <c r="B28" s="1561" t="s">
        <v>173</v>
      </c>
      <c r="C28" s="1562"/>
      <c r="D28" s="1494" t="s">
        <v>174</v>
      </c>
      <c r="E28" s="1495"/>
      <c r="F28" s="1495"/>
      <c r="G28" s="1496"/>
      <c r="H28" s="1563" t="s">
        <v>129</v>
      </c>
    </row>
    <row r="29" spans="1:15" ht="30" customHeight="1">
      <c r="A29" s="1560"/>
      <c r="B29" s="451" t="s">
        <v>136</v>
      </c>
      <c r="C29" s="312" t="s">
        <v>68</v>
      </c>
      <c r="D29" s="452" t="s">
        <v>132</v>
      </c>
      <c r="E29" s="452" t="s">
        <v>133</v>
      </c>
      <c r="F29" s="452" t="s">
        <v>134</v>
      </c>
      <c r="G29" s="453" t="s">
        <v>135</v>
      </c>
      <c r="H29" s="1564"/>
      <c r="J29" s="454"/>
    </row>
    <row r="30" spans="1:15" ht="15" customHeight="1">
      <c r="A30" s="455" t="s">
        <v>159</v>
      </c>
      <c r="B30" s="229">
        <v>351.75599999999997</v>
      </c>
      <c r="C30" s="229">
        <v>87.022999999999996</v>
      </c>
      <c r="D30" s="229">
        <v>97.724000000000004</v>
      </c>
      <c r="E30" s="229">
        <v>90.225999999999999</v>
      </c>
      <c r="F30" s="229">
        <v>250.82900000000001</v>
      </c>
      <c r="G30" s="229" t="s">
        <v>55</v>
      </c>
      <c r="H30" s="1335">
        <v>438.779</v>
      </c>
      <c r="J30" s="456"/>
    </row>
    <row r="31" spans="1:15" ht="15" customHeight="1">
      <c r="A31" s="434" t="s">
        <v>160</v>
      </c>
      <c r="B31" s="237">
        <v>680.16099999999994</v>
      </c>
      <c r="C31" s="237">
        <v>177.91399999999999</v>
      </c>
      <c r="D31" s="237">
        <v>39.909999999999997</v>
      </c>
      <c r="E31" s="237">
        <v>60.841999999999999</v>
      </c>
      <c r="F31" s="237">
        <v>757.32299999999998</v>
      </c>
      <c r="G31" s="237" t="s">
        <v>55</v>
      </c>
      <c r="H31" s="1336">
        <v>858.07500000000005</v>
      </c>
      <c r="I31" s="1225"/>
      <c r="J31" s="456"/>
    </row>
    <row r="32" spans="1:15" ht="15" customHeight="1">
      <c r="A32" s="437" t="s">
        <v>161</v>
      </c>
      <c r="B32" s="241">
        <v>52.658000000000001</v>
      </c>
      <c r="C32" s="241">
        <v>25.504999999999999</v>
      </c>
      <c r="D32" s="241">
        <v>15.726000000000001</v>
      </c>
      <c r="E32" s="241">
        <v>37.103000000000002</v>
      </c>
      <c r="F32" s="241">
        <v>25.334</v>
      </c>
      <c r="G32" s="241" t="s">
        <v>55</v>
      </c>
      <c r="H32" s="1337">
        <v>78.162999999999997</v>
      </c>
      <c r="J32" s="456"/>
    </row>
    <row r="33" spans="1:14" ht="15" customHeight="1">
      <c r="A33" s="434" t="s">
        <v>162</v>
      </c>
      <c r="B33" s="237">
        <v>12.257999999999999</v>
      </c>
      <c r="C33" s="237">
        <v>5.4009999999999998</v>
      </c>
      <c r="D33" s="237">
        <v>0.67200000000000004</v>
      </c>
      <c r="E33" s="237">
        <v>15.468</v>
      </c>
      <c r="F33" s="237">
        <v>1.5189999999999999</v>
      </c>
      <c r="G33" s="237" t="s">
        <v>55</v>
      </c>
      <c r="H33" s="1336">
        <v>17.658999999999999</v>
      </c>
      <c r="J33" s="456"/>
    </row>
    <row r="34" spans="1:14" ht="15" customHeight="1">
      <c r="A34" s="437" t="s">
        <v>163</v>
      </c>
      <c r="B34" s="241">
        <v>119.575</v>
      </c>
      <c r="C34" s="241">
        <v>47.972999999999999</v>
      </c>
      <c r="D34" s="241">
        <v>57.491</v>
      </c>
      <c r="E34" s="241">
        <v>3.0779999999999998</v>
      </c>
      <c r="F34" s="241">
        <v>106.979</v>
      </c>
      <c r="G34" s="241" t="s">
        <v>55</v>
      </c>
      <c r="H34" s="1337">
        <v>167.548</v>
      </c>
      <c r="J34" s="456"/>
    </row>
    <row r="35" spans="1:14" ht="15" customHeight="1">
      <c r="A35" s="434" t="s">
        <v>164</v>
      </c>
      <c r="B35" s="237">
        <v>63.451000000000001</v>
      </c>
      <c r="C35" s="237">
        <v>24.181000000000001</v>
      </c>
      <c r="D35" s="237">
        <v>29.013999999999999</v>
      </c>
      <c r="E35" s="237">
        <v>53.036000000000001</v>
      </c>
      <c r="F35" s="237">
        <v>5.5819999999999999</v>
      </c>
      <c r="G35" s="237" t="s">
        <v>55</v>
      </c>
      <c r="H35" s="1336">
        <v>87.632000000000005</v>
      </c>
      <c r="J35" s="456"/>
    </row>
    <row r="36" spans="1:14" ht="15" customHeight="1">
      <c r="A36" s="437" t="s">
        <v>165</v>
      </c>
      <c r="B36" s="241">
        <v>1.39</v>
      </c>
      <c r="C36" s="241">
        <v>0.78900000000000003</v>
      </c>
      <c r="D36" s="241">
        <v>1.147</v>
      </c>
      <c r="E36" s="241">
        <v>0.98699999999999999</v>
      </c>
      <c r="F36" s="241">
        <v>4.4999999999999998E-2</v>
      </c>
      <c r="G36" s="241" t="s">
        <v>55</v>
      </c>
      <c r="H36" s="1337">
        <v>2.1789999999999998</v>
      </c>
      <c r="J36" s="456"/>
    </row>
    <row r="37" spans="1:14" ht="15" customHeight="1">
      <c r="A37" s="434" t="s">
        <v>166</v>
      </c>
      <c r="B37" s="237">
        <v>26.077999999999999</v>
      </c>
      <c r="C37" s="237">
        <v>0.22800000000000001</v>
      </c>
      <c r="D37" s="237">
        <v>0.17399999999999999</v>
      </c>
      <c r="E37" s="237">
        <v>2.4689999999999999</v>
      </c>
      <c r="F37" s="237">
        <v>23.663</v>
      </c>
      <c r="G37" s="237" t="s">
        <v>55</v>
      </c>
      <c r="H37" s="1336">
        <v>26.306000000000001</v>
      </c>
      <c r="J37" s="456"/>
    </row>
    <row r="38" spans="1:14" ht="15" customHeight="1">
      <c r="A38" s="437" t="s">
        <v>167</v>
      </c>
      <c r="B38" s="241">
        <v>42.104999999999997</v>
      </c>
      <c r="C38" s="241">
        <v>1.079</v>
      </c>
      <c r="D38" s="241">
        <v>4.1449999999999996</v>
      </c>
      <c r="E38" s="241">
        <v>4.4400000000000004</v>
      </c>
      <c r="F38" s="241">
        <v>34.598999999999997</v>
      </c>
      <c r="G38" s="241" t="s">
        <v>55</v>
      </c>
      <c r="H38" s="1337">
        <v>43.183999999999997</v>
      </c>
      <c r="J38" s="456"/>
    </row>
    <row r="39" spans="1:14" ht="15" customHeight="1">
      <c r="A39" s="434" t="s">
        <v>168</v>
      </c>
      <c r="B39" s="237">
        <v>77.001999999999995</v>
      </c>
      <c r="C39" s="237">
        <v>64.215999999999994</v>
      </c>
      <c r="D39" s="237">
        <v>0.251</v>
      </c>
      <c r="E39" s="237">
        <v>23.812999999999999</v>
      </c>
      <c r="F39" s="237">
        <v>117.154</v>
      </c>
      <c r="G39" s="237" t="s">
        <v>55</v>
      </c>
      <c r="H39" s="1336">
        <v>141.21799999999999</v>
      </c>
      <c r="J39" s="456"/>
    </row>
    <row r="40" spans="1:14" ht="15" customHeight="1">
      <c r="A40" s="457" t="s">
        <v>169</v>
      </c>
      <c r="B40" s="241">
        <v>4.968</v>
      </c>
      <c r="C40" s="241">
        <v>24.141999999999999</v>
      </c>
      <c r="D40" s="241">
        <v>1.224</v>
      </c>
      <c r="E40" s="241">
        <v>1.55</v>
      </c>
      <c r="F40" s="241">
        <v>2.3199999999999998</v>
      </c>
      <c r="G40" s="241">
        <v>24.015999999999998</v>
      </c>
      <c r="H40" s="1337">
        <v>29.11</v>
      </c>
      <c r="J40" s="456"/>
    </row>
    <row r="41" spans="1:14" ht="15" customHeight="1">
      <c r="A41" s="458" t="s">
        <v>129</v>
      </c>
      <c r="B41" s="1169">
        <v>1431.402</v>
      </c>
      <c r="C41" s="1169">
        <v>458.45100000000002</v>
      </c>
      <c r="D41" s="1169">
        <v>247.47800000000001</v>
      </c>
      <c r="E41" s="1169">
        <v>293.012</v>
      </c>
      <c r="F41" s="1169">
        <v>1325.347</v>
      </c>
      <c r="G41" s="1169">
        <v>24.015999999999998</v>
      </c>
      <c r="H41" s="580">
        <v>1889.8530000000001</v>
      </c>
      <c r="J41" s="456"/>
    </row>
    <row r="42" spans="1:14" ht="5.0999999999999996" customHeight="1">
      <c r="A42" s="448"/>
      <c r="B42" s="320"/>
      <c r="C42" s="320"/>
      <c r="D42" s="320"/>
      <c r="E42" s="320"/>
      <c r="F42" s="320"/>
      <c r="G42" s="320"/>
      <c r="H42" s="320"/>
      <c r="I42" s="320"/>
      <c r="J42" s="320"/>
    </row>
    <row r="43" spans="1:14" ht="12.75" customHeight="1">
      <c r="A43" s="144" t="s">
        <v>170</v>
      </c>
      <c r="B43" s="446"/>
      <c r="C43" s="446"/>
      <c r="D43" s="446"/>
      <c r="E43" s="446"/>
      <c r="F43" s="446"/>
      <c r="G43" s="446"/>
      <c r="H43" s="446"/>
      <c r="I43" s="446"/>
      <c r="J43" s="446"/>
      <c r="K43" s="1370"/>
    </row>
    <row r="44" spans="1:14" ht="12.75" customHeight="1">
      <c r="A44" s="148" t="s">
        <v>60</v>
      </c>
      <c r="B44" s="446"/>
      <c r="C44" s="446"/>
      <c r="D44" s="446"/>
      <c r="E44" s="446"/>
      <c r="F44" s="446"/>
      <c r="G44" s="446"/>
      <c r="H44" s="446"/>
      <c r="I44" s="446"/>
      <c r="J44" s="446"/>
      <c r="K44" s="1370"/>
    </row>
    <row r="45" spans="1:14" ht="25.5" customHeight="1">
      <c r="A45" s="1558" t="s">
        <v>171</v>
      </c>
      <c r="B45" s="1558"/>
      <c r="C45" s="1558"/>
      <c r="D45" s="1558"/>
      <c r="E45" s="1558"/>
      <c r="F45" s="1558"/>
      <c r="G45" s="1558"/>
      <c r="H45" s="1558"/>
      <c r="I45" s="1558"/>
      <c r="J45" s="1260"/>
    </row>
    <row r="46" spans="1:14" ht="20.25" customHeight="1">
      <c r="A46" s="1558" t="s">
        <v>603</v>
      </c>
      <c r="B46" s="1558"/>
      <c r="C46" s="1558"/>
      <c r="D46" s="1558"/>
      <c r="E46" s="1558"/>
      <c r="F46" s="1558"/>
      <c r="G46" s="1558"/>
      <c r="H46" s="1558"/>
      <c r="I46" s="1558"/>
      <c r="J46" s="1260"/>
      <c r="K46" s="258"/>
      <c r="L46" s="258"/>
      <c r="M46" s="258"/>
      <c r="N46" s="258"/>
    </row>
    <row r="47" spans="1:14" ht="12.75" customHeight="1">
      <c r="A47" s="144" t="s">
        <v>62</v>
      </c>
      <c r="B47" s="446"/>
      <c r="C47" s="446"/>
      <c r="D47" s="446"/>
      <c r="E47" s="446"/>
      <c r="F47" s="446"/>
      <c r="G47" s="446"/>
      <c r="H47" s="446"/>
      <c r="I47" s="446"/>
      <c r="J47" s="446"/>
    </row>
    <row r="48" spans="1:14" ht="12.75" customHeight="1">
      <c r="A48" s="1478" t="s">
        <v>175</v>
      </c>
      <c r="B48" s="1478"/>
      <c r="C48" s="1478"/>
      <c r="D48" s="1478"/>
      <c r="E48" s="1478"/>
      <c r="F48" s="1478"/>
      <c r="G48" s="1478"/>
      <c r="H48" s="1478"/>
      <c r="I48" s="446"/>
      <c r="J48" s="446"/>
    </row>
    <row r="57" spans="3:13" ht="15" customHeight="1">
      <c r="M57" s="459"/>
    </row>
    <row r="58" spans="3:13" ht="15" customHeight="1">
      <c r="I58" s="459"/>
      <c r="J58" s="459"/>
      <c r="K58" s="459"/>
      <c r="L58" s="459"/>
    </row>
    <row r="59" spans="3:13" ht="15" customHeight="1">
      <c r="I59" s="460"/>
      <c r="J59" s="460"/>
      <c r="K59" s="460"/>
      <c r="L59" s="460"/>
    </row>
    <row r="61" spans="3:13" ht="15" customHeight="1">
      <c r="C61" s="459"/>
      <c r="D61" s="459"/>
      <c r="E61" s="459"/>
      <c r="F61" s="459"/>
      <c r="G61" s="459"/>
      <c r="H61" s="459"/>
    </row>
    <row r="62" spans="3:13" ht="15" customHeight="1">
      <c r="C62" s="460"/>
      <c r="D62" s="460"/>
      <c r="E62" s="460"/>
      <c r="F62" s="460"/>
      <c r="G62" s="460"/>
      <c r="H62" s="460"/>
    </row>
    <row r="63" spans="3:13" ht="30" customHeight="1"/>
  </sheetData>
  <mergeCells count="17">
    <mergeCell ref="A45:I45"/>
    <mergeCell ref="A46:I46"/>
    <mergeCell ref="A48:H48"/>
    <mergeCell ref="A21:M21"/>
    <mergeCell ref="A22:M22"/>
    <mergeCell ref="A24:M24"/>
    <mergeCell ref="A27:C27"/>
    <mergeCell ref="A28:A29"/>
    <mergeCell ref="B28:C28"/>
    <mergeCell ref="D28:G28"/>
    <mergeCell ref="H28:H29"/>
    <mergeCell ref="A1:M1"/>
    <mergeCell ref="A3:I3"/>
    <mergeCell ref="A4:C4"/>
    <mergeCell ref="A5:A6"/>
    <mergeCell ref="B5:G5"/>
    <mergeCell ref="H5:M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S57"/>
  <sheetViews>
    <sheetView topLeftCell="A10" zoomScale="90" zoomScaleNormal="90" workbookViewId="0">
      <selection activeCell="K25" sqref="K25"/>
    </sheetView>
  </sheetViews>
  <sheetFormatPr baseColWidth="10" defaultColWidth="11.42578125" defaultRowHeight="15"/>
  <cols>
    <col min="1" max="1" width="26.7109375" style="389" customWidth="1"/>
    <col min="2" max="11" width="12.28515625" style="389" customWidth="1"/>
    <col min="12" max="12" width="13.28515625" style="389" customWidth="1"/>
    <col min="13" max="13" width="10.7109375" style="389" customWidth="1"/>
    <col min="14" max="16384" width="11.42578125" style="389"/>
  </cols>
  <sheetData>
    <row r="1" spans="1:19" s="426" customFormat="1" ht="18" customHeight="1">
      <c r="A1" s="1529" t="s">
        <v>176</v>
      </c>
      <c r="B1" s="1529"/>
      <c r="C1" s="1529"/>
      <c r="D1" s="1529"/>
      <c r="E1" s="1529"/>
      <c r="F1" s="1529"/>
      <c r="G1" s="1529"/>
      <c r="H1" s="1529"/>
      <c r="I1" s="1529"/>
      <c r="J1" s="1529"/>
      <c r="K1" s="1529"/>
      <c r="L1" s="1529"/>
    </row>
    <row r="2" spans="1:19" s="426" customFormat="1" ht="15" customHeight="1">
      <c r="A2" s="320"/>
      <c r="B2" s="320"/>
      <c r="C2" s="320"/>
      <c r="D2" s="320"/>
      <c r="E2" s="320"/>
      <c r="F2" s="320"/>
      <c r="G2" s="320"/>
      <c r="H2" s="320"/>
      <c r="I2" s="320"/>
    </row>
    <row r="3" spans="1:19" ht="15" customHeight="1">
      <c r="A3" s="449" t="s">
        <v>525</v>
      </c>
      <c r="B3" s="461"/>
      <c r="C3" s="461"/>
      <c r="D3" s="461"/>
      <c r="E3" s="461"/>
      <c r="F3" s="461"/>
      <c r="G3" s="461"/>
      <c r="H3" s="461"/>
      <c r="I3" s="461"/>
      <c r="J3" s="461"/>
      <c r="K3" s="426"/>
      <c r="L3" s="449"/>
      <c r="M3" s="462"/>
      <c r="N3" s="462"/>
      <c r="O3" s="462"/>
      <c r="P3" s="462"/>
      <c r="Q3" s="462"/>
      <c r="R3" s="462"/>
      <c r="S3" s="462"/>
    </row>
    <row r="4" spans="1:19" ht="15" customHeight="1">
      <c r="A4" s="1565" t="s">
        <v>48</v>
      </c>
      <c r="B4" s="1566"/>
      <c r="C4" s="1566"/>
      <c r="D4" s="463"/>
      <c r="E4" s="463"/>
      <c r="F4" s="463"/>
      <c r="G4" s="463"/>
      <c r="H4" s="463"/>
      <c r="I4" s="461"/>
      <c r="J4" s="461"/>
      <c r="K4" s="426"/>
      <c r="L4" s="449"/>
      <c r="M4" s="462"/>
      <c r="N4" s="462"/>
      <c r="O4" s="462"/>
      <c r="P4" s="462"/>
      <c r="Q4" s="462"/>
      <c r="R4" s="462"/>
      <c r="S4" s="462"/>
    </row>
    <row r="5" spans="1:19" ht="30" customHeight="1">
      <c r="A5" s="464"/>
      <c r="B5" s="1497" t="s">
        <v>109</v>
      </c>
      <c r="C5" s="1508"/>
      <c r="D5" s="1497" t="s">
        <v>110</v>
      </c>
      <c r="E5" s="1508"/>
      <c r="F5" s="1497" t="s">
        <v>111</v>
      </c>
      <c r="G5" s="1497"/>
      <c r="H5" s="1508"/>
      <c r="I5" s="1511" t="s">
        <v>112</v>
      </c>
      <c r="J5" s="1513" t="s">
        <v>113</v>
      </c>
      <c r="K5" s="1543" t="s">
        <v>129</v>
      </c>
      <c r="L5" s="462"/>
      <c r="M5" s="462"/>
      <c r="N5" s="462"/>
      <c r="O5" s="462"/>
      <c r="P5" s="462"/>
      <c r="Q5" s="462"/>
      <c r="R5" s="462"/>
      <c r="S5" s="462"/>
    </row>
    <row r="6" spans="1:19" ht="45" customHeight="1">
      <c r="A6" s="1408"/>
      <c r="B6" s="1364" t="s">
        <v>115</v>
      </c>
      <c r="C6" s="1366" t="s">
        <v>568</v>
      </c>
      <c r="D6" s="1409" t="s">
        <v>569</v>
      </c>
      <c r="E6" s="1366" t="s">
        <v>570</v>
      </c>
      <c r="F6" s="1365" t="s">
        <v>119</v>
      </c>
      <c r="G6" s="1365" t="s">
        <v>571</v>
      </c>
      <c r="H6" s="1366" t="s">
        <v>572</v>
      </c>
      <c r="I6" s="1512"/>
      <c r="J6" s="1514"/>
      <c r="K6" s="1544"/>
      <c r="L6" s="465"/>
      <c r="M6" s="466"/>
      <c r="N6" s="466"/>
      <c r="O6" s="466"/>
      <c r="P6" s="466"/>
      <c r="Q6" s="466"/>
      <c r="R6" s="466"/>
      <c r="S6" s="466"/>
    </row>
    <row r="7" spans="1:19" ht="15" customHeight="1">
      <c r="A7" s="1410" t="s">
        <v>159</v>
      </c>
      <c r="B7" s="1411">
        <v>214.51</v>
      </c>
      <c r="C7" s="1412">
        <v>16.920999999999999</v>
      </c>
      <c r="D7" s="1411">
        <v>78.364999999999995</v>
      </c>
      <c r="E7" s="1413">
        <v>15.824999999999999</v>
      </c>
      <c r="F7" s="1425">
        <v>74.004000000000005</v>
      </c>
      <c r="G7" s="1425">
        <v>6.3550000000000004</v>
      </c>
      <c r="H7" s="1425">
        <v>7.6890000000000001</v>
      </c>
      <c r="I7" s="1425">
        <v>21.702999999999999</v>
      </c>
      <c r="J7" s="1425">
        <v>3.407</v>
      </c>
      <c r="K7" s="1450">
        <v>438.779</v>
      </c>
      <c r="L7" s="467"/>
      <c r="M7" s="468"/>
      <c r="N7" s="469"/>
      <c r="O7" s="469"/>
      <c r="P7" s="469"/>
      <c r="Q7" s="469"/>
      <c r="R7" s="470"/>
    </row>
    <row r="8" spans="1:19" ht="15" customHeight="1">
      <c r="A8" s="1414" t="s">
        <v>160</v>
      </c>
      <c r="B8" s="1415">
        <v>473.95699999999999</v>
      </c>
      <c r="C8" s="1416">
        <v>21.335000000000001</v>
      </c>
      <c r="D8" s="1415">
        <v>133.36799999999999</v>
      </c>
      <c r="E8" s="1416">
        <v>40.719000000000001</v>
      </c>
      <c r="F8" s="1426">
        <v>108.06699999999999</v>
      </c>
      <c r="G8" s="1426">
        <v>5.1280000000000001</v>
      </c>
      <c r="H8" s="1426">
        <v>3.032</v>
      </c>
      <c r="I8" s="1426">
        <v>70.462999999999994</v>
      </c>
      <c r="J8" s="1426">
        <v>2.0059999999999998</v>
      </c>
      <c r="K8" s="1415">
        <v>858.07500000000005</v>
      </c>
      <c r="L8" s="467"/>
      <c r="M8" s="468"/>
      <c r="N8" s="469"/>
      <c r="O8" s="469"/>
      <c r="P8" s="469"/>
      <c r="Q8" s="469"/>
      <c r="R8" s="470"/>
    </row>
    <row r="9" spans="1:19" ht="15" customHeight="1">
      <c r="A9" s="1417" t="s">
        <v>161</v>
      </c>
      <c r="B9" s="1411">
        <v>45.652000000000001</v>
      </c>
      <c r="C9" s="1412">
        <v>0.11</v>
      </c>
      <c r="D9" s="1411">
        <v>20.207999999999998</v>
      </c>
      <c r="E9" s="1412">
        <v>2.403</v>
      </c>
      <c r="F9" s="1425">
        <v>5.6369999999999996</v>
      </c>
      <c r="G9" s="1425">
        <v>6.0000000000000001E-3</v>
      </c>
      <c r="H9" s="1425">
        <v>0.42899999999999999</v>
      </c>
      <c r="I9" s="1425">
        <v>0.52600000000000002</v>
      </c>
      <c r="J9" s="1425">
        <v>3.1920000000000002</v>
      </c>
      <c r="K9" s="1411">
        <v>78.162999999999997</v>
      </c>
      <c r="L9" s="467"/>
      <c r="M9" s="468"/>
      <c r="N9" s="469"/>
      <c r="O9" s="469"/>
      <c r="P9" s="469"/>
      <c r="Q9" s="469"/>
      <c r="R9" s="470"/>
    </row>
    <row r="10" spans="1:19" ht="15" customHeight="1">
      <c r="A10" s="1414" t="s">
        <v>162</v>
      </c>
      <c r="B10" s="1415">
        <v>10.858000000000001</v>
      </c>
      <c r="C10" s="1416">
        <v>0.10299999999999999</v>
      </c>
      <c r="D10" s="1415">
        <v>5.7359999999999998</v>
      </c>
      <c r="E10" s="1416">
        <v>0.50700000000000001</v>
      </c>
      <c r="F10" s="1426">
        <v>0.312</v>
      </c>
      <c r="G10" s="1427" t="s">
        <v>578</v>
      </c>
      <c r="H10" s="1426">
        <v>0.06</v>
      </c>
      <c r="I10" s="1426">
        <v>4.2999999999999997E-2</v>
      </c>
      <c r="J10" s="1426">
        <v>3.9E-2</v>
      </c>
      <c r="K10" s="1415">
        <v>17.658999999999999</v>
      </c>
      <c r="L10" s="467"/>
      <c r="M10" s="468"/>
      <c r="N10" s="469"/>
      <c r="O10" s="469"/>
      <c r="P10" s="473"/>
      <c r="Q10" s="469"/>
      <c r="R10" s="470"/>
    </row>
    <row r="11" spans="1:19" ht="15" customHeight="1">
      <c r="A11" s="1417" t="s">
        <v>163</v>
      </c>
      <c r="B11" s="1411">
        <v>65.861999999999995</v>
      </c>
      <c r="C11" s="1412">
        <v>35.537999999999997</v>
      </c>
      <c r="D11" s="1411">
        <v>13.275</v>
      </c>
      <c r="E11" s="1412">
        <v>15.91</v>
      </c>
      <c r="F11" s="1425">
        <v>35.524999999999999</v>
      </c>
      <c r="G11" s="1425">
        <v>1.0999999999999999E-2</v>
      </c>
      <c r="H11" s="1425">
        <v>0.57899999999999996</v>
      </c>
      <c r="I11" s="1425">
        <v>0.65700000000000003</v>
      </c>
      <c r="J11" s="1425">
        <v>0.191</v>
      </c>
      <c r="K11" s="1411">
        <v>167.548</v>
      </c>
      <c r="L11" s="467"/>
      <c r="M11" s="468"/>
      <c r="N11" s="469"/>
      <c r="O11" s="469"/>
      <c r="P11" s="469"/>
      <c r="Q11" s="469"/>
      <c r="R11" s="470"/>
    </row>
    <row r="12" spans="1:19" ht="15" customHeight="1">
      <c r="A12" s="1414" t="s">
        <v>164</v>
      </c>
      <c r="B12" s="1415">
        <v>31.52</v>
      </c>
      <c r="C12" s="1416">
        <v>22.66</v>
      </c>
      <c r="D12" s="1415">
        <v>8.093</v>
      </c>
      <c r="E12" s="1416">
        <v>5.7770000000000001</v>
      </c>
      <c r="F12" s="1426">
        <v>18.004000000000001</v>
      </c>
      <c r="G12" s="1426">
        <v>6.2E-2</v>
      </c>
      <c r="H12" s="1426">
        <v>0.72299999999999998</v>
      </c>
      <c r="I12" s="1426">
        <v>0.41899999999999998</v>
      </c>
      <c r="J12" s="1426">
        <v>0.374</v>
      </c>
      <c r="K12" s="1415">
        <v>87.632000000000005</v>
      </c>
      <c r="L12" s="467"/>
      <c r="M12" s="468"/>
      <c r="N12" s="469"/>
      <c r="O12" s="474"/>
      <c r="P12" s="469"/>
      <c r="Q12" s="469"/>
      <c r="R12" s="470"/>
    </row>
    <row r="13" spans="1:19" ht="15" customHeight="1">
      <c r="A13" s="1417" t="s">
        <v>165</v>
      </c>
      <c r="B13" s="1411">
        <v>0.495</v>
      </c>
      <c r="C13" s="1412">
        <v>0.35</v>
      </c>
      <c r="D13" s="1411">
        <v>8.8999999999999996E-2</v>
      </c>
      <c r="E13" s="1412">
        <v>0.10199999999999999</v>
      </c>
      <c r="F13" s="1425">
        <v>1.0960000000000001</v>
      </c>
      <c r="G13" s="1425">
        <v>1.2999999999999999E-2</v>
      </c>
      <c r="H13" s="1425">
        <v>2E-3</v>
      </c>
      <c r="I13" s="1425" t="s">
        <v>578</v>
      </c>
      <c r="J13" s="1425">
        <v>6.0000000000000001E-3</v>
      </c>
      <c r="K13" s="1411">
        <v>2.1789999999999998</v>
      </c>
      <c r="L13" s="467"/>
      <c r="M13" s="468"/>
      <c r="N13" s="469"/>
      <c r="O13" s="469"/>
      <c r="P13" s="469"/>
      <c r="Q13" s="469"/>
      <c r="R13" s="470"/>
    </row>
    <row r="14" spans="1:19" ht="15" customHeight="1">
      <c r="A14" s="1414" t="s">
        <v>166</v>
      </c>
      <c r="B14" s="1415">
        <v>25.404</v>
      </c>
      <c r="C14" s="1416">
        <v>2.3E-2</v>
      </c>
      <c r="D14" s="1415">
        <v>0.72899999999999998</v>
      </c>
      <c r="E14" s="1416">
        <v>0.14399999999999999</v>
      </c>
      <c r="F14" s="1458" t="s">
        <v>139</v>
      </c>
      <c r="G14" s="1458" t="s">
        <v>139</v>
      </c>
      <c r="H14" s="1426" t="s">
        <v>578</v>
      </c>
      <c r="I14" s="1458" t="s">
        <v>139</v>
      </c>
      <c r="J14" s="1426" t="s">
        <v>578</v>
      </c>
      <c r="K14" s="1415">
        <v>26.306000000000001</v>
      </c>
      <c r="L14" s="467"/>
      <c r="M14" s="468"/>
      <c r="N14" s="469"/>
      <c r="O14" s="469"/>
      <c r="P14" s="469"/>
      <c r="Q14" s="469"/>
      <c r="R14" s="470"/>
    </row>
    <row r="15" spans="1:19" ht="15" customHeight="1">
      <c r="A15" s="1417" t="s">
        <v>167</v>
      </c>
      <c r="B15" s="1411">
        <v>0.122</v>
      </c>
      <c r="C15" s="1412">
        <v>0.153</v>
      </c>
      <c r="D15" s="1411">
        <v>8.3000000000000004E-2</v>
      </c>
      <c r="E15" s="1412">
        <v>0.129</v>
      </c>
      <c r="F15" s="1425">
        <v>1.7999999999999999E-2</v>
      </c>
      <c r="G15" s="1425">
        <v>42.670999999999999</v>
      </c>
      <c r="H15" s="1425">
        <v>5.0000000000000001E-3</v>
      </c>
      <c r="I15" s="1459" t="s">
        <v>578</v>
      </c>
      <c r="J15" s="1459" t="s">
        <v>139</v>
      </c>
      <c r="K15" s="1411">
        <v>43.183999999999997</v>
      </c>
      <c r="L15" s="467"/>
      <c r="M15" s="468"/>
      <c r="N15" s="469"/>
      <c r="O15" s="469"/>
      <c r="P15" s="469"/>
      <c r="Q15" s="469"/>
      <c r="R15" s="470"/>
    </row>
    <row r="16" spans="1:19" ht="15" customHeight="1">
      <c r="A16" s="1414" t="s">
        <v>168</v>
      </c>
      <c r="B16" s="1415">
        <v>108.31100000000001</v>
      </c>
      <c r="C16" s="1416">
        <v>5.3620000000000001</v>
      </c>
      <c r="D16" s="1415">
        <v>21.29</v>
      </c>
      <c r="E16" s="1416">
        <v>4.3739999999999997</v>
      </c>
      <c r="F16" s="1426">
        <v>0.83399999999999996</v>
      </c>
      <c r="G16" s="1426" t="s">
        <v>578</v>
      </c>
      <c r="H16" s="1426">
        <v>0.41899999999999998</v>
      </c>
      <c r="I16" s="1426">
        <v>0.09</v>
      </c>
      <c r="J16" s="1426" t="s">
        <v>578</v>
      </c>
      <c r="K16" s="1415">
        <v>141.21799999999999</v>
      </c>
      <c r="L16" s="467"/>
      <c r="M16" s="468"/>
      <c r="N16" s="469"/>
      <c r="O16" s="469"/>
      <c r="P16" s="469"/>
      <c r="Q16" s="469"/>
      <c r="R16" s="470"/>
    </row>
    <row r="17" spans="1:19" ht="17.25" customHeight="1">
      <c r="A17" s="1418" t="s">
        <v>573</v>
      </c>
      <c r="B17" s="1419">
        <v>13.803000000000001</v>
      </c>
      <c r="C17" s="1420">
        <v>2.0649999999999999</v>
      </c>
      <c r="D17" s="1419">
        <v>3.581</v>
      </c>
      <c r="E17" s="1420">
        <v>1.1339999999999999</v>
      </c>
      <c r="F17" s="1429">
        <v>2.8690000000000002</v>
      </c>
      <c r="G17" s="1429">
        <v>2.2589999999999999</v>
      </c>
      <c r="H17" s="1429" t="s">
        <v>578</v>
      </c>
      <c r="I17" s="1429">
        <v>1.615</v>
      </c>
      <c r="J17" s="1429" t="s">
        <v>578</v>
      </c>
      <c r="K17" s="1419">
        <v>29.11</v>
      </c>
      <c r="L17" s="467"/>
      <c r="M17" s="468"/>
      <c r="N17" s="469"/>
      <c r="O17" s="469"/>
      <c r="P17" s="469"/>
      <c r="Q17" s="469"/>
      <c r="R17" s="470"/>
    </row>
    <row r="18" spans="1:19" s="489" customFormat="1" ht="15" customHeight="1">
      <c r="A18" s="1421" t="s">
        <v>129</v>
      </c>
      <c r="B18" s="1422">
        <v>990.49400000000003</v>
      </c>
      <c r="C18" s="1423">
        <v>104.62</v>
      </c>
      <c r="D18" s="1424">
        <v>284.81700000000001</v>
      </c>
      <c r="E18" s="1423">
        <v>87.024000000000001</v>
      </c>
      <c r="F18" s="1431">
        <v>246.36600000000001</v>
      </c>
      <c r="G18" s="1431">
        <v>56.509</v>
      </c>
      <c r="H18" s="1431">
        <v>13.888</v>
      </c>
      <c r="I18" s="1431">
        <v>95.545000000000002</v>
      </c>
      <c r="J18" s="1431">
        <v>10.59</v>
      </c>
      <c r="K18" s="1430">
        <v>1889.8530000000001</v>
      </c>
      <c r="L18" s="486"/>
      <c r="M18" s="486"/>
      <c r="N18" s="487"/>
      <c r="O18" s="487"/>
      <c r="P18" s="487"/>
      <c r="Q18" s="487"/>
      <c r="R18" s="488"/>
    </row>
    <row r="19" spans="1:19" ht="5.0999999999999996" customHeight="1">
      <c r="A19" s="490"/>
      <c r="B19" s="444"/>
      <c r="C19" s="444"/>
      <c r="D19" s="444"/>
      <c r="E19" s="444"/>
      <c r="F19" s="444"/>
      <c r="G19" s="444"/>
      <c r="H19" s="444"/>
      <c r="I19" s="444"/>
      <c r="J19" s="444"/>
      <c r="K19" s="444"/>
      <c r="L19" s="443"/>
      <c r="M19" s="491"/>
      <c r="N19" s="491"/>
      <c r="O19" s="492"/>
      <c r="P19" s="492"/>
      <c r="Q19" s="492"/>
      <c r="R19" s="492"/>
      <c r="S19" s="493"/>
    </row>
    <row r="20" spans="1:19" ht="12.75" customHeight="1">
      <c r="A20" s="1567" t="s">
        <v>122</v>
      </c>
      <c r="B20" s="1567"/>
      <c r="C20" s="1567"/>
      <c r="D20" s="1567"/>
      <c r="E20" s="1567"/>
      <c r="F20" s="1567"/>
      <c r="G20" s="1567"/>
      <c r="H20" s="1567"/>
      <c r="I20" s="1567"/>
      <c r="J20" s="1567"/>
      <c r="K20" s="1567"/>
      <c r="L20" s="443"/>
      <c r="M20" s="491"/>
      <c r="N20" s="491"/>
      <c r="O20" s="492"/>
      <c r="P20" s="492"/>
      <c r="Q20" s="492"/>
      <c r="R20" s="492"/>
      <c r="S20" s="493"/>
    </row>
    <row r="21" spans="1:19" ht="25.5" customHeight="1">
      <c r="A21" s="1567" t="s">
        <v>177</v>
      </c>
      <c r="B21" s="1567"/>
      <c r="C21" s="1567"/>
      <c r="D21" s="1567"/>
      <c r="E21" s="1567"/>
      <c r="F21" s="1567"/>
      <c r="G21" s="1567"/>
      <c r="H21" s="1567"/>
      <c r="I21" s="1567"/>
      <c r="J21" s="1567"/>
      <c r="K21" s="1567"/>
      <c r="L21" s="494"/>
      <c r="M21" s="495"/>
      <c r="N21" s="495"/>
      <c r="O21" s="496"/>
      <c r="P21" s="496"/>
      <c r="Q21" s="496"/>
      <c r="R21" s="496"/>
      <c r="S21" s="497"/>
    </row>
    <row r="22" spans="1:19" ht="12.75" customHeight="1">
      <c r="A22" s="1243" t="s">
        <v>124</v>
      </c>
      <c r="B22" s="498"/>
      <c r="C22" s="499"/>
      <c r="D22" s="499"/>
      <c r="E22" s="499"/>
      <c r="F22" s="498"/>
      <c r="G22" s="498"/>
      <c r="H22" s="498"/>
      <c r="I22" s="500"/>
      <c r="J22" s="501"/>
      <c r="K22" s="500"/>
      <c r="L22" s="443"/>
      <c r="M22" s="491"/>
      <c r="N22" s="491"/>
      <c r="O22" s="492"/>
      <c r="P22" s="492"/>
      <c r="Q22" s="492"/>
      <c r="R22" s="492"/>
      <c r="S22" s="493"/>
    </row>
    <row r="23" spans="1:19" ht="15" customHeight="1">
      <c r="A23" s="1243" t="s">
        <v>125</v>
      </c>
      <c r="B23" s="498"/>
      <c r="C23" s="499"/>
      <c r="D23" s="499"/>
      <c r="E23" s="499"/>
      <c r="F23" s="498"/>
      <c r="G23" s="498"/>
      <c r="H23" s="498"/>
      <c r="I23" s="500"/>
      <c r="J23" s="501"/>
      <c r="K23" s="500"/>
      <c r="L23" s="443"/>
      <c r="M23" s="491"/>
      <c r="N23" s="491"/>
      <c r="O23" s="492"/>
      <c r="P23" s="492"/>
      <c r="Q23" s="492"/>
      <c r="R23" s="492"/>
      <c r="S23" s="493"/>
    </row>
    <row r="24" spans="1:19" ht="12.75" customHeight="1">
      <c r="A24" s="1478" t="s">
        <v>178</v>
      </c>
      <c r="B24" s="1478"/>
      <c r="C24" s="1478"/>
      <c r="D24" s="1478"/>
      <c r="E24" s="1478"/>
      <c r="F24" s="1478"/>
      <c r="G24" s="1478"/>
      <c r="H24" s="502"/>
      <c r="I24" s="503"/>
      <c r="J24" s="503"/>
      <c r="K24" s="74"/>
      <c r="L24" s="81"/>
      <c r="M24" s="81"/>
      <c r="N24" s="81"/>
      <c r="O24" s="81"/>
      <c r="P24" s="81"/>
      <c r="Q24" s="81"/>
      <c r="R24" s="81"/>
      <c r="S24" s="81"/>
    </row>
    <row r="25" spans="1:19" ht="12.75" customHeight="1">
      <c r="A25" s="148" t="s">
        <v>620</v>
      </c>
      <c r="B25" s="1440"/>
      <c r="C25" s="1440"/>
      <c r="D25" s="1440"/>
      <c r="E25" s="1440"/>
      <c r="F25" s="1440"/>
      <c r="G25" s="1440"/>
      <c r="H25" s="502"/>
      <c r="I25" s="503"/>
      <c r="J25" s="503"/>
      <c r="K25" s="74"/>
      <c r="L25" s="81"/>
      <c r="M25" s="81"/>
      <c r="N25" s="81"/>
      <c r="O25" s="81"/>
      <c r="P25" s="81"/>
      <c r="Q25" s="81"/>
      <c r="R25" s="81"/>
      <c r="S25" s="81"/>
    </row>
    <row r="26" spans="1:19" ht="25.5" customHeight="1">
      <c r="A26" s="1568" t="s">
        <v>171</v>
      </c>
      <c r="B26" s="1568"/>
      <c r="C26" s="1568"/>
      <c r="D26" s="1568"/>
      <c r="E26" s="1568"/>
      <c r="F26" s="1568"/>
      <c r="G26" s="1568"/>
      <c r="H26" s="1568"/>
      <c r="I26" s="1568"/>
      <c r="J26" s="1568"/>
      <c r="K26" s="1568"/>
      <c r="L26" s="504"/>
      <c r="M26" s="504"/>
      <c r="N26" s="504"/>
      <c r="O26" s="504"/>
      <c r="P26" s="504"/>
      <c r="Q26" s="504"/>
      <c r="R26" s="504"/>
      <c r="S26" s="504"/>
    </row>
    <row r="27" spans="1:19" ht="12.75" customHeight="1">
      <c r="A27" s="316" t="s">
        <v>526</v>
      </c>
      <c r="B27" s="316"/>
      <c r="C27" s="316"/>
      <c r="D27" s="316"/>
      <c r="E27" s="316"/>
      <c r="F27" s="316"/>
      <c r="G27" s="316"/>
      <c r="H27" s="316"/>
      <c r="I27" s="316"/>
      <c r="J27" s="316"/>
      <c r="K27" s="316"/>
      <c r="L27" s="258"/>
      <c r="M27" s="505"/>
      <c r="N27" s="505"/>
      <c r="O27" s="505"/>
      <c r="P27" s="505"/>
      <c r="Q27" s="505"/>
      <c r="R27" s="505"/>
      <c r="S27" s="505"/>
    </row>
    <row r="28" spans="1:19" ht="12.75" customHeight="1">
      <c r="A28" s="1478" t="s">
        <v>62</v>
      </c>
      <c r="B28" s="1478"/>
      <c r="C28" s="1478"/>
      <c r="D28" s="1478"/>
      <c r="E28" s="1478"/>
      <c r="F28" s="1478"/>
      <c r="G28" s="1478"/>
      <c r="H28" s="502"/>
      <c r="I28" s="503"/>
      <c r="J28" s="503"/>
      <c r="K28" s="74"/>
      <c r="L28" s="81"/>
      <c r="M28" s="81"/>
      <c r="N28" s="81"/>
      <c r="O28" s="81"/>
      <c r="P28" s="81"/>
      <c r="Q28" s="81"/>
      <c r="R28" s="81"/>
      <c r="S28" s="81"/>
    </row>
    <row r="29" spans="1:19" ht="12.75" customHeight="1">
      <c r="A29" s="1478" t="s">
        <v>175</v>
      </c>
      <c r="B29" s="1478"/>
      <c r="C29" s="1478"/>
      <c r="D29" s="1478"/>
      <c r="E29" s="1478"/>
      <c r="F29" s="1478"/>
      <c r="G29" s="1478"/>
      <c r="H29" s="502"/>
      <c r="I29" s="503"/>
      <c r="J29" s="503"/>
      <c r="K29" s="74"/>
      <c r="L29" s="81"/>
      <c r="M29" s="81"/>
      <c r="N29" s="81"/>
      <c r="O29" s="81"/>
      <c r="P29" s="81"/>
      <c r="Q29" s="81"/>
      <c r="R29" s="81"/>
      <c r="S29" s="81"/>
    </row>
    <row r="30" spans="1:19" s="426" customFormat="1" ht="20.100000000000001" customHeight="1">
      <c r="A30" s="506"/>
      <c r="B30" s="506"/>
      <c r="C30" s="506"/>
      <c r="D30" s="506"/>
      <c r="E30" s="506"/>
      <c r="F30" s="506"/>
      <c r="G30" s="506"/>
      <c r="H30" s="506"/>
      <c r="I30" s="506"/>
      <c r="J30" s="506"/>
      <c r="L30" s="506"/>
      <c r="M30" s="506"/>
      <c r="N30" s="506"/>
      <c r="O30" s="506"/>
      <c r="P30" s="506"/>
      <c r="Q30" s="506"/>
      <c r="R30" s="506"/>
      <c r="S30" s="506"/>
    </row>
    <row r="31" spans="1:19" ht="15" customHeight="1">
      <c r="A31" s="1572" t="s">
        <v>527</v>
      </c>
      <c r="B31" s="1573"/>
      <c r="C31" s="1573"/>
      <c r="D31" s="1573"/>
      <c r="E31" s="1573"/>
      <c r="F31" s="1573"/>
      <c r="G31" s="1573"/>
      <c r="H31" s="426"/>
      <c r="I31" s="426"/>
      <c r="J31" s="426"/>
      <c r="K31" s="426"/>
      <c r="L31" s="507"/>
      <c r="M31" s="449"/>
      <c r="N31" s="449"/>
      <c r="O31" s="449"/>
      <c r="P31" s="449"/>
      <c r="Q31" s="449"/>
      <c r="R31" s="449"/>
      <c r="S31" s="426"/>
    </row>
    <row r="32" spans="1:19" ht="15" customHeight="1">
      <c r="A32" s="508" t="s">
        <v>179</v>
      </c>
      <c r="B32" s="509"/>
      <c r="C32" s="509"/>
      <c r="D32" s="509"/>
      <c r="E32" s="509"/>
      <c r="F32" s="509"/>
      <c r="G32" s="509"/>
      <c r="H32" s="510"/>
      <c r="I32" s="426"/>
      <c r="J32" s="426"/>
      <c r="K32" s="426"/>
      <c r="L32" s="511"/>
      <c r="M32" s="512"/>
      <c r="N32" s="512"/>
      <c r="O32" s="512"/>
      <c r="P32" s="512"/>
      <c r="Q32" s="512"/>
      <c r="R32" s="512"/>
      <c r="S32" s="426"/>
    </row>
    <row r="33" spans="1:19" ht="30" customHeight="1">
      <c r="A33" s="513"/>
      <c r="B33" s="1497" t="s">
        <v>109</v>
      </c>
      <c r="C33" s="1508"/>
      <c r="D33" s="1497" t="s">
        <v>110</v>
      </c>
      <c r="E33" s="1508"/>
      <c r="F33" s="1497" t="s">
        <v>111</v>
      </c>
      <c r="G33" s="1497"/>
      <c r="H33" s="1508"/>
      <c r="I33" s="1539" t="s">
        <v>112</v>
      </c>
      <c r="J33" s="1575" t="s">
        <v>113</v>
      </c>
      <c r="K33" s="1577" t="s">
        <v>129</v>
      </c>
      <c r="L33" s="1543" t="s">
        <v>574</v>
      </c>
      <c r="M33" s="512"/>
      <c r="N33" s="1569"/>
      <c r="O33" s="512"/>
      <c r="P33" s="512"/>
      <c r="Q33" s="512"/>
      <c r="R33" s="512"/>
      <c r="S33" s="426"/>
    </row>
    <row r="34" spans="1:19" ht="45" customHeight="1">
      <c r="A34" s="1408"/>
      <c r="B34" s="1364" t="s">
        <v>115</v>
      </c>
      <c r="C34" s="1366" t="s">
        <v>568</v>
      </c>
      <c r="D34" s="1409" t="s">
        <v>569</v>
      </c>
      <c r="E34" s="1366" t="s">
        <v>570</v>
      </c>
      <c r="F34" s="1365" t="s">
        <v>119</v>
      </c>
      <c r="G34" s="1365" t="s">
        <v>571</v>
      </c>
      <c r="H34" s="1366" t="s">
        <v>572</v>
      </c>
      <c r="I34" s="1574"/>
      <c r="J34" s="1576"/>
      <c r="K34" s="1578"/>
      <c r="L34" s="1579"/>
      <c r="M34" s="466"/>
      <c r="N34" s="1569"/>
      <c r="O34" s="466"/>
      <c r="P34" s="466"/>
      <c r="Q34" s="466"/>
      <c r="R34" s="466"/>
      <c r="S34" s="466"/>
    </row>
    <row r="35" spans="1:19" ht="15" customHeight="1">
      <c r="A35" s="1417" t="s">
        <v>159</v>
      </c>
      <c r="B35" s="1411">
        <v>82.099202834366693</v>
      </c>
      <c r="C35" s="1425">
        <v>78.984693576029784</v>
      </c>
      <c r="D35" s="1425">
        <v>76.277674982453902</v>
      </c>
      <c r="E35" s="1425">
        <v>67.285939968404421</v>
      </c>
      <c r="F35" s="1425">
        <v>83.248202799848656</v>
      </c>
      <c r="G35" s="1425">
        <v>93.438237608182533</v>
      </c>
      <c r="H35" s="1425">
        <v>69.215762777994541</v>
      </c>
      <c r="I35" s="1425">
        <v>79.638759618485921</v>
      </c>
      <c r="J35" s="1425">
        <v>50.073378338714413</v>
      </c>
      <c r="K35" s="1425">
        <v>80.167008904254772</v>
      </c>
      <c r="L35" s="1451">
        <v>-0.62772262682991853</v>
      </c>
      <c r="M35" s="514"/>
      <c r="N35" s="515"/>
      <c r="O35" s="514"/>
      <c r="P35" s="514"/>
      <c r="Q35" s="514"/>
      <c r="R35" s="516"/>
      <c r="S35" s="517"/>
    </row>
    <row r="36" spans="1:19" ht="15" customHeight="1">
      <c r="A36" s="1414" t="s">
        <v>160</v>
      </c>
      <c r="B36" s="1415">
        <v>78.77697765831077</v>
      </c>
      <c r="C36" s="1426">
        <v>62.273259901570185</v>
      </c>
      <c r="D36" s="1426">
        <v>79.504828744526421</v>
      </c>
      <c r="E36" s="1426">
        <v>63.395466489845035</v>
      </c>
      <c r="F36" s="1426">
        <v>87.385603375683601</v>
      </c>
      <c r="G36" s="1426">
        <v>87.265990639625585</v>
      </c>
      <c r="H36" s="1426">
        <v>26.418205804749341</v>
      </c>
      <c r="I36" s="1426">
        <v>86.385762740729177</v>
      </c>
      <c r="J36" s="1426">
        <v>53.6889332003988</v>
      </c>
      <c r="K36" s="1426">
        <v>79.265914984121437</v>
      </c>
      <c r="L36" s="1415">
        <v>-1.5165753256061398</v>
      </c>
      <c r="M36" s="514"/>
      <c r="N36" s="514"/>
      <c r="O36" s="514"/>
      <c r="P36" s="514"/>
      <c r="Q36" s="514"/>
      <c r="R36" s="516"/>
      <c r="S36" s="517"/>
    </row>
    <row r="37" spans="1:19" ht="15" customHeight="1">
      <c r="A37" s="1417" t="s">
        <v>161</v>
      </c>
      <c r="B37" s="1411">
        <v>66.581967931306409</v>
      </c>
      <c r="C37" s="1425">
        <v>40</v>
      </c>
      <c r="D37" s="1425">
        <v>70.506730007917668</v>
      </c>
      <c r="E37" s="1425">
        <v>53.807740324594256</v>
      </c>
      <c r="F37" s="1425">
        <v>81.036012063154161</v>
      </c>
      <c r="G37" s="1425">
        <v>83.333333333333343</v>
      </c>
      <c r="H37" s="1425">
        <v>34.265734265734267</v>
      </c>
      <c r="I37" s="1425">
        <v>81.55893536121674</v>
      </c>
      <c r="J37" s="1425">
        <v>47.869674185463658</v>
      </c>
      <c r="K37" s="1425">
        <v>67.36947148906772</v>
      </c>
      <c r="L37" s="1411">
        <v>-1.337780109420672</v>
      </c>
      <c r="M37" s="514"/>
      <c r="N37" s="514"/>
      <c r="O37" s="514"/>
      <c r="P37" s="514"/>
      <c r="Q37" s="514"/>
      <c r="R37" s="516"/>
      <c r="S37" s="517"/>
    </row>
    <row r="38" spans="1:19" ht="15" customHeight="1">
      <c r="A38" s="1414" t="s">
        <v>162</v>
      </c>
      <c r="B38" s="1415">
        <v>73.954687787806222</v>
      </c>
      <c r="C38" s="1426">
        <v>57.28155339805825</v>
      </c>
      <c r="D38" s="1426">
        <v>62.308228730822869</v>
      </c>
      <c r="E38" s="1426">
        <v>53.846153846153847</v>
      </c>
      <c r="F38" s="1426">
        <v>84.935897435897431</v>
      </c>
      <c r="G38" s="1427" t="s">
        <v>578</v>
      </c>
      <c r="H38" s="1426">
        <v>15</v>
      </c>
      <c r="I38" s="1426">
        <v>69.767441860465112</v>
      </c>
      <c r="J38" s="1426">
        <v>46.153846153846153</v>
      </c>
      <c r="K38" s="1426">
        <v>69.4150291635993</v>
      </c>
      <c r="L38" s="1415">
        <v>-1.8417680973734751</v>
      </c>
      <c r="M38" s="514"/>
      <c r="N38" s="514"/>
      <c r="O38" s="514"/>
      <c r="P38" s="514"/>
      <c r="Q38" s="514"/>
      <c r="R38" s="516"/>
      <c r="S38" s="517"/>
    </row>
    <row r="39" spans="1:19" ht="15" customHeight="1">
      <c r="A39" s="1417" t="s">
        <v>163</v>
      </c>
      <c r="B39" s="1411">
        <v>77.959976921441793</v>
      </c>
      <c r="C39" s="1425">
        <v>61.784568630761441</v>
      </c>
      <c r="D39" s="1425">
        <v>67.442561205273066</v>
      </c>
      <c r="E39" s="1425">
        <v>57.749842866121938</v>
      </c>
      <c r="F39" s="1425">
        <v>77.435608726249114</v>
      </c>
      <c r="G39" s="1425">
        <v>90.909090909090907</v>
      </c>
      <c r="H39" s="1425">
        <v>10.708117443868739</v>
      </c>
      <c r="I39" s="1425">
        <v>74.1248097412481</v>
      </c>
      <c r="J39" s="1425">
        <v>32.984293193717278</v>
      </c>
      <c r="K39" s="1425">
        <v>71.367608088428398</v>
      </c>
      <c r="L39" s="1411">
        <v>-3.7168554887230143</v>
      </c>
      <c r="M39" s="516"/>
      <c r="N39" s="516"/>
      <c r="O39" s="516"/>
      <c r="P39" s="516"/>
      <c r="Q39" s="516"/>
      <c r="R39" s="516"/>
      <c r="S39" s="517"/>
    </row>
    <row r="40" spans="1:19" ht="15" customHeight="1">
      <c r="A40" s="1414" t="s">
        <v>164</v>
      </c>
      <c r="B40" s="1415">
        <v>78.407360406091371</v>
      </c>
      <c r="C40" s="1426">
        <v>63.91879964695498</v>
      </c>
      <c r="D40" s="1426">
        <v>72.556530334857285</v>
      </c>
      <c r="E40" s="1426">
        <v>60.810109053141773</v>
      </c>
      <c r="F40" s="1426">
        <v>78.843590313263718</v>
      </c>
      <c r="G40" s="1426">
        <v>70.967741935483872</v>
      </c>
      <c r="H40" s="1426">
        <v>24.204702627939142</v>
      </c>
      <c r="I40" s="1426">
        <v>71.360381861575178</v>
      </c>
      <c r="J40" s="1426">
        <v>41.44385026737968</v>
      </c>
      <c r="K40" s="1426">
        <v>72.406198648895383</v>
      </c>
      <c r="L40" s="1415">
        <v>-3.3112885529684277</v>
      </c>
      <c r="M40" s="516"/>
      <c r="N40" s="516"/>
      <c r="O40" s="516"/>
      <c r="P40" s="516"/>
      <c r="Q40" s="516"/>
      <c r="R40" s="516"/>
      <c r="S40" s="517"/>
    </row>
    <row r="41" spans="1:19" ht="15" customHeight="1">
      <c r="A41" s="1417" t="s">
        <v>165</v>
      </c>
      <c r="B41" s="1411">
        <v>46.868686868686872</v>
      </c>
      <c r="C41" s="1425">
        <v>36.571428571428569</v>
      </c>
      <c r="D41" s="1425">
        <v>52.80898876404494</v>
      </c>
      <c r="E41" s="1425">
        <v>28.431372549019606</v>
      </c>
      <c r="F41" s="1425">
        <v>84.12408759124088</v>
      </c>
      <c r="G41" s="1425">
        <v>53.846153846153847</v>
      </c>
      <c r="H41" s="1425">
        <v>100</v>
      </c>
      <c r="I41" s="1425">
        <v>76.923076923076934</v>
      </c>
      <c r="J41" s="1425">
        <v>50</v>
      </c>
      <c r="K41" s="1425">
        <v>63.790729692519498</v>
      </c>
      <c r="L41" s="1411">
        <v>-8.0687830687830697</v>
      </c>
      <c r="M41" s="514"/>
      <c r="N41" s="514"/>
      <c r="O41" s="514"/>
      <c r="P41" s="514"/>
      <c r="Q41" s="514"/>
      <c r="R41" s="516"/>
      <c r="S41" s="517"/>
    </row>
    <row r="42" spans="1:19" ht="15" customHeight="1">
      <c r="A42" s="1414" t="s">
        <v>166</v>
      </c>
      <c r="B42" s="1415">
        <v>99.397732640529043</v>
      </c>
      <c r="C42" s="1426">
        <v>82.608695652173907</v>
      </c>
      <c r="D42" s="1426">
        <v>99.725651577503427</v>
      </c>
      <c r="E42" s="1426">
        <v>54.166666666666664</v>
      </c>
      <c r="F42" s="1458" t="s">
        <v>139</v>
      </c>
      <c r="G42" s="1458" t="s">
        <v>139</v>
      </c>
      <c r="H42" s="1426">
        <v>100</v>
      </c>
      <c r="I42" s="1458" t="s">
        <v>139</v>
      </c>
      <c r="J42" s="1426" t="s">
        <v>578</v>
      </c>
      <c r="K42" s="1426">
        <v>99.133277579259484</v>
      </c>
      <c r="L42" s="1415">
        <v>5.7544912607972787</v>
      </c>
      <c r="M42" s="514"/>
      <c r="N42" s="514"/>
      <c r="O42" s="514"/>
      <c r="P42" s="514"/>
      <c r="Q42" s="514"/>
      <c r="R42" s="516"/>
      <c r="S42" s="517"/>
    </row>
    <row r="43" spans="1:19" ht="15" customHeight="1">
      <c r="A43" s="1417" t="s">
        <v>167</v>
      </c>
      <c r="B43" s="1411">
        <v>4.0983606557377046</v>
      </c>
      <c r="C43" s="1425">
        <v>16.33986928104575</v>
      </c>
      <c r="D43" s="1425">
        <v>16.867469879518072</v>
      </c>
      <c r="E43" s="1425">
        <v>12.403100775193799</v>
      </c>
      <c r="F43" s="1425" t="s">
        <v>578</v>
      </c>
      <c r="G43" s="1425">
        <v>98.528274472123925</v>
      </c>
      <c r="H43" s="1425">
        <v>40</v>
      </c>
      <c r="I43" s="1425" t="s">
        <v>578</v>
      </c>
      <c r="J43" s="1459" t="s">
        <v>139</v>
      </c>
      <c r="K43" s="1425">
        <v>97.501389403482776</v>
      </c>
      <c r="L43" s="1411">
        <v>2.9915366175823133</v>
      </c>
      <c r="M43" s="516"/>
      <c r="N43" s="516"/>
      <c r="O43" s="516"/>
      <c r="P43" s="516"/>
      <c r="Q43" s="516"/>
      <c r="R43" s="516"/>
      <c r="S43" s="517"/>
    </row>
    <row r="44" spans="1:19" ht="15" customHeight="1">
      <c r="A44" s="1414" t="s">
        <v>168</v>
      </c>
      <c r="B44" s="1415">
        <v>54.577097432393749</v>
      </c>
      <c r="C44" s="1426">
        <v>51.491980604252142</v>
      </c>
      <c r="D44" s="1426">
        <v>56.345702207609207</v>
      </c>
      <c r="E44" s="1426">
        <v>50.937357110196615</v>
      </c>
      <c r="F44" s="1426">
        <v>67.026378896882505</v>
      </c>
      <c r="G44" s="1426">
        <v>100</v>
      </c>
      <c r="H44" s="1426">
        <v>2.8639618138424821</v>
      </c>
      <c r="I44" s="1426">
        <v>94.444444444444443</v>
      </c>
      <c r="J44" s="1426">
        <v>45.794392523364486</v>
      </c>
      <c r="K44" s="1426">
        <v>54.52704329476412</v>
      </c>
      <c r="L44" s="1415">
        <v>1.4465640809443459</v>
      </c>
      <c r="M44" s="516"/>
      <c r="N44" s="516"/>
      <c r="O44" s="516"/>
      <c r="P44" s="516"/>
      <c r="Q44" s="516"/>
      <c r="R44" s="516"/>
      <c r="S44" s="517"/>
    </row>
    <row r="45" spans="1:19" ht="15" customHeight="1">
      <c r="A45" s="1428" t="s">
        <v>573</v>
      </c>
      <c r="B45" s="1419">
        <v>13.098601753242049</v>
      </c>
      <c r="C45" s="1429">
        <v>5.2784503631961259</v>
      </c>
      <c r="D45" s="1429">
        <v>7.2605417481150516</v>
      </c>
      <c r="E45" s="1429">
        <v>5.3791887125220459</v>
      </c>
      <c r="F45" s="1429">
        <v>5.3328685953293835</v>
      </c>
      <c r="G45" s="1429">
        <v>0.44267374944665777</v>
      </c>
      <c r="H45" s="1429">
        <v>0.52798310454065467</v>
      </c>
      <c r="I45" s="1429">
        <v>0.7430340557275541</v>
      </c>
      <c r="J45" s="1429">
        <v>8.3632019115890071</v>
      </c>
      <c r="K45" s="1429">
        <v>8.5468911027138432</v>
      </c>
      <c r="L45" s="1419">
        <v>-11.804324707550517</v>
      </c>
      <c r="M45" s="516"/>
      <c r="N45" s="516"/>
      <c r="O45" s="516"/>
      <c r="P45" s="516"/>
      <c r="Q45" s="516"/>
      <c r="R45" s="516"/>
      <c r="S45" s="517"/>
    </row>
    <row r="46" spans="1:19" ht="15" customHeight="1">
      <c r="A46" s="1421" t="s">
        <v>129</v>
      </c>
      <c r="B46" s="1430">
        <v>75.75765224221449</v>
      </c>
      <c r="C46" s="1431">
        <v>63.311986235901351</v>
      </c>
      <c r="D46" s="1431">
        <v>74.258207901915966</v>
      </c>
      <c r="E46" s="1431">
        <v>61.06476374333517</v>
      </c>
      <c r="F46" s="1431">
        <v>82.890090353376692</v>
      </c>
      <c r="G46" s="1431">
        <v>92.967491903944506</v>
      </c>
      <c r="H46" s="1431">
        <v>47.09101382488479</v>
      </c>
      <c r="I46" s="1431">
        <v>83.223611910618033</v>
      </c>
      <c r="J46" s="1431">
        <v>45.939565627950898</v>
      </c>
      <c r="K46" s="1431">
        <v>75.610219419182329</v>
      </c>
      <c r="L46" s="1430">
        <v>-1.1855613782496777</v>
      </c>
      <c r="M46" s="518"/>
      <c r="N46" s="518"/>
      <c r="O46" s="518"/>
      <c r="P46" s="518"/>
      <c r="Q46" s="518"/>
      <c r="R46" s="518"/>
      <c r="S46" s="519"/>
    </row>
    <row r="47" spans="1:19" ht="5.0999999999999996" customHeight="1">
      <c r="A47" s="1570"/>
      <c r="B47" s="1570"/>
      <c r="C47" s="1570"/>
      <c r="D47" s="1570"/>
      <c r="E47" s="1570"/>
      <c r="F47" s="1570"/>
      <c r="G47" s="1570"/>
      <c r="H47" s="70"/>
      <c r="I47" s="70"/>
      <c r="J47" s="70"/>
      <c r="K47" s="336"/>
      <c r="L47" s="520"/>
      <c r="M47" s="520"/>
      <c r="N47" s="520"/>
      <c r="O47" s="520"/>
      <c r="P47" s="520"/>
      <c r="Q47" s="520"/>
      <c r="R47" s="520"/>
      <c r="S47" s="70"/>
    </row>
    <row r="48" spans="1:19" ht="12.75" customHeight="1">
      <c r="A48" s="1571" t="s">
        <v>122</v>
      </c>
      <c r="B48" s="1571"/>
      <c r="C48" s="1571"/>
      <c r="D48" s="1571"/>
      <c r="E48" s="1571"/>
      <c r="F48" s="1571"/>
      <c r="G48" s="1571"/>
      <c r="H48" s="1571"/>
      <c r="I48" s="1571"/>
      <c r="J48" s="1571"/>
      <c r="K48" s="1571"/>
      <c r="L48" s="1571"/>
      <c r="M48" s="520"/>
      <c r="N48" s="520"/>
      <c r="O48" s="520"/>
      <c r="P48" s="520"/>
      <c r="Q48" s="520"/>
      <c r="R48" s="520"/>
      <c r="S48" s="70"/>
    </row>
    <row r="49" spans="1:19" ht="25.5" customHeight="1">
      <c r="A49" s="1571" t="s">
        <v>180</v>
      </c>
      <c r="B49" s="1571"/>
      <c r="C49" s="1571"/>
      <c r="D49" s="1571"/>
      <c r="E49" s="1571"/>
      <c r="F49" s="1571"/>
      <c r="G49" s="1571"/>
      <c r="H49" s="1571"/>
      <c r="I49" s="1571"/>
      <c r="J49" s="1571"/>
      <c r="K49" s="1571"/>
      <c r="L49" s="1571"/>
      <c r="M49" s="520"/>
      <c r="N49" s="520"/>
      <c r="O49" s="520"/>
      <c r="P49" s="520"/>
      <c r="Q49" s="520"/>
      <c r="R49" s="520"/>
      <c r="S49" s="521"/>
    </row>
    <row r="50" spans="1:19" ht="12.75" customHeight="1">
      <c r="A50" s="1243" t="s">
        <v>124</v>
      </c>
      <c r="B50" s="498"/>
      <c r="C50" s="499"/>
      <c r="D50" s="499"/>
      <c r="E50" s="499"/>
      <c r="F50" s="498"/>
      <c r="G50" s="498"/>
      <c r="H50" s="498"/>
      <c r="I50" s="500"/>
      <c r="J50" s="501"/>
      <c r="K50" s="500"/>
      <c r="L50" s="503"/>
      <c r="M50" s="503"/>
      <c r="N50" s="503"/>
      <c r="O50" s="503"/>
      <c r="P50" s="503"/>
      <c r="Q50" s="503"/>
      <c r="R50" s="503"/>
      <c r="S50" s="503"/>
    </row>
    <row r="51" spans="1:19" ht="12.75" customHeight="1">
      <c r="A51" s="1243" t="s">
        <v>125</v>
      </c>
      <c r="B51" s="498"/>
      <c r="C51" s="499"/>
      <c r="D51" s="499"/>
      <c r="E51" s="499"/>
      <c r="F51" s="498"/>
      <c r="G51" s="498"/>
      <c r="H51" s="498"/>
      <c r="I51" s="500"/>
      <c r="J51" s="501"/>
      <c r="K51" s="500"/>
      <c r="L51" s="520"/>
      <c r="M51" s="520"/>
      <c r="N51" s="520"/>
      <c r="O51" s="520"/>
      <c r="P51" s="520"/>
      <c r="Q51" s="520"/>
      <c r="R51" s="520"/>
      <c r="S51" s="521"/>
    </row>
    <row r="52" spans="1:19" ht="12.75" customHeight="1">
      <c r="A52" s="1478" t="s">
        <v>178</v>
      </c>
      <c r="B52" s="1478"/>
      <c r="C52" s="1478"/>
      <c r="D52" s="1478"/>
      <c r="E52" s="1478"/>
      <c r="F52" s="1478"/>
      <c r="G52" s="1478"/>
      <c r="H52" s="502"/>
      <c r="I52" s="503"/>
      <c r="J52" s="503"/>
      <c r="K52" s="74"/>
      <c r="L52" s="520"/>
      <c r="M52" s="520"/>
      <c r="N52" s="520"/>
      <c r="O52" s="520"/>
      <c r="P52" s="520"/>
      <c r="Q52" s="520"/>
      <c r="R52" s="520"/>
      <c r="S52" s="336"/>
    </row>
    <row r="53" spans="1:19" ht="12.75" customHeight="1">
      <c r="A53" s="148" t="s">
        <v>620</v>
      </c>
      <c r="B53" s="1440"/>
      <c r="C53" s="1440"/>
      <c r="D53" s="1440"/>
      <c r="E53" s="1440"/>
      <c r="F53" s="1440"/>
      <c r="G53" s="1440"/>
      <c r="H53" s="502"/>
      <c r="I53" s="503"/>
      <c r="J53" s="503"/>
      <c r="K53" s="74"/>
      <c r="L53" s="520"/>
      <c r="M53" s="520"/>
      <c r="N53" s="520"/>
      <c r="O53" s="520"/>
      <c r="P53" s="520"/>
      <c r="Q53" s="520"/>
      <c r="R53" s="520"/>
      <c r="S53" s="336"/>
    </row>
    <row r="54" spans="1:19" ht="25.5" customHeight="1">
      <c r="A54" s="1568" t="s">
        <v>171</v>
      </c>
      <c r="B54" s="1568"/>
      <c r="C54" s="1568"/>
      <c r="D54" s="1568"/>
      <c r="E54" s="1568"/>
      <c r="F54" s="1568"/>
      <c r="G54" s="1568"/>
      <c r="H54" s="1568"/>
      <c r="I54" s="1568"/>
      <c r="J54" s="1568"/>
      <c r="K54" s="1568"/>
      <c r="L54" s="1568"/>
      <c r="M54" s="337"/>
      <c r="N54" s="337"/>
      <c r="O54" s="337"/>
      <c r="P54" s="337"/>
      <c r="Q54" s="337"/>
      <c r="R54" s="337"/>
      <c r="S54" s="337"/>
    </row>
    <row r="55" spans="1:19" ht="12.75" customHeight="1">
      <c r="A55" s="316" t="s">
        <v>528</v>
      </c>
      <c r="B55" s="1239"/>
      <c r="C55" s="1239"/>
      <c r="D55" s="1239"/>
      <c r="E55" s="1239"/>
      <c r="F55" s="1239"/>
      <c r="G55" s="1239"/>
      <c r="H55" s="1240"/>
      <c r="I55" s="522"/>
      <c r="J55" s="522"/>
      <c r="K55" s="74"/>
      <c r="L55" s="337"/>
      <c r="M55" s="337"/>
      <c r="N55" s="337"/>
      <c r="O55" s="337"/>
      <c r="P55" s="337"/>
      <c r="Q55" s="337"/>
      <c r="R55" s="337"/>
      <c r="S55" s="337"/>
    </row>
    <row r="56" spans="1:19" ht="12.75" customHeight="1">
      <c r="A56" s="1478" t="s">
        <v>62</v>
      </c>
      <c r="B56" s="1478"/>
      <c r="C56" s="1478"/>
      <c r="D56" s="1478"/>
      <c r="E56" s="1478"/>
      <c r="F56" s="1478"/>
      <c r="G56" s="1478"/>
      <c r="H56" s="502"/>
      <c r="I56" s="503"/>
      <c r="J56" s="503"/>
      <c r="K56" s="74"/>
      <c r="L56" s="337"/>
      <c r="M56" s="337"/>
      <c r="N56" s="337"/>
      <c r="O56" s="337"/>
      <c r="P56" s="337"/>
      <c r="Q56" s="337"/>
      <c r="R56" s="337"/>
      <c r="S56" s="337"/>
    </row>
    <row r="57" spans="1:19" ht="12.75" customHeight="1">
      <c r="A57" s="1478" t="s">
        <v>175</v>
      </c>
      <c r="B57" s="1478"/>
      <c r="C57" s="1478"/>
      <c r="D57" s="1478"/>
      <c r="E57" s="1478"/>
      <c r="F57" s="1478"/>
      <c r="G57" s="1478"/>
      <c r="H57" s="502"/>
      <c r="I57" s="503"/>
      <c r="J57" s="503"/>
      <c r="K57" s="74"/>
      <c r="L57" s="337"/>
      <c r="M57" s="337"/>
      <c r="N57" s="337"/>
      <c r="O57" s="337"/>
      <c r="P57" s="337"/>
      <c r="Q57" s="337"/>
      <c r="R57" s="337"/>
      <c r="S57" s="337"/>
    </row>
  </sheetData>
  <mergeCells count="30">
    <mergeCell ref="A52:G52"/>
    <mergeCell ref="A54:L54"/>
    <mergeCell ref="A56:G56"/>
    <mergeCell ref="A57:G57"/>
    <mergeCell ref="K33:K34"/>
    <mergeCell ref="L33:L34"/>
    <mergeCell ref="N33:N34"/>
    <mergeCell ref="A47:G47"/>
    <mergeCell ref="A48:L48"/>
    <mergeCell ref="A49:L49"/>
    <mergeCell ref="A31:G31"/>
    <mergeCell ref="B33:C33"/>
    <mergeCell ref="D33:E33"/>
    <mergeCell ref="F33:H33"/>
    <mergeCell ref="I33:I34"/>
    <mergeCell ref="J33:J34"/>
    <mergeCell ref="A29:G29"/>
    <mergeCell ref="A1:L1"/>
    <mergeCell ref="A4:C4"/>
    <mergeCell ref="B5:C5"/>
    <mergeCell ref="D5:E5"/>
    <mergeCell ref="F5:H5"/>
    <mergeCell ref="I5:I6"/>
    <mergeCell ref="J5:J6"/>
    <mergeCell ref="K5:K6"/>
    <mergeCell ref="A20:K20"/>
    <mergeCell ref="A21:K21"/>
    <mergeCell ref="A24:G24"/>
    <mergeCell ref="A26:K26"/>
    <mergeCell ref="A28: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c G K N V t a i d P q p A A A A + A A A A B I A H A B D b 2 5 m a W c v U G F j a 2 F n Z S 5 4 b W w g o h g A K K A U A A A A A A A A A A A A A A A A A A A A A A A A A A A A h Y / N C o J A G E V f R W b v / F h J y e e 4 C F o l R E G 0 H c Z R h 3 Q M Z 0 z f r U W P 1 C s k l N W u 5 b 2 c C + c + b n d I h r r y r q q 1 u j E x Y p g i T x n Z Z N o U M e p c 7 i 9 R w m E n 5 F k U y h t h Y 6 P B 6 h i V z l 0 i Q v q + x / 0 M N 2 1 B A k o Z O a X b g y x V L X x t r B N G K v R Z Z f 9 X i M P x J c M D H D K 8 Y K s A z 0 M G Z K o h 1 e a L B K M x p k B + S l h 3 l e t a x f P W 3 + y B T B H I + w V / A l B L A w Q U A A I A C A B w Y o 1 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G K N V i i K R 7 g O A A A A E Q A A A B M A H A B G b 3 J t d W x h c y 9 T Z W N 0 a W 9 u M S 5 t I K I Y A C i g F A A A A A A A A A A A A A A A A A A A A A A A A A A A A C t O T S 7 J z M 9 T C I b Q h t Y A U E s B A i 0 A F A A C A A g A c G K N V t a i d P q p A A A A + A A A A B I A A A A A A A A A A A A A A A A A A A A A A E N v b m Z p Z y 9 Q Y W N r Y W d l L n h t b F B L A Q I t A B Q A A g A I A H B i j V Y P y u m r p A A A A O k A A A A T A A A A A A A A A A A A A A A A A P U A A A B b Q 2 9 u d G V u d F 9 U e X B l c 1 0 u e G 1 s U E s B A i 0 A F A A C A A g A c G K N V 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k c 9 r K 6 h R J N k M E U 5 I p k O X g A A A A A A g A A A A A A A 2 Y A A M A A A A A Q A A A A Q Y V 4 N I W u 1 Q 3 5 x C B f y d Z m G w A A A A A E g A A A o A A A A B A A A A D b l n e Y D 1 a 1 Y D f k i l + i w 9 k O U A A A A B Q L J 2 R E u b J a f F x k i 2 n J 9 N n e I O y w a j L 6 q C n c C 8 P a N j 5 d V V e p D f b V r 6 7 u H x p X 3 H H 8 A 3 o 0 W n 7 Q s 6 i G v E B y O 7 8 q A O D l w q h j Q z G l G P x A O n m A T 7 X / F A A A A J 1 r 5 H l n R t S 7 r u Y M r b 5 a w W Z j d i y 2 < / D a t a M a s h u p > 
</file>

<file path=customXml/itemProps1.xml><?xml version="1.0" encoding="utf-8"?>
<ds:datastoreItem xmlns:ds="http://schemas.openxmlformats.org/officeDocument/2006/customXml" ds:itemID="{9BF20D61-3203-4CAE-905B-3C090C3852A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29</vt:i4>
      </vt:variant>
    </vt:vector>
  </HeadingPairs>
  <TitlesOfParts>
    <vt:vector size="29" baseType="lpstr">
      <vt:lpstr>Sommaire</vt:lpstr>
      <vt:lpstr>8.1</vt:lpstr>
      <vt:lpstr>8.2</vt:lpstr>
      <vt:lpstr>8.3a</vt:lpstr>
      <vt:lpstr>8.3b</vt:lpstr>
      <vt:lpstr>8.4a</vt:lpstr>
      <vt:lpstr>8.4b</vt:lpstr>
      <vt:lpstr>8.5a</vt:lpstr>
      <vt:lpstr>8.5b</vt:lpstr>
      <vt:lpstr>8.6a</vt:lpstr>
      <vt:lpstr>8.6b</vt:lpstr>
      <vt:lpstr>8.7a</vt:lpstr>
      <vt:lpstr>8.7b</vt:lpstr>
      <vt:lpstr>8.7c</vt:lpstr>
      <vt:lpstr>8.8a</vt:lpstr>
      <vt:lpstr>8.8b</vt:lpstr>
      <vt:lpstr>8.8c</vt:lpstr>
      <vt:lpstr>8.8d</vt:lpstr>
      <vt:lpstr>8.9a</vt:lpstr>
      <vt:lpstr>8.9b</vt:lpstr>
      <vt:lpstr>8.10</vt:lpstr>
      <vt:lpstr>8.11</vt:lpstr>
      <vt:lpstr>8.12</vt:lpstr>
      <vt:lpstr>8.13</vt:lpstr>
      <vt:lpstr>Données carte 8.3a</vt:lpstr>
      <vt:lpstr>Données pyramide âges 8.6a</vt:lpstr>
      <vt:lpstr>Données carte 8.9a</vt:lpstr>
      <vt:lpstr>Données graphe 8.9b</vt:lpstr>
      <vt:lpstr>Données graphe 8.13</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GUITON Melissa</dc:creator>
  <cp:lastModifiedBy>GUITON Melissa</cp:lastModifiedBy>
  <dcterms:created xsi:type="dcterms:W3CDTF">2023-03-13T14:49:23Z</dcterms:created>
  <dcterms:modified xsi:type="dcterms:W3CDTF">2024-07-16T14:21:15Z</dcterms:modified>
</cp:coreProperties>
</file>