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Colloc\2025\Chapitre_7_Elus locaux\"/>
    </mc:Choice>
  </mc:AlternateContent>
  <bookViews>
    <workbookView xWindow="480" yWindow="120" windowWidth="20610" windowHeight="10830" activeTab="1"/>
  </bookViews>
  <sheets>
    <sheet name="7" sheetId="6" r:id="rId1"/>
    <sheet name="7_1" sheetId="3" r:id="rId2"/>
    <sheet name="7_2" sheetId="4" r:id="rId3"/>
    <sheet name="7_1 régions" sheetId="7" r:id="rId4"/>
    <sheet name="7_2 régions" sheetId="9" r:id="rId5"/>
    <sheet name="Dépliant" sheetId="5" r:id="rId6"/>
  </sheets>
  <definedNames>
    <definedName name="_xlnm.Print_Area" localSheetId="1">'7_1'!$A$1:$J$78</definedName>
    <definedName name="_xlnm.Print_Area" localSheetId="2">'7_2'!$A$1:$H$44</definedName>
  </definedNames>
  <calcPr calcId="152511"/>
</workbook>
</file>

<file path=xl/calcChain.xml><?xml version="1.0" encoding="utf-8"?>
<calcChain xmlns="http://schemas.openxmlformats.org/spreadsheetml/2006/main">
  <c r="V27" i="9" l="1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V73" i="7" l="1"/>
  <c r="U73" i="7"/>
  <c r="T73" i="7"/>
  <c r="S73" i="7"/>
  <c r="P73" i="7"/>
  <c r="O73" i="7"/>
  <c r="N73" i="7"/>
  <c r="M73" i="7"/>
  <c r="L73" i="7"/>
  <c r="K73" i="7"/>
  <c r="J73" i="7"/>
  <c r="I73" i="7"/>
  <c r="H73" i="7"/>
  <c r="G73" i="7"/>
  <c r="E73" i="7"/>
  <c r="D73" i="7"/>
  <c r="C73" i="7"/>
  <c r="B73" i="7"/>
  <c r="V57" i="7"/>
  <c r="U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J75" i="3" l="1"/>
  <c r="J60" i="3"/>
  <c r="F5" i="5" l="1"/>
  <c r="F15" i="5"/>
  <c r="F14" i="5"/>
  <c r="F13" i="5"/>
  <c r="F12" i="5"/>
  <c r="F11" i="5"/>
  <c r="F10" i="5"/>
  <c r="F9" i="5"/>
  <c r="F8" i="5"/>
  <c r="F7" i="5"/>
  <c r="F6" i="5"/>
  <c r="E5" i="5" l="1"/>
  <c r="D5" i="5"/>
  <c r="C5" i="5"/>
  <c r="B5" i="5"/>
  <c r="F27" i="5" l="1"/>
  <c r="F26" i="5"/>
  <c r="F25" i="5"/>
  <c r="F24" i="5"/>
  <c r="F23" i="5"/>
  <c r="F22" i="5"/>
  <c r="F21" i="5"/>
  <c r="E27" i="5"/>
  <c r="E26" i="5"/>
  <c r="E25" i="5"/>
  <c r="E24" i="5"/>
  <c r="E23" i="5"/>
  <c r="E22" i="5"/>
  <c r="E21" i="5"/>
  <c r="D27" i="5"/>
  <c r="D26" i="5"/>
  <c r="D25" i="5"/>
  <c r="D24" i="5"/>
  <c r="D23" i="5"/>
  <c r="D22" i="5"/>
  <c r="D21" i="5"/>
  <c r="C27" i="5"/>
  <c r="C26" i="5"/>
  <c r="C25" i="5"/>
  <c r="C24" i="5"/>
  <c r="C23" i="5"/>
  <c r="C22" i="5"/>
  <c r="C21" i="5"/>
  <c r="B27" i="5"/>
  <c r="B26" i="5"/>
  <c r="B25" i="5"/>
  <c r="B24" i="5"/>
  <c r="B23" i="5"/>
  <c r="B22" i="5"/>
  <c r="B21" i="5"/>
  <c r="E15" i="5"/>
  <c r="D15" i="5"/>
  <c r="C15" i="5"/>
  <c r="B15" i="5"/>
  <c r="E13" i="5"/>
  <c r="D13" i="5"/>
  <c r="C13" i="5"/>
  <c r="B13" i="5"/>
  <c r="E12" i="5"/>
  <c r="D12" i="5"/>
  <c r="C12" i="5"/>
  <c r="B12" i="5"/>
  <c r="E11" i="5"/>
  <c r="D11" i="5"/>
  <c r="C11" i="5"/>
  <c r="B11" i="5"/>
  <c r="E10" i="5"/>
  <c r="D10" i="5"/>
  <c r="C10" i="5"/>
  <c r="B10" i="5"/>
  <c r="E9" i="5"/>
  <c r="D9" i="5"/>
  <c r="C9" i="5"/>
  <c r="B9" i="5"/>
  <c r="E8" i="5"/>
  <c r="D8" i="5"/>
  <c r="C8" i="5"/>
  <c r="B8" i="5"/>
  <c r="E7" i="5"/>
  <c r="D7" i="5"/>
  <c r="C7" i="5"/>
  <c r="B7" i="5"/>
  <c r="E6" i="5"/>
  <c r="D6" i="5"/>
  <c r="C6" i="5"/>
  <c r="B6" i="5"/>
  <c r="C14" i="5" l="1"/>
  <c r="B14" i="5"/>
  <c r="D14" i="5"/>
  <c r="E14" i="5"/>
</calcChain>
</file>

<file path=xl/sharedStrings.xml><?xml version="1.0" encoding="utf-8"?>
<sst xmlns="http://schemas.openxmlformats.org/spreadsheetml/2006/main" count="603" uniqueCount="163">
  <si>
    <t>Effectifs</t>
  </si>
  <si>
    <t>Ensemble</t>
  </si>
  <si>
    <t>Conseillers régionaux et territoriaux</t>
  </si>
  <si>
    <t>Conseillers départementaux</t>
  </si>
  <si>
    <t>Conseillers communautaires</t>
  </si>
  <si>
    <t>Conseillers municipaux</t>
  </si>
  <si>
    <t>Maires</t>
  </si>
  <si>
    <t>Cadres et professions intellectuelles supérieures</t>
  </si>
  <si>
    <t>Professions intermédiaires</t>
  </si>
  <si>
    <t>Retraités</t>
  </si>
  <si>
    <t>Autres sans activité professionnelle</t>
  </si>
  <si>
    <t>65 ans ou plus</t>
  </si>
  <si>
    <t>Mandats</t>
  </si>
  <si>
    <t>Répartition par classe d'âge (en %)</t>
  </si>
  <si>
    <t>moins de
 40 ans</t>
  </si>
  <si>
    <t>de 40 
à 59 ans</t>
  </si>
  <si>
    <t>60 ans
 ou plus</t>
  </si>
  <si>
    <r>
      <t>Conseillers régionaux et territoriaux</t>
    </r>
    <r>
      <rPr>
        <vertAlign val="superscript"/>
        <sz val="10"/>
        <rFont val="Arial"/>
        <family val="2"/>
      </rPr>
      <t xml:space="preserve"> (b)</t>
    </r>
  </si>
  <si>
    <t>Dont : présidents</t>
  </si>
  <si>
    <r>
      <t>Conseillers départementaux</t>
    </r>
    <r>
      <rPr>
        <vertAlign val="superscript"/>
        <sz val="10"/>
        <rFont val="Arial"/>
        <family val="2"/>
      </rPr>
      <t xml:space="preserve"> (c)</t>
    </r>
  </si>
  <si>
    <t xml:space="preserve">Conseillers communautaires </t>
  </si>
  <si>
    <t>Dont : maires</t>
  </si>
  <si>
    <t>autres adjoints</t>
  </si>
  <si>
    <t>autres conseillers</t>
  </si>
  <si>
    <t>(a) Âge au 1er janvier.</t>
  </si>
  <si>
    <t>Champ : France métropolitaine + DOM.</t>
  </si>
  <si>
    <t>en %</t>
  </si>
  <si>
    <t>dont :
Maires</t>
  </si>
  <si>
    <t>Population de 15 ans ou plus</t>
  </si>
  <si>
    <t>Catégorie socioprofessionnelle</t>
  </si>
  <si>
    <t>Agriculteurs exploitants</t>
  </si>
  <si>
    <t xml:space="preserve">Artisans, commerçants et chefs d'entreprises </t>
  </si>
  <si>
    <t xml:space="preserve">Employés </t>
  </si>
  <si>
    <t xml:space="preserve">Ouvriers </t>
  </si>
  <si>
    <r>
      <t>Âge des élus</t>
    </r>
    <r>
      <rPr>
        <b/>
        <vertAlign val="superscript"/>
        <sz val="10"/>
        <rFont val="Arial"/>
        <family val="2"/>
      </rPr>
      <t xml:space="preserve"> (a)</t>
    </r>
  </si>
  <si>
    <t>Tous âges</t>
  </si>
  <si>
    <t>De 18 à 39 ans</t>
  </si>
  <si>
    <t>De 40 à 49 ans</t>
  </si>
  <si>
    <t>De 50 à 54 ans</t>
  </si>
  <si>
    <t>De 55 à 59 ans</t>
  </si>
  <si>
    <t>De 60 à 64 ans</t>
  </si>
  <si>
    <t>Ensemble des mandats</t>
  </si>
  <si>
    <t>-</t>
  </si>
  <si>
    <r>
      <t>Âge des maires</t>
    </r>
    <r>
      <rPr>
        <b/>
        <vertAlign val="superscript"/>
        <sz val="10"/>
        <rFont val="Arial"/>
        <family val="2"/>
      </rPr>
      <t xml:space="preserve"> (a)</t>
    </r>
  </si>
  <si>
    <t>d'une commune de moins de 500 habitants</t>
  </si>
  <si>
    <t>de 500 à 1 000 habitants</t>
  </si>
  <si>
    <t>de 1 000 à 3 500 habitants</t>
  </si>
  <si>
    <t>de 3 500 à 10 000 habitants</t>
  </si>
  <si>
    <t>de 10 000 à 30 000 habitants</t>
  </si>
  <si>
    <t>de 30 000 à 100 000 habitants</t>
  </si>
  <si>
    <t>de 100 000 habitants ou plus</t>
  </si>
  <si>
    <r>
      <t>1</t>
    </r>
    <r>
      <rPr>
        <vertAlign val="superscript"/>
        <sz val="10"/>
        <rFont val="Arial"/>
        <family val="2"/>
      </rPr>
      <t xml:space="preserve">ers </t>
    </r>
    <r>
      <rPr>
        <sz val="10"/>
        <rFont val="Arial"/>
        <family val="2"/>
      </rPr>
      <t>adjoints</t>
    </r>
  </si>
  <si>
    <r>
      <t>2</t>
    </r>
    <r>
      <rPr>
        <vertAlign val="superscript"/>
        <sz val="10"/>
        <rFont val="Arial"/>
        <family val="2"/>
      </rPr>
      <t>es</t>
    </r>
    <r>
      <rPr>
        <sz val="10"/>
        <rFont val="Arial"/>
        <family val="2"/>
      </rPr>
      <t xml:space="preserve"> adjoints</t>
    </r>
  </si>
  <si>
    <t>Dont : communes de moins de 1 000 habitants</t>
  </si>
  <si>
    <t xml:space="preserve">  communes de 1 000 habitants et plus</t>
  </si>
  <si>
    <r>
      <t>1</t>
    </r>
    <r>
      <rPr>
        <vertAlign val="superscript"/>
        <sz val="10"/>
        <rFont val="Arial"/>
        <family val="2"/>
      </rPr>
      <t>ers</t>
    </r>
    <r>
      <rPr>
        <sz val="10"/>
        <rFont val="Arial"/>
        <family val="2"/>
      </rPr>
      <t xml:space="preserve"> adjoints</t>
    </r>
  </si>
  <si>
    <t>communes de 1 000 habitants ou plus</t>
  </si>
  <si>
    <t>Âge moyen</t>
  </si>
  <si>
    <t>Femme</t>
  </si>
  <si>
    <t>Homme</t>
  </si>
  <si>
    <t>âge moyen</t>
  </si>
  <si>
    <t>dont : présidents</t>
  </si>
  <si>
    <t xml:space="preserve">Conseillers municipaux </t>
  </si>
  <si>
    <t>dont : maires</t>
  </si>
  <si>
    <t>adjoints</t>
  </si>
  <si>
    <t>autres conseilllers</t>
  </si>
  <si>
    <t>Population française de 18 à 99 ans</t>
  </si>
  <si>
    <t>Élus locaux</t>
  </si>
  <si>
    <t>Ensemble des élus</t>
  </si>
  <si>
    <t>.</t>
  </si>
  <si>
    <t>CHAPITRE</t>
  </si>
  <si>
    <t>LES ÉLUS LOCAUX</t>
  </si>
  <si>
    <t>Présentation - Définitions</t>
  </si>
  <si>
    <r>
      <t xml:space="preserve">7-2 </t>
    </r>
    <r>
      <rPr>
        <sz val="12"/>
        <rFont val="Arial"/>
        <family val="2"/>
      </rPr>
      <t>Part des femmes parmi les élus locaux</t>
    </r>
  </si>
  <si>
    <r>
      <t xml:space="preserve">7-1 </t>
    </r>
    <r>
      <rPr>
        <sz val="12"/>
        <rFont val="Arial"/>
        <family val="2"/>
      </rPr>
      <t>Structure par âge et par catégorie socioprofessionnelle des élus locaux</t>
    </r>
  </si>
  <si>
    <t>Ensemble des conseillers</t>
  </si>
  <si>
    <r>
      <t>Âge des conseillers</t>
    </r>
    <r>
      <rPr>
        <b/>
        <vertAlign val="superscript"/>
        <sz val="10"/>
        <rFont val="Arial"/>
        <family val="2"/>
      </rPr>
      <t xml:space="preserve"> (a)</t>
    </r>
  </si>
  <si>
    <t>dans une commune de moins de 500 habitants</t>
  </si>
  <si>
    <t>Ensemble des maires</t>
  </si>
  <si>
    <t>Ensemble des 1ers adjoints</t>
  </si>
  <si>
    <t>Ensemble des 2emes adjoints</t>
  </si>
  <si>
    <t>Ensemble des autres adjoints et conseillers</t>
  </si>
  <si>
    <t>Effectifs pourvus</t>
  </si>
  <si>
    <t>(c) Y compris Collectivité européenne d'Alsace.</t>
  </si>
  <si>
    <r>
      <t>Conseillers communautaires</t>
    </r>
    <r>
      <rPr>
        <vertAlign val="superscript"/>
        <sz val="10"/>
        <rFont val="Arial"/>
        <family val="2"/>
      </rPr>
      <t xml:space="preserve"> (d)</t>
    </r>
  </si>
  <si>
    <t>(d) Y compris métropole de Lyon.</t>
  </si>
  <si>
    <r>
      <t>Conseillers municipaux</t>
    </r>
    <r>
      <rPr>
        <vertAlign val="superscript"/>
        <sz val="10"/>
        <rFont val="Arial"/>
        <family val="2"/>
      </rPr>
      <t xml:space="preserve"> (e)</t>
    </r>
  </si>
  <si>
    <t>(e) Y compris Paris</t>
  </si>
  <si>
    <t>(b) Y compris Corse, Martinique et Guyane. Les présidents d'organe exécutif sont comptés avec les présidents.</t>
  </si>
  <si>
    <t>(a) Âge 1er janvier.</t>
  </si>
  <si>
    <t>7-2 Part des femmes parmi les élus locaux</t>
  </si>
  <si>
    <t>7-1 Structure par âge et par catégorie socioprofessionnelle des élus locaux</t>
  </si>
  <si>
    <t>Ensemble des élus locaux</t>
  </si>
  <si>
    <r>
      <t>Conseillers communautaires</t>
    </r>
    <r>
      <rPr>
        <b/>
        <sz val="8"/>
        <rFont val="Arial"/>
        <family val="2"/>
      </rPr>
      <t/>
    </r>
  </si>
  <si>
    <t>Elus (actifs)</t>
  </si>
  <si>
    <t>pop (actifs)</t>
  </si>
  <si>
    <t>Données annexes (en ligne seulement)</t>
  </si>
  <si>
    <t>HOMMES</t>
  </si>
  <si>
    <t>FEMMES</t>
  </si>
  <si>
    <t>pour info (en ligne seulement)</t>
  </si>
  <si>
    <t>1er adjoints</t>
  </si>
  <si>
    <t>2nd adjoints</t>
  </si>
  <si>
    <t>7.1R - Structure par âge et par catégorie socioprofessionnelle des élus locaux, par 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</si>
  <si>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</si>
  <si>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</si>
  <si>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</si>
  <si>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</si>
  <si>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</si>
  <si>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</si>
  <si>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</si>
  <si>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Ile-de-France</t>
  </si>
  <si>
    <t>Normandie</t>
  </si>
  <si>
    <t>Nouvelle-Aquitaine</t>
  </si>
  <si>
    <t>Occitanie</t>
  </si>
  <si>
    <t>Pays-de-la-Loire</t>
  </si>
  <si>
    <t>Provence-Alpes-Côte-d'Azur</t>
  </si>
  <si>
    <t>France métropolitaine</t>
  </si>
  <si>
    <t>Guadeloupe</t>
  </si>
  <si>
    <t>Martinique</t>
  </si>
  <si>
    <t>Guyane</t>
  </si>
  <si>
    <t>La Réunion</t>
  </si>
  <si>
    <t>Mayotte</t>
  </si>
  <si>
    <t>DOM</t>
  </si>
  <si>
    <t>France métropolitaine + DOM</t>
  </si>
  <si>
    <r>
      <t>Conseillers régionaux et territoriaux</t>
    </r>
    <r>
      <rPr>
        <vertAlign val="superscript"/>
        <sz val="10"/>
        <rFont val="Arial"/>
        <family val="2"/>
      </rPr>
      <t xml:space="preserve"> (a)</t>
    </r>
  </si>
  <si>
    <r>
      <t>Conseillers départementaux</t>
    </r>
    <r>
      <rPr>
        <vertAlign val="superscript"/>
        <sz val="10"/>
        <rFont val="Arial"/>
        <family val="2"/>
      </rPr>
      <t xml:space="preserve"> (b)</t>
    </r>
  </si>
  <si>
    <r>
      <t>Conseillers municipaux</t>
    </r>
    <r>
      <rPr>
        <vertAlign val="superscript"/>
        <sz val="10"/>
        <rFont val="Arial"/>
        <family val="2"/>
      </rPr>
      <t xml:space="preserve"> (c)</t>
    </r>
  </si>
  <si>
    <t>Dont :  maires</t>
  </si>
  <si>
    <t>(a) Y compris Corse, Martinique et Guyane.</t>
  </si>
  <si>
    <t>(b) Y compris Collectivité européenne d'Alsace.</t>
  </si>
  <si>
    <t>(c) Y compris Paris.</t>
  </si>
  <si>
    <t>Cadres et professions intellectuelles</t>
  </si>
  <si>
    <t>7.2R - Proportion de femmes parmi les élus locaux, par région</t>
  </si>
  <si>
    <r>
      <t>Conseillers communautaires</t>
    </r>
    <r>
      <rPr>
        <vertAlign val="superscript"/>
        <sz val="10"/>
        <rFont val="Arial"/>
        <family val="2"/>
      </rPr>
      <t xml:space="preserve"> (c)</t>
    </r>
  </si>
  <si>
    <r>
      <t>Conseillers municipaux</t>
    </r>
    <r>
      <rPr>
        <vertAlign val="superscript"/>
        <sz val="10"/>
        <rFont val="Arial"/>
        <family val="2"/>
      </rPr>
      <t xml:space="preserve"> (d)</t>
    </r>
  </si>
  <si>
    <t>1ers adjoints</t>
  </si>
  <si>
    <t>2es adjoints</t>
  </si>
  <si>
    <t>(a) Y compris Corse, Martinique et Guyane. Les présidents d'organe exécutif sont comptés avec les présidents.</t>
  </si>
  <si>
    <t>(c) Y compris métropole de Lyon.</t>
  </si>
  <si>
    <t>(d) Y compris Paris</t>
  </si>
  <si>
    <t>s. o. : Sans objet.</t>
  </si>
  <si>
    <r>
      <t>Nombre d'élus locaux en 2025 et répartition par âge</t>
    </r>
    <r>
      <rPr>
        <b/>
        <vertAlign val="superscript"/>
        <sz val="12"/>
        <rFont val="Arial"/>
        <family val="2"/>
      </rPr>
      <t xml:space="preserve"> (a)</t>
    </r>
  </si>
  <si>
    <t>Source : DGCL. Données : ministère de l'Intérieur, bureau des élections et des études politiques (répertoire national des élus, juin 2025) ; Insee, estimations de population.</t>
  </si>
  <si>
    <t>La catégorie socioprofessionnelle des élus locaux en 2025</t>
  </si>
  <si>
    <t xml:space="preserve">Source : DGCL. Données : ministère de l'Intérieur, bureau des élections et des études politiques (répertoire national des élus, juin 2025) ; Insee, enquête Emploi 2020. </t>
  </si>
  <si>
    <r>
      <t>Part des femmes parmi les élus locaux en 2025, selon l'âge</t>
    </r>
    <r>
      <rPr>
        <b/>
        <vertAlign val="superscript"/>
        <sz val="12"/>
        <rFont val="Arial"/>
        <family val="2"/>
      </rPr>
      <t xml:space="preserve"> (a)</t>
    </r>
  </si>
  <si>
    <t>Lecture : 41,3 % des élus sont des femmes. Parmi les conseillers régionaux ou territoriaux de 18 à 39 ans, 47,9 % sont des femmes. Il n'y a pas de président de région ou de CTU de 18 à 39 ans.</t>
  </si>
  <si>
    <t>Source : DGCL. Données : ministère de l'Intérieur, bureau des élections et des études politiques (répertoire national des élus, juin 2025).</t>
  </si>
  <si>
    <t>Part des femmes parmi les maires en 2025, selon leur âge et la taille de la commune</t>
  </si>
  <si>
    <t>Lecture : 21 % des maires sont des femmes. La part des femmes parmi les maires de 18 à 39 ans d'une commune de moins de 500 habitants est de 29,6%.</t>
  </si>
  <si>
    <t>Données complémentaires : Proportion de femmes en 2025 dans les conseils municipaux, selon la taille des communes, l'âge des conseillers et leur fonction</t>
  </si>
  <si>
    <r>
      <t>Nombre d'élus locaux en 2025</t>
    </r>
    <r>
      <rPr>
        <i/>
        <sz val="12"/>
        <rFont val="Arial"/>
        <family val="2"/>
      </rPr>
      <t xml:space="preserve"> (effectifs pourvus)</t>
    </r>
  </si>
  <si>
    <t>Source : DGCL. Données : ministère de l'Intérieur, bureau des élections et des études politiques (répertoire national des élus, jiun 2025).</t>
  </si>
  <si>
    <t>Âge moyen des élus locaux en 2025</t>
  </si>
  <si>
    <t>Répartition des élus locaux en 2025 selon leur catégorie socioprofessionnelle</t>
  </si>
  <si>
    <t>Part des femmes parmi les élus locaux en 2025</t>
  </si>
  <si>
    <t>Part des femmes parmi les maires en 2025, selon la taille de la commune et la région</t>
  </si>
  <si>
    <t>Lecture : 22,6 % des maires de la région Auvergne Rhône-Alpes sont des femmes. La part des femmes parmi les maires d'une commune de moins de 500 habitants de cette régions est de 24,2%.</t>
  </si>
  <si>
    <t>Lecture : les élus de moins de 40 ans représentent 10 % de l'ensemble des élus.</t>
  </si>
  <si>
    <t>Nombre d'élus locaux au 1er janvier 2025 et répartition par âge</t>
  </si>
  <si>
    <r>
      <t>Part des femmes parmi les élus locaux en 2025, selon l'âge</t>
    </r>
    <r>
      <rPr>
        <b/>
        <sz val="12"/>
        <color rgb="FFFF0000"/>
        <rFont val="Arial"/>
        <family val="2"/>
      </rPr>
      <t/>
    </r>
  </si>
  <si>
    <t>Source : DGCL. Données : Ministère de l'Intérieur, Répertoire national des élus - juin 2025 ; Insee, estimations de population.</t>
  </si>
  <si>
    <t>Population française de 18 à 99 ans (au 01/01/2025)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</si>
</sst>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#,##0.0"/>
    <numFmt numFmtId="167" formatCode="0&quot; %&quot;"/>
    <numFmt numFmtId="168" formatCode="#,##0.0_ ;\-#,##0.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color rgb="FFFF0000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7">
    <xf numFmtId="0" fontId="0" fillId="0" borderId="0" xfId="0"/>
    <xf numFmtId="0" fontId="18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3" fontId="24" fillId="0" borderId="0" xfId="0" applyNumberFormat="1" applyFont="1" applyBorder="1" applyAlignment="1">
      <alignment vertical="center"/>
    </xf>
    <xf numFmtId="164" fontId="24" fillId="0" borderId="0" xfId="1" applyNumberFormat="1" applyFont="1" applyBorder="1" applyAlignment="1">
      <alignment horizontal="right" vertical="center" indent="2"/>
    </xf>
    <xf numFmtId="165" fontId="24" fillId="0" borderId="0" xfId="1" applyNumberFormat="1" applyFont="1" applyBorder="1" applyAlignment="1">
      <alignment horizontal="center" vertical="center"/>
    </xf>
    <xf numFmtId="10" fontId="20" fillId="0" borderId="0" xfId="0" applyNumberFormat="1" applyFont="1" applyAlignment="1">
      <alignment vertical="center"/>
    </xf>
    <xf numFmtId="0" fontId="24" fillId="33" borderId="0" xfId="0" applyFont="1" applyFill="1" applyBorder="1" applyAlignment="1">
      <alignment horizontal="left" vertical="center"/>
    </xf>
    <xf numFmtId="3" fontId="24" fillId="33" borderId="0" xfId="0" applyNumberFormat="1" applyFont="1" applyFill="1" applyBorder="1" applyAlignment="1">
      <alignment vertical="center"/>
    </xf>
    <xf numFmtId="164" fontId="24" fillId="33" borderId="0" xfId="1" applyNumberFormat="1" applyFont="1" applyFill="1" applyBorder="1" applyAlignment="1">
      <alignment horizontal="right" vertical="center" indent="2"/>
    </xf>
    <xf numFmtId="165" fontId="24" fillId="0" borderId="0" xfId="1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/>
    </xf>
    <xf numFmtId="3" fontId="24" fillId="0" borderId="10" xfId="0" applyNumberFormat="1" applyFont="1" applyFill="1" applyBorder="1" applyAlignment="1">
      <alignment vertical="center"/>
    </xf>
    <xf numFmtId="164" fontId="24" fillId="0" borderId="10" xfId="1" applyNumberFormat="1" applyFont="1" applyFill="1" applyBorder="1" applyAlignment="1">
      <alignment horizontal="right" vertical="center" indent="2"/>
    </xf>
    <xf numFmtId="165" fontId="26" fillId="0" borderId="0" xfId="0" applyNumberFormat="1" applyFont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left" vertical="center"/>
    </xf>
    <xf numFmtId="3" fontId="24" fillId="33" borderId="12" xfId="0" applyNumberFormat="1" applyFont="1" applyFill="1" applyBorder="1" applyAlignment="1">
      <alignment vertical="center"/>
    </xf>
    <xf numFmtId="164" fontId="24" fillId="33" borderId="12" xfId="1" applyNumberFormat="1" applyFont="1" applyFill="1" applyBorder="1" applyAlignment="1">
      <alignment horizontal="right" vertical="center" indent="2"/>
    </xf>
    <xf numFmtId="3" fontId="24" fillId="0" borderId="0" xfId="0" applyNumberFormat="1" applyFont="1" applyBorder="1" applyAlignment="1">
      <alignment horizontal="right" vertical="center"/>
    </xf>
    <xf numFmtId="164" fontId="24" fillId="0" borderId="0" xfId="0" applyNumberFormat="1" applyFont="1" applyBorder="1" applyAlignment="1">
      <alignment horizontal="right" vertical="center" wrapText="1" indent="2"/>
    </xf>
    <xf numFmtId="165" fontId="24" fillId="0" borderId="0" xfId="0" applyNumberFormat="1" applyFont="1" applyBorder="1" applyAlignment="1">
      <alignment horizontal="center" vertical="center" wrapText="1"/>
    </xf>
    <xf numFmtId="3" fontId="24" fillId="33" borderId="0" xfId="0" applyNumberFormat="1" applyFont="1" applyFill="1" applyBorder="1" applyAlignment="1">
      <alignment horizontal="right" vertical="center"/>
    </xf>
    <xf numFmtId="164" fontId="24" fillId="33" borderId="0" xfId="0" applyNumberFormat="1" applyFont="1" applyFill="1" applyBorder="1" applyAlignment="1">
      <alignment horizontal="right" vertical="center" wrapText="1" indent="2"/>
    </xf>
    <xf numFmtId="0" fontId="24" fillId="0" borderId="10" xfId="0" applyFont="1" applyBorder="1" applyAlignment="1">
      <alignment horizontal="left" vertical="center"/>
    </xf>
    <xf numFmtId="3" fontId="24" fillId="0" borderId="10" xfId="0" applyNumberFormat="1" applyFont="1" applyBorder="1" applyAlignment="1">
      <alignment horizontal="right" vertical="center"/>
    </xf>
    <xf numFmtId="164" fontId="24" fillId="0" borderId="10" xfId="0" applyNumberFormat="1" applyFont="1" applyBorder="1" applyAlignment="1">
      <alignment horizontal="right" vertical="center" wrapText="1" indent="2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0" fontId="24" fillId="33" borderId="0" xfId="0" applyFont="1" applyFill="1" applyBorder="1" applyAlignment="1">
      <alignment vertical="center"/>
    </xf>
    <xf numFmtId="10" fontId="20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left" vertical="center" indent="3"/>
    </xf>
    <xf numFmtId="0" fontId="24" fillId="33" borderId="0" xfId="0" applyFont="1" applyFill="1" applyBorder="1" applyAlignment="1">
      <alignment horizontal="left" vertical="center" indent="3"/>
    </xf>
    <xf numFmtId="3" fontId="20" fillId="0" borderId="0" xfId="0" applyNumberFormat="1" applyFont="1" applyAlignment="1">
      <alignment vertical="center"/>
    </xf>
    <xf numFmtId="0" fontId="24" fillId="33" borderId="12" xfId="0" applyFont="1" applyFill="1" applyBorder="1" applyAlignment="1">
      <alignment horizontal="left" vertical="center" indent="3"/>
    </xf>
    <xf numFmtId="3" fontId="24" fillId="33" borderId="12" xfId="0" applyNumberFormat="1" applyFont="1" applyFill="1" applyBorder="1" applyAlignment="1">
      <alignment horizontal="right" vertical="center"/>
    </xf>
    <xf numFmtId="164" fontId="24" fillId="33" borderId="12" xfId="0" applyNumberFormat="1" applyFont="1" applyFill="1" applyBorder="1" applyAlignment="1">
      <alignment horizontal="right" vertical="center" wrapText="1" indent="2"/>
    </xf>
    <xf numFmtId="0" fontId="20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0" xfId="0" applyNumberFormat="1" applyFont="1" applyBorder="1" applyAlignment="1">
      <alignment horizontal="right" vertical="center" wrapText="1" indent="2"/>
    </xf>
    <xf numFmtId="0" fontId="28" fillId="0" borderId="0" xfId="0" applyFont="1" applyAlignment="1">
      <alignment vertical="center"/>
    </xf>
    <xf numFmtId="9" fontId="20" fillId="0" borderId="0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3" fontId="20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164" fontId="24" fillId="0" borderId="0" xfId="0" applyNumberFormat="1" applyFont="1" applyAlignment="1">
      <alignment horizontal="right" vertical="center" indent="2"/>
    </xf>
    <xf numFmtId="164" fontId="24" fillId="0" borderId="0" xfId="0" applyNumberFormat="1" applyFont="1" applyFill="1" applyBorder="1" applyAlignment="1">
      <alignment horizontal="right" indent="2"/>
    </xf>
    <xf numFmtId="165" fontId="24" fillId="0" borderId="0" xfId="0" applyNumberFormat="1" applyFont="1" applyBorder="1" applyAlignment="1">
      <alignment horizontal="right"/>
    </xf>
    <xf numFmtId="165" fontId="27" fillId="0" borderId="0" xfId="1" applyNumberFormat="1" applyFont="1" applyAlignment="1">
      <alignment vertical="center"/>
    </xf>
    <xf numFmtId="164" fontId="24" fillId="33" borderId="0" xfId="0" applyNumberFormat="1" applyFont="1" applyFill="1" applyAlignment="1">
      <alignment horizontal="right" vertical="center" indent="2"/>
    </xf>
    <xf numFmtId="164" fontId="24" fillId="33" borderId="0" xfId="0" applyNumberFormat="1" applyFont="1" applyFill="1" applyBorder="1" applyAlignment="1">
      <alignment horizontal="right" indent="2"/>
    </xf>
    <xf numFmtId="165" fontId="24" fillId="33" borderId="0" xfId="0" applyNumberFormat="1" applyFont="1" applyFill="1" applyBorder="1" applyAlignment="1">
      <alignment horizontal="right"/>
    </xf>
    <xf numFmtId="165" fontId="27" fillId="33" borderId="0" xfId="1" applyNumberFormat="1" applyFont="1" applyFill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2" xfId="0" applyFont="1" applyBorder="1" applyAlignment="1">
      <alignment vertical="center"/>
    </xf>
    <xf numFmtId="0" fontId="24" fillId="33" borderId="11" xfId="0" applyFont="1" applyFill="1" applyBorder="1" applyAlignment="1">
      <alignment vertical="center"/>
    </xf>
    <xf numFmtId="164" fontId="24" fillId="33" borderId="11" xfId="0" applyNumberFormat="1" applyFont="1" applyFill="1" applyBorder="1" applyAlignment="1">
      <alignment horizontal="right" vertical="center" indent="2"/>
    </xf>
    <xf numFmtId="165" fontId="24" fillId="33" borderId="11" xfId="0" applyNumberFormat="1" applyFont="1" applyFill="1" applyBorder="1" applyAlignment="1">
      <alignment horizontal="right"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top"/>
    </xf>
    <xf numFmtId="0" fontId="29" fillId="0" borderId="0" xfId="0" applyFont="1" applyAlignment="1">
      <alignment horizontal="right" wrapText="1"/>
    </xf>
    <xf numFmtId="0" fontId="24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/>
    </xf>
    <xf numFmtId="164" fontId="23" fillId="0" borderId="11" xfId="0" applyNumberFormat="1" applyFont="1" applyBorder="1" applyAlignment="1">
      <alignment horizontal="right" vertical="center" indent="2"/>
    </xf>
    <xf numFmtId="164" fontId="23" fillId="0" borderId="11" xfId="0" applyNumberFormat="1" applyFont="1" applyBorder="1" applyAlignment="1">
      <alignment horizontal="right" vertical="center" wrapText="1" indent="2"/>
    </xf>
    <xf numFmtId="166" fontId="23" fillId="33" borderId="0" xfId="0" applyNumberFormat="1" applyFont="1" applyFill="1" applyBorder="1" applyAlignment="1">
      <alignment horizontal="right" vertical="center" indent="2"/>
    </xf>
    <xf numFmtId="166" fontId="24" fillId="33" borderId="0" xfId="1" applyNumberFormat="1" applyFont="1" applyFill="1" applyBorder="1" applyAlignment="1">
      <alignment horizontal="right" vertical="center" wrapText="1" indent="2"/>
    </xf>
    <xf numFmtId="166" fontId="23" fillId="0" borderId="0" xfId="0" applyNumberFormat="1" applyFont="1" applyBorder="1" applyAlignment="1">
      <alignment horizontal="right" vertical="center" indent="2"/>
    </xf>
    <xf numFmtId="166" fontId="24" fillId="0" borderId="0" xfId="1" applyNumberFormat="1" applyFont="1" applyBorder="1" applyAlignment="1">
      <alignment horizontal="right" vertical="center" wrapText="1" indent="2"/>
    </xf>
    <xf numFmtId="0" fontId="24" fillId="33" borderId="10" xfId="0" applyFont="1" applyFill="1" applyBorder="1" applyAlignment="1">
      <alignment horizontal="left" vertical="center"/>
    </xf>
    <xf numFmtId="166" fontId="23" fillId="33" borderId="10" xfId="0" applyNumberFormat="1" applyFont="1" applyFill="1" applyBorder="1" applyAlignment="1">
      <alignment horizontal="right" vertical="center" indent="2"/>
    </xf>
    <xf numFmtId="166" fontId="24" fillId="33" borderId="10" xfId="1" applyNumberFormat="1" applyFont="1" applyFill="1" applyBorder="1" applyAlignment="1">
      <alignment horizontal="right" vertical="center" wrapText="1" indent="2"/>
    </xf>
    <xf numFmtId="0" fontId="24" fillId="0" borderId="12" xfId="0" applyFont="1" applyBorder="1" applyAlignment="1">
      <alignment horizontal="left" vertical="center"/>
    </xf>
    <xf numFmtId="166" fontId="23" fillId="0" borderId="12" xfId="0" applyNumberFormat="1" applyFont="1" applyFill="1" applyBorder="1" applyAlignment="1">
      <alignment horizontal="right" vertical="center" indent="2"/>
    </xf>
    <xf numFmtId="166" fontId="24" fillId="0" borderId="12" xfId="1" applyNumberFormat="1" applyFont="1" applyFill="1" applyBorder="1" applyAlignment="1">
      <alignment horizontal="right" vertical="center" wrapText="1" indent="2"/>
    </xf>
    <xf numFmtId="166" fontId="24" fillId="0" borderId="12" xfId="1" applyNumberFormat="1" applyFont="1" applyBorder="1" applyAlignment="1">
      <alignment horizontal="right" vertical="center" wrapText="1" indent="2"/>
    </xf>
    <xf numFmtId="166" fontId="24" fillId="33" borderId="0" xfId="0" applyNumberFormat="1" applyFont="1" applyFill="1" applyBorder="1" applyAlignment="1">
      <alignment horizontal="right" vertical="center" wrapText="1" indent="2"/>
    </xf>
    <xf numFmtId="166" fontId="24" fillId="0" borderId="0" xfId="0" applyNumberFormat="1" applyFont="1" applyBorder="1" applyAlignment="1">
      <alignment horizontal="right" vertical="center" wrapText="1" indent="2"/>
    </xf>
    <xf numFmtId="166" fontId="24" fillId="33" borderId="10" xfId="0" applyNumberFormat="1" applyFont="1" applyFill="1" applyBorder="1" applyAlignment="1">
      <alignment horizontal="right" vertical="center" wrapText="1" indent="2"/>
    </xf>
    <xf numFmtId="0" fontId="24" fillId="0" borderId="12" xfId="0" applyFont="1" applyBorder="1" applyAlignment="1">
      <alignment horizontal="left" vertical="center" indent="3"/>
    </xf>
    <xf numFmtId="166" fontId="23" fillId="0" borderId="12" xfId="0" applyNumberFormat="1" applyFont="1" applyBorder="1" applyAlignment="1">
      <alignment horizontal="right" vertical="center" indent="2"/>
    </xf>
    <xf numFmtId="166" fontId="24" fillId="0" borderId="12" xfId="0" applyNumberFormat="1" applyFont="1" applyBorder="1" applyAlignment="1">
      <alignment horizontal="right" vertical="center" wrapText="1" indent="2"/>
    </xf>
    <xf numFmtId="164" fontId="27" fillId="0" borderId="0" xfId="0" applyNumberFormat="1" applyFont="1" applyBorder="1" applyAlignment="1">
      <alignment horizontal="right" vertical="center" wrapText="1"/>
    </xf>
    <xf numFmtId="9" fontId="20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4" fillId="0" borderId="0" xfId="0" applyFont="1"/>
    <xf numFmtId="0" fontId="24" fillId="0" borderId="0" xfId="0" applyFont="1" applyAlignment="1">
      <alignment wrapText="1"/>
    </xf>
    <xf numFmtId="0" fontId="21" fillId="0" borderId="11" xfId="0" applyFont="1" applyBorder="1"/>
    <xf numFmtId="0" fontId="24" fillId="33" borderId="0" xfId="0" applyFont="1" applyFill="1" applyBorder="1" applyAlignment="1">
      <alignment horizontal="right"/>
    </xf>
    <xf numFmtId="164" fontId="23" fillId="33" borderId="0" xfId="0" applyNumberFormat="1" applyFont="1" applyFill="1" applyBorder="1" applyAlignment="1">
      <alignment horizontal="right" indent="2"/>
    </xf>
    <xf numFmtId="164" fontId="24" fillId="33" borderId="0" xfId="0" applyNumberFormat="1" applyFont="1" applyFill="1" applyBorder="1" applyAlignment="1">
      <alignment horizontal="right" wrapText="1" indent="2"/>
    </xf>
    <xf numFmtId="0" fontId="24" fillId="0" borderId="0" xfId="0" applyFont="1" applyBorder="1" applyAlignment="1">
      <alignment horizontal="right"/>
    </xf>
    <xf numFmtId="164" fontId="23" fillId="0" borderId="0" xfId="0" applyNumberFormat="1" applyFont="1" applyBorder="1" applyAlignment="1">
      <alignment horizontal="right" indent="2"/>
    </xf>
    <xf numFmtId="164" fontId="24" fillId="0" borderId="0" xfId="0" applyNumberFormat="1" applyFont="1" applyBorder="1" applyAlignment="1">
      <alignment horizontal="right" wrapText="1" indent="2"/>
    </xf>
    <xf numFmtId="0" fontId="24" fillId="33" borderId="12" xfId="0" applyFont="1" applyFill="1" applyBorder="1" applyAlignment="1">
      <alignment horizontal="right"/>
    </xf>
    <xf numFmtId="164" fontId="23" fillId="33" borderId="12" xfId="0" applyNumberFormat="1" applyFont="1" applyFill="1" applyBorder="1" applyAlignment="1">
      <alignment horizontal="right" indent="2"/>
    </xf>
    <xf numFmtId="164" fontId="24" fillId="33" borderId="12" xfId="0" applyNumberFormat="1" applyFont="1" applyFill="1" applyBorder="1" applyAlignment="1">
      <alignment horizontal="right" wrapText="1" indent="2"/>
    </xf>
    <xf numFmtId="0" fontId="24" fillId="0" borderId="0" xfId="0" applyFont="1" applyAlignment="1">
      <alignment vertical="center" wrapText="1"/>
    </xf>
    <xf numFmtId="0" fontId="24" fillId="0" borderId="11" xfId="0" applyFont="1" applyBorder="1" applyAlignment="1">
      <alignment horizontal="left" vertical="center"/>
    </xf>
    <xf numFmtId="164" fontId="23" fillId="0" borderId="11" xfId="0" applyNumberFormat="1" applyFont="1" applyBorder="1" applyAlignment="1">
      <alignment horizontal="right" indent="2"/>
    </xf>
    <xf numFmtId="164" fontId="24" fillId="0" borderId="11" xfId="0" applyNumberFormat="1" applyFont="1" applyBorder="1" applyAlignment="1">
      <alignment horizontal="right" wrapText="1" indent="2"/>
    </xf>
    <xf numFmtId="0" fontId="23" fillId="0" borderId="12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 vertical="center"/>
    </xf>
    <xf numFmtId="164" fontId="27" fillId="0" borderId="11" xfId="0" applyNumberFormat="1" applyFont="1" applyBorder="1" applyAlignment="1">
      <alignment horizontal="right" vertical="center" wrapText="1" indent="2"/>
    </xf>
    <xf numFmtId="0" fontId="27" fillId="0" borderId="0" xfId="0" applyFont="1" applyAlignment="1">
      <alignment horizontal="left" vertical="center"/>
    </xf>
    <xf numFmtId="0" fontId="27" fillId="0" borderId="12" xfId="0" applyFont="1" applyBorder="1" applyAlignment="1">
      <alignment horizontal="center" vertical="center" wrapText="1"/>
    </xf>
    <xf numFmtId="164" fontId="27" fillId="0" borderId="0" xfId="1" applyNumberFormat="1" applyFont="1" applyBorder="1" applyAlignment="1">
      <alignment horizontal="right" vertical="center" indent="2"/>
    </xf>
    <xf numFmtId="164" fontId="27" fillId="33" borderId="0" xfId="1" applyNumberFormat="1" applyFont="1" applyFill="1" applyBorder="1" applyAlignment="1">
      <alignment horizontal="right" vertical="center" indent="2"/>
    </xf>
    <xf numFmtId="164" fontId="27" fillId="0" borderId="10" xfId="1" applyNumberFormat="1" applyFont="1" applyFill="1" applyBorder="1" applyAlignment="1">
      <alignment horizontal="right" vertical="center" indent="2"/>
    </xf>
    <xf numFmtId="164" fontId="27" fillId="33" borderId="12" xfId="1" applyNumberFormat="1" applyFont="1" applyFill="1" applyBorder="1" applyAlignment="1">
      <alignment horizontal="right" vertical="center" indent="2"/>
    </xf>
    <xf numFmtId="164" fontId="27" fillId="0" borderId="10" xfId="0" applyNumberFormat="1" applyFont="1" applyBorder="1" applyAlignment="1">
      <alignment horizontal="right" vertical="center" wrapText="1" indent="2"/>
    </xf>
    <xf numFmtId="164" fontId="27" fillId="33" borderId="0" xfId="0" applyNumberFormat="1" applyFont="1" applyFill="1" applyBorder="1" applyAlignment="1">
      <alignment horizontal="right" vertical="center" wrapText="1" indent="2"/>
    </xf>
    <xf numFmtId="164" fontId="27" fillId="33" borderId="12" xfId="0" applyNumberFormat="1" applyFont="1" applyFill="1" applyBorder="1" applyAlignment="1">
      <alignment horizontal="right" vertical="center" wrapText="1" indent="2"/>
    </xf>
    <xf numFmtId="3" fontId="23" fillId="0" borderId="11" xfId="0" applyNumberFormat="1" applyFont="1" applyBorder="1" applyAlignment="1">
      <alignment vertical="center"/>
    </xf>
    <xf numFmtId="164" fontId="23" fillId="0" borderId="11" xfId="1" applyNumberFormat="1" applyFont="1" applyBorder="1" applyAlignment="1">
      <alignment horizontal="right" vertical="center" indent="2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 indent="1"/>
    </xf>
    <xf numFmtId="0" fontId="27" fillId="0" borderId="0" xfId="0" applyFont="1" applyBorder="1" applyAlignment="1">
      <alignment horizontal="left" vertical="center" wrapText="1" indent="1"/>
    </xf>
    <xf numFmtId="166" fontId="20" fillId="0" borderId="0" xfId="0" applyNumberFormat="1" applyFont="1" applyAlignment="1">
      <alignment vertical="center"/>
    </xf>
    <xf numFmtId="0" fontId="27" fillId="0" borderId="0" xfId="0" applyFont="1" applyBorder="1" applyAlignment="1">
      <alignment horizontal="left" vertical="center" indent="1"/>
    </xf>
    <xf numFmtId="0" fontId="27" fillId="0" borderId="12" xfId="0" applyFont="1" applyBorder="1" applyAlignment="1">
      <alignment horizontal="left" vertical="center" indent="1"/>
    </xf>
    <xf numFmtId="0" fontId="27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vertical="center"/>
    </xf>
    <xf numFmtId="0" fontId="23" fillId="0" borderId="11" xfId="0" applyFont="1" applyBorder="1" applyAlignment="1">
      <alignment horizontal="center" vertical="center" textRotation="90"/>
    </xf>
    <xf numFmtId="0" fontId="23" fillId="0" borderId="11" xfId="0" applyFont="1" applyBorder="1" applyAlignment="1">
      <alignment horizontal="center" vertical="center" textRotation="90" wrapText="1"/>
    </xf>
    <xf numFmtId="0" fontId="23" fillId="0" borderId="11" xfId="0" applyFont="1" applyBorder="1" applyAlignment="1">
      <alignment vertical="center"/>
    </xf>
    <xf numFmtId="165" fontId="37" fillId="0" borderId="0" xfId="0" applyNumberFormat="1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167" fontId="23" fillId="0" borderId="11" xfId="0" applyNumberFormat="1" applyFont="1" applyBorder="1" applyAlignment="1">
      <alignment horizontal="center" vertical="center"/>
    </xf>
    <xf numFmtId="167" fontId="23" fillId="0" borderId="11" xfId="0" applyNumberFormat="1" applyFont="1" applyBorder="1" applyAlignment="1">
      <alignment horizontal="center" vertical="center" wrapText="1"/>
    </xf>
    <xf numFmtId="167" fontId="24" fillId="0" borderId="10" xfId="0" applyNumberFormat="1" applyFont="1" applyBorder="1" applyAlignment="1">
      <alignment horizontal="center" vertical="center"/>
    </xf>
    <xf numFmtId="167" fontId="24" fillId="0" borderId="0" xfId="0" applyNumberFormat="1" applyFont="1" applyBorder="1" applyAlignment="1">
      <alignment horizontal="center" vertical="center"/>
    </xf>
    <xf numFmtId="167" fontId="24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1" fillId="0" borderId="0" xfId="0" applyFont="1"/>
    <xf numFmtId="3" fontId="23" fillId="0" borderId="11" xfId="0" applyNumberFormat="1" applyFont="1" applyBorder="1" applyAlignment="1">
      <alignment horizontal="right" vertical="center" indent="1"/>
    </xf>
    <xf numFmtId="167" fontId="24" fillId="0" borderId="11" xfId="1" applyNumberFormat="1" applyFont="1" applyBorder="1" applyAlignment="1">
      <alignment horizontal="right" vertical="center" indent="1"/>
    </xf>
    <xf numFmtId="164" fontId="24" fillId="0" borderId="11" xfId="1" applyNumberFormat="1" applyFont="1" applyBorder="1" applyAlignment="1">
      <alignment horizontal="right" vertical="center" indent="1"/>
    </xf>
    <xf numFmtId="3" fontId="23" fillId="0" borderId="0" xfId="0" applyNumberFormat="1" applyFont="1" applyBorder="1" applyAlignment="1">
      <alignment horizontal="right" vertical="center" indent="1"/>
    </xf>
    <xf numFmtId="167" fontId="24" fillId="0" borderId="0" xfId="1" applyNumberFormat="1" applyFont="1" applyBorder="1" applyAlignment="1">
      <alignment horizontal="right" vertical="center" indent="1"/>
    </xf>
    <xf numFmtId="164" fontId="24" fillId="0" borderId="0" xfId="1" applyNumberFormat="1" applyFont="1" applyBorder="1" applyAlignment="1">
      <alignment horizontal="right" vertical="center" indent="1"/>
    </xf>
    <xf numFmtId="3" fontId="36" fillId="0" borderId="12" xfId="0" applyNumberFormat="1" applyFont="1" applyBorder="1" applyAlignment="1">
      <alignment horizontal="right" vertical="center" indent="1"/>
    </xf>
    <xf numFmtId="167" fontId="27" fillId="0" borderId="12" xfId="1" applyNumberFormat="1" applyFont="1" applyBorder="1" applyAlignment="1">
      <alignment horizontal="right" vertical="center" indent="1"/>
    </xf>
    <xf numFmtId="164" fontId="24" fillId="0" borderId="12" xfId="1" applyNumberFormat="1" applyFont="1" applyBorder="1" applyAlignment="1">
      <alignment horizontal="right" vertical="center" indent="1"/>
    </xf>
    <xf numFmtId="167" fontId="24" fillId="0" borderId="0" xfId="0" applyNumberFormat="1" applyFont="1" applyBorder="1" applyAlignment="1">
      <alignment horizontal="right" vertical="center" wrapText="1" indent="1"/>
    </xf>
    <xf numFmtId="3" fontId="36" fillId="0" borderId="0" xfId="0" applyNumberFormat="1" applyFont="1" applyBorder="1" applyAlignment="1">
      <alignment horizontal="right" vertical="center" indent="1"/>
    </xf>
    <xf numFmtId="167" fontId="27" fillId="0" borderId="0" xfId="0" applyNumberFormat="1" applyFont="1" applyBorder="1" applyAlignment="1">
      <alignment horizontal="right" vertical="center" wrapText="1" indent="1"/>
    </xf>
    <xf numFmtId="3" fontId="23" fillId="0" borderId="10" xfId="0" applyNumberFormat="1" applyFont="1" applyBorder="1" applyAlignment="1">
      <alignment horizontal="right" vertical="center" indent="1"/>
    </xf>
    <xf numFmtId="167" fontId="24" fillId="0" borderId="10" xfId="0" applyNumberFormat="1" applyFont="1" applyBorder="1" applyAlignment="1">
      <alignment horizontal="right" vertical="center" wrapText="1" indent="1"/>
    </xf>
    <xf numFmtId="167" fontId="27" fillId="0" borderId="12" xfId="0" applyNumberFormat="1" applyFont="1" applyBorder="1" applyAlignment="1">
      <alignment horizontal="right" vertical="center" wrapText="1" indent="1"/>
    </xf>
    <xf numFmtId="3" fontId="27" fillId="0" borderId="11" xfId="0" applyNumberFormat="1" applyFont="1" applyBorder="1" applyAlignment="1">
      <alignment horizontal="right" vertical="center" indent="1"/>
    </xf>
    <xf numFmtId="0" fontId="23" fillId="0" borderId="1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24" fillId="34" borderId="0" xfId="0" applyFont="1" applyFill="1" applyBorder="1" applyAlignment="1">
      <alignment vertical="center"/>
    </xf>
    <xf numFmtId="164" fontId="24" fillId="34" borderId="0" xfId="0" applyNumberFormat="1" applyFont="1" applyFill="1" applyAlignment="1">
      <alignment horizontal="right" vertical="center" indent="2"/>
    </xf>
    <xf numFmtId="164" fontId="24" fillId="34" borderId="0" xfId="0" applyNumberFormat="1" applyFont="1" applyFill="1" applyBorder="1" applyAlignment="1">
      <alignment horizontal="right" indent="2"/>
    </xf>
    <xf numFmtId="3" fontId="27" fillId="0" borderId="11" xfId="0" applyNumberFormat="1" applyFont="1" applyBorder="1" applyAlignment="1">
      <alignment horizontal="right" vertical="center"/>
    </xf>
    <xf numFmtId="165" fontId="27" fillId="0" borderId="11" xfId="1" applyNumberFormat="1" applyFont="1" applyBorder="1" applyAlignment="1">
      <alignment horizontal="right" vertical="center" wrapText="1" indent="2"/>
    </xf>
    <xf numFmtId="0" fontId="24" fillId="33" borderId="15" xfId="0" applyFont="1" applyFill="1" applyBorder="1" applyAlignment="1">
      <alignment vertical="center"/>
    </xf>
    <xf numFmtId="164" fontId="27" fillId="0" borderId="0" xfId="1" applyNumberFormat="1" applyFont="1" applyAlignment="1">
      <alignment horizontal="right" vertical="center"/>
    </xf>
    <xf numFmtId="164" fontId="27" fillId="33" borderId="0" xfId="1" applyNumberFormat="1" applyFont="1" applyFill="1" applyAlignment="1">
      <alignment horizontal="right" vertical="center"/>
    </xf>
    <xf numFmtId="164" fontId="27" fillId="0" borderId="0" xfId="1" applyNumberFormat="1" applyFont="1" applyBorder="1" applyAlignment="1">
      <alignment horizontal="right" vertical="center"/>
    </xf>
    <xf numFmtId="164" fontId="24" fillId="33" borderId="11" xfId="0" applyNumberFormat="1" applyFont="1" applyFill="1" applyBorder="1" applyAlignment="1">
      <alignment horizontal="right" vertical="center"/>
    </xf>
    <xf numFmtId="164" fontId="36" fillId="0" borderId="11" xfId="0" applyNumberFormat="1" applyFont="1" applyBorder="1" applyAlignment="1">
      <alignment horizontal="right" vertical="center" wrapText="1" indent="2"/>
    </xf>
    <xf numFmtId="0" fontId="33" fillId="0" borderId="0" xfId="0" applyFont="1" applyBorder="1" applyAlignment="1">
      <alignment horizontal="center" vertical="center" wrapText="1"/>
    </xf>
    <xf numFmtId="9" fontId="20" fillId="0" borderId="0" xfId="1" applyFont="1" applyAlignment="1">
      <alignment vertical="center"/>
    </xf>
    <xf numFmtId="0" fontId="20" fillId="0" borderId="0" xfId="0" applyFont="1" applyAlignment="1">
      <alignment horizontal="right" vertical="center"/>
    </xf>
    <xf numFmtId="165" fontId="24" fillId="34" borderId="0" xfId="0" applyNumberFormat="1" applyFont="1" applyFill="1" applyBorder="1" applyAlignment="1">
      <alignment horizontal="right"/>
    </xf>
    <xf numFmtId="0" fontId="24" fillId="34" borderId="12" xfId="0" applyFont="1" applyFill="1" applyBorder="1" applyAlignment="1">
      <alignment vertical="center"/>
    </xf>
    <xf numFmtId="164" fontId="27" fillId="34" borderId="0" xfId="1" applyNumberFormat="1" applyFont="1" applyFill="1" applyBorder="1" applyAlignment="1">
      <alignment horizontal="right" vertical="center"/>
    </xf>
    <xf numFmtId="164" fontId="27" fillId="34" borderId="0" xfId="1" applyNumberFormat="1" applyFont="1" applyFill="1" applyAlignment="1">
      <alignment horizontal="right" vertical="center"/>
    </xf>
    <xf numFmtId="164" fontId="24" fillId="34" borderId="0" xfId="0" applyNumberFormat="1" applyFont="1" applyFill="1" applyBorder="1" applyAlignment="1">
      <alignment horizontal="right" vertical="center"/>
    </xf>
    <xf numFmtId="0" fontId="20" fillId="34" borderId="0" xfId="0" applyFont="1" applyFill="1" applyAlignment="1">
      <alignment vertical="center"/>
    </xf>
    <xf numFmtId="0" fontId="33" fillId="34" borderId="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164" fontId="27" fillId="0" borderId="0" xfId="0" applyNumberFormat="1" applyFont="1" applyAlignment="1">
      <alignment horizontal="right" vertical="center" indent="2"/>
    </xf>
    <xf numFmtId="164" fontId="27" fillId="0" borderId="0" xfId="0" applyNumberFormat="1" applyFont="1" applyFill="1" applyBorder="1" applyAlignment="1">
      <alignment horizontal="right" indent="2"/>
    </xf>
    <xf numFmtId="165" fontId="27" fillId="0" borderId="0" xfId="0" applyNumberFormat="1" applyFont="1" applyBorder="1" applyAlignment="1">
      <alignment horizontal="right"/>
    </xf>
    <xf numFmtId="0" fontId="27" fillId="33" borderId="0" xfId="0" applyFont="1" applyFill="1" applyBorder="1" applyAlignment="1">
      <alignment vertical="center"/>
    </xf>
    <xf numFmtId="164" fontId="27" fillId="33" borderId="0" xfId="0" applyNumberFormat="1" applyFont="1" applyFill="1" applyAlignment="1">
      <alignment horizontal="right" vertical="center" indent="2"/>
    </xf>
    <xf numFmtId="164" fontId="27" fillId="33" borderId="0" xfId="0" applyNumberFormat="1" applyFont="1" applyFill="1" applyBorder="1" applyAlignment="1">
      <alignment horizontal="right" indent="2"/>
    </xf>
    <xf numFmtId="165" fontId="27" fillId="33" borderId="0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vertical="center"/>
    </xf>
    <xf numFmtId="164" fontId="27" fillId="34" borderId="0" xfId="0" applyNumberFormat="1" applyFont="1" applyFill="1" applyAlignment="1">
      <alignment horizontal="right" vertical="center" indent="2"/>
    </xf>
    <xf numFmtId="164" fontId="27" fillId="34" borderId="0" xfId="0" applyNumberFormat="1" applyFont="1" applyFill="1" applyBorder="1" applyAlignment="1">
      <alignment horizontal="right" indent="2"/>
    </xf>
    <xf numFmtId="0" fontId="27" fillId="0" borderId="13" xfId="0" applyFont="1" applyBorder="1" applyAlignment="1">
      <alignment vertical="center"/>
    </xf>
    <xf numFmtId="0" fontId="27" fillId="33" borderId="15" xfId="0" applyFont="1" applyFill="1" applyBorder="1" applyAlignment="1">
      <alignment vertical="center"/>
    </xf>
    <xf numFmtId="165" fontId="27" fillId="34" borderId="0" xfId="0" applyNumberFormat="1" applyFont="1" applyFill="1" applyBorder="1" applyAlignment="1">
      <alignment horizontal="right"/>
    </xf>
    <xf numFmtId="0" fontId="27" fillId="34" borderId="12" xfId="0" applyFont="1" applyFill="1" applyBorder="1" applyAlignment="1">
      <alignment vertical="center"/>
    </xf>
    <xf numFmtId="0" fontId="27" fillId="33" borderId="11" xfId="0" applyFont="1" applyFill="1" applyBorder="1" applyAlignment="1">
      <alignment vertical="center"/>
    </xf>
    <xf numFmtId="164" fontId="27" fillId="33" borderId="11" xfId="0" applyNumberFormat="1" applyFont="1" applyFill="1" applyBorder="1" applyAlignment="1">
      <alignment horizontal="right" vertical="center" indent="2"/>
    </xf>
    <xf numFmtId="165" fontId="27" fillId="33" borderId="11" xfId="0" applyNumberFormat="1" applyFont="1" applyFill="1" applyBorder="1" applyAlignment="1">
      <alignment horizontal="right" vertical="center"/>
    </xf>
    <xf numFmtId="164" fontId="27" fillId="33" borderId="11" xfId="0" applyNumberFormat="1" applyFont="1" applyFill="1" applyBorder="1" applyAlignment="1">
      <alignment horizontal="right" vertical="center"/>
    </xf>
    <xf numFmtId="0" fontId="19" fillId="34" borderId="0" xfId="0" applyFont="1" applyFill="1" applyAlignment="1">
      <alignment vertical="center"/>
    </xf>
    <xf numFmtId="0" fontId="23" fillId="0" borderId="11" xfId="0" applyFont="1" applyBorder="1" applyAlignment="1">
      <alignment horizontal="center" vertical="center"/>
    </xf>
    <xf numFmtId="165" fontId="27" fillId="0" borderId="11" xfId="1" applyNumberFormat="1" applyFont="1" applyBorder="1" applyAlignment="1">
      <alignment horizontal="right" vertical="center" wrapText="1" indent="1"/>
    </xf>
    <xf numFmtId="0" fontId="18" fillId="35" borderId="0" xfId="0" applyFont="1" applyFill="1" applyAlignment="1">
      <alignment vertical="center"/>
    </xf>
    <xf numFmtId="0" fontId="19" fillId="35" borderId="0" xfId="0" applyFont="1" applyFill="1" applyAlignment="1">
      <alignment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left" vertical="center"/>
    </xf>
    <xf numFmtId="3" fontId="23" fillId="35" borderId="10" xfId="0" applyNumberFormat="1" applyFont="1" applyFill="1" applyBorder="1" applyAlignment="1">
      <alignment horizontal="right" vertical="center" indent="2"/>
    </xf>
    <xf numFmtId="3" fontId="23" fillId="35" borderId="17" xfId="0" applyNumberFormat="1" applyFont="1" applyFill="1" applyBorder="1" applyAlignment="1">
      <alignment horizontal="right" vertical="center" indent="2"/>
    </xf>
    <xf numFmtId="3" fontId="24" fillId="0" borderId="0" xfId="0" applyNumberFormat="1" applyFont="1" applyBorder="1" applyAlignment="1">
      <alignment horizontal="right" vertical="center" indent="2"/>
    </xf>
    <xf numFmtId="3" fontId="23" fillId="0" borderId="18" xfId="0" applyNumberFormat="1" applyFont="1" applyBorder="1" applyAlignment="1">
      <alignment horizontal="right" vertical="center" indent="2"/>
    </xf>
    <xf numFmtId="0" fontId="24" fillId="35" borderId="0" xfId="0" applyFont="1" applyFill="1" applyBorder="1" applyAlignment="1">
      <alignment horizontal="left" vertical="center"/>
    </xf>
    <xf numFmtId="3" fontId="24" fillId="35" borderId="0" xfId="0" applyNumberFormat="1" applyFont="1" applyFill="1" applyBorder="1" applyAlignment="1">
      <alignment horizontal="right" vertical="center" indent="2"/>
    </xf>
    <xf numFmtId="3" fontId="23" fillId="35" borderId="18" xfId="0" applyNumberFormat="1" applyFont="1" applyFill="1" applyBorder="1" applyAlignment="1">
      <alignment horizontal="right" vertical="center" indent="2"/>
    </xf>
    <xf numFmtId="0" fontId="24" fillId="35" borderId="0" xfId="0" applyFont="1" applyFill="1" applyBorder="1" applyAlignment="1">
      <alignment horizontal="left" vertical="center" indent="7"/>
    </xf>
    <xf numFmtId="0" fontId="24" fillId="0" borderId="0" xfId="0" applyFont="1" applyBorder="1" applyAlignment="1">
      <alignment horizontal="left" vertical="center" indent="7"/>
    </xf>
    <xf numFmtId="0" fontId="24" fillId="34" borderId="12" xfId="0" applyFont="1" applyFill="1" applyBorder="1" applyAlignment="1">
      <alignment horizontal="left" vertical="center" indent="7"/>
    </xf>
    <xf numFmtId="3" fontId="24" fillId="34" borderId="12" xfId="0" applyNumberFormat="1" applyFont="1" applyFill="1" applyBorder="1" applyAlignment="1">
      <alignment horizontal="right" vertical="center" indent="2"/>
    </xf>
    <xf numFmtId="3" fontId="23" fillId="34" borderId="19" xfId="0" applyNumberFormat="1" applyFont="1" applyFill="1" applyBorder="1" applyAlignment="1">
      <alignment horizontal="right" vertical="center" indent="2"/>
    </xf>
    <xf numFmtId="168" fontId="23" fillId="35" borderId="10" xfId="0" applyNumberFormat="1" applyFont="1" applyFill="1" applyBorder="1" applyAlignment="1">
      <alignment horizontal="right" vertical="center" indent="2"/>
    </xf>
    <xf numFmtId="168" fontId="23" fillId="35" borderId="17" xfId="0" applyNumberFormat="1" applyFont="1" applyFill="1" applyBorder="1" applyAlignment="1">
      <alignment horizontal="right" vertical="center" indent="2"/>
    </xf>
    <xf numFmtId="168" fontId="24" fillId="0" borderId="0" xfId="0" applyNumberFormat="1" applyFont="1" applyBorder="1" applyAlignment="1">
      <alignment horizontal="right" vertical="center" indent="2"/>
    </xf>
    <xf numFmtId="168" fontId="24" fillId="0" borderId="18" xfId="0" applyNumberFormat="1" applyFont="1" applyBorder="1" applyAlignment="1">
      <alignment horizontal="right" vertical="center" indent="2"/>
    </xf>
    <xf numFmtId="168" fontId="24" fillId="35" borderId="0" xfId="0" applyNumberFormat="1" applyFont="1" applyFill="1" applyBorder="1" applyAlignment="1">
      <alignment horizontal="right" vertical="center" indent="2"/>
    </xf>
    <xf numFmtId="168" fontId="24" fillId="35" borderId="18" xfId="0" applyNumberFormat="1" applyFont="1" applyFill="1" applyBorder="1" applyAlignment="1">
      <alignment horizontal="right" vertical="center" indent="2"/>
    </xf>
    <xf numFmtId="168" fontId="24" fillId="34" borderId="12" xfId="0" applyNumberFormat="1" applyFont="1" applyFill="1" applyBorder="1" applyAlignment="1">
      <alignment horizontal="right" vertical="center" indent="2"/>
    </xf>
    <xf numFmtId="168" fontId="24" fillId="34" borderId="19" xfId="0" applyNumberFormat="1" applyFont="1" applyFill="1" applyBorder="1" applyAlignment="1">
      <alignment horizontal="right" vertical="center" indent="2"/>
    </xf>
    <xf numFmtId="0" fontId="43" fillId="0" borderId="0" xfId="0" applyFont="1" applyBorder="1" applyAlignment="1">
      <alignment vertical="center"/>
    </xf>
    <xf numFmtId="164" fontId="24" fillId="0" borderId="0" xfId="0" applyNumberFormat="1" applyFont="1" applyAlignment="1">
      <alignment vertical="center"/>
    </xf>
    <xf numFmtId="164" fontId="24" fillId="0" borderId="17" xfId="0" applyNumberFormat="1" applyFont="1" applyBorder="1" applyAlignment="1">
      <alignment vertical="center"/>
    </xf>
    <xf numFmtId="0" fontId="24" fillId="35" borderId="0" xfId="0" applyFont="1" applyFill="1" applyBorder="1" applyAlignment="1">
      <alignment vertical="center"/>
    </xf>
    <xf numFmtId="164" fontId="24" fillId="35" borderId="0" xfId="0" applyNumberFormat="1" applyFont="1" applyFill="1" applyAlignment="1">
      <alignment vertical="center"/>
    </xf>
    <xf numFmtId="164" fontId="24" fillId="35" borderId="18" xfId="0" applyNumberFormat="1" applyFont="1" applyFill="1" applyBorder="1" applyAlignment="1">
      <alignment vertical="center"/>
    </xf>
    <xf numFmtId="164" fontId="24" fillId="0" borderId="18" xfId="0" applyNumberFormat="1" applyFont="1" applyBorder="1" applyAlignment="1">
      <alignment vertical="center"/>
    </xf>
    <xf numFmtId="0" fontId="24" fillId="34" borderId="11" xfId="0" applyFont="1" applyFill="1" applyBorder="1" applyAlignment="1">
      <alignment vertical="center"/>
    </xf>
    <xf numFmtId="164" fontId="24" fillId="0" borderId="20" xfId="0" applyNumberFormat="1" applyFont="1" applyBorder="1" applyAlignment="1">
      <alignment vertical="center"/>
    </xf>
    <xf numFmtId="1" fontId="24" fillId="0" borderId="11" xfId="0" applyNumberFormat="1" applyFont="1" applyBorder="1" applyAlignment="1">
      <alignment vertical="center"/>
    </xf>
    <xf numFmtId="1" fontId="24" fillId="0" borderId="16" xfId="0" applyNumberFormat="1" applyFont="1" applyBorder="1" applyAlignment="1">
      <alignment vertical="center"/>
    </xf>
    <xf numFmtId="0" fontId="23" fillId="0" borderId="20" xfId="0" applyFont="1" applyBorder="1" applyAlignment="1">
      <alignment horizontal="center" vertical="center" wrapText="1"/>
    </xf>
    <xf numFmtId="164" fontId="24" fillId="0" borderId="21" xfId="0" applyNumberFormat="1" applyFont="1" applyBorder="1" applyAlignment="1">
      <alignment vertical="center"/>
    </xf>
    <xf numFmtId="164" fontId="24" fillId="35" borderId="14" xfId="0" applyNumberFormat="1" applyFont="1" applyFill="1" applyBorder="1" applyAlignment="1">
      <alignment vertical="center"/>
    </xf>
    <xf numFmtId="164" fontId="24" fillId="0" borderId="14" xfId="0" applyNumberFormat="1" applyFont="1" applyBorder="1" applyAlignment="1">
      <alignment vertical="center"/>
    </xf>
    <xf numFmtId="1" fontId="24" fillId="0" borderId="20" xfId="0" applyNumberFormat="1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3" fillId="35" borderId="17" xfId="0" applyFont="1" applyFill="1" applyBorder="1" applyAlignment="1">
      <alignment horizontal="left" vertical="center"/>
    </xf>
    <xf numFmtId="166" fontId="23" fillId="35" borderId="10" xfId="0" applyNumberFormat="1" applyFont="1" applyFill="1" applyBorder="1" applyAlignment="1">
      <alignment horizontal="right" vertical="center" indent="2"/>
    </xf>
    <xf numFmtId="166" fontId="23" fillId="35" borderId="17" xfId="0" applyNumberFormat="1" applyFont="1" applyFill="1" applyBorder="1" applyAlignment="1">
      <alignment horizontal="right" vertical="center" indent="2"/>
    </xf>
    <xf numFmtId="0" fontId="24" fillId="0" borderId="18" xfId="0" applyFont="1" applyBorder="1" applyAlignment="1">
      <alignment vertical="center"/>
    </xf>
    <xf numFmtId="166" fontId="24" fillId="0" borderId="0" xfId="0" applyNumberFormat="1" applyFont="1" applyBorder="1" applyAlignment="1">
      <alignment horizontal="right" vertical="center" indent="2"/>
    </xf>
    <xf numFmtId="166" fontId="23" fillId="0" borderId="18" xfId="0" applyNumberFormat="1" applyFont="1" applyBorder="1" applyAlignment="1">
      <alignment horizontal="right" vertical="center" indent="2"/>
    </xf>
    <xf numFmtId="0" fontId="24" fillId="35" borderId="18" xfId="0" applyFont="1" applyFill="1" applyBorder="1" applyAlignment="1">
      <alignment vertical="center"/>
    </xf>
    <xf numFmtId="166" fontId="24" fillId="35" borderId="0" xfId="0" applyNumberFormat="1" applyFont="1" applyFill="1" applyBorder="1" applyAlignment="1">
      <alignment horizontal="right" vertical="center" indent="2"/>
    </xf>
    <xf numFmtId="166" fontId="23" fillId="35" borderId="18" xfId="0" applyNumberFormat="1" applyFont="1" applyFill="1" applyBorder="1" applyAlignment="1">
      <alignment horizontal="right" vertical="center" indent="2"/>
    </xf>
    <xf numFmtId="0" fontId="24" fillId="35" borderId="18" xfId="0" applyFont="1" applyFill="1" applyBorder="1" applyAlignment="1">
      <alignment horizontal="left" vertical="center"/>
    </xf>
    <xf numFmtId="0" fontId="24" fillId="0" borderId="18" xfId="0" applyFont="1" applyBorder="1" applyAlignment="1">
      <alignment horizontal="left" vertical="center" indent="3"/>
    </xf>
    <xf numFmtId="0" fontId="24" fillId="35" borderId="18" xfId="0" applyFont="1" applyFill="1" applyBorder="1" applyAlignment="1">
      <alignment horizontal="left" vertical="center" indent="6"/>
    </xf>
    <xf numFmtId="0" fontId="24" fillId="0" borderId="18" xfId="0" applyFont="1" applyBorder="1" applyAlignment="1">
      <alignment horizontal="left" vertical="center" indent="6"/>
    </xf>
    <xf numFmtId="0" fontId="24" fillId="34" borderId="19" xfId="0" applyFont="1" applyFill="1" applyBorder="1" applyAlignment="1">
      <alignment horizontal="left" vertical="center" indent="6"/>
    </xf>
    <xf numFmtId="166" fontId="24" fillId="34" borderId="12" xfId="0" applyNumberFormat="1" applyFont="1" applyFill="1" applyBorder="1" applyAlignment="1">
      <alignment horizontal="right" vertical="center" indent="2"/>
    </xf>
    <xf numFmtId="166" fontId="23" fillId="34" borderId="19" xfId="0" applyNumberFormat="1" applyFont="1" applyFill="1" applyBorder="1" applyAlignment="1">
      <alignment horizontal="right" vertical="center" indent="2"/>
    </xf>
    <xf numFmtId="0" fontId="21" fillId="0" borderId="12" xfId="0" applyFont="1" applyBorder="1"/>
    <xf numFmtId="0" fontId="24" fillId="0" borderId="20" xfId="0" applyFont="1" applyBorder="1" applyAlignment="1">
      <alignment horizontal="left" vertical="center"/>
    </xf>
    <xf numFmtId="164" fontId="44" fillId="0" borderId="11" xfId="0" applyNumberFormat="1" applyFont="1" applyBorder="1" applyAlignment="1">
      <alignment horizontal="right" indent="1"/>
    </xf>
    <xf numFmtId="164" fontId="45" fillId="0" borderId="16" xfId="0" applyNumberFormat="1" applyFont="1" applyBorder="1" applyAlignment="1">
      <alignment horizontal="right" indent="1"/>
    </xf>
    <xf numFmtId="0" fontId="24" fillId="35" borderId="21" xfId="0" applyFont="1" applyFill="1" applyBorder="1" applyAlignment="1">
      <alignment horizontal="right"/>
    </xf>
    <xf numFmtId="164" fontId="44" fillId="35" borderId="10" xfId="0" applyNumberFormat="1" applyFont="1" applyFill="1" applyBorder="1" applyAlignment="1">
      <alignment horizontal="right" indent="1"/>
    </xf>
    <xf numFmtId="164" fontId="45" fillId="35" borderId="17" xfId="0" applyNumberFormat="1" applyFont="1" applyFill="1" applyBorder="1" applyAlignment="1">
      <alignment horizontal="right" indent="1"/>
    </xf>
    <xf numFmtId="0" fontId="24" fillId="0" borderId="14" xfId="0" applyFont="1" applyBorder="1" applyAlignment="1">
      <alignment horizontal="right"/>
    </xf>
    <xf numFmtId="164" fontId="44" fillId="0" borderId="0" xfId="0" applyNumberFormat="1" applyFont="1" applyBorder="1" applyAlignment="1">
      <alignment horizontal="right" indent="1"/>
    </xf>
    <xf numFmtId="164" fontId="45" fillId="0" borderId="18" xfId="0" applyNumberFormat="1" applyFont="1" applyBorder="1" applyAlignment="1">
      <alignment horizontal="right" indent="1"/>
    </xf>
    <xf numFmtId="0" fontId="24" fillId="35" borderId="14" xfId="0" applyFont="1" applyFill="1" applyBorder="1" applyAlignment="1">
      <alignment horizontal="right"/>
    </xf>
    <xf numFmtId="164" fontId="44" fillId="35" borderId="0" xfId="0" applyNumberFormat="1" applyFont="1" applyFill="1" applyBorder="1" applyAlignment="1">
      <alignment horizontal="right" indent="1"/>
    </xf>
    <xf numFmtId="164" fontId="45" fillId="35" borderId="18" xfId="0" applyNumberFormat="1" applyFont="1" applyFill="1" applyBorder="1" applyAlignment="1">
      <alignment horizontal="right" indent="1"/>
    </xf>
    <xf numFmtId="0" fontId="24" fillId="35" borderId="22" xfId="0" applyFont="1" applyFill="1" applyBorder="1" applyAlignment="1">
      <alignment horizontal="right"/>
    </xf>
    <xf numFmtId="164" fontId="44" fillId="35" borderId="12" xfId="0" applyNumberFormat="1" applyFont="1" applyFill="1" applyBorder="1" applyAlignment="1">
      <alignment horizontal="right" indent="1"/>
    </xf>
    <xf numFmtId="164" fontId="45" fillId="35" borderId="19" xfId="0" applyNumberFormat="1" applyFont="1" applyFill="1" applyBorder="1" applyAlignment="1">
      <alignment horizontal="right" indent="1"/>
    </xf>
    <xf numFmtId="0" fontId="39" fillId="0" borderId="0" xfId="0" applyFont="1" applyAlignment="1">
      <alignment horizontal="left" wrapText="1"/>
    </xf>
    <xf numFmtId="0" fontId="39" fillId="0" borderId="0" xfId="0" applyFont="1" applyAlignment="1">
      <alignment horizontal="left"/>
    </xf>
    <xf numFmtId="164" fontId="27" fillId="0" borderId="14" xfId="1" applyNumberFormat="1" applyFont="1" applyBorder="1" applyAlignment="1">
      <alignment horizontal="right" vertic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164" fontId="24" fillId="0" borderId="10" xfId="1" applyNumberFormat="1" applyFont="1" applyBorder="1" applyAlignment="1">
      <alignment horizontal="center" vertical="center"/>
    </xf>
    <xf numFmtId="164" fontId="24" fillId="33" borderId="12" xfId="1" applyNumberFormat="1" applyFont="1" applyFill="1" applyBorder="1" applyAlignment="1">
      <alignment horizontal="center" vertical="center"/>
    </xf>
    <xf numFmtId="164" fontId="24" fillId="0" borderId="10" xfId="1" applyNumberFormat="1" applyFont="1" applyFill="1" applyBorder="1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 wrapText="1"/>
    </xf>
    <xf numFmtId="164" fontId="24" fillId="33" borderId="12" xfId="0" applyNumberFormat="1" applyFont="1" applyFill="1" applyBorder="1" applyAlignment="1">
      <alignment horizontal="center" vertical="center" wrapText="1"/>
    </xf>
    <xf numFmtId="164" fontId="27" fillId="0" borderId="11" xfId="0" applyNumberFormat="1" applyFont="1" applyBorder="1" applyAlignment="1">
      <alignment horizontal="center" vertical="center" wrapText="1"/>
    </xf>
    <xf numFmtId="164" fontId="24" fillId="33" borderId="0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164" fontId="23" fillId="0" borderId="11" xfId="1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wrapText="1"/>
    </xf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Pourcentage" xfId="1" builtinId="5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1"/>
  <sheetViews>
    <sheetView topLeftCell="A10" workbookViewId="0">
      <selection activeCell="A41" sqref="A41"/>
    </sheetView>
  </sheetViews>
  <sheetFormatPr baseColWidth="10" defaultRowHeight="15" x14ac:dyDescent="0.25"/>
  <sheetData>
    <row r="6" spans="7:7" ht="15.75" x14ac:dyDescent="0.25">
      <c r="G6" s="152" t="s">
        <v>70</v>
      </c>
    </row>
    <row r="7" spans="7:7" ht="15.75" x14ac:dyDescent="0.25">
      <c r="G7" s="152"/>
    </row>
    <row r="8" spans="7:7" ht="35.25" x14ac:dyDescent="0.5">
      <c r="G8" s="153">
        <v>7</v>
      </c>
    </row>
    <row r="21" spans="1:7" ht="30" x14ac:dyDescent="0.4">
      <c r="A21" s="292" t="s">
        <v>71</v>
      </c>
      <c r="B21" s="293"/>
      <c r="C21" s="293"/>
      <c r="D21" s="293"/>
      <c r="E21" s="293"/>
      <c r="F21" s="293"/>
      <c r="G21" s="293"/>
    </row>
    <row r="38" spans="1:1" ht="15.75" x14ac:dyDescent="0.25">
      <c r="A38" s="154" t="s">
        <v>72</v>
      </c>
    </row>
    <row r="40" spans="1:1" ht="15.75" x14ac:dyDescent="0.25">
      <c r="A40" s="154" t="s">
        <v>74</v>
      </c>
    </row>
    <row r="41" spans="1:1" ht="15.75" x14ac:dyDescent="0.25">
      <c r="A41" s="154" t="s">
        <v>73</v>
      </c>
    </row>
  </sheetData>
  <mergeCells count="1">
    <mergeCell ref="A21:G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showGridLines="0" tabSelected="1" zoomScaleNormal="100" workbookViewId="0">
      <selection activeCell="G24" sqref="G24"/>
    </sheetView>
  </sheetViews>
  <sheetFormatPr baseColWidth="10" defaultColWidth="11.42578125" defaultRowHeight="11.25" x14ac:dyDescent="0.25"/>
  <cols>
    <col min="1" max="1" width="43.7109375" style="5" customWidth="1"/>
    <col min="2" max="2" width="11.140625" style="5" customWidth="1"/>
    <col min="3" max="3" width="11.5703125" style="5" customWidth="1"/>
    <col min="4" max="5" width="14.140625" style="5" customWidth="1"/>
    <col min="6" max="6" width="12.7109375" style="5" customWidth="1"/>
    <col min="7" max="7" width="9.5703125" style="5" customWidth="1"/>
    <col min="8" max="8" width="1.28515625" style="5" customWidth="1"/>
    <col min="9" max="9" width="1.140625" style="5" customWidth="1"/>
    <col min="10" max="11" width="7.42578125" style="5" customWidth="1"/>
    <col min="12" max="16384" width="11.42578125" style="5"/>
  </cols>
  <sheetData>
    <row r="1" spans="1:18" s="3" customFormat="1" ht="41.45" customHeight="1" x14ac:dyDescent="0.25">
      <c r="A1" s="1" t="s">
        <v>91</v>
      </c>
      <c r="B1" s="1"/>
      <c r="C1" s="2"/>
      <c r="D1" s="2"/>
      <c r="E1" s="2"/>
      <c r="F1" s="2"/>
      <c r="G1" s="2"/>
      <c r="H1" s="2"/>
      <c r="I1" s="2"/>
      <c r="J1" s="2"/>
      <c r="K1" s="215"/>
    </row>
    <row r="2" spans="1:18" ht="20.25" x14ac:dyDescent="0.25">
      <c r="A2" s="4"/>
      <c r="B2" s="4"/>
    </row>
    <row r="3" spans="1:18" ht="18.75" x14ac:dyDescent="0.25">
      <c r="A3" s="6" t="s">
        <v>141</v>
      </c>
      <c r="B3" s="6"/>
      <c r="C3" s="7"/>
      <c r="E3" s="7"/>
      <c r="F3" s="7"/>
      <c r="G3" s="7"/>
      <c r="H3" s="7"/>
      <c r="M3" s="120" t="s">
        <v>99</v>
      </c>
      <c r="N3" s="120"/>
    </row>
    <row r="4" spans="1:18" ht="15.75" customHeight="1" x14ac:dyDescent="0.25">
      <c r="A4" s="310" t="s">
        <v>12</v>
      </c>
      <c r="B4" s="312" t="s">
        <v>82</v>
      </c>
      <c r="C4" s="314" t="s">
        <v>13</v>
      </c>
      <c r="D4" s="314"/>
      <c r="E4" s="314"/>
      <c r="F4" s="8"/>
      <c r="G4" s="312" t="s">
        <v>57</v>
      </c>
      <c r="H4" s="312"/>
      <c r="I4" s="312"/>
      <c r="L4" s="323" t="s">
        <v>60</v>
      </c>
      <c r="M4" s="323"/>
    </row>
    <row r="5" spans="1:18" ht="27.75" customHeight="1" x14ac:dyDescent="0.25">
      <c r="A5" s="311"/>
      <c r="B5" s="313"/>
      <c r="C5" s="9" t="s">
        <v>14</v>
      </c>
      <c r="D5" s="9" t="s">
        <v>15</v>
      </c>
      <c r="E5" s="9" t="s">
        <v>16</v>
      </c>
      <c r="F5" s="9" t="s">
        <v>1</v>
      </c>
      <c r="G5" s="313"/>
      <c r="H5" s="313"/>
      <c r="I5" s="313"/>
      <c r="L5" s="121" t="s">
        <v>58</v>
      </c>
      <c r="M5" s="121" t="s">
        <v>59</v>
      </c>
    </row>
    <row r="6" spans="1:18" ht="15.6" customHeight="1" x14ac:dyDescent="0.25">
      <c r="A6" s="78" t="s">
        <v>41</v>
      </c>
      <c r="B6" s="129">
        <v>555467</v>
      </c>
      <c r="C6" s="130">
        <v>9.9469999999999992</v>
      </c>
      <c r="D6" s="130">
        <v>45.860999999999997</v>
      </c>
      <c r="E6" s="130">
        <v>44.191000000000003</v>
      </c>
      <c r="F6" s="130">
        <v>100</v>
      </c>
      <c r="G6" s="324">
        <v>56.673999999999999</v>
      </c>
      <c r="H6" s="324">
        <v>55.38</v>
      </c>
      <c r="I6" s="324">
        <v>57.584000000000003</v>
      </c>
      <c r="L6" s="183">
        <v>55.38</v>
      </c>
      <c r="M6" s="183">
        <v>57.584000000000003</v>
      </c>
    </row>
    <row r="7" spans="1:18" ht="14.25" x14ac:dyDescent="0.25">
      <c r="A7" s="11" t="s">
        <v>17</v>
      </c>
      <c r="B7" s="12">
        <v>1921</v>
      </c>
      <c r="C7" s="13">
        <v>11.295999999999999</v>
      </c>
      <c r="D7" s="13">
        <v>55.491</v>
      </c>
      <c r="E7" s="13">
        <v>33.210999999999999</v>
      </c>
      <c r="F7" s="13">
        <v>100</v>
      </c>
      <c r="G7" s="315">
        <v>54.244</v>
      </c>
      <c r="H7" s="315"/>
      <c r="I7" s="315"/>
      <c r="J7" s="14"/>
      <c r="K7" s="14"/>
      <c r="L7" s="122">
        <v>53.279000000000003</v>
      </c>
      <c r="M7" s="122">
        <v>55.161999999999999</v>
      </c>
      <c r="N7" s="14"/>
      <c r="P7" s="15"/>
      <c r="R7" s="15"/>
    </row>
    <row r="8" spans="1:18" ht="12.75" x14ac:dyDescent="0.25">
      <c r="A8" s="16" t="s">
        <v>18</v>
      </c>
      <c r="B8" s="17">
        <v>19</v>
      </c>
      <c r="C8" s="18" t="s">
        <v>69</v>
      </c>
      <c r="D8" s="18">
        <v>42.104999999999997</v>
      </c>
      <c r="E8" s="18">
        <v>57.893999999999998</v>
      </c>
      <c r="F8" s="18">
        <v>100</v>
      </c>
      <c r="G8" s="316">
        <v>62.21</v>
      </c>
      <c r="H8" s="316"/>
      <c r="I8" s="316"/>
      <c r="J8" s="19"/>
      <c r="K8" s="19"/>
      <c r="L8" s="123">
        <v>60.832999999999998</v>
      </c>
      <c r="M8" s="123">
        <v>62.845999999999997</v>
      </c>
      <c r="N8" s="19"/>
      <c r="P8" s="15"/>
      <c r="R8" s="15"/>
    </row>
    <row r="9" spans="1:18" ht="14.25" x14ac:dyDescent="0.25">
      <c r="A9" s="20" t="s">
        <v>19</v>
      </c>
      <c r="B9" s="21">
        <v>4041</v>
      </c>
      <c r="C9" s="22">
        <v>5.9630000000000001</v>
      </c>
      <c r="D9" s="22">
        <v>46.622</v>
      </c>
      <c r="E9" s="22">
        <v>47.414000000000001</v>
      </c>
      <c r="F9" s="22">
        <v>100</v>
      </c>
      <c r="G9" s="317">
        <v>57.868000000000002</v>
      </c>
      <c r="H9" s="317"/>
      <c r="I9" s="317"/>
      <c r="J9" s="23"/>
      <c r="K9" s="23"/>
      <c r="L9" s="124">
        <v>57.368000000000002</v>
      </c>
      <c r="M9" s="124">
        <v>58.369</v>
      </c>
      <c r="N9" s="23"/>
      <c r="P9" s="15"/>
      <c r="R9" s="15"/>
    </row>
    <row r="10" spans="1:18" ht="12.75" x14ac:dyDescent="0.25">
      <c r="A10" s="24" t="s">
        <v>18</v>
      </c>
      <c r="B10" s="25">
        <v>95</v>
      </c>
      <c r="C10" s="26">
        <v>1.052</v>
      </c>
      <c r="D10" s="26">
        <v>36.841999999999999</v>
      </c>
      <c r="E10" s="26">
        <v>62.104999999999997</v>
      </c>
      <c r="F10" s="26">
        <v>100</v>
      </c>
      <c r="G10" s="316">
        <v>61.420999999999999</v>
      </c>
      <c r="H10" s="316"/>
      <c r="I10" s="316"/>
      <c r="J10" s="23"/>
      <c r="K10" s="23"/>
      <c r="L10" s="125">
        <v>60.45</v>
      </c>
      <c r="M10" s="125">
        <v>61.68</v>
      </c>
      <c r="N10" s="23"/>
      <c r="P10" s="15"/>
      <c r="R10" s="15"/>
    </row>
    <row r="11" spans="1:18" ht="14.25" x14ac:dyDescent="0.25">
      <c r="A11" s="11" t="s">
        <v>84</v>
      </c>
      <c r="B11" s="27">
        <v>64843</v>
      </c>
      <c r="C11" s="28">
        <v>3.7839999999999998</v>
      </c>
      <c r="D11" s="28">
        <v>36.950000000000003</v>
      </c>
      <c r="E11" s="28">
        <v>59.264000000000003</v>
      </c>
      <c r="F11" s="28">
        <v>100</v>
      </c>
      <c r="G11" s="318">
        <v>61.076000000000001</v>
      </c>
      <c r="H11" s="318"/>
      <c r="I11" s="318"/>
      <c r="J11" s="23"/>
      <c r="K11" s="23"/>
      <c r="L11" s="49">
        <v>58.959000000000003</v>
      </c>
      <c r="M11" s="49">
        <v>62.222000000000001</v>
      </c>
      <c r="N11" s="23"/>
      <c r="P11" s="15"/>
      <c r="R11" s="15"/>
    </row>
    <row r="12" spans="1:18" ht="12.75" x14ac:dyDescent="0.25">
      <c r="A12" s="16" t="s">
        <v>18</v>
      </c>
      <c r="B12" s="30">
        <v>1252</v>
      </c>
      <c r="C12" s="31">
        <v>2.3159999999999998</v>
      </c>
      <c r="D12" s="31">
        <v>35.701999999999998</v>
      </c>
      <c r="E12" s="31">
        <v>61.98</v>
      </c>
      <c r="F12" s="18">
        <v>100</v>
      </c>
      <c r="G12" s="316">
        <v>61.781999999999996</v>
      </c>
      <c r="H12" s="316"/>
      <c r="I12" s="316"/>
      <c r="J12" s="23"/>
      <c r="K12" s="23"/>
      <c r="L12" s="123">
        <v>59.661999999999999</v>
      </c>
      <c r="M12" s="123">
        <v>62.073</v>
      </c>
      <c r="N12" s="23"/>
      <c r="P12" s="15"/>
      <c r="R12" s="15"/>
    </row>
    <row r="13" spans="1:18" ht="14.25" x14ac:dyDescent="0.25">
      <c r="A13" s="32" t="s">
        <v>86</v>
      </c>
      <c r="B13" s="33">
        <v>484662</v>
      </c>
      <c r="C13" s="34">
        <v>10.798999999999999</v>
      </c>
      <c r="D13" s="34">
        <v>47.009</v>
      </c>
      <c r="E13" s="34">
        <v>42.191000000000003</v>
      </c>
      <c r="F13" s="34">
        <v>100</v>
      </c>
      <c r="G13" s="318">
        <v>56.085000000000001</v>
      </c>
      <c r="H13" s="318"/>
      <c r="I13" s="318"/>
      <c r="J13" s="35"/>
      <c r="K13" s="35"/>
      <c r="L13" s="126">
        <v>54.97</v>
      </c>
      <c r="M13" s="126">
        <v>56.893000000000001</v>
      </c>
      <c r="N13" s="35"/>
      <c r="O13" s="35"/>
      <c r="P13" s="36"/>
      <c r="R13" s="15"/>
    </row>
    <row r="14" spans="1:18" ht="12.75" x14ac:dyDescent="0.25">
      <c r="A14" s="37" t="s">
        <v>21</v>
      </c>
      <c r="B14" s="30">
        <v>34729</v>
      </c>
      <c r="C14" s="31">
        <v>2.1269999999999998</v>
      </c>
      <c r="D14" s="31">
        <v>32.409999999999997</v>
      </c>
      <c r="E14" s="31">
        <v>65.460999999999999</v>
      </c>
      <c r="F14" s="31">
        <v>100</v>
      </c>
      <c r="G14" s="321">
        <v>62.741999999999997</v>
      </c>
      <c r="H14" s="321"/>
      <c r="I14" s="321"/>
      <c r="J14" s="35"/>
      <c r="K14" s="35"/>
      <c r="L14" s="127">
        <v>60.667999999999999</v>
      </c>
      <c r="M14" s="127">
        <v>63.293999999999997</v>
      </c>
      <c r="N14" s="35"/>
      <c r="O14" s="35"/>
      <c r="P14" s="38"/>
      <c r="R14" s="15"/>
    </row>
    <row r="15" spans="1:18" ht="14.25" x14ac:dyDescent="0.25">
      <c r="A15" s="39" t="s">
        <v>51</v>
      </c>
      <c r="B15" s="27">
        <v>33829</v>
      </c>
      <c r="C15" s="28">
        <v>3.4550000000000001</v>
      </c>
      <c r="D15" s="28">
        <v>38.505000000000003</v>
      </c>
      <c r="E15" s="28">
        <v>58.037999999999997</v>
      </c>
      <c r="F15" s="28">
        <v>100</v>
      </c>
      <c r="G15" s="322">
        <v>60.841000000000001</v>
      </c>
      <c r="H15" s="322"/>
      <c r="I15" s="322"/>
      <c r="J15" s="35"/>
      <c r="K15" s="35"/>
      <c r="L15" s="49">
        <v>59.703000000000003</v>
      </c>
      <c r="M15" s="49">
        <v>61.417999999999999</v>
      </c>
      <c r="N15" s="35"/>
      <c r="O15" s="35"/>
      <c r="P15" s="38"/>
      <c r="R15" s="15"/>
    </row>
    <row r="16" spans="1:18" ht="14.25" x14ac:dyDescent="0.25">
      <c r="A16" s="40" t="s">
        <v>52</v>
      </c>
      <c r="B16" s="30">
        <v>31107</v>
      </c>
      <c r="C16" s="31">
        <v>5.1749999999999998</v>
      </c>
      <c r="D16" s="31">
        <v>43.308</v>
      </c>
      <c r="E16" s="31">
        <v>51.515000000000001</v>
      </c>
      <c r="F16" s="31">
        <v>100</v>
      </c>
      <c r="G16" s="321">
        <v>59.091999999999999</v>
      </c>
      <c r="H16" s="321"/>
      <c r="I16" s="321"/>
      <c r="J16" s="35"/>
      <c r="K16" s="35"/>
      <c r="L16" s="127">
        <v>58.264000000000003</v>
      </c>
      <c r="M16" s="127">
        <v>59.692999999999998</v>
      </c>
      <c r="N16" s="35"/>
      <c r="O16" s="35"/>
      <c r="P16" s="38"/>
      <c r="R16" s="15"/>
    </row>
    <row r="17" spans="1:19" ht="12.75" x14ac:dyDescent="0.25">
      <c r="A17" s="39" t="s">
        <v>22</v>
      </c>
      <c r="B17" s="27">
        <v>49074</v>
      </c>
      <c r="C17" s="28">
        <v>5.6459999999999999</v>
      </c>
      <c r="D17" s="28">
        <v>44.883000000000003</v>
      </c>
      <c r="E17" s="28">
        <v>49.47</v>
      </c>
      <c r="F17" s="28">
        <v>100</v>
      </c>
      <c r="G17" s="322">
        <v>58.46</v>
      </c>
      <c r="H17" s="322"/>
      <c r="I17" s="322"/>
      <c r="J17" s="35"/>
      <c r="K17" s="35"/>
      <c r="L17" s="49">
        <v>57.207999999999998</v>
      </c>
      <c r="M17" s="49">
        <v>59.459000000000003</v>
      </c>
      <c r="N17" s="35"/>
      <c r="O17" s="35"/>
      <c r="P17" s="38"/>
      <c r="R17" s="15"/>
    </row>
    <row r="18" spans="1:19" ht="12.75" x14ac:dyDescent="0.25">
      <c r="A18" s="42" t="s">
        <v>23</v>
      </c>
      <c r="B18" s="43">
        <v>335923</v>
      </c>
      <c r="C18" s="44">
        <v>13.709</v>
      </c>
      <c r="D18" s="44">
        <v>50.027000000000001</v>
      </c>
      <c r="E18" s="44">
        <v>36.262</v>
      </c>
      <c r="F18" s="44">
        <v>100</v>
      </c>
      <c r="G18" s="319">
        <v>54.292000000000002</v>
      </c>
      <c r="H18" s="319"/>
      <c r="I18" s="319"/>
      <c r="J18" s="27"/>
      <c r="K18" s="27"/>
      <c r="L18" s="128">
        <v>53.720999999999997</v>
      </c>
      <c r="M18" s="128">
        <v>54.753</v>
      </c>
      <c r="N18" s="27"/>
      <c r="O18" s="27"/>
      <c r="P18" s="38"/>
      <c r="R18" s="15"/>
    </row>
    <row r="19" spans="1:19" ht="12.75" x14ac:dyDescent="0.25">
      <c r="A19" s="11" t="s">
        <v>53</v>
      </c>
      <c r="B19" s="27">
        <v>267428</v>
      </c>
      <c r="C19" s="28">
        <v>12.134</v>
      </c>
      <c r="D19" s="28">
        <v>46.36</v>
      </c>
      <c r="E19" s="28">
        <v>41.505000000000003</v>
      </c>
      <c r="F19" s="28">
        <v>100</v>
      </c>
      <c r="G19" s="318">
        <v>55.734000000000002</v>
      </c>
      <c r="H19" s="318"/>
      <c r="I19" s="318"/>
      <c r="J19" s="38"/>
      <c r="K19" s="38"/>
      <c r="L19" s="49">
        <v>54.594999999999999</v>
      </c>
      <c r="M19" s="49">
        <v>56.411000000000001</v>
      </c>
      <c r="N19" s="38"/>
      <c r="O19" s="45"/>
      <c r="P19" s="38"/>
      <c r="R19" s="15"/>
    </row>
    <row r="20" spans="1:19" ht="12.75" x14ac:dyDescent="0.25">
      <c r="A20" s="42" t="s">
        <v>54</v>
      </c>
      <c r="B20" s="43">
        <v>217234</v>
      </c>
      <c r="C20" s="44">
        <v>9.1560000000000006</v>
      </c>
      <c r="D20" s="44">
        <v>47.807000000000002</v>
      </c>
      <c r="E20" s="44">
        <v>43.034999999999997</v>
      </c>
      <c r="F20" s="44">
        <v>100</v>
      </c>
      <c r="G20" s="319">
        <v>56.517000000000003</v>
      </c>
      <c r="H20" s="319"/>
      <c r="I20" s="319"/>
      <c r="J20" s="15"/>
      <c r="K20" s="15"/>
      <c r="L20" s="128">
        <v>55.33</v>
      </c>
      <c r="M20" s="128">
        <v>57.606000000000002</v>
      </c>
      <c r="N20" s="15"/>
      <c r="P20" s="15"/>
      <c r="R20" s="15"/>
    </row>
    <row r="21" spans="1:19" ht="12.75" x14ac:dyDescent="0.25">
      <c r="A21" s="118" t="s">
        <v>162</v>
      </c>
      <c r="B21" s="176">
        <v>53655000</v>
      </c>
      <c r="C21" s="177">
        <v>0.32826239880023117</v>
      </c>
      <c r="D21" s="177">
        <v>0.31978400566280313</v>
      </c>
      <c r="E21" s="177">
        <v>0.3519535955369657</v>
      </c>
      <c r="F21" s="119">
        <v>100</v>
      </c>
      <c r="G21" s="320">
        <v>50.8</v>
      </c>
      <c r="H21" s="320"/>
      <c r="I21" s="320"/>
      <c r="J21" s="15"/>
      <c r="K21" s="15"/>
      <c r="L21" s="119">
        <v>51.836435643327697</v>
      </c>
      <c r="M21" s="119">
        <v>49.61557450519895</v>
      </c>
      <c r="N21" s="15"/>
      <c r="P21" s="15"/>
      <c r="R21" s="15"/>
    </row>
    <row r="22" spans="1:19" ht="12.75" x14ac:dyDescent="0.25">
      <c r="A22" s="47" t="s">
        <v>89</v>
      </c>
      <c r="B22" s="47"/>
      <c r="C22" s="48"/>
      <c r="D22" s="49"/>
      <c r="E22" s="49"/>
      <c r="F22" s="49"/>
      <c r="G22" s="49"/>
      <c r="H22" s="29"/>
      <c r="I22" s="29"/>
      <c r="J22" s="46"/>
      <c r="K22" s="46"/>
      <c r="L22" s="41"/>
      <c r="M22" s="15"/>
      <c r="O22" s="15"/>
      <c r="Q22" s="15"/>
      <c r="S22" s="15"/>
    </row>
    <row r="23" spans="1:19" ht="12.75" x14ac:dyDescent="0.25">
      <c r="A23" s="47" t="s">
        <v>88</v>
      </c>
      <c r="B23" s="47"/>
      <c r="C23" s="48"/>
      <c r="D23" s="49"/>
      <c r="E23" s="49"/>
      <c r="F23" s="49"/>
      <c r="G23" s="49"/>
      <c r="H23" s="29"/>
      <c r="I23" s="29"/>
      <c r="J23" s="46"/>
      <c r="K23" s="46"/>
      <c r="L23" s="41"/>
      <c r="M23" s="15"/>
      <c r="O23" s="15"/>
      <c r="Q23" s="15"/>
      <c r="S23" s="15"/>
    </row>
    <row r="24" spans="1:19" ht="12.75" x14ac:dyDescent="0.25">
      <c r="A24" s="47" t="s">
        <v>83</v>
      </c>
      <c r="B24" s="47"/>
      <c r="C24" s="48"/>
      <c r="D24" s="49"/>
      <c r="E24" s="49"/>
      <c r="F24" s="49"/>
      <c r="G24" s="49"/>
      <c r="H24" s="29"/>
      <c r="I24" s="29"/>
      <c r="J24" s="46"/>
      <c r="K24" s="46"/>
      <c r="L24" s="41"/>
      <c r="M24" s="15"/>
      <c r="O24" s="15"/>
      <c r="Q24" s="15"/>
      <c r="S24" s="15"/>
    </row>
    <row r="25" spans="1:19" ht="12.75" x14ac:dyDescent="0.25">
      <c r="A25" s="47" t="s">
        <v>85</v>
      </c>
      <c r="B25" s="47"/>
      <c r="C25" s="48"/>
      <c r="D25" s="49"/>
      <c r="E25" s="49"/>
      <c r="F25" s="49"/>
      <c r="G25" s="49"/>
      <c r="H25" s="29"/>
      <c r="I25" s="29"/>
      <c r="J25" s="46"/>
      <c r="K25" s="46"/>
      <c r="L25" s="41"/>
      <c r="M25" s="15"/>
      <c r="O25" s="15"/>
      <c r="Q25" s="15"/>
      <c r="S25" s="15"/>
    </row>
    <row r="26" spans="1:19" ht="12.75" x14ac:dyDescent="0.25">
      <c r="A26" s="47" t="s">
        <v>87</v>
      </c>
      <c r="B26" s="47"/>
      <c r="C26" s="48"/>
      <c r="D26" s="49"/>
      <c r="E26" s="49"/>
      <c r="F26" s="49"/>
      <c r="G26" s="49"/>
      <c r="H26" s="29"/>
      <c r="I26" s="29"/>
      <c r="J26" s="46"/>
      <c r="K26" s="46"/>
      <c r="L26" s="41"/>
      <c r="M26" s="15"/>
      <c r="O26" s="15"/>
      <c r="Q26" s="15"/>
      <c r="S26" s="15"/>
    </row>
    <row r="27" spans="1:19" x14ac:dyDescent="0.25">
      <c r="A27" s="50" t="s">
        <v>142</v>
      </c>
      <c r="B27" s="50"/>
      <c r="C27" s="45"/>
      <c r="D27" s="51"/>
      <c r="E27" s="45"/>
      <c r="F27" s="45"/>
      <c r="G27" s="45"/>
      <c r="H27" s="45"/>
    </row>
    <row r="28" spans="1:19" x14ac:dyDescent="0.25">
      <c r="A28" s="50" t="s">
        <v>25</v>
      </c>
      <c r="B28" s="50"/>
      <c r="C28" s="45"/>
      <c r="D28" s="45"/>
      <c r="E28" s="45"/>
      <c r="F28" s="45"/>
      <c r="G28" s="45"/>
      <c r="H28" s="45"/>
    </row>
    <row r="29" spans="1:19" ht="12.75" x14ac:dyDescent="0.25">
      <c r="A29" s="52"/>
      <c r="B29" s="52"/>
      <c r="C29" s="53"/>
      <c r="D29" s="45"/>
      <c r="E29" s="45"/>
      <c r="F29" s="45"/>
      <c r="G29" s="45"/>
      <c r="H29" s="45"/>
    </row>
    <row r="31" spans="1:19" x14ac:dyDescent="0.25">
      <c r="Q31" s="45"/>
    </row>
    <row r="32" spans="1:19" ht="15.75" x14ac:dyDescent="0.25">
      <c r="A32" s="54" t="s">
        <v>143</v>
      </c>
      <c r="B32" s="54"/>
      <c r="J32" s="55" t="s">
        <v>26</v>
      </c>
      <c r="K32" s="55"/>
      <c r="Q32" s="45"/>
    </row>
    <row r="33" spans="1:13" ht="12.95" customHeight="1" x14ac:dyDescent="0.25">
      <c r="A33" s="56"/>
      <c r="B33" s="304" t="s">
        <v>92</v>
      </c>
      <c r="C33" s="304" t="s">
        <v>2</v>
      </c>
      <c r="D33" s="304" t="s">
        <v>3</v>
      </c>
      <c r="E33" s="304" t="s">
        <v>93</v>
      </c>
      <c r="F33" s="304" t="s">
        <v>5</v>
      </c>
      <c r="G33" s="307" t="s">
        <v>27</v>
      </c>
      <c r="H33" s="301" t="s">
        <v>28</v>
      </c>
      <c r="I33" s="301"/>
      <c r="J33" s="301"/>
      <c r="K33" s="184"/>
    </row>
    <row r="34" spans="1:13" ht="12.75" x14ac:dyDescent="0.25">
      <c r="A34" s="10" t="s">
        <v>29</v>
      </c>
      <c r="B34" s="305"/>
      <c r="C34" s="305"/>
      <c r="D34" s="305"/>
      <c r="E34" s="305"/>
      <c r="F34" s="305"/>
      <c r="G34" s="308"/>
      <c r="H34" s="302"/>
      <c r="I34" s="302"/>
      <c r="J34" s="302"/>
      <c r="K34" s="184"/>
    </row>
    <row r="35" spans="1:13" ht="12.6" customHeight="1" x14ac:dyDescent="0.25">
      <c r="A35" s="57"/>
      <c r="B35" s="306"/>
      <c r="C35" s="306"/>
      <c r="D35" s="306"/>
      <c r="E35" s="306"/>
      <c r="F35" s="306"/>
      <c r="G35" s="309"/>
      <c r="H35" s="303"/>
      <c r="I35" s="303"/>
      <c r="J35" s="303"/>
      <c r="K35" s="184"/>
      <c r="L35" s="186" t="s">
        <v>94</v>
      </c>
      <c r="M35" s="186" t="s">
        <v>95</v>
      </c>
    </row>
    <row r="36" spans="1:13" ht="12.75" x14ac:dyDescent="0.2">
      <c r="A36" s="58" t="s">
        <v>30</v>
      </c>
      <c r="B36" s="59">
        <v>8.0470000000000006</v>
      </c>
      <c r="C36" s="59">
        <v>3.6429999999999998</v>
      </c>
      <c r="D36" s="59">
        <v>4.1820000000000004</v>
      </c>
      <c r="E36" s="59">
        <v>7.7919999999999998</v>
      </c>
      <c r="F36" s="60">
        <v>8.1310000000000002</v>
      </c>
      <c r="G36" s="60">
        <v>11.871</v>
      </c>
      <c r="H36" s="61"/>
      <c r="I36" s="62"/>
      <c r="J36" s="179">
        <v>0.7</v>
      </c>
      <c r="K36" s="179"/>
      <c r="L36" s="185">
        <v>0.11126170637040202</v>
      </c>
      <c r="M36" s="185">
        <v>1.2987012987012984E-2</v>
      </c>
    </row>
    <row r="37" spans="1:13" ht="12.75" x14ac:dyDescent="0.2">
      <c r="A37" s="37" t="s">
        <v>31</v>
      </c>
      <c r="B37" s="63">
        <v>6.6689999999999996</v>
      </c>
      <c r="C37" s="63">
        <v>9.89</v>
      </c>
      <c r="D37" s="63">
        <v>6.5570000000000004</v>
      </c>
      <c r="E37" s="63">
        <v>6.6859999999999999</v>
      </c>
      <c r="F37" s="64">
        <v>6.6550000000000002</v>
      </c>
      <c r="G37" s="64">
        <v>6.1559999999999997</v>
      </c>
      <c r="H37" s="65"/>
      <c r="I37" s="66"/>
      <c r="J37" s="180">
        <v>3.5</v>
      </c>
      <c r="K37" s="190"/>
      <c r="L37" s="185">
        <v>9.3114606701563227E-2</v>
      </c>
      <c r="M37" s="185">
        <v>6.4935064935064929E-2</v>
      </c>
    </row>
    <row r="38" spans="1:13" ht="12.75" x14ac:dyDescent="0.2">
      <c r="A38" s="58" t="s">
        <v>7</v>
      </c>
      <c r="B38" s="59">
        <v>21.396999999999998</v>
      </c>
      <c r="C38" s="59">
        <v>49.348999999999997</v>
      </c>
      <c r="D38" s="59">
        <v>38.875999999999998</v>
      </c>
      <c r="E38" s="59">
        <v>26.254000000000001</v>
      </c>
      <c r="F38" s="60">
        <v>20.491</v>
      </c>
      <c r="G38" s="60">
        <v>21.751000000000001</v>
      </c>
      <c r="H38" s="61"/>
      <c r="I38" s="62"/>
      <c r="J38" s="179">
        <v>10.6</v>
      </c>
      <c r="K38" s="190"/>
      <c r="L38" s="185">
        <v>0.30801329986112597</v>
      </c>
      <c r="M38" s="185">
        <v>0.19666048237476808</v>
      </c>
    </row>
    <row r="39" spans="1:13" ht="12.75" x14ac:dyDescent="0.2">
      <c r="A39" s="37" t="s">
        <v>8</v>
      </c>
      <c r="B39" s="63">
        <v>16.972999999999999</v>
      </c>
      <c r="C39" s="63">
        <v>11.555999999999999</v>
      </c>
      <c r="D39" s="63">
        <v>14.055</v>
      </c>
      <c r="E39" s="63">
        <v>13.355</v>
      </c>
      <c r="F39" s="64">
        <v>17.503</v>
      </c>
      <c r="G39" s="64">
        <v>11.097</v>
      </c>
      <c r="H39" s="65"/>
      <c r="I39" s="66"/>
      <c r="J39" s="180">
        <v>13.7</v>
      </c>
      <c r="K39" s="190"/>
      <c r="L39" s="185">
        <v>0.23086475803867107</v>
      </c>
      <c r="M39" s="185">
        <v>0.25417439703153982</v>
      </c>
    </row>
    <row r="40" spans="1:13" ht="12.75" x14ac:dyDescent="0.2">
      <c r="A40" s="58" t="s">
        <v>32</v>
      </c>
      <c r="B40" s="59">
        <v>13.07</v>
      </c>
      <c r="C40" s="59">
        <v>6.0380000000000003</v>
      </c>
      <c r="D40" s="59">
        <v>6.359</v>
      </c>
      <c r="E40" s="59">
        <v>7.9539999999999997</v>
      </c>
      <c r="F40" s="60">
        <v>13.837999999999999</v>
      </c>
      <c r="G40" s="60">
        <v>6.3570000000000002</v>
      </c>
      <c r="H40" s="61"/>
      <c r="I40" s="62"/>
      <c r="J40" s="179">
        <v>14.2</v>
      </c>
      <c r="K40" s="190"/>
      <c r="L40" s="185">
        <v>0.17388856247551901</v>
      </c>
      <c r="M40" s="185">
        <v>0.26345083487940629</v>
      </c>
    </row>
    <row r="41" spans="1:13" ht="12.75" x14ac:dyDescent="0.2">
      <c r="A41" s="37" t="s">
        <v>33</v>
      </c>
      <c r="B41" s="63">
        <v>6.45</v>
      </c>
      <c r="C41" s="63">
        <v>0.78</v>
      </c>
      <c r="D41" s="63">
        <v>0.47</v>
      </c>
      <c r="E41" s="63">
        <v>2.109</v>
      </c>
      <c r="F41" s="64">
        <v>7.1029999999999998</v>
      </c>
      <c r="G41" s="64">
        <v>2.5649999999999999</v>
      </c>
      <c r="H41" s="65"/>
      <c r="I41" s="66"/>
      <c r="J41" s="180">
        <v>10.9</v>
      </c>
      <c r="K41" s="190"/>
      <c r="L41" s="185">
        <v>8.2857066552718725E-2</v>
      </c>
      <c r="M41" s="185">
        <v>0.20222634508348791</v>
      </c>
    </row>
    <row r="42" spans="1:13" ht="12.6" customHeight="1" x14ac:dyDescent="0.2">
      <c r="A42" s="173" t="s">
        <v>9</v>
      </c>
      <c r="B42" s="174">
        <v>23.81</v>
      </c>
      <c r="C42" s="174">
        <v>11.504</v>
      </c>
      <c r="D42" s="174">
        <v>23.038</v>
      </c>
      <c r="E42" s="174">
        <v>32.637</v>
      </c>
      <c r="F42" s="175">
        <v>22.684000000000001</v>
      </c>
      <c r="G42" s="175">
        <v>37.512999999999998</v>
      </c>
      <c r="H42" s="61"/>
      <c r="I42" s="67"/>
      <c r="J42" s="294">
        <v>46.099999999999994</v>
      </c>
      <c r="K42" s="189"/>
    </row>
    <row r="43" spans="1:13" ht="12.6" customHeight="1" x14ac:dyDescent="0.2">
      <c r="A43" s="37" t="s">
        <v>10</v>
      </c>
      <c r="B43" s="63">
        <v>3.58</v>
      </c>
      <c r="C43" s="63">
        <v>7.2350000000000003</v>
      </c>
      <c r="D43" s="63">
        <v>6.4580000000000002</v>
      </c>
      <c r="E43" s="63">
        <v>3.2090000000000001</v>
      </c>
      <c r="F43" s="64">
        <v>3.5910000000000002</v>
      </c>
      <c r="G43" s="64">
        <v>2.6859999999999999</v>
      </c>
      <c r="H43" s="65"/>
      <c r="I43" s="178"/>
      <c r="J43" s="294"/>
      <c r="K43" s="189"/>
    </row>
    <row r="44" spans="1:13" ht="12.6" customHeight="1" x14ac:dyDescent="0.2">
      <c r="A44" s="173"/>
      <c r="B44" s="174"/>
      <c r="C44" s="174"/>
      <c r="D44" s="174"/>
      <c r="E44" s="174"/>
      <c r="F44" s="175"/>
      <c r="G44" s="175"/>
      <c r="H44" s="187"/>
      <c r="I44" s="188"/>
      <c r="J44" s="189"/>
      <c r="K44" s="189"/>
    </row>
    <row r="45" spans="1:13" ht="12.75" x14ac:dyDescent="0.25">
      <c r="A45" s="70" t="s">
        <v>1</v>
      </c>
      <c r="B45" s="71">
        <v>100</v>
      </c>
      <c r="C45" s="71">
        <v>100</v>
      </c>
      <c r="D45" s="71">
        <v>100</v>
      </c>
      <c r="E45" s="71">
        <v>100</v>
      </c>
      <c r="F45" s="71">
        <v>100</v>
      </c>
      <c r="G45" s="71">
        <v>100</v>
      </c>
      <c r="H45" s="72"/>
      <c r="I45" s="72"/>
      <c r="J45" s="182">
        <v>100</v>
      </c>
      <c r="K45" s="191"/>
    </row>
    <row r="46" spans="1:13" x14ac:dyDescent="0.25">
      <c r="A46" s="50" t="s">
        <v>144</v>
      </c>
      <c r="B46" s="50"/>
      <c r="K46" s="192"/>
    </row>
    <row r="47" spans="1:13" x14ac:dyDescent="0.25">
      <c r="A47" s="50" t="s">
        <v>25</v>
      </c>
      <c r="B47" s="50"/>
      <c r="K47" s="192"/>
    </row>
    <row r="48" spans="1:13" x14ac:dyDescent="0.25">
      <c r="K48" s="192"/>
    </row>
    <row r="49" spans="1:11" x14ac:dyDescent="0.25">
      <c r="K49" s="192"/>
    </row>
    <row r="50" spans="1:11" ht="12.75" x14ac:dyDescent="0.25">
      <c r="A50" s="52" t="s">
        <v>96</v>
      </c>
      <c r="K50" s="192"/>
    </row>
    <row r="51" spans="1:11" ht="12.75" x14ac:dyDescent="0.25">
      <c r="A51" s="194"/>
      <c r="B51" s="295" t="s">
        <v>92</v>
      </c>
      <c r="C51" s="295" t="s">
        <v>2</v>
      </c>
      <c r="D51" s="295" t="s">
        <v>3</v>
      </c>
      <c r="E51" s="295" t="s">
        <v>93</v>
      </c>
      <c r="F51" s="295" t="s">
        <v>5</v>
      </c>
      <c r="G51" s="298" t="s">
        <v>27</v>
      </c>
      <c r="H51" s="301" t="s">
        <v>28</v>
      </c>
      <c r="I51" s="301"/>
      <c r="J51" s="301"/>
      <c r="K51" s="193"/>
    </row>
    <row r="52" spans="1:11" ht="12.75" x14ac:dyDescent="0.25">
      <c r="A52" s="195" t="s">
        <v>97</v>
      </c>
      <c r="B52" s="296"/>
      <c r="C52" s="296"/>
      <c r="D52" s="296"/>
      <c r="E52" s="296"/>
      <c r="F52" s="296"/>
      <c r="G52" s="299"/>
      <c r="H52" s="302"/>
      <c r="I52" s="302"/>
      <c r="J52" s="302"/>
      <c r="K52" s="193"/>
    </row>
    <row r="53" spans="1:11" ht="12.75" x14ac:dyDescent="0.25">
      <c r="A53" s="121"/>
      <c r="B53" s="297"/>
      <c r="C53" s="297"/>
      <c r="D53" s="297"/>
      <c r="E53" s="297"/>
      <c r="F53" s="297"/>
      <c r="G53" s="300"/>
      <c r="H53" s="303"/>
      <c r="I53" s="303"/>
      <c r="J53" s="303"/>
      <c r="K53" s="193"/>
    </row>
    <row r="54" spans="1:11" ht="12.75" x14ac:dyDescent="0.2">
      <c r="A54" s="196" t="s">
        <v>30</v>
      </c>
      <c r="B54" s="197">
        <v>11.417999999999999</v>
      </c>
      <c r="C54" s="197">
        <v>4.4710000000000001</v>
      </c>
      <c r="D54" s="197">
        <v>5.7939999999999996</v>
      </c>
      <c r="E54" s="197">
        <v>10.228</v>
      </c>
      <c r="F54" s="198">
        <v>11.661</v>
      </c>
      <c r="G54" s="198">
        <v>13.326000000000001</v>
      </c>
      <c r="H54" s="199"/>
      <c r="I54" s="62"/>
      <c r="J54" s="179">
        <v>1.1000000000000001</v>
      </c>
      <c r="K54" s="190"/>
    </row>
    <row r="55" spans="1:11" ht="12.75" x14ac:dyDescent="0.2">
      <c r="A55" s="200" t="s">
        <v>31</v>
      </c>
      <c r="B55" s="201">
        <v>8.234</v>
      </c>
      <c r="C55" s="201">
        <v>11.28</v>
      </c>
      <c r="D55" s="201">
        <v>7.5780000000000003</v>
      </c>
      <c r="E55" s="201">
        <v>7.58</v>
      </c>
      <c r="F55" s="202">
        <v>8.3260000000000005</v>
      </c>
      <c r="G55" s="202">
        <v>6.7960000000000003</v>
      </c>
      <c r="H55" s="203"/>
      <c r="I55" s="66"/>
      <c r="J55" s="180">
        <v>5.2</v>
      </c>
      <c r="K55" s="190"/>
    </row>
    <row r="56" spans="1:11" ht="12.75" x14ac:dyDescent="0.2">
      <c r="A56" s="196" t="s">
        <v>7</v>
      </c>
      <c r="B56" s="197">
        <v>21.672999999999998</v>
      </c>
      <c r="C56" s="197">
        <v>51.93</v>
      </c>
      <c r="D56" s="197">
        <v>42.198999999999998</v>
      </c>
      <c r="E56" s="197">
        <v>26.248999999999999</v>
      </c>
      <c r="F56" s="198">
        <v>20.734999999999999</v>
      </c>
      <c r="G56" s="198">
        <v>21.683</v>
      </c>
      <c r="H56" s="199"/>
      <c r="I56" s="62"/>
      <c r="J56" s="179">
        <v>12.8</v>
      </c>
      <c r="K56" s="190"/>
    </row>
    <row r="57" spans="1:11" ht="12.75" x14ac:dyDescent="0.2">
      <c r="A57" s="200" t="s">
        <v>8</v>
      </c>
      <c r="B57" s="201">
        <v>13.528</v>
      </c>
      <c r="C57" s="201">
        <v>7.52</v>
      </c>
      <c r="D57" s="201">
        <v>9.3610000000000007</v>
      </c>
      <c r="E57" s="201">
        <v>10.102</v>
      </c>
      <c r="F57" s="202">
        <v>14.092000000000001</v>
      </c>
      <c r="G57" s="202">
        <v>9.5589999999999993</v>
      </c>
      <c r="H57" s="203"/>
      <c r="I57" s="66"/>
      <c r="J57" s="180">
        <v>13.3</v>
      </c>
      <c r="K57" s="190"/>
    </row>
    <row r="58" spans="1:11" ht="12.75" x14ac:dyDescent="0.2">
      <c r="A58" s="196" t="s">
        <v>32</v>
      </c>
      <c r="B58" s="197">
        <v>6.8159999999999998</v>
      </c>
      <c r="C58" s="197">
        <v>4.4710000000000001</v>
      </c>
      <c r="D58" s="197">
        <v>3.516</v>
      </c>
      <c r="E58" s="197">
        <v>4.4020000000000001</v>
      </c>
      <c r="F58" s="198">
        <v>7.2089999999999996</v>
      </c>
      <c r="G58" s="198">
        <v>4.2290000000000001</v>
      </c>
      <c r="H58" s="199"/>
      <c r="I58" s="62"/>
      <c r="J58" s="179">
        <v>7.5</v>
      </c>
      <c r="K58" s="190"/>
    </row>
    <row r="59" spans="1:11" ht="12.75" x14ac:dyDescent="0.2">
      <c r="A59" s="200" t="s">
        <v>33</v>
      </c>
      <c r="B59" s="201">
        <v>9.2370000000000001</v>
      </c>
      <c r="C59" s="201">
        <v>0.81299999999999994</v>
      </c>
      <c r="D59" s="201">
        <v>0.59399999999999997</v>
      </c>
      <c r="E59" s="201">
        <v>2.7970000000000002</v>
      </c>
      <c r="F59" s="202">
        <v>10.292</v>
      </c>
      <c r="G59" s="202">
        <v>2.9710000000000001</v>
      </c>
      <c r="H59" s="203"/>
      <c r="I59" s="66"/>
      <c r="J59" s="180">
        <v>18.100000000000001</v>
      </c>
      <c r="K59" s="190"/>
    </row>
    <row r="60" spans="1:11" ht="12.75" x14ac:dyDescent="0.2">
      <c r="A60" s="204" t="s">
        <v>9</v>
      </c>
      <c r="B60" s="205">
        <v>26.920999999999999</v>
      </c>
      <c r="C60" s="205">
        <v>14.532</v>
      </c>
      <c r="D60" s="205">
        <v>26.943999999999999</v>
      </c>
      <c r="E60" s="205">
        <v>36.863</v>
      </c>
      <c r="F60" s="206">
        <v>25.475999999999999</v>
      </c>
      <c r="G60" s="206">
        <v>39.829000000000001</v>
      </c>
      <c r="H60" s="199"/>
      <c r="I60" s="207"/>
      <c r="J60" s="294">
        <f>30.6+11.3</f>
        <v>41.900000000000006</v>
      </c>
      <c r="K60" s="189"/>
    </row>
    <row r="61" spans="1:11" ht="12.75" x14ac:dyDescent="0.2">
      <c r="A61" s="200" t="s">
        <v>10</v>
      </c>
      <c r="B61" s="201">
        <v>2.169</v>
      </c>
      <c r="C61" s="201">
        <v>4.9790000000000001</v>
      </c>
      <c r="D61" s="201">
        <v>4.0110000000000001</v>
      </c>
      <c r="E61" s="201">
        <v>1.7749999999999999</v>
      </c>
      <c r="F61" s="202">
        <v>2.2050000000000001</v>
      </c>
      <c r="G61" s="202">
        <v>1.6040000000000001</v>
      </c>
      <c r="H61" s="203"/>
      <c r="I61" s="208"/>
      <c r="J61" s="294"/>
      <c r="K61" s="189"/>
    </row>
    <row r="62" spans="1:11" ht="12.75" x14ac:dyDescent="0.2">
      <c r="A62" s="204"/>
      <c r="B62" s="205"/>
      <c r="C62" s="205"/>
      <c r="D62" s="205"/>
      <c r="E62" s="205"/>
      <c r="F62" s="206"/>
      <c r="G62" s="206"/>
      <c r="H62" s="209"/>
      <c r="I62" s="210"/>
      <c r="J62" s="181"/>
      <c r="K62" s="189"/>
    </row>
    <row r="63" spans="1:11" ht="12.75" x14ac:dyDescent="0.25">
      <c r="A63" s="211" t="s">
        <v>1</v>
      </c>
      <c r="B63" s="212">
        <v>100</v>
      </c>
      <c r="C63" s="212">
        <v>100</v>
      </c>
      <c r="D63" s="212">
        <v>100</v>
      </c>
      <c r="E63" s="212">
        <v>100</v>
      </c>
      <c r="F63" s="212">
        <v>100</v>
      </c>
      <c r="G63" s="212">
        <v>100</v>
      </c>
      <c r="H63" s="213"/>
      <c r="I63" s="213"/>
      <c r="J63" s="214">
        <v>100</v>
      </c>
      <c r="K63" s="191"/>
    </row>
    <row r="64" spans="1:11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192"/>
    </row>
    <row r="65" spans="1:11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192"/>
    </row>
    <row r="66" spans="1:11" ht="12.75" x14ac:dyDescent="0.25">
      <c r="A66" s="194"/>
      <c r="B66" s="295" t="s">
        <v>92</v>
      </c>
      <c r="C66" s="295" t="s">
        <v>2</v>
      </c>
      <c r="D66" s="295" t="s">
        <v>3</v>
      </c>
      <c r="E66" s="295" t="s">
        <v>93</v>
      </c>
      <c r="F66" s="295" t="s">
        <v>5</v>
      </c>
      <c r="G66" s="298" t="s">
        <v>27</v>
      </c>
      <c r="H66" s="301" t="s">
        <v>28</v>
      </c>
      <c r="I66" s="301"/>
      <c r="J66" s="301"/>
      <c r="K66" s="192"/>
    </row>
    <row r="67" spans="1:11" ht="12.75" x14ac:dyDescent="0.25">
      <c r="A67" s="195" t="s">
        <v>98</v>
      </c>
      <c r="B67" s="296"/>
      <c r="C67" s="296"/>
      <c r="D67" s="296"/>
      <c r="E67" s="296"/>
      <c r="F67" s="296"/>
      <c r="G67" s="299"/>
      <c r="H67" s="302"/>
      <c r="I67" s="302"/>
      <c r="J67" s="302"/>
      <c r="K67" s="192"/>
    </row>
    <row r="68" spans="1:11" ht="12.75" x14ac:dyDescent="0.25">
      <c r="A68" s="121"/>
      <c r="B68" s="297"/>
      <c r="C68" s="297"/>
      <c r="D68" s="297"/>
      <c r="E68" s="297"/>
      <c r="F68" s="297"/>
      <c r="G68" s="300"/>
      <c r="H68" s="303"/>
      <c r="I68" s="303"/>
      <c r="J68" s="303"/>
      <c r="K68" s="192"/>
    </row>
    <row r="69" spans="1:11" ht="12.75" x14ac:dyDescent="0.2">
      <c r="A69" s="196" t="s">
        <v>30</v>
      </c>
      <c r="B69" s="197">
        <v>11.417999999999999</v>
      </c>
      <c r="C69" s="197">
        <v>4.4710000000000001</v>
      </c>
      <c r="D69" s="197">
        <v>5.7939999999999996</v>
      </c>
      <c r="E69" s="197">
        <v>10.228</v>
      </c>
      <c r="F69" s="198">
        <v>11.661</v>
      </c>
      <c r="G69" s="198">
        <v>13.326000000000001</v>
      </c>
      <c r="H69" s="199"/>
      <c r="I69" s="62"/>
      <c r="J69" s="179">
        <v>0.3</v>
      </c>
      <c r="K69" s="192"/>
    </row>
    <row r="70" spans="1:11" ht="12.75" x14ac:dyDescent="0.2">
      <c r="A70" s="200" t="s">
        <v>31</v>
      </c>
      <c r="B70" s="201">
        <v>8.234</v>
      </c>
      <c r="C70" s="201">
        <v>11.28</v>
      </c>
      <c r="D70" s="201">
        <v>7.5780000000000003</v>
      </c>
      <c r="E70" s="201">
        <v>7.58</v>
      </c>
      <c r="F70" s="202">
        <v>8.3260000000000005</v>
      </c>
      <c r="G70" s="202">
        <v>6.7960000000000003</v>
      </c>
      <c r="H70" s="203"/>
      <c r="I70" s="66"/>
      <c r="J70" s="180">
        <v>2.1</v>
      </c>
      <c r="K70" s="192"/>
    </row>
    <row r="71" spans="1:11" ht="12.75" x14ac:dyDescent="0.2">
      <c r="A71" s="196" t="s">
        <v>7</v>
      </c>
      <c r="B71" s="197">
        <v>21.672999999999998</v>
      </c>
      <c r="C71" s="197">
        <v>51.93</v>
      </c>
      <c r="D71" s="197">
        <v>42.198999999999998</v>
      </c>
      <c r="E71" s="197">
        <v>26.248999999999999</v>
      </c>
      <c r="F71" s="198">
        <v>20.734999999999999</v>
      </c>
      <c r="G71" s="198">
        <v>21.683</v>
      </c>
      <c r="H71" s="199"/>
      <c r="I71" s="62"/>
      <c r="J71" s="179">
        <v>8.6999999999999993</v>
      </c>
      <c r="K71" s="192"/>
    </row>
    <row r="72" spans="1:11" ht="12.75" x14ac:dyDescent="0.2">
      <c r="A72" s="200" t="s">
        <v>8</v>
      </c>
      <c r="B72" s="201">
        <v>13.528</v>
      </c>
      <c r="C72" s="201">
        <v>7.52</v>
      </c>
      <c r="D72" s="201">
        <v>9.3610000000000007</v>
      </c>
      <c r="E72" s="201">
        <v>10.102</v>
      </c>
      <c r="F72" s="202">
        <v>14.092000000000001</v>
      </c>
      <c r="G72" s="202">
        <v>9.5589999999999993</v>
      </c>
      <c r="H72" s="203"/>
      <c r="I72" s="66"/>
      <c r="J72" s="180">
        <v>14.1</v>
      </c>
      <c r="K72" s="192"/>
    </row>
    <row r="73" spans="1:11" ht="12.75" x14ac:dyDescent="0.2">
      <c r="A73" s="196" t="s">
        <v>32</v>
      </c>
      <c r="B73" s="197">
        <v>6.8159999999999998</v>
      </c>
      <c r="C73" s="197">
        <v>4.4710000000000001</v>
      </c>
      <c r="D73" s="197">
        <v>3.516</v>
      </c>
      <c r="E73" s="197">
        <v>4.4020000000000001</v>
      </c>
      <c r="F73" s="198">
        <v>7.2089999999999996</v>
      </c>
      <c r="G73" s="198">
        <v>4.2290000000000001</v>
      </c>
      <c r="H73" s="199"/>
      <c r="I73" s="62"/>
      <c r="J73" s="179">
        <v>20.3</v>
      </c>
      <c r="K73" s="192"/>
    </row>
    <row r="74" spans="1:11" ht="12.75" x14ac:dyDescent="0.2">
      <c r="A74" s="200" t="s">
        <v>33</v>
      </c>
      <c r="B74" s="201">
        <v>9.2370000000000001</v>
      </c>
      <c r="C74" s="201">
        <v>0.81299999999999994</v>
      </c>
      <c r="D74" s="201">
        <v>0.59399999999999997</v>
      </c>
      <c r="E74" s="201">
        <v>2.7970000000000002</v>
      </c>
      <c r="F74" s="202">
        <v>10.292</v>
      </c>
      <c r="G74" s="202">
        <v>2.9710000000000001</v>
      </c>
      <c r="H74" s="203"/>
      <c r="I74" s="66"/>
      <c r="J74" s="180">
        <v>4.3</v>
      </c>
      <c r="K74" s="192"/>
    </row>
    <row r="75" spans="1:11" ht="12.75" x14ac:dyDescent="0.2">
      <c r="A75" s="204" t="s">
        <v>9</v>
      </c>
      <c r="B75" s="205">
        <v>26.920999999999999</v>
      </c>
      <c r="C75" s="205">
        <v>14.532</v>
      </c>
      <c r="D75" s="205">
        <v>26.943999999999999</v>
      </c>
      <c r="E75" s="205">
        <v>36.863</v>
      </c>
      <c r="F75" s="206">
        <v>25.475999999999999</v>
      </c>
      <c r="G75" s="206">
        <v>39.829000000000001</v>
      </c>
      <c r="H75" s="199"/>
      <c r="I75" s="207"/>
      <c r="J75" s="294">
        <f>36+14</f>
        <v>50</v>
      </c>
      <c r="K75" s="192"/>
    </row>
    <row r="76" spans="1:11" ht="12.75" x14ac:dyDescent="0.2">
      <c r="A76" s="200" t="s">
        <v>10</v>
      </c>
      <c r="B76" s="201">
        <v>2.169</v>
      </c>
      <c r="C76" s="201">
        <v>4.9790000000000001</v>
      </c>
      <c r="D76" s="201">
        <v>4.0110000000000001</v>
      </c>
      <c r="E76" s="201">
        <v>1.7749999999999999</v>
      </c>
      <c r="F76" s="202">
        <v>2.2050000000000001</v>
      </c>
      <c r="G76" s="202">
        <v>1.6040000000000001</v>
      </c>
      <c r="H76" s="203"/>
      <c r="I76" s="208"/>
      <c r="J76" s="294"/>
      <c r="K76" s="192"/>
    </row>
    <row r="77" spans="1:11" ht="12.75" x14ac:dyDescent="0.2">
      <c r="A77" s="204"/>
      <c r="B77" s="205"/>
      <c r="C77" s="205"/>
      <c r="D77" s="205"/>
      <c r="E77" s="205"/>
      <c r="F77" s="206"/>
      <c r="G77" s="206"/>
      <c r="H77" s="209"/>
      <c r="I77" s="210"/>
      <c r="J77" s="189"/>
      <c r="K77" s="192"/>
    </row>
    <row r="78" spans="1:11" ht="12.75" x14ac:dyDescent="0.25">
      <c r="A78" s="211" t="s">
        <v>1</v>
      </c>
      <c r="B78" s="212">
        <v>100</v>
      </c>
      <c r="C78" s="212">
        <v>100</v>
      </c>
      <c r="D78" s="212">
        <v>100</v>
      </c>
      <c r="E78" s="212">
        <v>100</v>
      </c>
      <c r="F78" s="212">
        <v>100</v>
      </c>
      <c r="G78" s="212">
        <v>100</v>
      </c>
      <c r="H78" s="213"/>
      <c r="I78" s="213"/>
      <c r="J78" s="214">
        <v>100</v>
      </c>
      <c r="K78" s="192"/>
    </row>
  </sheetData>
  <mergeCells count="45">
    <mergeCell ref="L4:M4"/>
    <mergeCell ref="G6:I6"/>
    <mergeCell ref="G4:I5"/>
    <mergeCell ref="G17:I17"/>
    <mergeCell ref="G18:I18"/>
    <mergeCell ref="G20:I20"/>
    <mergeCell ref="G21:I21"/>
    <mergeCell ref="G12:I12"/>
    <mergeCell ref="G13:I13"/>
    <mergeCell ref="G14:I14"/>
    <mergeCell ref="G15:I15"/>
    <mergeCell ref="G16:I16"/>
    <mergeCell ref="G33:G35"/>
    <mergeCell ref="H33:J35"/>
    <mergeCell ref="J42:J43"/>
    <mergeCell ref="A4:A5"/>
    <mergeCell ref="B4:B5"/>
    <mergeCell ref="C4:E4"/>
    <mergeCell ref="C33:C35"/>
    <mergeCell ref="D33:D35"/>
    <mergeCell ref="E33:E35"/>
    <mergeCell ref="F33:F35"/>
    <mergeCell ref="G7:I7"/>
    <mergeCell ref="G8:I8"/>
    <mergeCell ref="G9:I9"/>
    <mergeCell ref="G10:I10"/>
    <mergeCell ref="G11:I11"/>
    <mergeCell ref="G19:I19"/>
    <mergeCell ref="B33:B35"/>
    <mergeCell ref="B51:B53"/>
    <mergeCell ref="C51:C53"/>
    <mergeCell ref="D51:D53"/>
    <mergeCell ref="E51:E53"/>
    <mergeCell ref="B66:B68"/>
    <mergeCell ref="C66:C68"/>
    <mergeCell ref="D66:D68"/>
    <mergeCell ref="E66:E68"/>
    <mergeCell ref="F66:F68"/>
    <mergeCell ref="J75:J76"/>
    <mergeCell ref="F51:F53"/>
    <mergeCell ref="G51:G53"/>
    <mergeCell ref="H51:J53"/>
    <mergeCell ref="J60:J61"/>
    <mergeCell ref="G66:G68"/>
    <mergeCell ref="H66:J68"/>
  </mergeCells>
  <pageMargins left="0.25" right="0.25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showGridLines="0" workbookViewId="0">
      <selection activeCell="B19" sqref="B19"/>
    </sheetView>
  </sheetViews>
  <sheetFormatPr baseColWidth="10" defaultColWidth="11.42578125" defaultRowHeight="11.25" x14ac:dyDescent="0.25"/>
  <cols>
    <col min="1" max="1" width="38.28515625" style="5" customWidth="1"/>
    <col min="2" max="2" width="12.5703125" style="5" customWidth="1"/>
    <col min="3" max="8" width="10.7109375" style="74" customWidth="1"/>
    <col min="9" max="9" width="8.42578125" style="5" customWidth="1"/>
    <col min="10" max="16384" width="11.42578125" style="5"/>
  </cols>
  <sheetData>
    <row r="1" spans="1:8" s="3" customFormat="1" ht="20.25" x14ac:dyDescent="0.25">
      <c r="A1" s="1" t="s">
        <v>90</v>
      </c>
      <c r="B1" s="2"/>
      <c r="C1" s="73"/>
      <c r="D1" s="73"/>
      <c r="E1" s="73"/>
      <c r="F1" s="73"/>
      <c r="G1" s="73"/>
      <c r="H1" s="73"/>
    </row>
    <row r="3" spans="1:8" ht="18.75" x14ac:dyDescent="0.2">
      <c r="A3" s="75" t="s">
        <v>145</v>
      </c>
      <c r="H3" s="76" t="s">
        <v>26</v>
      </c>
    </row>
    <row r="4" spans="1:8" ht="14.25" x14ac:dyDescent="0.25">
      <c r="A4" s="310" t="s">
        <v>12</v>
      </c>
      <c r="B4" s="314" t="s">
        <v>34</v>
      </c>
      <c r="C4" s="314"/>
      <c r="D4" s="314"/>
      <c r="E4" s="314"/>
      <c r="F4" s="314"/>
      <c r="G4" s="314"/>
      <c r="H4" s="314"/>
    </row>
    <row r="5" spans="1:8" ht="25.5" x14ac:dyDescent="0.25">
      <c r="A5" s="311"/>
      <c r="B5" s="8" t="s">
        <v>35</v>
      </c>
      <c r="C5" s="77" t="s">
        <v>36</v>
      </c>
      <c r="D5" s="77" t="s">
        <v>37</v>
      </c>
      <c r="E5" s="77" t="s">
        <v>38</v>
      </c>
      <c r="F5" s="77" t="s">
        <v>39</v>
      </c>
      <c r="G5" s="77" t="s">
        <v>40</v>
      </c>
      <c r="H5" s="77" t="s">
        <v>11</v>
      </c>
    </row>
    <row r="6" spans="1:8" ht="12.75" x14ac:dyDescent="0.25">
      <c r="A6" s="78" t="s">
        <v>41</v>
      </c>
      <c r="B6" s="79">
        <v>41.286000000000001</v>
      </c>
      <c r="C6" s="80">
        <v>42.951999999999998</v>
      </c>
      <c r="D6" s="80">
        <v>47.543999999999997</v>
      </c>
      <c r="E6" s="80">
        <v>45.274999999999999</v>
      </c>
      <c r="F6" s="80">
        <v>43.585000000000001</v>
      </c>
      <c r="G6" s="80">
        <v>39.543999999999997</v>
      </c>
      <c r="H6" s="80">
        <v>34.841000000000001</v>
      </c>
    </row>
    <row r="7" spans="1:8" ht="14.25" x14ac:dyDescent="0.25">
      <c r="A7" s="16" t="s">
        <v>17</v>
      </c>
      <c r="B7" s="81">
        <v>48.776000000000003</v>
      </c>
      <c r="C7" s="82">
        <v>47.926000000000002</v>
      </c>
      <c r="D7" s="82">
        <v>54.502000000000002</v>
      </c>
      <c r="E7" s="82">
        <v>52.743000000000002</v>
      </c>
      <c r="F7" s="82">
        <v>52.215000000000003</v>
      </c>
      <c r="G7" s="82">
        <v>43.902000000000001</v>
      </c>
      <c r="H7" s="82">
        <v>40.051000000000002</v>
      </c>
    </row>
    <row r="8" spans="1:8" ht="12.75" x14ac:dyDescent="0.25">
      <c r="A8" s="11" t="s">
        <v>18</v>
      </c>
      <c r="B8" s="83">
        <v>31.577999999999999</v>
      </c>
      <c r="C8" s="84" t="s">
        <v>69</v>
      </c>
      <c r="D8" s="84">
        <v>33.332999999999998</v>
      </c>
      <c r="E8" s="84">
        <v>100</v>
      </c>
      <c r="F8" s="84">
        <v>50</v>
      </c>
      <c r="G8" s="84" t="s">
        <v>69</v>
      </c>
      <c r="H8" s="84">
        <v>25</v>
      </c>
    </row>
    <row r="9" spans="1:8" ht="14.25" x14ac:dyDescent="0.25">
      <c r="A9" s="85" t="s">
        <v>19</v>
      </c>
      <c r="B9" s="86">
        <v>50.036999999999999</v>
      </c>
      <c r="C9" s="87">
        <v>44.398000000000003</v>
      </c>
      <c r="D9" s="87">
        <v>53.856999999999999</v>
      </c>
      <c r="E9" s="87">
        <v>51.15</v>
      </c>
      <c r="F9" s="87">
        <v>53.798000000000002</v>
      </c>
      <c r="G9" s="87">
        <v>54.695999999999998</v>
      </c>
      <c r="H9" s="87">
        <v>43.624000000000002</v>
      </c>
    </row>
    <row r="10" spans="1:8" ht="12.75" x14ac:dyDescent="0.25">
      <c r="A10" s="88" t="s">
        <v>18</v>
      </c>
      <c r="B10" s="89">
        <v>21.052</v>
      </c>
      <c r="C10" s="90" t="s">
        <v>69</v>
      </c>
      <c r="D10" s="90">
        <v>18.181000000000001</v>
      </c>
      <c r="E10" s="90">
        <v>12.5</v>
      </c>
      <c r="F10" s="91">
        <v>37.5</v>
      </c>
      <c r="G10" s="91">
        <v>28</v>
      </c>
      <c r="H10" s="91">
        <v>11.763999999999999</v>
      </c>
    </row>
    <row r="11" spans="1:8" ht="14.25" x14ac:dyDescent="0.25">
      <c r="A11" s="16" t="s">
        <v>84</v>
      </c>
      <c r="B11" s="81">
        <v>35.121000000000002</v>
      </c>
      <c r="C11" s="92">
        <v>41.198</v>
      </c>
      <c r="D11" s="92">
        <v>45.279000000000003</v>
      </c>
      <c r="E11" s="92">
        <v>42.738</v>
      </c>
      <c r="F11" s="92">
        <v>40.796999999999997</v>
      </c>
      <c r="G11" s="92">
        <v>35.055</v>
      </c>
      <c r="H11" s="92">
        <v>28.029</v>
      </c>
    </row>
    <row r="12" spans="1:8" ht="12.75" x14ac:dyDescent="0.25">
      <c r="A12" s="11" t="s">
        <v>18</v>
      </c>
      <c r="B12" s="83">
        <v>12.06</v>
      </c>
      <c r="C12" s="93">
        <v>6.8959999999999999</v>
      </c>
      <c r="D12" s="93">
        <v>14.061999999999999</v>
      </c>
      <c r="E12" s="93">
        <v>15</v>
      </c>
      <c r="F12" s="84">
        <v>18.434999999999999</v>
      </c>
      <c r="G12" s="84">
        <v>12.863</v>
      </c>
      <c r="H12" s="84">
        <v>8.5980000000000008</v>
      </c>
    </row>
    <row r="13" spans="1:8" ht="14.25" x14ac:dyDescent="0.25">
      <c r="A13" s="85" t="s">
        <v>86</v>
      </c>
      <c r="B13" s="86">
        <v>42.008000000000003</v>
      </c>
      <c r="C13" s="94">
        <v>43.006999999999998</v>
      </c>
      <c r="D13" s="94">
        <v>47.649000000000001</v>
      </c>
      <c r="E13" s="94">
        <v>45.481999999999999</v>
      </c>
      <c r="F13" s="94">
        <v>43.82</v>
      </c>
      <c r="G13" s="94">
        <v>40.097000000000001</v>
      </c>
      <c r="H13" s="94">
        <v>36.093000000000004</v>
      </c>
    </row>
    <row r="14" spans="1:8" ht="12.75" x14ac:dyDescent="0.25">
      <c r="A14" s="58" t="s">
        <v>21</v>
      </c>
      <c r="B14" s="83">
        <v>21.024999999999999</v>
      </c>
      <c r="C14" s="93">
        <v>23.545000000000002</v>
      </c>
      <c r="D14" s="93">
        <v>27.672999999999998</v>
      </c>
      <c r="E14" s="93">
        <v>25.9</v>
      </c>
      <c r="F14" s="93">
        <v>25.504000000000001</v>
      </c>
      <c r="G14" s="93">
        <v>22.773</v>
      </c>
      <c r="H14" s="93">
        <v>16.829000000000001</v>
      </c>
    </row>
    <row r="15" spans="1:8" ht="14.25" x14ac:dyDescent="0.25">
      <c r="A15" s="40" t="s">
        <v>55</v>
      </c>
      <c r="B15" s="81">
        <v>33.645000000000003</v>
      </c>
      <c r="C15" s="92">
        <v>34.131</v>
      </c>
      <c r="D15" s="92">
        <v>38.137999999999998</v>
      </c>
      <c r="E15" s="92">
        <v>38.716999999999999</v>
      </c>
      <c r="F15" s="92">
        <v>38.213000000000001</v>
      </c>
      <c r="G15" s="92">
        <v>32.463000000000001</v>
      </c>
      <c r="H15" s="92">
        <v>29.794</v>
      </c>
    </row>
    <row r="16" spans="1:8" ht="14.25" x14ac:dyDescent="0.25">
      <c r="A16" s="39" t="s">
        <v>52</v>
      </c>
      <c r="B16" s="83">
        <v>42.034999999999997</v>
      </c>
      <c r="C16" s="93">
        <v>40.807000000000002</v>
      </c>
      <c r="D16" s="93">
        <v>45.795999999999999</v>
      </c>
      <c r="E16" s="93">
        <v>47.070999999999998</v>
      </c>
      <c r="F16" s="93">
        <v>45.003</v>
      </c>
      <c r="G16" s="93">
        <v>41.264000000000003</v>
      </c>
      <c r="H16" s="93">
        <v>37.909999999999997</v>
      </c>
    </row>
    <row r="17" spans="1:8" ht="12.75" x14ac:dyDescent="0.25">
      <c r="A17" s="40" t="s">
        <v>22</v>
      </c>
      <c r="B17" s="81">
        <v>44.408000000000001</v>
      </c>
      <c r="C17" s="92">
        <v>44.027000000000001</v>
      </c>
      <c r="D17" s="92">
        <v>51.941000000000003</v>
      </c>
      <c r="E17" s="92">
        <v>49.777999999999999</v>
      </c>
      <c r="F17" s="92">
        <v>47.710999999999999</v>
      </c>
      <c r="G17" s="92">
        <v>44.006999999999998</v>
      </c>
      <c r="H17" s="92">
        <v>37.427</v>
      </c>
    </row>
    <row r="18" spans="1:8" ht="12.75" x14ac:dyDescent="0.25">
      <c r="A18" s="95" t="s">
        <v>23</v>
      </c>
      <c r="B18" s="96">
        <v>44.665999999999997</v>
      </c>
      <c r="C18" s="97">
        <v>43.56</v>
      </c>
      <c r="D18" s="97">
        <v>48.649000000000001</v>
      </c>
      <c r="E18" s="97">
        <v>46.841000000000001</v>
      </c>
      <c r="F18" s="97">
        <v>45.633000000000003</v>
      </c>
      <c r="G18" s="97">
        <v>42.921999999999997</v>
      </c>
      <c r="H18" s="97">
        <v>40.548000000000002</v>
      </c>
    </row>
    <row r="19" spans="1:8" ht="12.75" x14ac:dyDescent="0.25">
      <c r="A19" s="16" t="s">
        <v>53</v>
      </c>
      <c r="B19" s="81">
        <v>37.265999999999998</v>
      </c>
      <c r="C19" s="92">
        <v>39.573999999999998</v>
      </c>
      <c r="D19" s="92">
        <v>42.072000000000003</v>
      </c>
      <c r="E19" s="92">
        <v>39.296999999999997</v>
      </c>
      <c r="F19" s="92">
        <v>38.008000000000003</v>
      </c>
      <c r="G19" s="92">
        <v>35.125</v>
      </c>
      <c r="H19" s="92">
        <v>32.479999999999997</v>
      </c>
    </row>
    <row r="20" spans="1:8" ht="12.75" x14ac:dyDescent="0.25">
      <c r="A20" s="95" t="s">
        <v>56</v>
      </c>
      <c r="B20" s="96">
        <v>47.844999999999999</v>
      </c>
      <c r="C20" s="97">
        <v>48.606999999999999</v>
      </c>
      <c r="D20" s="97">
        <v>54.762999999999998</v>
      </c>
      <c r="E20" s="97">
        <v>52.369</v>
      </c>
      <c r="F20" s="97">
        <v>50.508000000000003</v>
      </c>
      <c r="G20" s="97">
        <v>45.895000000000003</v>
      </c>
      <c r="H20" s="97">
        <v>40.417000000000002</v>
      </c>
    </row>
    <row r="21" spans="1:8" ht="12.75" x14ac:dyDescent="0.25">
      <c r="A21" s="47" t="s">
        <v>24</v>
      </c>
      <c r="B21" s="48"/>
      <c r="C21" s="98"/>
      <c r="D21" s="98"/>
      <c r="E21" s="98"/>
      <c r="F21" s="98"/>
    </row>
    <row r="22" spans="1:8" ht="12.75" x14ac:dyDescent="0.25">
      <c r="A22" s="47" t="s">
        <v>88</v>
      </c>
      <c r="B22" s="48"/>
      <c r="C22" s="98"/>
      <c r="D22" s="98"/>
      <c r="E22" s="98"/>
      <c r="F22" s="98"/>
    </row>
    <row r="23" spans="1:8" ht="12.75" x14ac:dyDescent="0.25">
      <c r="A23" s="47" t="s">
        <v>83</v>
      </c>
      <c r="B23" s="48"/>
      <c r="C23" s="98"/>
      <c r="D23" s="98"/>
      <c r="E23" s="98"/>
      <c r="F23" s="98"/>
    </row>
    <row r="24" spans="1:8" ht="12.75" x14ac:dyDescent="0.25">
      <c r="A24" s="47" t="s">
        <v>85</v>
      </c>
      <c r="B24" s="48"/>
      <c r="C24" s="98"/>
      <c r="D24" s="98"/>
      <c r="E24" s="98"/>
      <c r="F24" s="98"/>
    </row>
    <row r="25" spans="1:8" ht="12.75" x14ac:dyDescent="0.25">
      <c r="A25" s="47" t="s">
        <v>87</v>
      </c>
      <c r="B25" s="48"/>
      <c r="C25" s="98"/>
      <c r="D25" s="98"/>
      <c r="E25" s="98"/>
      <c r="F25" s="98"/>
    </row>
    <row r="26" spans="1:8" ht="21.6" customHeight="1" x14ac:dyDescent="0.25">
      <c r="A26" s="325" t="s">
        <v>146</v>
      </c>
      <c r="B26" s="325"/>
      <c r="C26" s="325"/>
      <c r="D26" s="325"/>
      <c r="E26" s="325"/>
      <c r="F26" s="325"/>
      <c r="G26" s="325"/>
      <c r="H26" s="325"/>
    </row>
    <row r="27" spans="1:8" x14ac:dyDescent="0.25">
      <c r="A27" s="50" t="s">
        <v>147</v>
      </c>
      <c r="B27" s="45"/>
      <c r="C27" s="99"/>
      <c r="D27" s="100"/>
      <c r="E27" s="100"/>
      <c r="F27" s="100"/>
    </row>
    <row r="28" spans="1:8" x14ac:dyDescent="0.25">
      <c r="A28" s="50" t="s">
        <v>25</v>
      </c>
      <c r="B28" s="45"/>
      <c r="C28" s="100"/>
      <c r="D28" s="100"/>
      <c r="E28" s="100"/>
      <c r="F28" s="100"/>
    </row>
    <row r="30" spans="1:8" ht="15.75" x14ac:dyDescent="0.2">
      <c r="A30" s="6" t="s">
        <v>148</v>
      </c>
      <c r="B30" s="101"/>
      <c r="C30" s="102"/>
      <c r="H30" s="76" t="s">
        <v>26</v>
      </c>
    </row>
    <row r="31" spans="1:8" ht="15.75" x14ac:dyDescent="0.25">
      <c r="A31" s="103"/>
      <c r="B31" s="314" t="s">
        <v>43</v>
      </c>
      <c r="C31" s="314"/>
      <c r="D31" s="314"/>
      <c r="E31" s="314"/>
      <c r="F31" s="314"/>
      <c r="G31" s="314"/>
      <c r="H31" s="314"/>
    </row>
    <row r="32" spans="1:8" ht="25.5" x14ac:dyDescent="0.25">
      <c r="A32" s="78"/>
      <c r="B32" s="8" t="s">
        <v>35</v>
      </c>
      <c r="C32" s="77" t="s">
        <v>36</v>
      </c>
      <c r="D32" s="77" t="s">
        <v>37</v>
      </c>
      <c r="E32" s="77" t="s">
        <v>38</v>
      </c>
      <c r="F32" s="77" t="s">
        <v>39</v>
      </c>
      <c r="G32" s="77" t="s">
        <v>40</v>
      </c>
      <c r="H32" s="77" t="s">
        <v>11</v>
      </c>
    </row>
    <row r="33" spans="1:8" ht="12.75" x14ac:dyDescent="0.2">
      <c r="A33" s="114" t="s">
        <v>6</v>
      </c>
      <c r="B33" s="115">
        <v>21.024999999999999</v>
      </c>
      <c r="C33" s="116">
        <v>23.545000000000002</v>
      </c>
      <c r="D33" s="116">
        <v>27.672999999999998</v>
      </c>
      <c r="E33" s="116">
        <v>25.9</v>
      </c>
      <c r="F33" s="116">
        <v>25.504000000000001</v>
      </c>
      <c r="G33" s="116">
        <v>22.773</v>
      </c>
      <c r="H33" s="116">
        <v>16.829000000000001</v>
      </c>
    </row>
    <row r="34" spans="1:8" ht="12.75" x14ac:dyDescent="0.2">
      <c r="A34" s="104" t="s">
        <v>44</v>
      </c>
      <c r="B34" s="105">
        <v>21.780999999999999</v>
      </c>
      <c r="C34" s="106">
        <v>29.629000000000001</v>
      </c>
      <c r="D34" s="106">
        <v>28.861999999999998</v>
      </c>
      <c r="E34" s="106">
        <v>26.123000000000001</v>
      </c>
      <c r="F34" s="106">
        <v>25.928999999999998</v>
      </c>
      <c r="G34" s="106">
        <v>22.684000000000001</v>
      </c>
      <c r="H34" s="106">
        <v>18.027999999999999</v>
      </c>
    </row>
    <row r="35" spans="1:8" ht="12.75" x14ac:dyDescent="0.2">
      <c r="A35" s="107" t="s">
        <v>45</v>
      </c>
      <c r="B35" s="108">
        <v>19.673999999999999</v>
      </c>
      <c r="C35" s="109">
        <v>20.37</v>
      </c>
      <c r="D35" s="109">
        <v>26.824000000000002</v>
      </c>
      <c r="E35" s="109">
        <v>24.85</v>
      </c>
      <c r="F35" s="109">
        <v>23.134</v>
      </c>
      <c r="G35" s="109">
        <v>20.686</v>
      </c>
      <c r="H35" s="109">
        <v>16.265999999999998</v>
      </c>
    </row>
    <row r="36" spans="1:8" ht="12.75" x14ac:dyDescent="0.2">
      <c r="A36" s="104" t="s">
        <v>46</v>
      </c>
      <c r="B36" s="105">
        <v>21.091000000000001</v>
      </c>
      <c r="C36" s="106">
        <v>19.047000000000001</v>
      </c>
      <c r="D36" s="106">
        <v>28.571000000000002</v>
      </c>
      <c r="E36" s="106">
        <v>28.038</v>
      </c>
      <c r="F36" s="106">
        <v>27.593</v>
      </c>
      <c r="G36" s="106">
        <v>25.332999999999998</v>
      </c>
      <c r="H36" s="106">
        <v>14.644</v>
      </c>
    </row>
    <row r="37" spans="1:8" ht="12.75" x14ac:dyDescent="0.2">
      <c r="A37" s="107" t="s">
        <v>47</v>
      </c>
      <c r="B37" s="108">
        <v>19.815999999999999</v>
      </c>
      <c r="C37" s="109">
        <v>10.769</v>
      </c>
      <c r="D37" s="109">
        <v>24.89</v>
      </c>
      <c r="E37" s="109">
        <v>27.062000000000001</v>
      </c>
      <c r="F37" s="109">
        <v>23.219000000000001</v>
      </c>
      <c r="G37" s="109">
        <v>24.082999999999998</v>
      </c>
      <c r="H37" s="109">
        <v>13.553000000000001</v>
      </c>
    </row>
    <row r="38" spans="1:8" ht="12.75" x14ac:dyDescent="0.2">
      <c r="A38" s="104" t="s">
        <v>48</v>
      </c>
      <c r="B38" s="105">
        <v>18.459</v>
      </c>
      <c r="C38" s="106">
        <v>4.5449999999999999</v>
      </c>
      <c r="D38" s="106">
        <v>16.806000000000001</v>
      </c>
      <c r="E38" s="106">
        <v>17.795999999999999</v>
      </c>
      <c r="F38" s="106">
        <v>25.471</v>
      </c>
      <c r="G38" s="106">
        <v>17.390999999999998</v>
      </c>
      <c r="H38" s="106">
        <v>19.521000000000001</v>
      </c>
    </row>
    <row r="39" spans="1:8" ht="12.75" x14ac:dyDescent="0.2">
      <c r="A39" s="107" t="s">
        <v>49</v>
      </c>
      <c r="B39" s="108">
        <v>17.427</v>
      </c>
      <c r="C39" s="109">
        <v>25</v>
      </c>
      <c r="D39" s="109">
        <v>22.448</v>
      </c>
      <c r="E39" s="109">
        <v>14.285</v>
      </c>
      <c r="F39" s="109">
        <v>19.512</v>
      </c>
      <c r="G39" s="109">
        <v>13.157</v>
      </c>
      <c r="H39" s="109">
        <v>15.151</v>
      </c>
    </row>
    <row r="40" spans="1:8" ht="12.75" x14ac:dyDescent="0.2">
      <c r="A40" s="110" t="s">
        <v>50</v>
      </c>
      <c r="B40" s="111">
        <v>23.809000000000001</v>
      </c>
      <c r="C40" s="112" t="s">
        <v>42</v>
      </c>
      <c r="D40" s="112">
        <v>30.768999999999998</v>
      </c>
      <c r="E40" s="112" t="s">
        <v>42</v>
      </c>
      <c r="F40" s="112" t="s">
        <v>42</v>
      </c>
      <c r="G40" s="112">
        <v>20</v>
      </c>
      <c r="H40" s="112">
        <v>27.271999999999998</v>
      </c>
    </row>
    <row r="41" spans="1:8" ht="12.75" x14ac:dyDescent="0.25">
      <c r="A41" s="47" t="s">
        <v>24</v>
      </c>
      <c r="B41" s="48"/>
      <c r="C41" s="98"/>
      <c r="D41" s="98"/>
      <c r="E41" s="98"/>
      <c r="F41" s="98"/>
    </row>
    <row r="42" spans="1:8" x14ac:dyDescent="0.25">
      <c r="A42" s="5" t="s">
        <v>149</v>
      </c>
      <c r="D42" s="100"/>
    </row>
    <row r="43" spans="1:8" ht="12.75" x14ac:dyDescent="0.25">
      <c r="A43" s="50" t="s">
        <v>147</v>
      </c>
      <c r="B43" s="68"/>
      <c r="C43" s="113"/>
    </row>
    <row r="44" spans="1:8" x14ac:dyDescent="0.25">
      <c r="A44" s="50" t="s">
        <v>25</v>
      </c>
    </row>
    <row r="49" spans="1:8" ht="14.25" x14ac:dyDescent="0.25">
      <c r="A49" s="172" t="s">
        <v>150</v>
      </c>
    </row>
    <row r="50" spans="1:8" ht="15.75" x14ac:dyDescent="0.25">
      <c r="A50" s="103"/>
      <c r="B50" s="314" t="s">
        <v>76</v>
      </c>
      <c r="C50" s="314"/>
      <c r="D50" s="314"/>
      <c r="E50" s="314"/>
      <c r="F50" s="314"/>
      <c r="G50" s="314"/>
      <c r="H50" s="314"/>
    </row>
    <row r="51" spans="1:8" ht="25.5" x14ac:dyDescent="0.25">
      <c r="A51" s="78"/>
      <c r="B51" s="171" t="s">
        <v>35</v>
      </c>
      <c r="C51" s="77" t="s">
        <v>36</v>
      </c>
      <c r="D51" s="77" t="s">
        <v>37</v>
      </c>
      <c r="E51" s="77" t="s">
        <v>38</v>
      </c>
      <c r="F51" s="77" t="s">
        <v>39</v>
      </c>
      <c r="G51" s="77" t="s">
        <v>40</v>
      </c>
      <c r="H51" s="77" t="s">
        <v>11</v>
      </c>
    </row>
    <row r="52" spans="1:8" ht="25.5" x14ac:dyDescent="0.2">
      <c r="A52" s="114" t="s">
        <v>75</v>
      </c>
      <c r="B52" s="115" t="s">
        <v>35</v>
      </c>
      <c r="C52" s="116" t="s">
        <v>36</v>
      </c>
      <c r="D52" s="116" t="s">
        <v>37</v>
      </c>
      <c r="E52" s="116" t="s">
        <v>38</v>
      </c>
      <c r="F52" s="116" t="s">
        <v>39</v>
      </c>
      <c r="G52" s="116" t="s">
        <v>40</v>
      </c>
      <c r="H52" s="116" t="s">
        <v>11</v>
      </c>
    </row>
    <row r="53" spans="1:8" ht="12.75" x14ac:dyDescent="0.2">
      <c r="A53" s="104" t="s">
        <v>77</v>
      </c>
      <c r="B53" s="105">
        <v>21.024999999999999</v>
      </c>
      <c r="C53" s="106">
        <v>23.545000000000002</v>
      </c>
      <c r="D53" s="106">
        <v>27.672999999999998</v>
      </c>
      <c r="E53" s="106">
        <v>25.9</v>
      </c>
      <c r="F53" s="106">
        <v>25.504000000000001</v>
      </c>
      <c r="G53" s="106">
        <v>22.773</v>
      </c>
      <c r="H53" s="106">
        <v>16.829000000000001</v>
      </c>
    </row>
    <row r="54" spans="1:8" ht="12.75" x14ac:dyDescent="0.2">
      <c r="A54" s="107" t="s">
        <v>45</v>
      </c>
      <c r="B54" s="108">
        <v>21.780999999999999</v>
      </c>
      <c r="C54" s="109">
        <v>29.629000000000001</v>
      </c>
      <c r="D54" s="109">
        <v>28.861999999999998</v>
      </c>
      <c r="E54" s="109">
        <v>26.123000000000001</v>
      </c>
      <c r="F54" s="109">
        <v>25.928999999999998</v>
      </c>
      <c r="G54" s="109">
        <v>22.684000000000001</v>
      </c>
      <c r="H54" s="109">
        <v>18.027999999999999</v>
      </c>
    </row>
    <row r="55" spans="1:8" ht="12.75" x14ac:dyDescent="0.2">
      <c r="A55" s="104" t="s">
        <v>46</v>
      </c>
      <c r="B55" s="105">
        <v>19.673999999999999</v>
      </c>
      <c r="C55" s="106">
        <v>20.37</v>
      </c>
      <c r="D55" s="106">
        <v>26.824000000000002</v>
      </c>
      <c r="E55" s="106">
        <v>24.85</v>
      </c>
      <c r="F55" s="106">
        <v>23.134</v>
      </c>
      <c r="G55" s="106">
        <v>20.686</v>
      </c>
      <c r="H55" s="106">
        <v>16.265999999999998</v>
      </c>
    </row>
    <row r="56" spans="1:8" ht="12.75" x14ac:dyDescent="0.2">
      <c r="A56" s="107" t="s">
        <v>47</v>
      </c>
      <c r="B56" s="108">
        <v>21.091000000000001</v>
      </c>
      <c r="C56" s="109">
        <v>19.047000000000001</v>
      </c>
      <c r="D56" s="109">
        <v>28.571000000000002</v>
      </c>
      <c r="E56" s="109">
        <v>28.038</v>
      </c>
      <c r="F56" s="109">
        <v>27.593</v>
      </c>
      <c r="G56" s="109">
        <v>25.332999999999998</v>
      </c>
      <c r="H56" s="109">
        <v>14.644</v>
      </c>
    </row>
    <row r="57" spans="1:8" ht="12.75" x14ac:dyDescent="0.2">
      <c r="A57" s="104" t="s">
        <v>48</v>
      </c>
      <c r="B57" s="105">
        <v>19.815999999999999</v>
      </c>
      <c r="C57" s="106">
        <v>10.769</v>
      </c>
      <c r="D57" s="106">
        <v>24.89</v>
      </c>
      <c r="E57" s="106">
        <v>27.062000000000001</v>
      </c>
      <c r="F57" s="106">
        <v>23.219000000000001</v>
      </c>
      <c r="G57" s="106">
        <v>24.082999999999998</v>
      </c>
      <c r="H57" s="106">
        <v>13.553000000000001</v>
      </c>
    </row>
    <row r="58" spans="1:8" ht="12.75" x14ac:dyDescent="0.2">
      <c r="A58" s="107" t="s">
        <v>49</v>
      </c>
      <c r="B58" s="108">
        <v>18.459</v>
      </c>
      <c r="C58" s="109">
        <v>4.5449999999999999</v>
      </c>
      <c r="D58" s="109">
        <v>16.806000000000001</v>
      </c>
      <c r="E58" s="109">
        <v>17.795999999999999</v>
      </c>
      <c r="F58" s="109">
        <v>25.471</v>
      </c>
      <c r="G58" s="109">
        <v>17.390999999999998</v>
      </c>
      <c r="H58" s="109">
        <v>19.521000000000001</v>
      </c>
    </row>
    <row r="59" spans="1:8" ht="12.75" x14ac:dyDescent="0.2">
      <c r="A59" s="110" t="s">
        <v>50</v>
      </c>
      <c r="B59" s="111">
        <v>17.427</v>
      </c>
      <c r="C59" s="112">
        <v>25</v>
      </c>
      <c r="D59" s="112">
        <v>22.448</v>
      </c>
      <c r="E59" s="112">
        <v>14.285</v>
      </c>
      <c r="F59" s="112">
        <v>19.512</v>
      </c>
      <c r="G59" s="112">
        <v>13.157</v>
      </c>
      <c r="H59" s="112">
        <v>15.151</v>
      </c>
    </row>
    <row r="60" spans="1:8" ht="12.75" x14ac:dyDescent="0.2">
      <c r="A60" s="114" t="s">
        <v>78</v>
      </c>
      <c r="B60" s="115">
        <v>23.809000000000001</v>
      </c>
      <c r="C60" s="116" t="s">
        <v>42</v>
      </c>
      <c r="D60" s="116">
        <v>30.768999999999998</v>
      </c>
      <c r="E60" s="116" t="s">
        <v>42</v>
      </c>
      <c r="F60" s="116" t="s">
        <v>42</v>
      </c>
      <c r="G60" s="116">
        <v>20</v>
      </c>
      <c r="H60" s="116">
        <v>27.271999999999998</v>
      </c>
    </row>
    <row r="61" spans="1:8" ht="12.75" x14ac:dyDescent="0.2">
      <c r="A61" s="104" t="s">
        <v>77</v>
      </c>
      <c r="B61" s="105">
        <v>21.780999999999999</v>
      </c>
      <c r="C61" s="106">
        <v>29.629000000000001</v>
      </c>
      <c r="D61" s="106">
        <v>28.861999999999998</v>
      </c>
      <c r="E61" s="106">
        <v>26.123000000000001</v>
      </c>
      <c r="F61" s="106">
        <v>25.928999999999998</v>
      </c>
      <c r="G61" s="106">
        <v>22.684000000000001</v>
      </c>
      <c r="H61" s="106">
        <v>18.027999999999999</v>
      </c>
    </row>
    <row r="62" spans="1:8" ht="12.75" x14ac:dyDescent="0.2">
      <c r="A62" s="107" t="s">
        <v>45</v>
      </c>
      <c r="B62" s="108">
        <v>19.673999999999999</v>
      </c>
      <c r="C62" s="109">
        <v>20.37</v>
      </c>
      <c r="D62" s="109">
        <v>26.824000000000002</v>
      </c>
      <c r="E62" s="109">
        <v>24.85</v>
      </c>
      <c r="F62" s="109">
        <v>23.134</v>
      </c>
      <c r="G62" s="109">
        <v>20.686</v>
      </c>
      <c r="H62" s="109">
        <v>16.265999999999998</v>
      </c>
    </row>
    <row r="63" spans="1:8" ht="12.75" x14ac:dyDescent="0.2">
      <c r="A63" s="104" t="s">
        <v>46</v>
      </c>
      <c r="B63" s="105">
        <v>21.091000000000001</v>
      </c>
      <c r="C63" s="106">
        <v>19.047000000000001</v>
      </c>
      <c r="D63" s="106">
        <v>28.571000000000002</v>
      </c>
      <c r="E63" s="106">
        <v>28.038</v>
      </c>
      <c r="F63" s="106">
        <v>27.593</v>
      </c>
      <c r="G63" s="106">
        <v>25.332999999999998</v>
      </c>
      <c r="H63" s="106">
        <v>14.644</v>
      </c>
    </row>
    <row r="64" spans="1:8" ht="12.75" x14ac:dyDescent="0.2">
      <c r="A64" s="107" t="s">
        <v>47</v>
      </c>
      <c r="B64" s="108">
        <v>19.815999999999999</v>
      </c>
      <c r="C64" s="109">
        <v>10.769</v>
      </c>
      <c r="D64" s="109">
        <v>24.89</v>
      </c>
      <c r="E64" s="109">
        <v>27.062000000000001</v>
      </c>
      <c r="F64" s="109">
        <v>23.219000000000001</v>
      </c>
      <c r="G64" s="109">
        <v>24.082999999999998</v>
      </c>
      <c r="H64" s="109">
        <v>13.553000000000001</v>
      </c>
    </row>
    <row r="65" spans="1:8" ht="12.75" x14ac:dyDescent="0.2">
      <c r="A65" s="104" t="s">
        <v>48</v>
      </c>
      <c r="B65" s="105">
        <v>18.459</v>
      </c>
      <c r="C65" s="106">
        <v>4.5449999999999999</v>
      </c>
      <c r="D65" s="106">
        <v>16.806000000000001</v>
      </c>
      <c r="E65" s="106">
        <v>17.795999999999999</v>
      </c>
      <c r="F65" s="106">
        <v>25.471</v>
      </c>
      <c r="G65" s="106">
        <v>17.390999999999998</v>
      </c>
      <c r="H65" s="106">
        <v>19.521000000000001</v>
      </c>
    </row>
    <row r="66" spans="1:8" ht="12.75" x14ac:dyDescent="0.2">
      <c r="A66" s="107" t="s">
        <v>49</v>
      </c>
      <c r="B66" s="108">
        <v>17.427</v>
      </c>
      <c r="C66" s="109">
        <v>25</v>
      </c>
      <c r="D66" s="109">
        <v>22.448</v>
      </c>
      <c r="E66" s="109">
        <v>14.285</v>
      </c>
      <c r="F66" s="109">
        <v>19.512</v>
      </c>
      <c r="G66" s="109">
        <v>13.157</v>
      </c>
      <c r="H66" s="109">
        <v>15.151</v>
      </c>
    </row>
    <row r="67" spans="1:8" ht="12.75" x14ac:dyDescent="0.2">
      <c r="A67" s="110" t="s">
        <v>50</v>
      </c>
      <c r="B67" s="111">
        <v>23.809000000000001</v>
      </c>
      <c r="C67" s="112" t="s">
        <v>69</v>
      </c>
      <c r="D67" s="112">
        <v>30.768999999999998</v>
      </c>
      <c r="E67" s="112" t="s">
        <v>69</v>
      </c>
      <c r="F67" s="112">
        <v>50</v>
      </c>
      <c r="G67" s="112">
        <v>20</v>
      </c>
      <c r="H67" s="112">
        <v>27.271999999999998</v>
      </c>
    </row>
    <row r="68" spans="1:8" ht="12.75" x14ac:dyDescent="0.2">
      <c r="A68" s="114" t="s">
        <v>79</v>
      </c>
      <c r="B68" s="115">
        <v>33.645000000000003</v>
      </c>
      <c r="C68" s="116">
        <v>34.131</v>
      </c>
      <c r="D68" s="116">
        <v>38.137999999999998</v>
      </c>
      <c r="E68" s="116">
        <v>38.716999999999999</v>
      </c>
      <c r="F68" s="116">
        <v>38.213000000000001</v>
      </c>
      <c r="G68" s="116">
        <v>32.463000000000001</v>
      </c>
      <c r="H68" s="116">
        <v>29.794</v>
      </c>
    </row>
    <row r="69" spans="1:8" ht="12.75" x14ac:dyDescent="0.2">
      <c r="A69" s="104" t="s">
        <v>77</v>
      </c>
      <c r="B69" s="105">
        <v>29.988</v>
      </c>
      <c r="C69" s="106">
        <v>31.61</v>
      </c>
      <c r="D69" s="106">
        <v>33.384</v>
      </c>
      <c r="E69" s="106">
        <v>31.713999999999999</v>
      </c>
      <c r="F69" s="106">
        <v>32.835000000000001</v>
      </c>
      <c r="G69" s="106">
        <v>26.978999999999999</v>
      </c>
      <c r="H69" s="106">
        <v>28.300999999999998</v>
      </c>
    </row>
    <row r="70" spans="1:8" ht="12.75" x14ac:dyDescent="0.2">
      <c r="A70" s="107" t="s">
        <v>45</v>
      </c>
      <c r="B70" s="108">
        <v>31.376000000000001</v>
      </c>
      <c r="C70" s="109">
        <v>34.722000000000001</v>
      </c>
      <c r="D70" s="109">
        <v>36.509</v>
      </c>
      <c r="E70" s="109">
        <v>37.392000000000003</v>
      </c>
      <c r="F70" s="109">
        <v>35.890999999999998</v>
      </c>
      <c r="G70" s="109">
        <v>30.713000000000001</v>
      </c>
      <c r="H70" s="109">
        <v>26.826000000000001</v>
      </c>
    </row>
    <row r="71" spans="1:8" ht="12.75" x14ac:dyDescent="0.2">
      <c r="A71" s="104" t="s">
        <v>46</v>
      </c>
      <c r="B71" s="105">
        <v>40.445999999999998</v>
      </c>
      <c r="C71" s="106">
        <v>45.793999999999997</v>
      </c>
      <c r="D71" s="106">
        <v>48.901000000000003</v>
      </c>
      <c r="E71" s="106">
        <v>51.183</v>
      </c>
      <c r="F71" s="106">
        <v>47.421999999999997</v>
      </c>
      <c r="G71" s="106">
        <v>41.031999999999996</v>
      </c>
      <c r="H71" s="106">
        <v>33.213000000000001</v>
      </c>
    </row>
    <row r="72" spans="1:8" ht="12.75" x14ac:dyDescent="0.2">
      <c r="A72" s="107" t="s">
        <v>47</v>
      </c>
      <c r="B72" s="108">
        <v>43.953000000000003</v>
      </c>
      <c r="C72" s="109">
        <v>57.893999999999998</v>
      </c>
      <c r="D72" s="109">
        <v>54.064999999999998</v>
      </c>
      <c r="E72" s="109">
        <v>52.509</v>
      </c>
      <c r="F72" s="109">
        <v>51.677</v>
      </c>
      <c r="G72" s="109">
        <v>45.014000000000003</v>
      </c>
      <c r="H72" s="109">
        <v>35.698999999999998</v>
      </c>
    </row>
    <row r="73" spans="1:8" ht="12.75" x14ac:dyDescent="0.2">
      <c r="A73" s="104" t="s">
        <v>48</v>
      </c>
      <c r="B73" s="105">
        <v>43.548000000000002</v>
      </c>
      <c r="C73" s="106">
        <v>26.666</v>
      </c>
      <c r="D73" s="106">
        <v>53.125</v>
      </c>
      <c r="E73" s="106">
        <v>52.335999999999999</v>
      </c>
      <c r="F73" s="106">
        <v>50</v>
      </c>
      <c r="G73" s="106">
        <v>49.531999999999996</v>
      </c>
      <c r="H73" s="106">
        <v>34.768000000000001</v>
      </c>
    </row>
    <row r="74" spans="1:8" ht="12.75" x14ac:dyDescent="0.2">
      <c r="A74" s="107" t="s">
        <v>49</v>
      </c>
      <c r="B74" s="108">
        <v>49.372</v>
      </c>
      <c r="C74" s="109">
        <v>42.856999999999999</v>
      </c>
      <c r="D74" s="109">
        <v>46.875</v>
      </c>
      <c r="E74" s="109">
        <v>64.284999999999997</v>
      </c>
      <c r="F74" s="109">
        <v>57.575000000000003</v>
      </c>
      <c r="G74" s="109">
        <v>50</v>
      </c>
      <c r="H74" s="109">
        <v>43.478000000000002</v>
      </c>
    </row>
    <row r="75" spans="1:8" ht="12.75" x14ac:dyDescent="0.2">
      <c r="A75" s="110" t="s">
        <v>50</v>
      </c>
      <c r="B75" s="111">
        <v>50</v>
      </c>
      <c r="C75" s="112">
        <v>25</v>
      </c>
      <c r="D75" s="112">
        <v>70</v>
      </c>
      <c r="E75" s="112">
        <v>42.856999999999999</v>
      </c>
      <c r="F75" s="112">
        <v>25</v>
      </c>
      <c r="G75" s="112">
        <v>50</v>
      </c>
      <c r="H75" s="112">
        <v>54.545000000000002</v>
      </c>
    </row>
    <row r="76" spans="1:8" ht="12.75" x14ac:dyDescent="0.2">
      <c r="A76" s="114" t="s">
        <v>80</v>
      </c>
      <c r="B76" s="115">
        <v>42.034999999999997</v>
      </c>
      <c r="C76" s="116">
        <v>40.807000000000002</v>
      </c>
      <c r="D76" s="116">
        <v>45.795999999999999</v>
      </c>
      <c r="E76" s="116">
        <v>47.070999999999998</v>
      </c>
      <c r="F76" s="116">
        <v>45.003</v>
      </c>
      <c r="G76" s="116">
        <v>41.264000000000003</v>
      </c>
      <c r="H76" s="116">
        <v>37.909999999999997</v>
      </c>
    </row>
    <row r="77" spans="1:8" ht="12.75" x14ac:dyDescent="0.2">
      <c r="A77" s="104" t="s">
        <v>77</v>
      </c>
      <c r="B77" s="105">
        <v>33.494</v>
      </c>
      <c r="C77" s="106">
        <v>35.411999999999999</v>
      </c>
      <c r="D77" s="106">
        <v>36.396000000000001</v>
      </c>
      <c r="E77" s="106">
        <v>35.667999999999999</v>
      </c>
      <c r="F77" s="106">
        <v>34.905000000000001</v>
      </c>
      <c r="G77" s="106">
        <v>31.082000000000001</v>
      </c>
      <c r="H77" s="106">
        <v>31.195</v>
      </c>
    </row>
    <row r="78" spans="1:8" ht="12.75" x14ac:dyDescent="0.2">
      <c r="A78" s="107" t="s">
        <v>45</v>
      </c>
      <c r="B78" s="108">
        <v>39.411000000000001</v>
      </c>
      <c r="C78" s="109">
        <v>41.152000000000001</v>
      </c>
      <c r="D78" s="109">
        <v>44.941000000000003</v>
      </c>
      <c r="E78" s="109">
        <v>46.209000000000003</v>
      </c>
      <c r="F78" s="109">
        <v>41.307000000000002</v>
      </c>
      <c r="G78" s="109">
        <v>39.533999999999999</v>
      </c>
      <c r="H78" s="109">
        <v>33.948</v>
      </c>
    </row>
    <row r="79" spans="1:8" ht="12.75" x14ac:dyDescent="0.2">
      <c r="A79" s="104" t="s">
        <v>46</v>
      </c>
      <c r="B79" s="105">
        <v>57.664999999999999</v>
      </c>
      <c r="C79" s="106">
        <v>62.189</v>
      </c>
      <c r="D79" s="106">
        <v>66.119</v>
      </c>
      <c r="E79" s="106">
        <v>65.296999999999997</v>
      </c>
      <c r="F79" s="106">
        <v>60.694000000000003</v>
      </c>
      <c r="G79" s="106">
        <v>57.155999999999999</v>
      </c>
      <c r="H79" s="106">
        <v>50.411999999999999</v>
      </c>
    </row>
    <row r="80" spans="1:8" ht="12.75" x14ac:dyDescent="0.2">
      <c r="A80" s="107" t="s">
        <v>47</v>
      </c>
      <c r="B80" s="108">
        <v>55.69</v>
      </c>
      <c r="C80" s="109">
        <v>42.186999999999998</v>
      </c>
      <c r="D80" s="109">
        <v>65.599999999999994</v>
      </c>
      <c r="E80" s="109">
        <v>64.665999999999997</v>
      </c>
      <c r="F80" s="109">
        <v>61.707999999999998</v>
      </c>
      <c r="G80" s="109">
        <v>56.192999999999998</v>
      </c>
      <c r="H80" s="109">
        <v>48.470999999999997</v>
      </c>
    </row>
    <row r="81" spans="1:8" ht="12.75" x14ac:dyDescent="0.2">
      <c r="A81" s="104" t="s">
        <v>48</v>
      </c>
      <c r="B81" s="105">
        <v>56.51</v>
      </c>
      <c r="C81" s="106">
        <v>61.110999999999997</v>
      </c>
      <c r="D81" s="106">
        <v>61.466999999999999</v>
      </c>
      <c r="E81" s="106">
        <v>61.386000000000003</v>
      </c>
      <c r="F81" s="106">
        <v>67.289000000000001</v>
      </c>
      <c r="G81" s="106">
        <v>47.655999999999999</v>
      </c>
      <c r="H81" s="106">
        <v>51.893000000000001</v>
      </c>
    </row>
    <row r="82" spans="1:8" ht="12.75" x14ac:dyDescent="0.2">
      <c r="A82" s="107" t="s">
        <v>49</v>
      </c>
      <c r="B82" s="108">
        <v>51.694000000000003</v>
      </c>
      <c r="C82" s="109">
        <v>73.683999999999997</v>
      </c>
      <c r="D82" s="109">
        <v>48.716999999999999</v>
      </c>
      <c r="E82" s="109">
        <v>55.555</v>
      </c>
      <c r="F82" s="109">
        <v>55.555</v>
      </c>
      <c r="G82" s="109">
        <v>64.864000000000004</v>
      </c>
      <c r="H82" s="109">
        <v>38.460999999999999</v>
      </c>
    </row>
    <row r="83" spans="1:8" ht="12.75" x14ac:dyDescent="0.2">
      <c r="A83" s="110" t="s">
        <v>50</v>
      </c>
      <c r="B83" s="111">
        <v>43.902000000000001</v>
      </c>
      <c r="C83" s="112" t="s">
        <v>69</v>
      </c>
      <c r="D83" s="112">
        <v>66.665999999999997</v>
      </c>
      <c r="E83" s="112">
        <v>27.271999999999998</v>
      </c>
      <c r="F83" s="112">
        <v>66.665999999999997</v>
      </c>
      <c r="G83" s="112">
        <v>50</v>
      </c>
      <c r="H83" s="112">
        <v>50</v>
      </c>
    </row>
    <row r="84" spans="1:8" ht="12.75" x14ac:dyDescent="0.2">
      <c r="A84" s="114" t="s">
        <v>81</v>
      </c>
      <c r="B84" s="115">
        <v>44.633000000000003</v>
      </c>
      <c r="C84" s="116">
        <v>43.587000000000003</v>
      </c>
      <c r="D84" s="116">
        <v>48.975000000000001</v>
      </c>
      <c r="E84" s="116">
        <v>47.215000000000003</v>
      </c>
      <c r="F84" s="116">
        <v>45.914000000000001</v>
      </c>
      <c r="G84" s="116">
        <v>43.091000000000001</v>
      </c>
      <c r="H84" s="116">
        <v>40.015000000000001</v>
      </c>
    </row>
    <row r="85" spans="1:8" ht="12.75" x14ac:dyDescent="0.2">
      <c r="A85" s="104" t="s">
        <v>77</v>
      </c>
      <c r="B85" s="105">
        <v>38.981999999999999</v>
      </c>
      <c r="C85" s="106">
        <v>38.74</v>
      </c>
      <c r="D85" s="106">
        <v>41.503999999999998</v>
      </c>
      <c r="E85" s="106">
        <v>39.103000000000002</v>
      </c>
      <c r="F85" s="106">
        <v>38.723999999999997</v>
      </c>
      <c r="G85" s="106">
        <v>38.020000000000003</v>
      </c>
      <c r="H85" s="106">
        <v>37.241999999999997</v>
      </c>
    </row>
    <row r="86" spans="1:8" ht="12.75" x14ac:dyDescent="0.2">
      <c r="A86" s="107" t="s">
        <v>45</v>
      </c>
      <c r="B86" s="108">
        <v>42.707000000000001</v>
      </c>
      <c r="C86" s="109">
        <v>43.015999999999998</v>
      </c>
      <c r="D86" s="109">
        <v>46.798000000000002</v>
      </c>
      <c r="E86" s="109">
        <v>44.738</v>
      </c>
      <c r="F86" s="109">
        <v>43.042000000000002</v>
      </c>
      <c r="G86" s="109">
        <v>40.51</v>
      </c>
      <c r="H86" s="109">
        <v>37.659999999999997</v>
      </c>
    </row>
    <row r="87" spans="1:8" ht="12.75" x14ac:dyDescent="0.2">
      <c r="A87" s="104" t="s">
        <v>46</v>
      </c>
      <c r="B87" s="105">
        <v>49.286999999999999</v>
      </c>
      <c r="C87" s="106">
        <v>50.761000000000003</v>
      </c>
      <c r="D87" s="106">
        <v>55.66</v>
      </c>
      <c r="E87" s="106">
        <v>53.673999999999999</v>
      </c>
      <c r="F87" s="106">
        <v>50.500999999999998</v>
      </c>
      <c r="G87" s="106">
        <v>46.088999999999999</v>
      </c>
      <c r="H87" s="106">
        <v>41.576999999999998</v>
      </c>
    </row>
    <row r="88" spans="1:8" ht="12.75" x14ac:dyDescent="0.2">
      <c r="A88" s="107" t="s">
        <v>47</v>
      </c>
      <c r="B88" s="108">
        <v>49.027000000000001</v>
      </c>
      <c r="C88" s="109">
        <v>48.433999999999997</v>
      </c>
      <c r="D88" s="109">
        <v>56.234999999999999</v>
      </c>
      <c r="E88" s="109">
        <v>52.252000000000002</v>
      </c>
      <c r="F88" s="109">
        <v>52.344000000000001</v>
      </c>
      <c r="G88" s="109">
        <v>46.820999999999998</v>
      </c>
      <c r="H88" s="109">
        <v>42.311</v>
      </c>
    </row>
    <row r="89" spans="1:8" ht="12.75" x14ac:dyDescent="0.2">
      <c r="A89" s="104" t="s">
        <v>48</v>
      </c>
      <c r="B89" s="105">
        <v>48.668999999999997</v>
      </c>
      <c r="C89" s="106">
        <v>44.683999999999997</v>
      </c>
      <c r="D89" s="106">
        <v>53.405000000000001</v>
      </c>
      <c r="E89" s="106">
        <v>51.536000000000001</v>
      </c>
      <c r="F89" s="106">
        <v>51.93</v>
      </c>
      <c r="G89" s="106">
        <v>49.62</v>
      </c>
      <c r="H89" s="106">
        <v>43.853999999999999</v>
      </c>
    </row>
    <row r="90" spans="1:8" ht="12.75" x14ac:dyDescent="0.2">
      <c r="A90" s="107" t="s">
        <v>49</v>
      </c>
      <c r="B90" s="108">
        <v>49.103999999999999</v>
      </c>
      <c r="C90" s="109">
        <v>44.77</v>
      </c>
      <c r="D90" s="109">
        <v>49.973999999999997</v>
      </c>
      <c r="E90" s="109">
        <v>52.634999999999998</v>
      </c>
      <c r="F90" s="109">
        <v>53.353999999999999</v>
      </c>
      <c r="G90" s="109">
        <v>49.802999999999997</v>
      </c>
      <c r="H90" s="109">
        <v>46.5</v>
      </c>
    </row>
    <row r="91" spans="1:8" ht="12.75" x14ac:dyDescent="0.2">
      <c r="A91" s="110" t="s">
        <v>50</v>
      </c>
      <c r="B91" s="111">
        <v>50.555999999999997</v>
      </c>
      <c r="C91" s="112">
        <v>48.238</v>
      </c>
      <c r="D91" s="112">
        <v>52.304000000000002</v>
      </c>
      <c r="E91" s="112">
        <v>51.661999999999999</v>
      </c>
      <c r="F91" s="112">
        <v>50.898000000000003</v>
      </c>
      <c r="G91" s="112">
        <v>53.015000000000001</v>
      </c>
      <c r="H91" s="112">
        <v>47.874000000000002</v>
      </c>
    </row>
    <row r="92" spans="1:8" x14ac:dyDescent="0.25">
      <c r="A92" s="47" t="s">
        <v>24</v>
      </c>
    </row>
  </sheetData>
  <mergeCells count="5">
    <mergeCell ref="A4:A5"/>
    <mergeCell ref="B4:H4"/>
    <mergeCell ref="A26:H26"/>
    <mergeCell ref="B31:H31"/>
    <mergeCell ref="B50:H50"/>
  </mergeCell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workbookViewId="0">
      <selection activeCell="A2" sqref="A2"/>
    </sheetView>
  </sheetViews>
  <sheetFormatPr baseColWidth="10" defaultColWidth="11.42578125" defaultRowHeight="11.25" x14ac:dyDescent="0.25"/>
  <cols>
    <col min="1" max="1" width="38.42578125" style="5" customWidth="1"/>
    <col min="2" max="14" width="13.42578125" style="5" customWidth="1"/>
    <col min="15" max="15" width="14.42578125" style="5" customWidth="1"/>
    <col min="16" max="16" width="12.7109375" style="5" customWidth="1"/>
    <col min="17" max="20" width="10.5703125" style="5" customWidth="1"/>
    <col min="21" max="21" width="11.7109375" style="5" customWidth="1"/>
    <col min="22" max="22" width="18.85546875" style="5" customWidth="1"/>
    <col min="23" max="16384" width="11.42578125" style="5"/>
  </cols>
  <sheetData>
    <row r="1" spans="1:26" s="3" customFormat="1" ht="41.45" customHeight="1" x14ac:dyDescent="0.25">
      <c r="A1" s="218" t="s">
        <v>102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9"/>
      <c r="P1" s="219"/>
      <c r="Q1" s="219"/>
      <c r="R1" s="219"/>
      <c r="S1" s="219"/>
      <c r="T1" s="219"/>
      <c r="U1" s="219"/>
      <c r="V1" s="219"/>
    </row>
    <row r="2" spans="1:26" ht="20.2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26" ht="15.75" x14ac:dyDescent="0.25">
      <c r="A3" s="6" t="s">
        <v>151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Q3" s="7"/>
      <c r="R3" s="7"/>
      <c r="S3" s="7"/>
      <c r="T3" s="7"/>
    </row>
    <row r="4" spans="1:26" ht="37.5" customHeight="1" x14ac:dyDescent="0.25">
      <c r="A4" s="216" t="s">
        <v>12</v>
      </c>
      <c r="B4" s="220" t="s">
        <v>103</v>
      </c>
      <c r="C4" s="220" t="s">
        <v>104</v>
      </c>
      <c r="D4" s="220" t="s">
        <v>105</v>
      </c>
      <c r="E4" s="220" t="s">
        <v>106</v>
      </c>
      <c r="F4" s="220" t="s">
        <v>107</v>
      </c>
      <c r="G4" s="220" t="s">
        <v>108</v>
      </c>
      <c r="H4" s="220" t="s">
        <v>109</v>
      </c>
      <c r="I4" s="220" t="s">
        <v>110</v>
      </c>
      <c r="J4" s="220" t="s">
        <v>111</v>
      </c>
      <c r="K4" s="220" t="s">
        <v>112</v>
      </c>
      <c r="L4" s="220" t="s">
        <v>113</v>
      </c>
      <c r="M4" s="220" t="s">
        <v>114</v>
      </c>
      <c r="N4" s="220" t="s">
        <v>115</v>
      </c>
      <c r="O4" s="221" t="s">
        <v>116</v>
      </c>
      <c r="P4" s="220" t="s">
        <v>117</v>
      </c>
      <c r="Q4" s="220" t="s">
        <v>118</v>
      </c>
      <c r="R4" s="220" t="s">
        <v>119</v>
      </c>
      <c r="S4" s="220" t="s">
        <v>120</v>
      </c>
      <c r="T4" s="220" t="s">
        <v>121</v>
      </c>
      <c r="U4" s="221" t="s">
        <v>122</v>
      </c>
      <c r="V4" s="221" t="s">
        <v>123</v>
      </c>
    </row>
    <row r="5" spans="1:26" ht="15.6" customHeight="1" x14ac:dyDescent="0.25">
      <c r="A5" s="222" t="s">
        <v>41</v>
      </c>
      <c r="B5" s="223">
        <v>67584</v>
      </c>
      <c r="C5" s="223">
        <v>48360</v>
      </c>
      <c r="D5" s="223">
        <v>24457</v>
      </c>
      <c r="E5" s="223">
        <v>27961</v>
      </c>
      <c r="F5" s="223">
        <v>4901</v>
      </c>
      <c r="G5" s="223">
        <v>71696</v>
      </c>
      <c r="H5" s="223">
        <v>58535</v>
      </c>
      <c r="I5" s="223">
        <v>29740</v>
      </c>
      <c r="J5" s="223">
        <v>40733</v>
      </c>
      <c r="K5" s="223">
        <v>66758</v>
      </c>
      <c r="L5" s="223">
        <v>65189</v>
      </c>
      <c r="M5" s="223">
        <v>24942</v>
      </c>
      <c r="N5" s="223">
        <v>19457</v>
      </c>
      <c r="O5" s="224">
        <v>550313</v>
      </c>
      <c r="P5" s="223">
        <v>1227</v>
      </c>
      <c r="Q5" s="223">
        <v>1154</v>
      </c>
      <c r="R5" s="223">
        <v>777</v>
      </c>
      <c r="S5" s="223">
        <v>1247</v>
      </c>
      <c r="T5" s="223">
        <v>748</v>
      </c>
      <c r="U5" s="224">
        <v>5153</v>
      </c>
      <c r="V5" s="224">
        <v>555466</v>
      </c>
    </row>
    <row r="6" spans="1:26" ht="14.25" x14ac:dyDescent="0.25">
      <c r="A6" s="11" t="s">
        <v>124</v>
      </c>
      <c r="B6" s="225">
        <v>204</v>
      </c>
      <c r="C6" s="225">
        <v>99</v>
      </c>
      <c r="D6" s="225">
        <v>83</v>
      </c>
      <c r="E6" s="225">
        <v>76</v>
      </c>
      <c r="F6" s="225">
        <v>63</v>
      </c>
      <c r="G6" s="225">
        <v>169</v>
      </c>
      <c r="H6" s="225">
        <v>170</v>
      </c>
      <c r="I6" s="225">
        <v>209</v>
      </c>
      <c r="J6" s="225">
        <v>102</v>
      </c>
      <c r="K6" s="225">
        <v>183</v>
      </c>
      <c r="L6" s="225">
        <v>158</v>
      </c>
      <c r="M6" s="225">
        <v>91</v>
      </c>
      <c r="N6" s="225">
        <v>123</v>
      </c>
      <c r="O6" s="226">
        <v>1730</v>
      </c>
      <c r="P6" s="225">
        <v>39</v>
      </c>
      <c r="Q6" s="225">
        <v>52</v>
      </c>
      <c r="R6" s="225">
        <v>55</v>
      </c>
      <c r="S6" s="225">
        <v>45</v>
      </c>
      <c r="T6" s="225" t="s">
        <v>69</v>
      </c>
      <c r="U6" s="226">
        <v>191</v>
      </c>
      <c r="V6" s="226">
        <v>1921</v>
      </c>
      <c r="X6" s="15"/>
      <c r="Z6" s="15"/>
    </row>
    <row r="7" spans="1:26" ht="14.25" x14ac:dyDescent="0.25">
      <c r="A7" s="227" t="s">
        <v>125</v>
      </c>
      <c r="B7" s="228">
        <v>482</v>
      </c>
      <c r="C7" s="228">
        <v>308</v>
      </c>
      <c r="D7" s="228">
        <v>203</v>
      </c>
      <c r="E7" s="228">
        <v>203</v>
      </c>
      <c r="F7" s="228" t="s">
        <v>69</v>
      </c>
      <c r="G7" s="228">
        <v>397</v>
      </c>
      <c r="H7" s="228">
        <v>290</v>
      </c>
      <c r="I7" s="228">
        <v>308</v>
      </c>
      <c r="J7" s="228">
        <v>262</v>
      </c>
      <c r="K7" s="228">
        <v>515</v>
      </c>
      <c r="L7" s="228">
        <v>495</v>
      </c>
      <c r="M7" s="228">
        <v>211</v>
      </c>
      <c r="N7" s="228">
        <v>251</v>
      </c>
      <c r="O7" s="229">
        <v>3925</v>
      </c>
      <c r="P7" s="228">
        <v>42</v>
      </c>
      <c r="Q7" s="228" t="s">
        <v>69</v>
      </c>
      <c r="R7" s="228" t="s">
        <v>69</v>
      </c>
      <c r="S7" s="228">
        <v>48</v>
      </c>
      <c r="T7" s="228">
        <v>26</v>
      </c>
      <c r="U7" s="229">
        <v>116</v>
      </c>
      <c r="V7" s="229">
        <v>4041</v>
      </c>
      <c r="X7" s="15"/>
      <c r="Z7" s="15"/>
    </row>
    <row r="8" spans="1:26" ht="12.75" x14ac:dyDescent="0.25">
      <c r="A8" s="11" t="s">
        <v>20</v>
      </c>
      <c r="B8" s="225">
        <v>7878</v>
      </c>
      <c r="C8" s="225">
        <v>5545</v>
      </c>
      <c r="D8" s="225">
        <v>2805</v>
      </c>
      <c r="E8" s="225">
        <v>3506</v>
      </c>
      <c r="F8" s="225">
        <v>769</v>
      </c>
      <c r="G8" s="225">
        <v>8443</v>
      </c>
      <c r="H8" s="225">
        <v>6093</v>
      </c>
      <c r="I8" s="225">
        <v>3019</v>
      </c>
      <c r="J8" s="225">
        <v>4366</v>
      </c>
      <c r="K8" s="225">
        <v>7700</v>
      </c>
      <c r="L8" s="225">
        <v>8164</v>
      </c>
      <c r="M8" s="225">
        <v>3006</v>
      </c>
      <c r="N8" s="225">
        <v>2588</v>
      </c>
      <c r="O8" s="226">
        <v>63882</v>
      </c>
      <c r="P8" s="225">
        <v>214</v>
      </c>
      <c r="Q8" s="225">
        <v>157</v>
      </c>
      <c r="R8" s="225">
        <v>145</v>
      </c>
      <c r="S8" s="225">
        <v>268</v>
      </c>
      <c r="T8" s="225">
        <v>176</v>
      </c>
      <c r="U8" s="226">
        <v>960</v>
      </c>
      <c r="V8" s="226">
        <v>64842</v>
      </c>
      <c r="X8" s="15"/>
      <c r="Z8" s="15"/>
    </row>
    <row r="9" spans="1:26" ht="14.25" x14ac:dyDescent="0.25">
      <c r="A9" s="227" t="s">
        <v>126</v>
      </c>
      <c r="B9" s="228">
        <v>59020</v>
      </c>
      <c r="C9" s="228">
        <v>42408</v>
      </c>
      <c r="D9" s="228">
        <v>21366</v>
      </c>
      <c r="E9" s="228">
        <v>24176</v>
      </c>
      <c r="F9" s="228">
        <v>4069</v>
      </c>
      <c r="G9" s="228">
        <v>62687</v>
      </c>
      <c r="H9" s="228">
        <v>51982</v>
      </c>
      <c r="I9" s="228">
        <v>26204</v>
      </c>
      <c r="J9" s="228">
        <v>36003</v>
      </c>
      <c r="K9" s="228">
        <v>58360</v>
      </c>
      <c r="L9" s="228">
        <v>56372</v>
      </c>
      <c r="M9" s="228">
        <v>21634</v>
      </c>
      <c r="N9" s="228">
        <v>16495</v>
      </c>
      <c r="O9" s="229">
        <v>480776</v>
      </c>
      <c r="P9" s="228">
        <v>932</v>
      </c>
      <c r="Q9" s="228">
        <v>945</v>
      </c>
      <c r="R9" s="228">
        <v>577</v>
      </c>
      <c r="S9" s="228">
        <v>886</v>
      </c>
      <c r="T9" s="228">
        <v>546</v>
      </c>
      <c r="U9" s="229">
        <v>3886</v>
      </c>
      <c r="V9" s="229">
        <v>484662</v>
      </c>
      <c r="W9" s="35"/>
      <c r="X9" s="36"/>
      <c r="Z9" s="15"/>
    </row>
    <row r="10" spans="1:26" ht="12.75" x14ac:dyDescent="0.25">
      <c r="A10" s="39" t="s">
        <v>127</v>
      </c>
      <c r="B10" s="225">
        <v>4003</v>
      </c>
      <c r="C10" s="225">
        <v>3663</v>
      </c>
      <c r="D10" s="225">
        <v>1199</v>
      </c>
      <c r="E10" s="225">
        <v>1750</v>
      </c>
      <c r="F10" s="225">
        <v>357</v>
      </c>
      <c r="G10" s="225">
        <v>5090</v>
      </c>
      <c r="H10" s="225">
        <v>3777</v>
      </c>
      <c r="I10" s="225">
        <v>1265</v>
      </c>
      <c r="J10" s="225">
        <v>2634</v>
      </c>
      <c r="K10" s="225">
        <v>4272</v>
      </c>
      <c r="L10" s="225">
        <v>4431</v>
      </c>
      <c r="M10" s="225">
        <v>1216</v>
      </c>
      <c r="N10" s="225">
        <v>944</v>
      </c>
      <c r="O10" s="226">
        <v>34601</v>
      </c>
      <c r="P10" s="225">
        <v>31</v>
      </c>
      <c r="Q10" s="225">
        <v>34</v>
      </c>
      <c r="R10" s="225">
        <v>22</v>
      </c>
      <c r="S10" s="225">
        <v>24</v>
      </c>
      <c r="T10" s="225">
        <v>17</v>
      </c>
      <c r="U10" s="226">
        <v>128</v>
      </c>
      <c r="V10" s="226">
        <v>34729</v>
      </c>
      <c r="W10" s="35"/>
      <c r="X10" s="38"/>
      <c r="Z10" s="15"/>
    </row>
    <row r="11" spans="1:26" ht="12.75" x14ac:dyDescent="0.25">
      <c r="A11" s="230" t="s">
        <v>100</v>
      </c>
      <c r="B11" s="228">
        <v>3932</v>
      </c>
      <c r="C11" s="228">
        <v>3635</v>
      </c>
      <c r="D11" s="228">
        <v>1162</v>
      </c>
      <c r="E11" s="228">
        <v>1733</v>
      </c>
      <c r="F11" s="228">
        <v>357</v>
      </c>
      <c r="G11" s="228">
        <v>5006</v>
      </c>
      <c r="H11" s="228">
        <v>3744</v>
      </c>
      <c r="I11" s="228">
        <v>1239</v>
      </c>
      <c r="J11" s="228">
        <v>2611</v>
      </c>
      <c r="K11" s="228">
        <v>3809</v>
      </c>
      <c r="L11" s="228">
        <v>4369</v>
      </c>
      <c r="M11" s="228">
        <v>1181</v>
      </c>
      <c r="N11" s="228">
        <v>926</v>
      </c>
      <c r="O11" s="229">
        <v>33704</v>
      </c>
      <c r="P11" s="228">
        <v>32</v>
      </c>
      <c r="Q11" s="228">
        <v>34</v>
      </c>
      <c r="R11" s="228">
        <v>22</v>
      </c>
      <c r="S11" s="228">
        <v>21</v>
      </c>
      <c r="T11" s="228">
        <v>16</v>
      </c>
      <c r="U11" s="229">
        <v>125</v>
      </c>
      <c r="V11" s="229">
        <v>33829</v>
      </c>
      <c r="W11" s="35"/>
      <c r="X11" s="38"/>
      <c r="Z11" s="15"/>
    </row>
    <row r="12" spans="1:26" ht="12.75" x14ac:dyDescent="0.25">
      <c r="A12" s="231" t="s">
        <v>101</v>
      </c>
      <c r="B12" s="225">
        <v>3768</v>
      </c>
      <c r="C12" s="225">
        <v>3187</v>
      </c>
      <c r="D12" s="225">
        <v>1161</v>
      </c>
      <c r="E12" s="225">
        <v>1618</v>
      </c>
      <c r="F12" s="225">
        <v>299</v>
      </c>
      <c r="G12" s="225">
        <v>4365</v>
      </c>
      <c r="H12" s="225">
        <v>3359</v>
      </c>
      <c r="I12" s="225">
        <v>1213</v>
      </c>
      <c r="J12" s="225">
        <v>2323</v>
      </c>
      <c r="K12" s="225">
        <v>3643</v>
      </c>
      <c r="L12" s="225">
        <v>4001</v>
      </c>
      <c r="M12" s="225">
        <v>1157</v>
      </c>
      <c r="N12" s="225">
        <v>888</v>
      </c>
      <c r="O12" s="226">
        <v>30982</v>
      </c>
      <c r="P12" s="225">
        <v>30</v>
      </c>
      <c r="Q12" s="225">
        <v>34</v>
      </c>
      <c r="R12" s="225">
        <v>22</v>
      </c>
      <c r="S12" s="225">
        <v>22</v>
      </c>
      <c r="T12" s="225">
        <v>17</v>
      </c>
      <c r="U12" s="226">
        <v>125</v>
      </c>
      <c r="V12" s="226">
        <v>31107</v>
      </c>
      <c r="W12" s="35"/>
      <c r="X12" s="38"/>
      <c r="Z12" s="15"/>
    </row>
    <row r="13" spans="1:26" ht="12.75" x14ac:dyDescent="0.25">
      <c r="A13" s="230" t="s">
        <v>22</v>
      </c>
      <c r="B13" s="228">
        <v>6874</v>
      </c>
      <c r="C13" s="228">
        <v>2834</v>
      </c>
      <c r="D13" s="228">
        <v>2992</v>
      </c>
      <c r="E13" s="228">
        <v>2290</v>
      </c>
      <c r="F13" s="228">
        <v>321</v>
      </c>
      <c r="G13" s="228">
        <v>4554</v>
      </c>
      <c r="H13" s="228">
        <v>4777</v>
      </c>
      <c r="I13" s="228">
        <v>4368</v>
      </c>
      <c r="J13" s="228">
        <v>2938</v>
      </c>
      <c r="K13" s="228">
        <v>5510</v>
      </c>
      <c r="L13" s="228">
        <v>5257</v>
      </c>
      <c r="M13" s="228">
        <v>3001</v>
      </c>
      <c r="N13" s="228">
        <v>2501</v>
      </c>
      <c r="O13" s="229">
        <v>48217</v>
      </c>
      <c r="P13" s="228">
        <v>199</v>
      </c>
      <c r="Q13" s="228">
        <v>191</v>
      </c>
      <c r="R13" s="228">
        <v>127</v>
      </c>
      <c r="S13" s="228">
        <v>223</v>
      </c>
      <c r="T13" s="228">
        <v>117</v>
      </c>
      <c r="U13" s="229">
        <v>857</v>
      </c>
      <c r="V13" s="229">
        <v>49074</v>
      </c>
      <c r="W13" s="35"/>
      <c r="X13" s="38"/>
      <c r="Z13" s="15"/>
    </row>
    <row r="14" spans="1:26" ht="12.75" x14ac:dyDescent="0.25">
      <c r="A14" s="232" t="s">
        <v>23</v>
      </c>
      <c r="B14" s="233">
        <v>40443</v>
      </c>
      <c r="C14" s="233">
        <v>29089</v>
      </c>
      <c r="D14" s="233">
        <v>14852</v>
      </c>
      <c r="E14" s="233">
        <v>16785</v>
      </c>
      <c r="F14" s="233">
        <v>2735</v>
      </c>
      <c r="G14" s="233">
        <v>43672</v>
      </c>
      <c r="H14" s="233">
        <v>36325</v>
      </c>
      <c r="I14" s="233">
        <v>18119</v>
      </c>
      <c r="J14" s="233">
        <v>25497</v>
      </c>
      <c r="K14" s="233">
        <v>41126</v>
      </c>
      <c r="L14" s="233">
        <v>38314</v>
      </c>
      <c r="M14" s="233">
        <v>15079</v>
      </c>
      <c r="N14" s="233">
        <v>11236</v>
      </c>
      <c r="O14" s="234">
        <v>333272</v>
      </c>
      <c r="P14" s="233">
        <v>640</v>
      </c>
      <c r="Q14" s="233">
        <v>652</v>
      </c>
      <c r="R14" s="233">
        <v>384</v>
      </c>
      <c r="S14" s="233">
        <v>596</v>
      </c>
      <c r="T14" s="233">
        <v>379</v>
      </c>
      <c r="U14" s="234">
        <v>2651</v>
      </c>
      <c r="V14" s="234">
        <v>335923</v>
      </c>
      <c r="W14" s="27"/>
      <c r="X14" s="38"/>
      <c r="Z14" s="15"/>
    </row>
    <row r="15" spans="1:26" ht="12.75" x14ac:dyDescent="0.25">
      <c r="A15" s="47" t="s">
        <v>128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  <c r="P15" s="49"/>
      <c r="Q15" s="49"/>
      <c r="R15" s="49"/>
      <c r="S15" s="49"/>
      <c r="T15" s="49"/>
      <c r="U15" s="46"/>
      <c r="V15" s="15"/>
      <c r="X15" s="15"/>
      <c r="Z15" s="15"/>
    </row>
    <row r="16" spans="1:26" ht="12.75" x14ac:dyDescent="0.25">
      <c r="A16" s="47" t="s">
        <v>129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  <c r="P16" s="49"/>
      <c r="Q16" s="49"/>
      <c r="R16" s="49"/>
      <c r="S16" s="49"/>
      <c r="T16" s="49"/>
      <c r="U16" s="46"/>
      <c r="V16" s="15"/>
      <c r="X16" s="15"/>
      <c r="Z16" s="15"/>
    </row>
    <row r="17" spans="1:26" ht="12.75" x14ac:dyDescent="0.25">
      <c r="A17" s="47" t="s">
        <v>130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/>
      <c r="P17" s="49"/>
      <c r="Q17" s="49"/>
      <c r="R17" s="49"/>
      <c r="S17" s="49"/>
      <c r="T17" s="49"/>
      <c r="U17" s="46"/>
      <c r="V17" s="15"/>
      <c r="X17" s="15"/>
      <c r="Z17" s="15"/>
    </row>
    <row r="18" spans="1:26" x14ac:dyDescent="0.25">
      <c r="A18" s="50" t="s">
        <v>152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45"/>
      <c r="P18" s="51"/>
      <c r="Q18" s="45"/>
      <c r="R18" s="45"/>
      <c r="S18" s="45"/>
      <c r="T18" s="45"/>
    </row>
    <row r="19" spans="1:26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45"/>
      <c r="P19" s="45"/>
      <c r="Q19" s="45"/>
      <c r="R19" s="45"/>
      <c r="S19" s="45"/>
      <c r="T19" s="45"/>
    </row>
    <row r="21" spans="1:26" ht="15.75" x14ac:dyDescent="0.25">
      <c r="A21" s="6" t="s">
        <v>153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  <c r="Q21" s="7"/>
      <c r="R21" s="7"/>
      <c r="S21" s="7"/>
      <c r="T21" s="7"/>
    </row>
    <row r="22" spans="1:26" ht="38.25" x14ac:dyDescent="0.25">
      <c r="A22" s="216" t="s">
        <v>12</v>
      </c>
      <c r="B22" s="220" t="str">
        <f t="shared" ref="B22:V22" si="0">+B4</f>
        <v>Auvergne-Rhône-Alpes</v>
      </c>
      <c r="C22" s="220" t="str">
        <f t="shared" si="0"/>
        <v>Bourgogne-Franche-Comté</v>
      </c>
      <c r="D22" s="220" t="str">
        <f t="shared" si="0"/>
        <v>Bretagne</v>
      </c>
      <c r="E22" s="220" t="str">
        <f t="shared" si="0"/>
        <v>Centre-Val de Loire</v>
      </c>
      <c r="F22" s="220" t="str">
        <f t="shared" si="0"/>
        <v>Corse</v>
      </c>
      <c r="G22" s="220" t="str">
        <f t="shared" si="0"/>
        <v>Grand Est</v>
      </c>
      <c r="H22" s="220" t="str">
        <f t="shared" si="0"/>
        <v>Hauts-de-France</v>
      </c>
      <c r="I22" s="220" t="str">
        <f t="shared" si="0"/>
        <v>Ile-de-France</v>
      </c>
      <c r="J22" s="220" t="str">
        <f t="shared" si="0"/>
        <v>Normandie</v>
      </c>
      <c r="K22" s="220" t="str">
        <f t="shared" si="0"/>
        <v>Nouvelle-Aquitaine</v>
      </c>
      <c r="L22" s="220" t="str">
        <f t="shared" si="0"/>
        <v>Occitanie</v>
      </c>
      <c r="M22" s="220" t="str">
        <f t="shared" si="0"/>
        <v>Pays-de-la-Loire</v>
      </c>
      <c r="N22" s="220" t="str">
        <f t="shared" si="0"/>
        <v>Provence-Alpes-Côte-d'Azur</v>
      </c>
      <c r="O22" s="221" t="str">
        <f t="shared" si="0"/>
        <v>France métropolitaine</v>
      </c>
      <c r="P22" s="220" t="str">
        <f t="shared" si="0"/>
        <v>Guadeloupe</v>
      </c>
      <c r="Q22" s="220" t="str">
        <f t="shared" si="0"/>
        <v>Martinique</v>
      </c>
      <c r="R22" s="220" t="str">
        <f t="shared" si="0"/>
        <v>Guyane</v>
      </c>
      <c r="S22" s="220" t="str">
        <f t="shared" si="0"/>
        <v>La Réunion</v>
      </c>
      <c r="T22" s="220" t="str">
        <f t="shared" si="0"/>
        <v>Mayotte</v>
      </c>
      <c r="U22" s="221" t="str">
        <f t="shared" si="0"/>
        <v>DOM</v>
      </c>
      <c r="V22" s="221" t="str">
        <f t="shared" si="0"/>
        <v>France métropolitaine + DOM</v>
      </c>
    </row>
    <row r="23" spans="1:26" ht="12.75" x14ac:dyDescent="0.25">
      <c r="A23" s="222" t="s">
        <v>41</v>
      </c>
      <c r="B23" s="235">
        <v>56.332000000000001</v>
      </c>
      <c r="C23" s="235">
        <v>56.417999999999999</v>
      </c>
      <c r="D23" s="235">
        <v>55.656999999999996</v>
      </c>
      <c r="E23" s="235">
        <v>57.598999999999997</v>
      </c>
      <c r="F23" s="235">
        <v>58.131999999999998</v>
      </c>
      <c r="G23" s="235">
        <v>55.774000000000001</v>
      </c>
      <c r="H23" s="235">
        <v>56.494</v>
      </c>
      <c r="I23" s="235">
        <v>56.448</v>
      </c>
      <c r="J23" s="235">
        <v>57.283999999999999</v>
      </c>
      <c r="K23" s="235">
        <v>56.959000000000003</v>
      </c>
      <c r="L23" s="235">
        <v>57.771000000000001</v>
      </c>
      <c r="M23" s="235">
        <v>55.210999999999999</v>
      </c>
      <c r="N23" s="235">
        <v>58.793999999999997</v>
      </c>
      <c r="O23" s="236">
        <v>56.694000000000003</v>
      </c>
      <c r="P23" s="235">
        <v>58.197000000000003</v>
      </c>
      <c r="Q23" s="235">
        <v>58.451000000000001</v>
      </c>
      <c r="R23" s="235">
        <v>50.207000000000001</v>
      </c>
      <c r="S23" s="235">
        <v>54.572000000000003</v>
      </c>
      <c r="T23" s="235">
        <v>47.052999999999997</v>
      </c>
      <c r="U23" s="236">
        <v>54.554000000000002</v>
      </c>
      <c r="V23" s="236">
        <v>56.673999999999999</v>
      </c>
    </row>
    <row r="24" spans="1:26" ht="14.25" x14ac:dyDescent="0.25">
      <c r="A24" s="11" t="s">
        <v>124</v>
      </c>
      <c r="B24" s="237">
        <v>53.866999999999997</v>
      </c>
      <c r="C24" s="237">
        <v>56.473999999999997</v>
      </c>
      <c r="D24" s="237">
        <v>53.53</v>
      </c>
      <c r="E24" s="237">
        <v>53.170999999999999</v>
      </c>
      <c r="F24" s="237">
        <v>55.238</v>
      </c>
      <c r="G24" s="237">
        <v>54.088000000000001</v>
      </c>
      <c r="H24" s="237">
        <v>53.523000000000003</v>
      </c>
      <c r="I24" s="237">
        <v>51.875</v>
      </c>
      <c r="J24" s="237">
        <v>51.686</v>
      </c>
      <c r="K24" s="237">
        <v>54.277999999999999</v>
      </c>
      <c r="L24" s="237">
        <v>54.892000000000003</v>
      </c>
      <c r="M24" s="237">
        <v>52.692</v>
      </c>
      <c r="N24" s="237">
        <v>57.381999999999998</v>
      </c>
      <c r="O24" s="238">
        <v>53.963000000000001</v>
      </c>
      <c r="P24" s="237">
        <v>57.768999999999998</v>
      </c>
      <c r="Q24" s="237">
        <v>61.442</v>
      </c>
      <c r="R24" s="237">
        <v>51.981000000000002</v>
      </c>
      <c r="S24" s="237">
        <v>56.421999999999997</v>
      </c>
      <c r="T24" s="237" t="s">
        <v>69</v>
      </c>
      <c r="U24" s="238">
        <v>56.784999999999997</v>
      </c>
      <c r="V24" s="238">
        <v>54.244</v>
      </c>
    </row>
    <row r="25" spans="1:26" ht="14.25" x14ac:dyDescent="0.25">
      <c r="A25" s="227" t="s">
        <v>125</v>
      </c>
      <c r="B25" s="239">
        <v>57.472999999999999</v>
      </c>
      <c r="C25" s="239">
        <v>58.48</v>
      </c>
      <c r="D25" s="239">
        <v>56.137</v>
      </c>
      <c r="E25" s="239">
        <v>59.344000000000001</v>
      </c>
      <c r="F25" s="239" t="s">
        <v>69</v>
      </c>
      <c r="G25" s="239">
        <v>58.472999999999999</v>
      </c>
      <c r="H25" s="239">
        <v>58.085999999999999</v>
      </c>
      <c r="I25" s="239">
        <v>54.768999999999998</v>
      </c>
      <c r="J25" s="239">
        <v>57.625</v>
      </c>
      <c r="K25" s="239">
        <v>58.771999999999998</v>
      </c>
      <c r="L25" s="239">
        <v>59.707000000000001</v>
      </c>
      <c r="M25" s="239">
        <v>57.151000000000003</v>
      </c>
      <c r="N25" s="239">
        <v>58.215000000000003</v>
      </c>
      <c r="O25" s="240">
        <v>58.006</v>
      </c>
      <c r="P25" s="239">
        <v>58.88</v>
      </c>
      <c r="Q25" s="228" t="s">
        <v>69</v>
      </c>
      <c r="R25" s="228" t="s">
        <v>69</v>
      </c>
      <c r="S25" s="239">
        <v>52.52</v>
      </c>
      <c r="T25" s="239">
        <v>45.23</v>
      </c>
      <c r="U25" s="240">
        <v>53.189</v>
      </c>
      <c r="V25" s="240">
        <v>57.868000000000002</v>
      </c>
    </row>
    <row r="26" spans="1:26" ht="12.75" x14ac:dyDescent="0.25">
      <c r="A26" s="11" t="s">
        <v>20</v>
      </c>
      <c r="B26" s="237">
        <v>60.363999999999997</v>
      </c>
      <c r="C26" s="237">
        <v>61.171999999999997</v>
      </c>
      <c r="D26" s="237">
        <v>59.343000000000004</v>
      </c>
      <c r="E26" s="237">
        <v>61.915999999999997</v>
      </c>
      <c r="F26" s="237">
        <v>61.006999999999998</v>
      </c>
      <c r="G26" s="237">
        <v>61.048000000000002</v>
      </c>
      <c r="H26" s="237">
        <v>61.500999999999998</v>
      </c>
      <c r="I26" s="237">
        <v>59.701000000000001</v>
      </c>
      <c r="J26" s="237">
        <v>62.362000000000002</v>
      </c>
      <c r="K26" s="237">
        <v>61.665999999999997</v>
      </c>
      <c r="L26" s="237">
        <v>62.015999999999998</v>
      </c>
      <c r="M26" s="237">
        <v>59.63</v>
      </c>
      <c r="N26" s="237">
        <v>61.384</v>
      </c>
      <c r="O26" s="238">
        <v>61.161000000000001</v>
      </c>
      <c r="P26" s="237">
        <v>59.78</v>
      </c>
      <c r="Q26" s="237">
        <v>60.783000000000001</v>
      </c>
      <c r="R26" s="237">
        <v>52.067999999999998</v>
      </c>
      <c r="S26" s="237">
        <v>55.753</v>
      </c>
      <c r="T26" s="237">
        <v>47.551000000000002</v>
      </c>
      <c r="U26" s="238">
        <v>55.412999999999997</v>
      </c>
      <c r="V26" s="238">
        <v>61.076000000000001</v>
      </c>
    </row>
    <row r="27" spans="1:26" ht="14.25" x14ac:dyDescent="0.25">
      <c r="A27" s="227" t="s">
        <v>126</v>
      </c>
      <c r="B27" s="239">
        <v>55.792999999999999</v>
      </c>
      <c r="C27" s="239">
        <v>55.781999999999996</v>
      </c>
      <c r="D27" s="239">
        <v>55.176000000000002</v>
      </c>
      <c r="E27" s="239">
        <v>56.972000000000001</v>
      </c>
      <c r="F27" s="239">
        <v>57.634</v>
      </c>
      <c r="G27" s="239">
        <v>55.052</v>
      </c>
      <c r="H27" s="239">
        <v>55.908000000000001</v>
      </c>
      <c r="I27" s="239">
        <v>56.13</v>
      </c>
      <c r="J27" s="239">
        <v>56.680999999999997</v>
      </c>
      <c r="K27" s="239">
        <v>56.33</v>
      </c>
      <c r="L27" s="239">
        <v>57.146999999999998</v>
      </c>
      <c r="M27" s="239">
        <v>54.588999999999999</v>
      </c>
      <c r="N27" s="239">
        <v>58.406999999999996</v>
      </c>
      <c r="O27" s="240">
        <v>56.1</v>
      </c>
      <c r="P27" s="239">
        <v>57.82</v>
      </c>
      <c r="Q27" s="239">
        <v>57.899000000000001</v>
      </c>
      <c r="R27" s="239">
        <v>49.57</v>
      </c>
      <c r="S27" s="239">
        <v>54.231999999999999</v>
      </c>
      <c r="T27" s="239">
        <v>46.978999999999999</v>
      </c>
      <c r="U27" s="240">
        <v>54.273000000000003</v>
      </c>
      <c r="V27" s="240">
        <v>56.085000000000001</v>
      </c>
    </row>
    <row r="28" spans="1:26" ht="12.75" x14ac:dyDescent="0.25">
      <c r="A28" s="39" t="s">
        <v>127</v>
      </c>
      <c r="B28" s="237">
        <v>61.805999999999997</v>
      </c>
      <c r="C28" s="237">
        <v>62.716999999999999</v>
      </c>
      <c r="D28" s="237">
        <v>61.253</v>
      </c>
      <c r="E28" s="237">
        <v>63.552</v>
      </c>
      <c r="F28" s="237">
        <v>63.661000000000001</v>
      </c>
      <c r="G28" s="237">
        <v>62.442999999999998</v>
      </c>
      <c r="H28" s="237">
        <v>62.871000000000002</v>
      </c>
      <c r="I28" s="237">
        <v>62.057000000000002</v>
      </c>
      <c r="J28" s="237">
        <v>63.85</v>
      </c>
      <c r="K28" s="237">
        <v>63.02</v>
      </c>
      <c r="L28" s="237">
        <v>63.398000000000003</v>
      </c>
      <c r="M28" s="237">
        <v>61.536000000000001</v>
      </c>
      <c r="N28" s="237">
        <v>63.402000000000001</v>
      </c>
      <c r="O28" s="238">
        <v>62.753</v>
      </c>
      <c r="P28" s="237">
        <v>63.482999999999997</v>
      </c>
      <c r="Q28" s="237">
        <v>64.263999999999996</v>
      </c>
      <c r="R28" s="237">
        <v>58.771999999999998</v>
      </c>
      <c r="S28" s="237">
        <v>56.290999999999997</v>
      </c>
      <c r="T28" s="237">
        <v>49.941000000000003</v>
      </c>
      <c r="U28" s="238">
        <v>59.734000000000002</v>
      </c>
      <c r="V28" s="238">
        <v>62.741999999999997</v>
      </c>
    </row>
    <row r="29" spans="1:26" ht="12.75" x14ac:dyDescent="0.25">
      <c r="A29" s="230" t="s">
        <v>100</v>
      </c>
      <c r="B29" s="239">
        <v>60.39</v>
      </c>
      <c r="C29" s="239">
        <v>60.069000000000003</v>
      </c>
      <c r="D29" s="239">
        <v>59.948999999999998</v>
      </c>
      <c r="E29" s="239">
        <v>62.152999999999999</v>
      </c>
      <c r="F29" s="239">
        <v>63.07</v>
      </c>
      <c r="G29" s="239">
        <v>59.898000000000003</v>
      </c>
      <c r="H29" s="239">
        <v>60.71</v>
      </c>
      <c r="I29" s="239">
        <v>61.109000000000002</v>
      </c>
      <c r="J29" s="239">
        <v>61.825000000000003</v>
      </c>
      <c r="K29" s="239">
        <v>61.106999999999999</v>
      </c>
      <c r="L29" s="239">
        <v>61.622</v>
      </c>
      <c r="M29" s="239">
        <v>59.651000000000003</v>
      </c>
      <c r="N29" s="239">
        <v>63.151000000000003</v>
      </c>
      <c r="O29" s="240">
        <v>60.85</v>
      </c>
      <c r="P29" s="239">
        <v>61.936999999999998</v>
      </c>
      <c r="Q29" s="239">
        <v>60.911000000000001</v>
      </c>
      <c r="R29" s="239">
        <v>52.545000000000002</v>
      </c>
      <c r="S29" s="239">
        <v>63.619</v>
      </c>
      <c r="T29" s="239">
        <v>47.5</v>
      </c>
      <c r="U29" s="240">
        <v>58.44</v>
      </c>
      <c r="V29" s="240">
        <v>60.841000000000001</v>
      </c>
    </row>
    <row r="30" spans="1:26" ht="12.75" x14ac:dyDescent="0.25">
      <c r="A30" s="231" t="s">
        <v>101</v>
      </c>
      <c r="B30" s="237">
        <v>58.66</v>
      </c>
      <c r="C30" s="237">
        <v>58.347999999999999</v>
      </c>
      <c r="D30" s="237">
        <v>58.103999999999999</v>
      </c>
      <c r="E30" s="237">
        <v>60.338999999999999</v>
      </c>
      <c r="F30" s="237">
        <v>61.323999999999998</v>
      </c>
      <c r="G30" s="237">
        <v>57.826000000000001</v>
      </c>
      <c r="H30" s="237">
        <v>58.765999999999998</v>
      </c>
      <c r="I30" s="237">
        <v>59.710999999999999</v>
      </c>
      <c r="J30" s="237">
        <v>60.362000000000002</v>
      </c>
      <c r="K30" s="237">
        <v>59.564</v>
      </c>
      <c r="L30" s="237">
        <v>59.954000000000001</v>
      </c>
      <c r="M30" s="237">
        <v>57.634</v>
      </c>
      <c r="N30" s="237">
        <v>61.607999999999997</v>
      </c>
      <c r="O30" s="238">
        <v>59.103000000000002</v>
      </c>
      <c r="P30" s="237">
        <v>59.533000000000001</v>
      </c>
      <c r="Q30" s="237">
        <v>60.704999999999998</v>
      </c>
      <c r="R30" s="237">
        <v>52.5</v>
      </c>
      <c r="S30" s="237">
        <v>55.680999999999997</v>
      </c>
      <c r="T30" s="237">
        <v>48.881999999999998</v>
      </c>
      <c r="U30" s="238">
        <v>56.488</v>
      </c>
      <c r="V30" s="238">
        <v>59.091999999999999</v>
      </c>
    </row>
    <row r="31" spans="1:26" ht="12.75" x14ac:dyDescent="0.25">
      <c r="A31" s="230" t="s">
        <v>22</v>
      </c>
      <c r="B31" s="239">
        <v>57.956000000000003</v>
      </c>
      <c r="C31" s="239">
        <v>58.162999999999997</v>
      </c>
      <c r="D31" s="239">
        <v>57.795999999999999</v>
      </c>
      <c r="E31" s="239">
        <v>59.58</v>
      </c>
      <c r="F31" s="239">
        <v>59.551000000000002</v>
      </c>
      <c r="G31" s="239">
        <v>58.15</v>
      </c>
      <c r="H31" s="239">
        <v>58.497</v>
      </c>
      <c r="I31" s="239">
        <v>57.343000000000004</v>
      </c>
      <c r="J31" s="239">
        <v>59.877000000000002</v>
      </c>
      <c r="K31" s="239">
        <v>59.01</v>
      </c>
      <c r="L31" s="239">
        <v>59.381</v>
      </c>
      <c r="M31" s="239">
        <v>56.936999999999998</v>
      </c>
      <c r="N31" s="239">
        <v>60.569000000000003</v>
      </c>
      <c r="O31" s="240">
        <v>58.527000000000001</v>
      </c>
      <c r="P31" s="239">
        <v>58</v>
      </c>
      <c r="Q31" s="239">
        <v>59.136000000000003</v>
      </c>
      <c r="R31" s="239">
        <v>50.283000000000001</v>
      </c>
      <c r="S31" s="239">
        <v>54.591000000000001</v>
      </c>
      <c r="T31" s="239">
        <v>46.47</v>
      </c>
      <c r="U31" s="240">
        <v>54.648000000000003</v>
      </c>
      <c r="V31" s="240">
        <v>58.46</v>
      </c>
    </row>
    <row r="32" spans="1:26" ht="12.75" x14ac:dyDescent="0.25">
      <c r="A32" s="232" t="s">
        <v>23</v>
      </c>
      <c r="B32" s="241">
        <v>54.116</v>
      </c>
      <c r="C32" s="241">
        <v>53.859000000000002</v>
      </c>
      <c r="D32" s="241">
        <v>53.555999999999997</v>
      </c>
      <c r="E32" s="241">
        <v>55.070999999999998</v>
      </c>
      <c r="F32" s="241">
        <v>55.509</v>
      </c>
      <c r="G32" s="241">
        <v>53.033999999999999</v>
      </c>
      <c r="H32" s="241">
        <v>54.085000000000001</v>
      </c>
      <c r="I32" s="241">
        <v>54.843000000000004</v>
      </c>
      <c r="J32" s="241">
        <v>54.71</v>
      </c>
      <c r="K32" s="241">
        <v>54.548000000000002</v>
      </c>
      <c r="L32" s="241">
        <v>55.314999999999998</v>
      </c>
      <c r="M32" s="241">
        <v>52.930999999999997</v>
      </c>
      <c r="N32" s="241">
        <v>56.862000000000002</v>
      </c>
      <c r="O32" s="242">
        <v>54.298000000000002</v>
      </c>
      <c r="P32" s="241">
        <v>57.204000000000001</v>
      </c>
      <c r="Q32" s="241">
        <v>56.901000000000003</v>
      </c>
      <c r="R32" s="241">
        <v>48.468000000000004</v>
      </c>
      <c r="S32" s="241">
        <v>53.63</v>
      </c>
      <c r="T32" s="241">
        <v>46.896999999999998</v>
      </c>
      <c r="U32" s="242">
        <v>53.587000000000003</v>
      </c>
      <c r="V32" s="242">
        <v>54.292000000000002</v>
      </c>
    </row>
    <row r="33" spans="1:22" ht="12.75" x14ac:dyDescent="0.25">
      <c r="A33" s="47" t="s">
        <v>128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8"/>
      <c r="P33" s="49"/>
      <c r="Q33" s="49"/>
      <c r="R33" s="49"/>
      <c r="S33" s="49"/>
      <c r="T33" s="49"/>
      <c r="U33" s="46"/>
    </row>
    <row r="34" spans="1:22" ht="12.75" x14ac:dyDescent="0.25">
      <c r="A34" s="47" t="s">
        <v>129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8"/>
      <c r="P34" s="49"/>
      <c r="Q34" s="49"/>
      <c r="R34" s="49"/>
      <c r="S34" s="49"/>
      <c r="T34" s="49"/>
      <c r="U34" s="46"/>
    </row>
    <row r="35" spans="1:22" ht="12.75" x14ac:dyDescent="0.25">
      <c r="A35" s="47" t="s">
        <v>130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8"/>
      <c r="P35" s="49"/>
      <c r="Q35" s="49"/>
      <c r="R35" s="49"/>
      <c r="S35" s="49"/>
      <c r="T35" s="49"/>
      <c r="U35" s="46"/>
    </row>
    <row r="36" spans="1:22" ht="12.75" x14ac:dyDescent="0.25">
      <c r="A36" s="50" t="s">
        <v>147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48"/>
      <c r="P36" s="49"/>
      <c r="Q36" s="49"/>
      <c r="R36" s="49"/>
      <c r="S36" s="49"/>
      <c r="T36" s="49"/>
      <c r="U36" s="46"/>
    </row>
    <row r="37" spans="1:22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45"/>
      <c r="P37" s="45"/>
      <c r="Q37" s="45"/>
      <c r="R37" s="45"/>
      <c r="S37" s="45"/>
      <c r="T37" s="45"/>
    </row>
    <row r="39" spans="1:22" ht="15.75" x14ac:dyDescent="0.25">
      <c r="A39" s="54" t="s">
        <v>154</v>
      </c>
    </row>
    <row r="40" spans="1:22" ht="15" x14ac:dyDescent="0.25">
      <c r="A40" s="243" t="s">
        <v>1</v>
      </c>
    </row>
    <row r="41" spans="1:22" ht="38.25" x14ac:dyDescent="0.25">
      <c r="A41" s="221" t="s">
        <v>29</v>
      </c>
      <c r="B41" s="220" t="str">
        <f>+B4</f>
        <v>Auvergne-Rhône-Alpes</v>
      </c>
      <c r="C41" s="220" t="str">
        <f t="shared" ref="C41:U41" si="1">+C4</f>
        <v>Bourgogne-Franche-Comté</v>
      </c>
      <c r="D41" s="220" t="str">
        <f t="shared" si="1"/>
        <v>Bretagne</v>
      </c>
      <c r="E41" s="220" t="str">
        <f t="shared" si="1"/>
        <v>Centre-Val de Loire</v>
      </c>
      <c r="F41" s="220" t="str">
        <f t="shared" si="1"/>
        <v>Corse</v>
      </c>
      <c r="G41" s="220" t="str">
        <f t="shared" si="1"/>
        <v>Grand Est</v>
      </c>
      <c r="H41" s="220" t="str">
        <f t="shared" si="1"/>
        <v>Hauts-de-France</v>
      </c>
      <c r="I41" s="220" t="str">
        <f t="shared" si="1"/>
        <v>Ile-de-France</v>
      </c>
      <c r="J41" s="220" t="str">
        <f t="shared" si="1"/>
        <v>Normandie</v>
      </c>
      <c r="K41" s="220" t="str">
        <f t="shared" si="1"/>
        <v>Nouvelle-Aquitaine</v>
      </c>
      <c r="L41" s="220" t="str">
        <f t="shared" si="1"/>
        <v>Occitanie</v>
      </c>
      <c r="M41" s="220" t="str">
        <f t="shared" si="1"/>
        <v>Pays-de-la-Loire</v>
      </c>
      <c r="N41" s="220" t="str">
        <f t="shared" si="1"/>
        <v>Provence-Alpes-Côte-d'Azur</v>
      </c>
      <c r="O41" s="221" t="str">
        <f t="shared" si="1"/>
        <v>France métropolitaine</v>
      </c>
      <c r="P41" s="220" t="str">
        <f t="shared" si="1"/>
        <v>Guadeloupe</v>
      </c>
      <c r="Q41" s="220" t="str">
        <f t="shared" si="1"/>
        <v>Martinique</v>
      </c>
      <c r="R41" s="220" t="str">
        <f t="shared" si="1"/>
        <v>Guyane</v>
      </c>
      <c r="S41" s="220" t="str">
        <f t="shared" si="1"/>
        <v>La Réunion</v>
      </c>
      <c r="T41" s="220" t="str">
        <f t="shared" si="1"/>
        <v>Mayotte</v>
      </c>
      <c r="U41" s="221" t="str">
        <f t="shared" si="1"/>
        <v>DOM</v>
      </c>
      <c r="V41" s="221" t="str">
        <f>+V4</f>
        <v>France métropolitaine + DOM</v>
      </c>
    </row>
    <row r="42" spans="1:22" ht="12.75" x14ac:dyDescent="0.25">
      <c r="A42" s="58" t="s">
        <v>30</v>
      </c>
      <c r="B42" s="244">
        <v>6.7110000000000003</v>
      </c>
      <c r="C42" s="244">
        <v>8.9529999999999994</v>
      </c>
      <c r="D42" s="244">
        <v>7.6989999999999998</v>
      </c>
      <c r="E42" s="244">
        <v>8.4789999999999992</v>
      </c>
      <c r="F42" s="244">
        <v>4.9779999999999998</v>
      </c>
      <c r="G42" s="244">
        <v>9.2789999999999999</v>
      </c>
      <c r="H42" s="244">
        <v>7.1639999999999997</v>
      </c>
      <c r="I42" s="244">
        <v>2.72</v>
      </c>
      <c r="J42" s="244">
        <v>8.1059999999999999</v>
      </c>
      <c r="K42" s="244">
        <v>9.6880000000000006</v>
      </c>
      <c r="L42" s="244">
        <v>10.079000000000001</v>
      </c>
      <c r="M42" s="244">
        <v>8.5790000000000006</v>
      </c>
      <c r="N42" s="244">
        <v>5.375</v>
      </c>
      <c r="O42" s="245">
        <v>8.0939999999999994</v>
      </c>
      <c r="P42" s="244">
        <v>2.6890000000000001</v>
      </c>
      <c r="Q42" s="244">
        <v>1.7330000000000001</v>
      </c>
      <c r="R42" s="244">
        <v>4.7610000000000001</v>
      </c>
      <c r="S42" s="244">
        <v>4.891</v>
      </c>
      <c r="T42" s="244">
        <v>0.40100000000000002</v>
      </c>
      <c r="U42" s="245">
        <v>2.988</v>
      </c>
      <c r="V42" s="245">
        <v>8.0470000000000006</v>
      </c>
    </row>
    <row r="43" spans="1:22" ht="12.75" x14ac:dyDescent="0.25">
      <c r="A43" s="246" t="s">
        <v>31</v>
      </c>
      <c r="B43" s="247">
        <v>7.4820000000000002</v>
      </c>
      <c r="C43" s="247">
        <v>6.3659999999999997</v>
      </c>
      <c r="D43" s="247">
        <v>5.9160000000000004</v>
      </c>
      <c r="E43" s="247">
        <v>6.609</v>
      </c>
      <c r="F43" s="247">
        <v>12.404999999999999</v>
      </c>
      <c r="G43" s="247">
        <v>5.6820000000000004</v>
      </c>
      <c r="H43" s="247">
        <v>5.0609999999999999</v>
      </c>
      <c r="I43" s="247">
        <v>6.8390000000000004</v>
      </c>
      <c r="J43" s="247">
        <v>6.3239999999999998</v>
      </c>
      <c r="K43" s="247">
        <v>7.16</v>
      </c>
      <c r="L43" s="247">
        <v>7.0880000000000001</v>
      </c>
      <c r="M43" s="247">
        <v>6.1420000000000003</v>
      </c>
      <c r="N43" s="247">
        <v>10.298999999999999</v>
      </c>
      <c r="O43" s="248">
        <v>6.6539999999999999</v>
      </c>
      <c r="P43" s="247">
        <v>8.9640000000000004</v>
      </c>
      <c r="Q43" s="247">
        <v>8.4049999999999994</v>
      </c>
      <c r="R43" s="247">
        <v>9.3949999999999996</v>
      </c>
      <c r="S43" s="247">
        <v>8.58</v>
      </c>
      <c r="T43" s="247">
        <v>5.08</v>
      </c>
      <c r="U43" s="248">
        <v>8.2469999999999999</v>
      </c>
      <c r="V43" s="248">
        <v>6.6689999999999996</v>
      </c>
    </row>
    <row r="44" spans="1:22" ht="12.75" x14ac:dyDescent="0.25">
      <c r="A44" s="58" t="s">
        <v>131</v>
      </c>
      <c r="B44" s="244">
        <v>23.556999999999999</v>
      </c>
      <c r="C44" s="244">
        <v>17.731000000000002</v>
      </c>
      <c r="D44" s="244">
        <v>23.13</v>
      </c>
      <c r="E44" s="244">
        <v>21.117999999999999</v>
      </c>
      <c r="F44" s="244">
        <v>22.382999999999999</v>
      </c>
      <c r="G44" s="244">
        <v>18.895</v>
      </c>
      <c r="H44" s="244">
        <v>19.283999999999999</v>
      </c>
      <c r="I44" s="244">
        <v>39.337000000000003</v>
      </c>
      <c r="J44" s="244">
        <v>18.405000000000001</v>
      </c>
      <c r="K44" s="244">
        <v>19.077000000000002</v>
      </c>
      <c r="L44" s="244">
        <v>19.876000000000001</v>
      </c>
      <c r="M44" s="244">
        <v>21.706</v>
      </c>
      <c r="N44" s="244">
        <v>26.417000000000002</v>
      </c>
      <c r="O44" s="249">
        <v>21.338999999999999</v>
      </c>
      <c r="P44" s="244">
        <v>29.338999999999999</v>
      </c>
      <c r="Q44" s="244">
        <v>26.428999999999998</v>
      </c>
      <c r="R44" s="244">
        <v>20.334</v>
      </c>
      <c r="S44" s="244">
        <v>29.591000000000001</v>
      </c>
      <c r="T44" s="244">
        <v>30.882000000000001</v>
      </c>
      <c r="U44" s="249">
        <v>27.614000000000001</v>
      </c>
      <c r="V44" s="249">
        <v>21.396999999999998</v>
      </c>
    </row>
    <row r="45" spans="1:22" ht="12.75" x14ac:dyDescent="0.25">
      <c r="A45" s="246" t="s">
        <v>8</v>
      </c>
      <c r="B45" s="247">
        <v>16.931000000000001</v>
      </c>
      <c r="C45" s="247">
        <v>17.350999999999999</v>
      </c>
      <c r="D45" s="247">
        <v>19.119</v>
      </c>
      <c r="E45" s="247">
        <v>16.773</v>
      </c>
      <c r="F45" s="247">
        <v>13.935</v>
      </c>
      <c r="G45" s="247">
        <v>17.526</v>
      </c>
      <c r="H45" s="247">
        <v>18.033000000000001</v>
      </c>
      <c r="I45" s="247">
        <v>14.085000000000001</v>
      </c>
      <c r="J45" s="247">
        <v>17.052</v>
      </c>
      <c r="K45" s="247">
        <v>16.439</v>
      </c>
      <c r="L45" s="247">
        <v>16.079000000000001</v>
      </c>
      <c r="M45" s="247">
        <v>19.716999999999999</v>
      </c>
      <c r="N45" s="247">
        <v>12.91</v>
      </c>
      <c r="O45" s="248">
        <v>16.904</v>
      </c>
      <c r="P45" s="247">
        <v>20.7</v>
      </c>
      <c r="Q45" s="247">
        <v>21.837</v>
      </c>
      <c r="R45" s="247">
        <v>29.213999999999999</v>
      </c>
      <c r="S45" s="247">
        <v>19.646999999999998</v>
      </c>
      <c r="T45" s="247">
        <v>37.298999999999999</v>
      </c>
      <c r="U45" s="248">
        <v>24.393000000000001</v>
      </c>
      <c r="V45" s="248">
        <v>16.972999999999999</v>
      </c>
    </row>
    <row r="46" spans="1:22" ht="12.75" x14ac:dyDescent="0.25">
      <c r="A46" s="58" t="s">
        <v>32</v>
      </c>
      <c r="B46" s="244">
        <v>13.090999999999999</v>
      </c>
      <c r="C46" s="244">
        <v>12.923</v>
      </c>
      <c r="D46" s="244">
        <v>14.351000000000001</v>
      </c>
      <c r="E46" s="244">
        <v>13.551</v>
      </c>
      <c r="F46" s="244">
        <v>13.119</v>
      </c>
      <c r="G46" s="244">
        <v>13.18</v>
      </c>
      <c r="H46" s="244">
        <v>13.275</v>
      </c>
      <c r="I46" s="244">
        <v>10.510999999999999</v>
      </c>
      <c r="J46" s="244">
        <v>12.52</v>
      </c>
      <c r="K46" s="244">
        <v>13.749000000000001</v>
      </c>
      <c r="L46" s="244">
        <v>12.802</v>
      </c>
      <c r="M46" s="244">
        <v>14.532999999999999</v>
      </c>
      <c r="N46" s="244">
        <v>11.224</v>
      </c>
      <c r="O46" s="249">
        <v>13.05</v>
      </c>
      <c r="P46" s="244">
        <v>12.958</v>
      </c>
      <c r="Q46" s="244">
        <v>13.430999999999999</v>
      </c>
      <c r="R46" s="244">
        <v>18.79</v>
      </c>
      <c r="S46" s="244">
        <v>15.316000000000001</v>
      </c>
      <c r="T46" s="244">
        <v>17.379000000000001</v>
      </c>
      <c r="U46" s="249">
        <v>15.156000000000001</v>
      </c>
      <c r="V46" s="249">
        <v>13.07</v>
      </c>
    </row>
    <row r="47" spans="1:22" ht="12.75" x14ac:dyDescent="0.25">
      <c r="A47" s="246" t="s">
        <v>33</v>
      </c>
      <c r="B47" s="247">
        <v>5.569</v>
      </c>
      <c r="C47" s="247">
        <v>9.0190000000000001</v>
      </c>
      <c r="D47" s="247">
        <v>5.8959999999999999</v>
      </c>
      <c r="E47" s="247">
        <v>5.6790000000000003</v>
      </c>
      <c r="F47" s="247">
        <v>2.5299999999999998</v>
      </c>
      <c r="G47" s="247">
        <v>9.2929999999999993</v>
      </c>
      <c r="H47" s="247">
        <v>8.3119999999999994</v>
      </c>
      <c r="I47" s="247">
        <v>1.94</v>
      </c>
      <c r="J47" s="247">
        <v>7.173</v>
      </c>
      <c r="K47" s="247">
        <v>6.375</v>
      </c>
      <c r="L47" s="247">
        <v>4.5519999999999996</v>
      </c>
      <c r="M47" s="247">
        <v>6.6230000000000002</v>
      </c>
      <c r="N47" s="247">
        <v>2.6459999999999999</v>
      </c>
      <c r="O47" s="248">
        <v>6.4870000000000001</v>
      </c>
      <c r="P47" s="247">
        <v>2.1179999999999999</v>
      </c>
      <c r="Q47" s="247">
        <v>2.512</v>
      </c>
      <c r="R47" s="247">
        <v>3.2170000000000001</v>
      </c>
      <c r="S47" s="247">
        <v>2.2450000000000001</v>
      </c>
      <c r="T47" s="247">
        <v>2.8069999999999999</v>
      </c>
      <c r="U47" s="248">
        <v>2.5030000000000001</v>
      </c>
      <c r="V47" s="248">
        <v>6.45</v>
      </c>
    </row>
    <row r="48" spans="1:22" ht="12.75" x14ac:dyDescent="0.25">
      <c r="A48" s="173" t="s">
        <v>9</v>
      </c>
      <c r="B48" s="244">
        <v>23.103000000000002</v>
      </c>
      <c r="C48" s="244">
        <v>24.841999999999999</v>
      </c>
      <c r="D48" s="244">
        <v>20.422999999999998</v>
      </c>
      <c r="E48" s="244">
        <v>24.544</v>
      </c>
      <c r="F48" s="244">
        <v>25.015000000000001</v>
      </c>
      <c r="G48" s="244">
        <v>22.754000000000001</v>
      </c>
      <c r="H48" s="244">
        <v>24.446000000000002</v>
      </c>
      <c r="I48" s="244">
        <v>19.741</v>
      </c>
      <c r="J48" s="244">
        <v>27.422000000000001</v>
      </c>
      <c r="K48" s="244">
        <v>24.169</v>
      </c>
      <c r="L48" s="244">
        <v>26.055</v>
      </c>
      <c r="M48" s="244">
        <v>19.484999999999999</v>
      </c>
      <c r="N48" s="244">
        <v>26.879000000000001</v>
      </c>
      <c r="O48" s="249">
        <v>23.911000000000001</v>
      </c>
      <c r="P48" s="244">
        <v>18.581</v>
      </c>
      <c r="Q48" s="244">
        <v>20.103000000000002</v>
      </c>
      <c r="R48" s="244">
        <v>6.5629999999999997</v>
      </c>
      <c r="S48" s="244">
        <v>11.467000000000001</v>
      </c>
      <c r="T48" s="244">
        <v>2.2719999999999998</v>
      </c>
      <c r="U48" s="249">
        <v>13.021000000000001</v>
      </c>
      <c r="V48" s="249">
        <v>23.81</v>
      </c>
    </row>
    <row r="49" spans="1:22" ht="12.75" x14ac:dyDescent="0.25">
      <c r="A49" s="246" t="s">
        <v>10</v>
      </c>
      <c r="B49" s="247">
        <v>3.552</v>
      </c>
      <c r="C49" s="247">
        <v>2.81</v>
      </c>
      <c r="D49" s="247">
        <v>3.4630000000000001</v>
      </c>
      <c r="E49" s="247">
        <v>3.2429999999999999</v>
      </c>
      <c r="F49" s="247">
        <v>5.6310000000000002</v>
      </c>
      <c r="G49" s="247">
        <v>3.387</v>
      </c>
      <c r="H49" s="247">
        <v>4.4189999999999996</v>
      </c>
      <c r="I49" s="247">
        <v>4.8250000000000002</v>
      </c>
      <c r="J49" s="247">
        <v>2.9950000000000001</v>
      </c>
      <c r="K49" s="247">
        <v>3.3380000000000001</v>
      </c>
      <c r="L49" s="247">
        <v>3.4649999999999999</v>
      </c>
      <c r="M49" s="247">
        <v>3.2109999999999999</v>
      </c>
      <c r="N49" s="247">
        <v>4.2450000000000001</v>
      </c>
      <c r="O49" s="248">
        <v>3.5569999999999999</v>
      </c>
      <c r="P49" s="247">
        <v>4.6449999999999996</v>
      </c>
      <c r="Q49" s="247">
        <v>5.5449999999999999</v>
      </c>
      <c r="R49" s="247">
        <v>7.7220000000000004</v>
      </c>
      <c r="S49" s="247">
        <v>8.2590000000000003</v>
      </c>
      <c r="T49" s="247">
        <v>3.8769999999999998</v>
      </c>
      <c r="U49" s="248">
        <v>6.0739999999999998</v>
      </c>
      <c r="V49" s="248">
        <v>3.58</v>
      </c>
    </row>
    <row r="50" spans="1:22" ht="12.75" x14ac:dyDescent="0.25">
      <c r="A50" s="250" t="s">
        <v>1</v>
      </c>
      <c r="B50" s="251">
        <v>100</v>
      </c>
      <c r="C50" s="252">
        <v>100</v>
      </c>
      <c r="D50" s="252">
        <v>100</v>
      </c>
      <c r="E50" s="252">
        <v>100</v>
      </c>
      <c r="F50" s="252">
        <v>100</v>
      </c>
      <c r="G50" s="252">
        <v>100</v>
      </c>
      <c r="H50" s="252">
        <v>100</v>
      </c>
      <c r="I50" s="252">
        <v>100</v>
      </c>
      <c r="J50" s="252">
        <v>100</v>
      </c>
      <c r="K50" s="252">
        <v>100</v>
      </c>
      <c r="L50" s="252">
        <v>100</v>
      </c>
      <c r="M50" s="252">
        <v>100</v>
      </c>
      <c r="N50" s="252">
        <v>100</v>
      </c>
      <c r="O50" s="253">
        <v>100</v>
      </c>
      <c r="P50" s="252">
        <v>100</v>
      </c>
      <c r="Q50" s="252">
        <v>100</v>
      </c>
      <c r="R50" s="252">
        <v>100</v>
      </c>
      <c r="S50" s="252">
        <v>100</v>
      </c>
      <c r="T50" s="252">
        <v>100</v>
      </c>
      <c r="U50" s="253">
        <v>100</v>
      </c>
      <c r="V50" s="253">
        <v>100</v>
      </c>
    </row>
    <row r="51" spans="1:22" x14ac:dyDescent="0.25">
      <c r="A51" s="50" t="s">
        <v>147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45"/>
      <c r="P51" s="99"/>
      <c r="Q51" s="100"/>
      <c r="R51" s="100"/>
      <c r="S51" s="100"/>
      <c r="T51" s="74"/>
      <c r="U51" s="74"/>
    </row>
    <row r="56" spans="1:22" ht="15" x14ac:dyDescent="0.25">
      <c r="A56" s="243" t="s">
        <v>2</v>
      </c>
    </row>
    <row r="57" spans="1:22" ht="38.25" x14ac:dyDescent="0.25">
      <c r="A57" s="221" t="s">
        <v>29</v>
      </c>
      <c r="B57" s="220" t="str">
        <f>+B4</f>
        <v>Auvergne-Rhône-Alpes</v>
      </c>
      <c r="C57" s="220" t="str">
        <f t="shared" ref="C57:S57" si="2">+C4</f>
        <v>Bourgogne-Franche-Comté</v>
      </c>
      <c r="D57" s="220" t="str">
        <f t="shared" si="2"/>
        <v>Bretagne</v>
      </c>
      <c r="E57" s="220" t="str">
        <f t="shared" si="2"/>
        <v>Centre-Val de Loire</v>
      </c>
      <c r="F57" s="220" t="str">
        <f t="shared" si="2"/>
        <v>Corse</v>
      </c>
      <c r="G57" s="220" t="str">
        <f t="shared" si="2"/>
        <v>Grand Est</v>
      </c>
      <c r="H57" s="220" t="str">
        <f t="shared" si="2"/>
        <v>Hauts-de-France</v>
      </c>
      <c r="I57" s="220" t="str">
        <f t="shared" si="2"/>
        <v>Ile-de-France</v>
      </c>
      <c r="J57" s="220" t="str">
        <f t="shared" si="2"/>
        <v>Normandie</v>
      </c>
      <c r="K57" s="220" t="str">
        <f t="shared" si="2"/>
        <v>Nouvelle-Aquitaine</v>
      </c>
      <c r="L57" s="220" t="str">
        <f t="shared" si="2"/>
        <v>Occitanie</v>
      </c>
      <c r="M57" s="220" t="str">
        <f t="shared" si="2"/>
        <v>Pays-de-la-Loire</v>
      </c>
      <c r="N57" s="220" t="str">
        <f t="shared" si="2"/>
        <v>Provence-Alpes-Côte-d'Azur</v>
      </c>
      <c r="O57" s="221" t="str">
        <f t="shared" si="2"/>
        <v>France métropolitaine</v>
      </c>
      <c r="P57" s="220" t="str">
        <f t="shared" si="2"/>
        <v>Guadeloupe</v>
      </c>
      <c r="Q57" s="220" t="str">
        <f t="shared" si="2"/>
        <v>Martinique</v>
      </c>
      <c r="R57" s="220" t="str">
        <f t="shared" si="2"/>
        <v>Guyane</v>
      </c>
      <c r="S57" s="220" t="str">
        <f t="shared" si="2"/>
        <v>La Réunion</v>
      </c>
      <c r="U57" s="221" t="str">
        <f t="shared" ref="U57:V57" si="3">+U4</f>
        <v>DOM</v>
      </c>
      <c r="V57" s="221" t="str">
        <f t="shared" si="3"/>
        <v>France métropolitaine + DOM</v>
      </c>
    </row>
    <row r="58" spans="1:22" ht="12.75" x14ac:dyDescent="0.25">
      <c r="A58" s="58" t="s">
        <v>30</v>
      </c>
      <c r="B58" s="244">
        <v>3.431</v>
      </c>
      <c r="C58" s="244">
        <v>4.04</v>
      </c>
      <c r="D58" s="244">
        <v>3.6139999999999999</v>
      </c>
      <c r="E58" s="244">
        <v>2.6309999999999998</v>
      </c>
      <c r="F58" s="244">
        <v>3.1739999999999999</v>
      </c>
      <c r="G58" s="244">
        <v>5.3250000000000002</v>
      </c>
      <c r="H58" s="244">
        <v>4.117</v>
      </c>
      <c r="I58" s="244">
        <v>1.913</v>
      </c>
      <c r="J58" s="244">
        <v>6.8620000000000001</v>
      </c>
      <c r="K58" s="244">
        <v>3.278</v>
      </c>
      <c r="L58" s="244">
        <v>4.43</v>
      </c>
      <c r="M58" s="244">
        <v>7.6920000000000002</v>
      </c>
      <c r="N58" s="244" t="s">
        <v>69</v>
      </c>
      <c r="O58" s="245">
        <v>3.7570000000000001</v>
      </c>
      <c r="P58" s="244">
        <v>2.5640000000000001</v>
      </c>
      <c r="Q58" s="244">
        <v>1.923</v>
      </c>
      <c r="R58" s="244">
        <v>3.6360000000000001</v>
      </c>
      <c r="S58" s="244">
        <v>2.222</v>
      </c>
      <c r="T58" s="68"/>
      <c r="U58" s="249">
        <v>2.617</v>
      </c>
      <c r="V58" s="245">
        <v>3.6429999999999998</v>
      </c>
    </row>
    <row r="59" spans="1:22" ht="12.75" x14ac:dyDescent="0.25">
      <c r="A59" s="246" t="s">
        <v>31</v>
      </c>
      <c r="B59" s="247">
        <v>11.273999999999999</v>
      </c>
      <c r="C59" s="247">
        <v>5.05</v>
      </c>
      <c r="D59" s="247">
        <v>12.048</v>
      </c>
      <c r="E59" s="247">
        <v>9.2100000000000009</v>
      </c>
      <c r="F59" s="247">
        <v>14.285</v>
      </c>
      <c r="G59" s="247">
        <v>6.508</v>
      </c>
      <c r="H59" s="247">
        <v>8.2349999999999994</v>
      </c>
      <c r="I59" s="247">
        <v>9.09</v>
      </c>
      <c r="J59" s="247">
        <v>11.763999999999999</v>
      </c>
      <c r="K59" s="247">
        <v>8.7430000000000003</v>
      </c>
      <c r="L59" s="247">
        <v>6.9619999999999997</v>
      </c>
      <c r="M59" s="247">
        <v>14.285</v>
      </c>
      <c r="N59" s="247">
        <v>14.634</v>
      </c>
      <c r="O59" s="248">
        <v>9.7100000000000009</v>
      </c>
      <c r="P59" s="247">
        <v>7.6920000000000002</v>
      </c>
      <c r="Q59" s="247">
        <v>17.306999999999999</v>
      </c>
      <c r="R59" s="247">
        <v>12.727</v>
      </c>
      <c r="S59" s="247">
        <v>6.6660000000000004</v>
      </c>
      <c r="T59" s="68"/>
      <c r="U59" s="248">
        <v>11.518000000000001</v>
      </c>
      <c r="V59" s="248">
        <v>9.89</v>
      </c>
    </row>
    <row r="60" spans="1:22" ht="12.75" x14ac:dyDescent="0.25">
      <c r="A60" s="58" t="s">
        <v>131</v>
      </c>
      <c r="B60" s="244">
        <v>43.137</v>
      </c>
      <c r="C60" s="244">
        <v>53.534999999999997</v>
      </c>
      <c r="D60" s="244">
        <v>49.396999999999998</v>
      </c>
      <c r="E60" s="244">
        <v>50</v>
      </c>
      <c r="F60" s="244">
        <v>41.268999999999998</v>
      </c>
      <c r="G60" s="244">
        <v>49.704000000000001</v>
      </c>
      <c r="H60" s="244">
        <v>44.116999999999997</v>
      </c>
      <c r="I60" s="244">
        <v>66.507000000000005</v>
      </c>
      <c r="J60" s="244">
        <v>50.98</v>
      </c>
      <c r="K60" s="244">
        <v>51.911999999999999</v>
      </c>
      <c r="L60" s="244">
        <v>43.67</v>
      </c>
      <c r="M60" s="244">
        <v>56.042999999999999</v>
      </c>
      <c r="N60" s="244">
        <v>46.341000000000001</v>
      </c>
      <c r="O60" s="249">
        <v>50.173000000000002</v>
      </c>
      <c r="P60" s="244">
        <v>43.588999999999999</v>
      </c>
      <c r="Q60" s="244">
        <v>34.615000000000002</v>
      </c>
      <c r="R60" s="244">
        <v>34.545000000000002</v>
      </c>
      <c r="S60" s="244">
        <v>57.777000000000001</v>
      </c>
      <c r="T60" s="68"/>
      <c r="U60" s="249">
        <v>41.884</v>
      </c>
      <c r="V60" s="249">
        <v>49.348999999999997</v>
      </c>
    </row>
    <row r="61" spans="1:22" ht="12.75" x14ac:dyDescent="0.25">
      <c r="A61" s="246" t="s">
        <v>8</v>
      </c>
      <c r="B61" s="247">
        <v>12.254</v>
      </c>
      <c r="C61" s="247">
        <v>14.141</v>
      </c>
      <c r="D61" s="247">
        <v>12.048</v>
      </c>
      <c r="E61" s="247">
        <v>18.420999999999999</v>
      </c>
      <c r="F61" s="247">
        <v>14.285</v>
      </c>
      <c r="G61" s="247">
        <v>12.426</v>
      </c>
      <c r="H61" s="247">
        <v>11.176</v>
      </c>
      <c r="I61" s="247">
        <v>6.6980000000000004</v>
      </c>
      <c r="J61" s="247">
        <v>8.8230000000000004</v>
      </c>
      <c r="K61" s="247">
        <v>10.928000000000001</v>
      </c>
      <c r="L61" s="247">
        <v>17.088000000000001</v>
      </c>
      <c r="M61" s="247">
        <v>7.6920000000000002</v>
      </c>
      <c r="N61" s="247">
        <v>6.5039999999999996</v>
      </c>
      <c r="O61" s="248">
        <v>11.387</v>
      </c>
      <c r="P61" s="247">
        <v>12.82</v>
      </c>
      <c r="Q61" s="247">
        <v>9.6150000000000002</v>
      </c>
      <c r="R61" s="247">
        <v>20</v>
      </c>
      <c r="S61" s="247">
        <v>8.8879999999999999</v>
      </c>
      <c r="T61" s="68"/>
      <c r="U61" s="248">
        <v>13.089</v>
      </c>
      <c r="V61" s="248">
        <v>11.555999999999999</v>
      </c>
    </row>
    <row r="62" spans="1:22" ht="12.75" x14ac:dyDescent="0.25">
      <c r="A62" s="58" t="s">
        <v>32</v>
      </c>
      <c r="B62" s="244">
        <v>8.8230000000000004</v>
      </c>
      <c r="C62" s="244">
        <v>5.05</v>
      </c>
      <c r="D62" s="244">
        <v>3.6139999999999999</v>
      </c>
      <c r="E62" s="244">
        <v>1.3149999999999999</v>
      </c>
      <c r="F62" s="244">
        <v>6.3490000000000002</v>
      </c>
      <c r="G62" s="244">
        <v>5.9169999999999998</v>
      </c>
      <c r="H62" s="244">
        <v>6.47</v>
      </c>
      <c r="I62" s="244">
        <v>4.306</v>
      </c>
      <c r="J62" s="244">
        <v>6.8620000000000001</v>
      </c>
      <c r="K62" s="244">
        <v>7.1029999999999998</v>
      </c>
      <c r="L62" s="244">
        <v>7.5940000000000003</v>
      </c>
      <c r="M62" s="244">
        <v>5.4939999999999998</v>
      </c>
      <c r="N62" s="244">
        <v>2.4390000000000001</v>
      </c>
      <c r="O62" s="249">
        <v>5.8380000000000001</v>
      </c>
      <c r="P62" s="244">
        <v>2.5640000000000001</v>
      </c>
      <c r="Q62" s="244">
        <v>3.8460000000000001</v>
      </c>
      <c r="R62" s="244">
        <v>16.363</v>
      </c>
      <c r="S62" s="244">
        <v>6.6660000000000004</v>
      </c>
      <c r="T62" s="68"/>
      <c r="U62" s="249">
        <v>7.8529999999999998</v>
      </c>
      <c r="V62" s="249">
        <v>6.0380000000000003</v>
      </c>
    </row>
    <row r="63" spans="1:22" ht="12.75" x14ac:dyDescent="0.25">
      <c r="A63" s="246" t="s">
        <v>33</v>
      </c>
      <c r="B63" s="247">
        <v>1.96</v>
      </c>
      <c r="C63" s="247" t="s">
        <v>69</v>
      </c>
      <c r="D63" s="247">
        <v>2.4089999999999998</v>
      </c>
      <c r="E63" s="247" t="s">
        <v>69</v>
      </c>
      <c r="F63" s="247" t="s">
        <v>69</v>
      </c>
      <c r="G63" s="247" t="s">
        <v>69</v>
      </c>
      <c r="H63" s="247">
        <v>2.3519999999999999</v>
      </c>
      <c r="I63" s="247" t="s">
        <v>69</v>
      </c>
      <c r="J63" s="247">
        <v>0.98</v>
      </c>
      <c r="K63" s="247" t="s">
        <v>69</v>
      </c>
      <c r="L63" s="247">
        <v>1.8979999999999999</v>
      </c>
      <c r="M63" s="247" t="s">
        <v>69</v>
      </c>
      <c r="N63" s="247" t="s">
        <v>69</v>
      </c>
      <c r="O63" s="248">
        <v>0.80900000000000005</v>
      </c>
      <c r="P63" s="247" t="s">
        <v>69</v>
      </c>
      <c r="Q63" s="247" t="s">
        <v>69</v>
      </c>
      <c r="R63" s="247">
        <v>1.8180000000000001</v>
      </c>
      <c r="S63" s="247" t="s">
        <v>69</v>
      </c>
      <c r="T63" s="68"/>
      <c r="U63" s="248">
        <v>0.52300000000000002</v>
      </c>
      <c r="V63" s="248">
        <v>0.78</v>
      </c>
    </row>
    <row r="64" spans="1:22" ht="12.75" x14ac:dyDescent="0.25">
      <c r="A64" s="173" t="s">
        <v>9</v>
      </c>
      <c r="B64" s="244">
        <v>10.294</v>
      </c>
      <c r="C64" s="244">
        <v>16.161000000000001</v>
      </c>
      <c r="D64" s="244">
        <v>6.024</v>
      </c>
      <c r="E64" s="244">
        <v>10.526</v>
      </c>
      <c r="F64" s="244">
        <v>9.5229999999999997</v>
      </c>
      <c r="G64" s="244">
        <v>13.609</v>
      </c>
      <c r="H64" s="244">
        <v>13.529</v>
      </c>
      <c r="I64" s="244">
        <v>5.2629999999999999</v>
      </c>
      <c r="J64" s="244">
        <v>8.8230000000000004</v>
      </c>
      <c r="K64" s="244">
        <v>9.2889999999999997</v>
      </c>
      <c r="L64" s="244">
        <v>10.759</v>
      </c>
      <c r="M64" s="244">
        <v>5.4939999999999998</v>
      </c>
      <c r="N64" s="244">
        <v>19.512</v>
      </c>
      <c r="O64" s="249">
        <v>10.693</v>
      </c>
      <c r="P64" s="244">
        <v>25.640999999999998</v>
      </c>
      <c r="Q64" s="244">
        <v>28.846</v>
      </c>
      <c r="R64" s="244">
        <v>9.09</v>
      </c>
      <c r="S64" s="244">
        <v>13.333</v>
      </c>
      <c r="T64" s="68"/>
      <c r="U64" s="249">
        <v>18.847999999999999</v>
      </c>
      <c r="V64" s="249">
        <v>11.504</v>
      </c>
    </row>
    <row r="65" spans="1:22" ht="12.75" x14ac:dyDescent="0.25">
      <c r="A65" s="246" t="s">
        <v>10</v>
      </c>
      <c r="B65" s="247">
        <v>8.8230000000000004</v>
      </c>
      <c r="C65" s="247">
        <v>2.02</v>
      </c>
      <c r="D65" s="247">
        <v>10.843</v>
      </c>
      <c r="E65" s="247">
        <v>7.8940000000000001</v>
      </c>
      <c r="F65" s="247">
        <v>11.111000000000001</v>
      </c>
      <c r="G65" s="247">
        <v>6.508</v>
      </c>
      <c r="H65" s="247">
        <v>10</v>
      </c>
      <c r="I65" s="247">
        <v>6.22</v>
      </c>
      <c r="J65" s="247">
        <v>4.9009999999999998</v>
      </c>
      <c r="K65" s="247">
        <v>8.7430000000000003</v>
      </c>
      <c r="L65" s="247">
        <v>7.5940000000000003</v>
      </c>
      <c r="M65" s="247">
        <v>3.2959999999999998</v>
      </c>
      <c r="N65" s="247">
        <v>10.569000000000001</v>
      </c>
      <c r="O65" s="248">
        <v>7.63</v>
      </c>
      <c r="P65" s="247">
        <v>5.1280000000000001</v>
      </c>
      <c r="Q65" s="247">
        <v>3.8460000000000001</v>
      </c>
      <c r="R65" s="247">
        <v>1.8180000000000001</v>
      </c>
      <c r="S65" s="247">
        <v>4.444</v>
      </c>
      <c r="T65" s="68"/>
      <c r="U65" s="248">
        <v>3.6640000000000001</v>
      </c>
      <c r="V65" s="248">
        <v>7.2350000000000003</v>
      </c>
    </row>
    <row r="66" spans="1:22" ht="12.75" x14ac:dyDescent="0.25">
      <c r="A66" s="250" t="s">
        <v>1</v>
      </c>
      <c r="B66" s="251">
        <v>100</v>
      </c>
      <c r="C66" s="252">
        <v>100</v>
      </c>
      <c r="D66" s="252">
        <v>100</v>
      </c>
      <c r="E66" s="252">
        <v>100</v>
      </c>
      <c r="F66" s="252">
        <v>100</v>
      </c>
      <c r="G66" s="252">
        <v>100</v>
      </c>
      <c r="H66" s="252">
        <v>100</v>
      </c>
      <c r="I66" s="252">
        <v>100</v>
      </c>
      <c r="J66" s="252">
        <v>100</v>
      </c>
      <c r="K66" s="252">
        <v>100</v>
      </c>
      <c r="L66" s="252">
        <v>100</v>
      </c>
      <c r="M66" s="252">
        <v>100</v>
      </c>
      <c r="N66" s="252">
        <v>100</v>
      </c>
      <c r="O66" s="253">
        <v>100</v>
      </c>
      <c r="P66" s="252">
        <v>100</v>
      </c>
      <c r="Q66" s="252">
        <v>100</v>
      </c>
      <c r="R66" s="252">
        <v>100</v>
      </c>
      <c r="S66" s="252">
        <v>100</v>
      </c>
      <c r="T66" s="68"/>
      <c r="U66" s="253">
        <v>100</v>
      </c>
      <c r="V66" s="253">
        <v>0</v>
      </c>
    </row>
    <row r="67" spans="1:22" x14ac:dyDescent="0.25">
      <c r="A67" s="50" t="s">
        <v>147</v>
      </c>
    </row>
    <row r="72" spans="1:22" ht="15" x14ac:dyDescent="0.25">
      <c r="A72" s="243" t="s">
        <v>3</v>
      </c>
    </row>
    <row r="73" spans="1:22" ht="38.25" x14ac:dyDescent="0.25">
      <c r="A73" s="221" t="s">
        <v>29</v>
      </c>
      <c r="B73" s="220" t="str">
        <f t="shared" ref="B73:E73" si="4">+B4</f>
        <v>Auvergne-Rhône-Alpes</v>
      </c>
      <c r="C73" s="220" t="str">
        <f t="shared" si="4"/>
        <v>Bourgogne-Franche-Comté</v>
      </c>
      <c r="D73" s="220" t="str">
        <f t="shared" si="4"/>
        <v>Bretagne</v>
      </c>
      <c r="E73" s="220" t="str">
        <f t="shared" si="4"/>
        <v>Centre-Val de Loire</v>
      </c>
      <c r="G73" s="220" t="str">
        <f t="shared" ref="G73:P73" si="5">+G4</f>
        <v>Grand Est</v>
      </c>
      <c r="H73" s="220" t="str">
        <f t="shared" si="5"/>
        <v>Hauts-de-France</v>
      </c>
      <c r="I73" s="220" t="str">
        <f t="shared" si="5"/>
        <v>Ile-de-France</v>
      </c>
      <c r="J73" s="220" t="str">
        <f t="shared" si="5"/>
        <v>Normandie</v>
      </c>
      <c r="K73" s="220" t="str">
        <f t="shared" si="5"/>
        <v>Nouvelle-Aquitaine</v>
      </c>
      <c r="L73" s="220" t="str">
        <f t="shared" si="5"/>
        <v>Occitanie</v>
      </c>
      <c r="M73" s="220" t="str">
        <f t="shared" si="5"/>
        <v>Pays-de-la-Loire</v>
      </c>
      <c r="N73" s="220" t="str">
        <f t="shared" si="5"/>
        <v>Provence-Alpes-Côte-d'Azur</v>
      </c>
      <c r="O73" s="221" t="str">
        <f t="shared" si="5"/>
        <v>France métropolitaine</v>
      </c>
      <c r="P73" s="254" t="str">
        <f t="shared" si="5"/>
        <v>Guadeloupe</v>
      </c>
      <c r="S73" s="220" t="str">
        <f t="shared" ref="S73:T73" si="6">+S4</f>
        <v>La Réunion</v>
      </c>
      <c r="T73" s="220" t="str">
        <f t="shared" si="6"/>
        <v>Mayotte</v>
      </c>
      <c r="U73" s="221" t="str">
        <f>+U4</f>
        <v>DOM</v>
      </c>
      <c r="V73" s="221" t="str">
        <f t="shared" ref="V73" si="7">+V4</f>
        <v>France métropolitaine + DOM</v>
      </c>
    </row>
    <row r="74" spans="1:22" ht="12.75" x14ac:dyDescent="0.25">
      <c r="A74" s="58" t="s">
        <v>30</v>
      </c>
      <c r="B74" s="244">
        <v>4.3559999999999999</v>
      </c>
      <c r="C74" s="244">
        <v>5.5190000000000001</v>
      </c>
      <c r="D74" s="244">
        <v>4.9260000000000002</v>
      </c>
      <c r="E74" s="244">
        <v>4.4329999999999998</v>
      </c>
      <c r="F74" s="68"/>
      <c r="G74" s="244">
        <v>4.5339999999999998</v>
      </c>
      <c r="H74" s="244">
        <v>3.1030000000000002</v>
      </c>
      <c r="I74" s="244">
        <v>0.97399999999999998</v>
      </c>
      <c r="J74" s="244">
        <v>5.343</v>
      </c>
      <c r="K74" s="244">
        <v>4.4660000000000002</v>
      </c>
      <c r="L74" s="244">
        <v>5.2519999999999998</v>
      </c>
      <c r="M74" s="244">
        <v>2.843</v>
      </c>
      <c r="N74" s="244">
        <v>4.3819999999999997</v>
      </c>
      <c r="O74" s="249">
        <v>4.2539999999999996</v>
      </c>
      <c r="P74" s="255" t="s">
        <v>69</v>
      </c>
      <c r="Q74" s="68"/>
      <c r="R74" s="68"/>
      <c r="S74" s="244">
        <v>4.1660000000000004</v>
      </c>
      <c r="T74" s="244" t="s">
        <v>69</v>
      </c>
      <c r="U74" s="249">
        <v>1.724</v>
      </c>
      <c r="V74" s="249">
        <v>4.1820000000000004</v>
      </c>
    </row>
    <row r="75" spans="1:22" ht="12.75" x14ac:dyDescent="0.25">
      <c r="A75" s="246" t="s">
        <v>31</v>
      </c>
      <c r="B75" s="247">
        <v>8.298</v>
      </c>
      <c r="C75" s="247">
        <v>4.87</v>
      </c>
      <c r="D75" s="247">
        <v>7.3890000000000002</v>
      </c>
      <c r="E75" s="247">
        <v>4.4329999999999998</v>
      </c>
      <c r="F75" s="68"/>
      <c r="G75" s="247">
        <v>7.3040000000000003</v>
      </c>
      <c r="H75" s="247">
        <v>3.448</v>
      </c>
      <c r="I75" s="247">
        <v>10.388999999999999</v>
      </c>
      <c r="J75" s="247">
        <v>4.9610000000000003</v>
      </c>
      <c r="K75" s="247">
        <v>6.601</v>
      </c>
      <c r="L75" s="247">
        <v>4.04</v>
      </c>
      <c r="M75" s="247">
        <v>6.1609999999999996</v>
      </c>
      <c r="N75" s="247">
        <v>10.756</v>
      </c>
      <c r="O75" s="248">
        <v>6.5469999999999997</v>
      </c>
      <c r="P75" s="256">
        <v>7.1420000000000003</v>
      </c>
      <c r="Q75" s="68"/>
      <c r="R75" s="68"/>
      <c r="S75" s="247">
        <v>6.25</v>
      </c>
      <c r="T75" s="247">
        <v>7.6920000000000002</v>
      </c>
      <c r="U75" s="248">
        <v>6.8959999999999999</v>
      </c>
      <c r="V75" s="248">
        <v>6.5570000000000004</v>
      </c>
    </row>
    <row r="76" spans="1:22" ht="12.75" x14ac:dyDescent="0.25">
      <c r="A76" s="58" t="s">
        <v>131</v>
      </c>
      <c r="B76" s="244">
        <v>37.551000000000002</v>
      </c>
      <c r="C76" s="244">
        <v>35.389000000000003</v>
      </c>
      <c r="D76" s="244">
        <v>41.378999999999998</v>
      </c>
      <c r="E76" s="244">
        <v>34.975000000000001</v>
      </c>
      <c r="F76" s="68"/>
      <c r="G76" s="244">
        <v>33.753</v>
      </c>
      <c r="H76" s="244">
        <v>36.896000000000001</v>
      </c>
      <c r="I76" s="244">
        <v>55.194000000000003</v>
      </c>
      <c r="J76" s="244">
        <v>33.969000000000001</v>
      </c>
      <c r="K76" s="244">
        <v>41.941000000000003</v>
      </c>
      <c r="L76" s="244">
        <v>33.332999999999998</v>
      </c>
      <c r="M76" s="244">
        <v>42.654000000000003</v>
      </c>
      <c r="N76" s="244">
        <v>40.637</v>
      </c>
      <c r="O76" s="249">
        <v>38.674999999999997</v>
      </c>
      <c r="P76" s="257">
        <v>47.619</v>
      </c>
      <c r="Q76" s="68"/>
      <c r="R76" s="68"/>
      <c r="S76" s="244">
        <v>39.582999999999998</v>
      </c>
      <c r="T76" s="244">
        <v>53.845999999999997</v>
      </c>
      <c r="U76" s="249">
        <v>45.689</v>
      </c>
      <c r="V76" s="249">
        <v>38.875999999999998</v>
      </c>
    </row>
    <row r="77" spans="1:22" ht="12.75" x14ac:dyDescent="0.25">
      <c r="A77" s="246" t="s">
        <v>8</v>
      </c>
      <c r="B77" s="247">
        <v>12.448</v>
      </c>
      <c r="C77" s="247">
        <v>13.311</v>
      </c>
      <c r="D77" s="247">
        <v>13.792999999999999</v>
      </c>
      <c r="E77" s="247">
        <v>10.837</v>
      </c>
      <c r="F77" s="68"/>
      <c r="G77" s="247">
        <v>18.135999999999999</v>
      </c>
      <c r="H77" s="247">
        <v>17.241</v>
      </c>
      <c r="I77" s="247">
        <v>9.09</v>
      </c>
      <c r="J77" s="247">
        <v>17.175000000000001</v>
      </c>
      <c r="K77" s="247">
        <v>13.592000000000001</v>
      </c>
      <c r="L77" s="247">
        <v>15.959</v>
      </c>
      <c r="M77" s="247">
        <v>10.9</v>
      </c>
      <c r="N77" s="247">
        <v>7.569</v>
      </c>
      <c r="O77" s="248">
        <v>13.680999999999999</v>
      </c>
      <c r="P77" s="256">
        <v>16.666</v>
      </c>
      <c r="Q77" s="68"/>
      <c r="R77" s="68"/>
      <c r="S77" s="247">
        <v>31.25</v>
      </c>
      <c r="T77" s="247">
        <v>34.615000000000002</v>
      </c>
      <c r="U77" s="248">
        <v>26.724</v>
      </c>
      <c r="V77" s="248">
        <v>14.055</v>
      </c>
    </row>
    <row r="78" spans="1:22" ht="12.75" x14ac:dyDescent="0.25">
      <c r="A78" s="58" t="s">
        <v>32</v>
      </c>
      <c r="B78" s="244">
        <v>5.8090000000000002</v>
      </c>
      <c r="C78" s="244">
        <v>6.1680000000000001</v>
      </c>
      <c r="D78" s="244">
        <v>7.3890000000000002</v>
      </c>
      <c r="E78" s="244">
        <v>7.8810000000000002</v>
      </c>
      <c r="F78" s="68"/>
      <c r="G78" s="244">
        <v>4.5339999999999998</v>
      </c>
      <c r="H78" s="244">
        <v>6.2060000000000004</v>
      </c>
      <c r="I78" s="244">
        <v>5.5190000000000001</v>
      </c>
      <c r="J78" s="244">
        <v>7.633</v>
      </c>
      <c r="K78" s="244">
        <v>6.0190000000000001</v>
      </c>
      <c r="L78" s="244">
        <v>7.07</v>
      </c>
      <c r="M78" s="244">
        <v>8.0559999999999992</v>
      </c>
      <c r="N78" s="244">
        <v>6.7720000000000002</v>
      </c>
      <c r="O78" s="249">
        <v>6.3940000000000001</v>
      </c>
      <c r="P78" s="257">
        <v>7.1420000000000003</v>
      </c>
      <c r="Q78" s="68"/>
      <c r="R78" s="68"/>
      <c r="S78" s="244">
        <v>4.1660000000000004</v>
      </c>
      <c r="T78" s="244">
        <v>3.8460000000000001</v>
      </c>
      <c r="U78" s="249">
        <v>5.1719999999999997</v>
      </c>
      <c r="V78" s="249">
        <v>6.359</v>
      </c>
    </row>
    <row r="79" spans="1:22" ht="12.75" x14ac:dyDescent="0.25">
      <c r="A79" s="246" t="s">
        <v>33</v>
      </c>
      <c r="B79" s="247">
        <v>0.41399999999999998</v>
      </c>
      <c r="C79" s="247">
        <v>0.97399999999999998</v>
      </c>
      <c r="D79" s="247">
        <v>1.4770000000000001</v>
      </c>
      <c r="E79" s="247">
        <v>0.49199999999999999</v>
      </c>
      <c r="F79" s="68"/>
      <c r="G79" s="247" t="s">
        <v>69</v>
      </c>
      <c r="H79" s="247">
        <v>1.034</v>
      </c>
      <c r="I79" s="247">
        <v>0.32400000000000001</v>
      </c>
      <c r="J79" s="247">
        <v>0.76300000000000001</v>
      </c>
      <c r="K79" s="247">
        <v>0.19400000000000001</v>
      </c>
      <c r="L79" s="247">
        <v>0.40400000000000003</v>
      </c>
      <c r="M79" s="247" t="s">
        <v>69</v>
      </c>
      <c r="N79" s="247">
        <v>0.39800000000000002</v>
      </c>
      <c r="O79" s="248">
        <v>0.48399999999999999</v>
      </c>
      <c r="P79" s="256" t="s">
        <v>69</v>
      </c>
      <c r="Q79" s="68"/>
      <c r="R79" s="68"/>
      <c r="S79" s="247" t="s">
        <v>69</v>
      </c>
      <c r="T79" s="247" t="s">
        <v>69</v>
      </c>
      <c r="U79" s="248" t="s">
        <v>69</v>
      </c>
      <c r="V79" s="248">
        <v>0.47</v>
      </c>
    </row>
    <row r="80" spans="1:22" ht="12.75" x14ac:dyDescent="0.25">
      <c r="A80" s="173" t="s">
        <v>9</v>
      </c>
      <c r="B80" s="244">
        <v>20.539000000000001</v>
      </c>
      <c r="C80" s="244">
        <v>26.623000000000001</v>
      </c>
      <c r="D80" s="244">
        <v>17.733000000000001</v>
      </c>
      <c r="E80" s="244">
        <v>30.541</v>
      </c>
      <c r="F80" s="68"/>
      <c r="G80" s="244">
        <v>26.7</v>
      </c>
      <c r="H80" s="244">
        <v>26.550999999999998</v>
      </c>
      <c r="I80" s="244">
        <v>12.662000000000001</v>
      </c>
      <c r="J80" s="244">
        <v>24.427</v>
      </c>
      <c r="K80" s="244">
        <v>21.940999999999999</v>
      </c>
      <c r="L80" s="244">
        <v>29.898</v>
      </c>
      <c r="M80" s="244">
        <v>18.483000000000001</v>
      </c>
      <c r="N80" s="244">
        <v>21.911999999999999</v>
      </c>
      <c r="O80" s="249">
        <v>23.439</v>
      </c>
      <c r="P80" s="257">
        <v>16.666</v>
      </c>
      <c r="Q80" s="68"/>
      <c r="R80" s="68"/>
      <c r="S80" s="244">
        <v>8.3330000000000002</v>
      </c>
      <c r="T80" s="244" t="s">
        <v>69</v>
      </c>
      <c r="U80" s="249">
        <v>9.4819999999999993</v>
      </c>
      <c r="V80" s="249">
        <v>23.038</v>
      </c>
    </row>
    <row r="81" spans="1:22" ht="12.75" x14ac:dyDescent="0.25">
      <c r="A81" s="246" t="s">
        <v>10</v>
      </c>
      <c r="B81" s="247">
        <v>10.58</v>
      </c>
      <c r="C81" s="247">
        <v>7.1420000000000003</v>
      </c>
      <c r="D81" s="247">
        <v>5.9109999999999996</v>
      </c>
      <c r="E81" s="247">
        <v>6.4029999999999996</v>
      </c>
      <c r="F81" s="68"/>
      <c r="G81" s="247">
        <v>5.0369999999999999</v>
      </c>
      <c r="H81" s="247">
        <v>5.5170000000000003</v>
      </c>
      <c r="I81" s="247">
        <v>5.8440000000000003</v>
      </c>
      <c r="J81" s="247">
        <v>5.7249999999999996</v>
      </c>
      <c r="K81" s="247">
        <v>5.242</v>
      </c>
      <c r="L81" s="247">
        <v>4.04</v>
      </c>
      <c r="M81" s="247">
        <v>10.9</v>
      </c>
      <c r="N81" s="247">
        <v>7.569</v>
      </c>
      <c r="O81" s="248">
        <v>6.5220000000000002</v>
      </c>
      <c r="P81" s="256">
        <v>4.7610000000000001</v>
      </c>
      <c r="Q81" s="68"/>
      <c r="R81" s="68"/>
      <c r="S81" s="247">
        <v>6.25</v>
      </c>
      <c r="T81" s="247" t="s">
        <v>69</v>
      </c>
      <c r="U81" s="248">
        <v>4.3099999999999996</v>
      </c>
      <c r="V81" s="248">
        <v>6.4580000000000002</v>
      </c>
    </row>
    <row r="82" spans="1:22" ht="12.75" x14ac:dyDescent="0.25">
      <c r="A82" s="250" t="s">
        <v>1</v>
      </c>
      <c r="B82" s="251">
        <v>100</v>
      </c>
      <c r="C82" s="252">
        <v>100</v>
      </c>
      <c r="D82" s="252">
        <v>100</v>
      </c>
      <c r="E82" s="252">
        <v>100</v>
      </c>
      <c r="F82" s="68"/>
      <c r="G82" s="252">
        <v>100</v>
      </c>
      <c r="H82" s="252">
        <v>100</v>
      </c>
      <c r="I82" s="252">
        <v>100</v>
      </c>
      <c r="J82" s="252">
        <v>100</v>
      </c>
      <c r="K82" s="252">
        <v>100</v>
      </c>
      <c r="L82" s="252">
        <v>100</v>
      </c>
      <c r="M82" s="252">
        <v>100</v>
      </c>
      <c r="N82" s="252">
        <v>100</v>
      </c>
      <c r="O82" s="253">
        <v>100</v>
      </c>
      <c r="P82" s="258">
        <v>100</v>
      </c>
      <c r="Q82" s="68"/>
      <c r="R82" s="68"/>
      <c r="S82" s="252">
        <v>100</v>
      </c>
      <c r="T82" s="252">
        <v>100</v>
      </c>
      <c r="U82" s="253">
        <v>100</v>
      </c>
      <c r="V82" s="253">
        <v>100</v>
      </c>
    </row>
    <row r="83" spans="1:22" x14ac:dyDescent="0.25">
      <c r="A83" s="50" t="s">
        <v>147</v>
      </c>
    </row>
    <row r="88" spans="1:22" ht="15" x14ac:dyDescent="0.25">
      <c r="A88" s="243" t="s">
        <v>4</v>
      </c>
    </row>
    <row r="89" spans="1:22" ht="38.25" x14ac:dyDescent="0.25">
      <c r="A89" s="221" t="s">
        <v>29</v>
      </c>
      <c r="B89" s="220" t="s">
        <v>103</v>
      </c>
      <c r="C89" s="220" t="s">
        <v>104</v>
      </c>
      <c r="D89" s="220" t="s">
        <v>105</v>
      </c>
      <c r="E89" s="220" t="s">
        <v>106</v>
      </c>
      <c r="F89" s="220" t="s">
        <v>107</v>
      </c>
      <c r="G89" s="220" t="s">
        <v>108</v>
      </c>
      <c r="H89" s="220" t="s">
        <v>109</v>
      </c>
      <c r="I89" s="220" t="s">
        <v>110</v>
      </c>
      <c r="J89" s="220" t="s">
        <v>111</v>
      </c>
      <c r="K89" s="220" t="s">
        <v>112</v>
      </c>
      <c r="L89" s="220" t="s">
        <v>113</v>
      </c>
      <c r="M89" s="220" t="s">
        <v>114</v>
      </c>
      <c r="N89" s="220" t="s">
        <v>115</v>
      </c>
      <c r="O89" s="221" t="s">
        <v>116</v>
      </c>
      <c r="P89" s="220" t="s">
        <v>117</v>
      </c>
      <c r="Q89" s="220" t="s">
        <v>118</v>
      </c>
      <c r="R89" s="220" t="s">
        <v>119</v>
      </c>
      <c r="S89" s="220" t="s">
        <v>120</v>
      </c>
      <c r="T89" s="220" t="s">
        <v>121</v>
      </c>
      <c r="U89" s="221" t="s">
        <v>122</v>
      </c>
      <c r="V89" s="221" t="s">
        <v>123</v>
      </c>
    </row>
    <row r="90" spans="1:22" ht="12.75" x14ac:dyDescent="0.25">
      <c r="A90" s="58" t="s">
        <v>30</v>
      </c>
      <c r="B90" s="244">
        <v>5.6230000000000002</v>
      </c>
      <c r="C90" s="244">
        <v>8.0790000000000006</v>
      </c>
      <c r="D90" s="244">
        <v>7.13</v>
      </c>
      <c r="E90" s="244">
        <v>8.5850000000000009</v>
      </c>
      <c r="F90" s="244">
        <v>5.4610000000000003</v>
      </c>
      <c r="G90" s="244">
        <v>9.3919999999999995</v>
      </c>
      <c r="H90" s="244">
        <v>8.6820000000000004</v>
      </c>
      <c r="I90" s="244">
        <v>3.8090000000000002</v>
      </c>
      <c r="J90" s="244">
        <v>8.4049999999999994</v>
      </c>
      <c r="K90" s="244">
        <v>8.8569999999999993</v>
      </c>
      <c r="L90" s="244">
        <v>9.2349999999999994</v>
      </c>
      <c r="M90" s="244">
        <v>7.351</v>
      </c>
      <c r="N90" s="244">
        <v>5.1769999999999996</v>
      </c>
      <c r="O90" s="245">
        <v>7.8719999999999999</v>
      </c>
      <c r="P90" s="244">
        <v>2.8029999999999999</v>
      </c>
      <c r="Q90" s="244" t="s">
        <v>69</v>
      </c>
      <c r="R90" s="244">
        <v>5.5170000000000003</v>
      </c>
      <c r="S90" s="244">
        <v>3.3580000000000001</v>
      </c>
      <c r="T90" s="244">
        <v>0.56799999999999995</v>
      </c>
      <c r="U90" s="245">
        <v>2.5</v>
      </c>
      <c r="V90" s="245">
        <v>7.7919999999999998</v>
      </c>
    </row>
    <row r="91" spans="1:22" ht="12.75" x14ac:dyDescent="0.25">
      <c r="A91" s="246" t="s">
        <v>31</v>
      </c>
      <c r="B91" s="247">
        <v>8.1359999999999992</v>
      </c>
      <c r="C91" s="247">
        <v>6.33</v>
      </c>
      <c r="D91" s="247">
        <v>6.4169999999999998</v>
      </c>
      <c r="E91" s="247">
        <v>6.5880000000000001</v>
      </c>
      <c r="F91" s="247">
        <v>13.132999999999999</v>
      </c>
      <c r="G91" s="247">
        <v>5.7320000000000002</v>
      </c>
      <c r="H91" s="247">
        <v>4.9400000000000004</v>
      </c>
      <c r="I91" s="247">
        <v>7.2869999999999999</v>
      </c>
      <c r="J91" s="247">
        <v>5.8170000000000002</v>
      </c>
      <c r="K91" s="247">
        <v>6.4020000000000001</v>
      </c>
      <c r="L91" s="247">
        <v>6.6379999999999999</v>
      </c>
      <c r="M91" s="247">
        <v>6.1539999999999999</v>
      </c>
      <c r="N91" s="247">
        <v>10.432</v>
      </c>
      <c r="O91" s="248">
        <v>6.657</v>
      </c>
      <c r="P91" s="247">
        <v>7.9429999999999996</v>
      </c>
      <c r="Q91" s="247">
        <v>10.191000000000001</v>
      </c>
      <c r="R91" s="247">
        <v>11.724</v>
      </c>
      <c r="S91" s="247">
        <v>8.9550000000000001</v>
      </c>
      <c r="T91" s="247">
        <v>5.1130000000000004</v>
      </c>
      <c r="U91" s="248">
        <v>8.6449999999999996</v>
      </c>
      <c r="V91" s="248">
        <v>6.6870000000000003</v>
      </c>
    </row>
    <row r="92" spans="1:22" ht="12.75" x14ac:dyDescent="0.25">
      <c r="A92" s="58" t="s">
        <v>131</v>
      </c>
      <c r="B92" s="244">
        <v>28.216999999999999</v>
      </c>
      <c r="C92" s="244">
        <v>23.082999999999998</v>
      </c>
      <c r="D92" s="244">
        <v>29.696000000000002</v>
      </c>
      <c r="E92" s="244">
        <v>25.812000000000001</v>
      </c>
      <c r="F92" s="244">
        <v>27.437999999999999</v>
      </c>
      <c r="G92" s="244">
        <v>22.952999999999999</v>
      </c>
      <c r="H92" s="244">
        <v>23.879000000000001</v>
      </c>
      <c r="I92" s="244">
        <v>41.668999999999997</v>
      </c>
      <c r="J92" s="244">
        <v>22.742999999999999</v>
      </c>
      <c r="K92" s="244">
        <v>25.259</v>
      </c>
      <c r="L92" s="244">
        <v>23.811</v>
      </c>
      <c r="M92" s="244">
        <v>29.64</v>
      </c>
      <c r="N92" s="244">
        <v>31.221</v>
      </c>
      <c r="O92" s="249">
        <v>26.116</v>
      </c>
      <c r="P92" s="244">
        <v>36.914999999999999</v>
      </c>
      <c r="Q92" s="244">
        <v>29.298999999999999</v>
      </c>
      <c r="R92" s="244">
        <v>22.757999999999999</v>
      </c>
      <c r="S92" s="244">
        <v>41.790999999999997</v>
      </c>
      <c r="T92" s="244">
        <v>39.771999999999998</v>
      </c>
      <c r="U92" s="249">
        <v>35.415999999999997</v>
      </c>
      <c r="V92" s="249">
        <v>26.254000000000001</v>
      </c>
    </row>
    <row r="93" spans="1:22" ht="12.75" x14ac:dyDescent="0.25">
      <c r="A93" s="246" t="s">
        <v>8</v>
      </c>
      <c r="B93" s="247">
        <v>12.795</v>
      </c>
      <c r="C93" s="247">
        <v>14.661</v>
      </c>
      <c r="D93" s="247">
        <v>16.077999999999999</v>
      </c>
      <c r="E93" s="247">
        <v>13.177</v>
      </c>
      <c r="F93" s="247">
        <v>11.313000000000001</v>
      </c>
      <c r="G93" s="247">
        <v>13.691000000000001</v>
      </c>
      <c r="H93" s="247">
        <v>13.965999999999999</v>
      </c>
      <c r="I93" s="247">
        <v>10.632</v>
      </c>
      <c r="J93" s="247">
        <v>12.94</v>
      </c>
      <c r="K93" s="247">
        <v>12.688000000000001</v>
      </c>
      <c r="L93" s="247">
        <v>13.069000000000001</v>
      </c>
      <c r="M93" s="247">
        <v>14.471</v>
      </c>
      <c r="N93" s="247">
        <v>10.199999999999999</v>
      </c>
      <c r="O93" s="248">
        <v>13.238</v>
      </c>
      <c r="P93" s="247">
        <v>18.224</v>
      </c>
      <c r="Q93" s="247">
        <v>20.382000000000001</v>
      </c>
      <c r="R93" s="247">
        <v>25.516999999999999</v>
      </c>
      <c r="S93" s="247">
        <v>14.925000000000001</v>
      </c>
      <c r="T93" s="247">
        <v>31.25</v>
      </c>
      <c r="U93" s="248">
        <v>21.145</v>
      </c>
      <c r="V93" s="248">
        <v>13.355</v>
      </c>
    </row>
    <row r="94" spans="1:22" ht="12.75" x14ac:dyDescent="0.25">
      <c r="A94" s="58" t="s">
        <v>32</v>
      </c>
      <c r="B94" s="244">
        <v>8.8089999999999993</v>
      </c>
      <c r="C94" s="244">
        <v>8.3670000000000009</v>
      </c>
      <c r="D94" s="244">
        <v>7.95</v>
      </c>
      <c r="E94" s="244">
        <v>7.5860000000000003</v>
      </c>
      <c r="F94" s="244">
        <v>9.6219999999999999</v>
      </c>
      <c r="G94" s="244">
        <v>8.4440000000000008</v>
      </c>
      <c r="H94" s="244">
        <v>7.2869999999999999</v>
      </c>
      <c r="I94" s="244">
        <v>6.5910000000000002</v>
      </c>
      <c r="J94" s="244">
        <v>6.6420000000000003</v>
      </c>
      <c r="K94" s="244">
        <v>7.5449999999999999</v>
      </c>
      <c r="L94" s="244">
        <v>7.9</v>
      </c>
      <c r="M94" s="244">
        <v>9.1809999999999992</v>
      </c>
      <c r="N94" s="244">
        <v>6.8</v>
      </c>
      <c r="O94" s="249">
        <v>7.8970000000000002</v>
      </c>
      <c r="P94" s="244">
        <v>9.8130000000000006</v>
      </c>
      <c r="Q94" s="244">
        <v>7.0060000000000002</v>
      </c>
      <c r="R94" s="244">
        <v>18.62</v>
      </c>
      <c r="S94" s="244">
        <v>11.194000000000001</v>
      </c>
      <c r="T94" s="244">
        <v>13.635999999999999</v>
      </c>
      <c r="U94" s="249">
        <v>11.77</v>
      </c>
      <c r="V94" s="249">
        <v>7.9539999999999997</v>
      </c>
    </row>
    <row r="95" spans="1:22" ht="12.75" x14ac:dyDescent="0.25">
      <c r="A95" s="246" t="s">
        <v>33</v>
      </c>
      <c r="B95" s="247">
        <v>1.9159999999999999</v>
      </c>
      <c r="C95" s="247">
        <v>3.2639999999999998</v>
      </c>
      <c r="D95" s="247">
        <v>1.639</v>
      </c>
      <c r="E95" s="247">
        <v>1.9390000000000001</v>
      </c>
      <c r="F95" s="247">
        <v>0.91</v>
      </c>
      <c r="G95" s="247">
        <v>3.1970000000000001</v>
      </c>
      <c r="H95" s="247">
        <v>2.7080000000000002</v>
      </c>
      <c r="I95" s="247">
        <v>0.36399999999999999</v>
      </c>
      <c r="J95" s="247">
        <v>2.0150000000000001</v>
      </c>
      <c r="K95" s="247">
        <v>2.0640000000000001</v>
      </c>
      <c r="L95" s="247">
        <v>1.4690000000000001</v>
      </c>
      <c r="M95" s="247">
        <v>1.962</v>
      </c>
      <c r="N95" s="247">
        <v>0.92700000000000005</v>
      </c>
      <c r="O95" s="248">
        <v>2.1110000000000002</v>
      </c>
      <c r="P95" s="247">
        <v>1.401</v>
      </c>
      <c r="Q95" s="247">
        <v>1.2729999999999999</v>
      </c>
      <c r="R95" s="247">
        <v>4.827</v>
      </c>
      <c r="S95" s="247">
        <v>0.373</v>
      </c>
      <c r="T95" s="247">
        <v>3.4089999999999998</v>
      </c>
      <c r="U95" s="248">
        <v>1.9790000000000001</v>
      </c>
      <c r="V95" s="248">
        <v>2.109</v>
      </c>
    </row>
    <row r="96" spans="1:22" ht="12.75" x14ac:dyDescent="0.25">
      <c r="A96" s="173" t="s">
        <v>9</v>
      </c>
      <c r="B96" s="244">
        <v>30.87</v>
      </c>
      <c r="C96" s="244">
        <v>34.048000000000002</v>
      </c>
      <c r="D96" s="244">
        <v>27.094000000000001</v>
      </c>
      <c r="E96" s="244">
        <v>32.942999999999998</v>
      </c>
      <c r="F96" s="244">
        <v>27.178000000000001</v>
      </c>
      <c r="G96" s="244">
        <v>34.015999999999998</v>
      </c>
      <c r="H96" s="244">
        <v>35.170999999999999</v>
      </c>
      <c r="I96" s="244">
        <v>24.841999999999999</v>
      </c>
      <c r="J96" s="244">
        <v>39.097000000000001</v>
      </c>
      <c r="K96" s="244">
        <v>34.051000000000002</v>
      </c>
      <c r="L96" s="244">
        <v>35.104999999999997</v>
      </c>
      <c r="M96" s="244">
        <v>27.245000000000001</v>
      </c>
      <c r="N96" s="244">
        <v>31.143000000000001</v>
      </c>
      <c r="O96" s="249">
        <v>32.917999999999999</v>
      </c>
      <c r="P96" s="244">
        <v>20.56</v>
      </c>
      <c r="Q96" s="244">
        <v>28.024999999999999</v>
      </c>
      <c r="R96" s="244">
        <v>5.5170000000000003</v>
      </c>
      <c r="S96" s="244">
        <v>12.313000000000001</v>
      </c>
      <c r="T96" s="244">
        <v>2.2719999999999998</v>
      </c>
      <c r="U96" s="249">
        <v>13.853999999999999</v>
      </c>
      <c r="V96" s="249">
        <v>32.636000000000003</v>
      </c>
    </row>
    <row r="97" spans="1:22" ht="12.75" x14ac:dyDescent="0.25">
      <c r="A97" s="246" t="s">
        <v>10</v>
      </c>
      <c r="B97" s="247">
        <v>3.63</v>
      </c>
      <c r="C97" s="247">
        <v>2.1640000000000001</v>
      </c>
      <c r="D97" s="247">
        <v>3.992</v>
      </c>
      <c r="E97" s="247">
        <v>3.3650000000000002</v>
      </c>
      <c r="F97" s="247">
        <v>4.9409999999999998</v>
      </c>
      <c r="G97" s="247">
        <v>2.57</v>
      </c>
      <c r="H97" s="247">
        <v>3.3639999999999999</v>
      </c>
      <c r="I97" s="247">
        <v>4.8019999999999996</v>
      </c>
      <c r="J97" s="247">
        <v>2.3359999999999999</v>
      </c>
      <c r="K97" s="247">
        <v>3.129</v>
      </c>
      <c r="L97" s="247">
        <v>2.7679999999999998</v>
      </c>
      <c r="M97" s="247">
        <v>3.992</v>
      </c>
      <c r="N97" s="247">
        <v>4.0949999999999998</v>
      </c>
      <c r="O97" s="248">
        <v>3.1869999999999998</v>
      </c>
      <c r="P97" s="247">
        <v>2.3359999999999999</v>
      </c>
      <c r="Q97" s="247">
        <v>3.8210000000000002</v>
      </c>
      <c r="R97" s="247">
        <v>5.5170000000000003</v>
      </c>
      <c r="S97" s="247">
        <v>7.0890000000000004</v>
      </c>
      <c r="T97" s="247">
        <v>3.9769999999999999</v>
      </c>
      <c r="U97" s="248">
        <v>4.6870000000000003</v>
      </c>
      <c r="V97" s="248">
        <v>3.2090000000000001</v>
      </c>
    </row>
    <row r="98" spans="1:22" ht="12.75" x14ac:dyDescent="0.25">
      <c r="A98" s="250" t="s">
        <v>1</v>
      </c>
      <c r="B98" s="251">
        <v>100</v>
      </c>
      <c r="C98" s="252">
        <v>100</v>
      </c>
      <c r="D98" s="252">
        <v>100</v>
      </c>
      <c r="E98" s="252">
        <v>100</v>
      </c>
      <c r="F98" s="252">
        <v>100</v>
      </c>
      <c r="G98" s="252">
        <v>100</v>
      </c>
      <c r="H98" s="252">
        <v>100</v>
      </c>
      <c r="I98" s="252">
        <v>100</v>
      </c>
      <c r="J98" s="252">
        <v>100</v>
      </c>
      <c r="K98" s="252">
        <v>100</v>
      </c>
      <c r="L98" s="252">
        <v>100</v>
      </c>
      <c r="M98" s="252">
        <v>100</v>
      </c>
      <c r="N98" s="252">
        <v>100</v>
      </c>
      <c r="O98" s="253">
        <v>100</v>
      </c>
      <c r="P98" s="252">
        <v>100</v>
      </c>
      <c r="Q98" s="252">
        <v>100</v>
      </c>
      <c r="R98" s="252">
        <v>100</v>
      </c>
      <c r="S98" s="252">
        <v>100</v>
      </c>
      <c r="T98" s="252">
        <v>100</v>
      </c>
      <c r="U98" s="253">
        <v>100</v>
      </c>
      <c r="V98" s="253">
        <v>100</v>
      </c>
    </row>
    <row r="99" spans="1:22" x14ac:dyDescent="0.25">
      <c r="A99" s="50" t="s">
        <v>147</v>
      </c>
    </row>
    <row r="104" spans="1:22" ht="15" x14ac:dyDescent="0.25">
      <c r="A104" s="243" t="s">
        <v>5</v>
      </c>
    </row>
    <row r="105" spans="1:22" ht="38.25" x14ac:dyDescent="0.25">
      <c r="A105" s="221" t="s">
        <v>29</v>
      </c>
      <c r="B105" s="220" t="s">
        <v>103</v>
      </c>
      <c r="C105" s="220" t="s">
        <v>104</v>
      </c>
      <c r="D105" s="220" t="s">
        <v>105</v>
      </c>
      <c r="E105" s="220" t="s">
        <v>106</v>
      </c>
      <c r="F105" s="220" t="s">
        <v>107</v>
      </c>
      <c r="G105" s="220" t="s">
        <v>108</v>
      </c>
      <c r="H105" s="220" t="s">
        <v>109</v>
      </c>
      <c r="I105" s="220" t="s">
        <v>110</v>
      </c>
      <c r="J105" s="220" t="s">
        <v>111</v>
      </c>
      <c r="K105" s="220" t="s">
        <v>112</v>
      </c>
      <c r="L105" s="220" t="s">
        <v>113</v>
      </c>
      <c r="M105" s="220" t="s">
        <v>114</v>
      </c>
      <c r="N105" s="220" t="s">
        <v>115</v>
      </c>
      <c r="O105" s="221" t="s">
        <v>116</v>
      </c>
      <c r="P105" s="220" t="s">
        <v>117</v>
      </c>
      <c r="Q105" s="220" t="s">
        <v>118</v>
      </c>
      <c r="R105" s="220" t="s">
        <v>119</v>
      </c>
      <c r="S105" s="220" t="s">
        <v>120</v>
      </c>
      <c r="T105" s="220" t="s">
        <v>121</v>
      </c>
      <c r="U105" s="221" t="s">
        <v>122</v>
      </c>
      <c r="V105" s="221" t="s">
        <v>123</v>
      </c>
    </row>
    <row r="106" spans="1:22" ht="12.75" x14ac:dyDescent="0.25">
      <c r="A106" s="58" t="s">
        <v>30</v>
      </c>
      <c r="B106" s="244">
        <v>6.8869999999999996</v>
      </c>
      <c r="C106" s="244">
        <v>9.1039999999999992</v>
      </c>
      <c r="D106" s="244">
        <v>7.8159999999999998</v>
      </c>
      <c r="E106" s="244">
        <v>8.516</v>
      </c>
      <c r="F106" s="244">
        <v>4.915</v>
      </c>
      <c r="G106" s="244">
        <v>9.3040000000000003</v>
      </c>
      <c r="H106" s="244">
        <v>7.0190000000000001</v>
      </c>
      <c r="I106" s="244">
        <v>2.621</v>
      </c>
      <c r="J106" s="244">
        <v>8.093</v>
      </c>
      <c r="K106" s="244">
        <v>9.8640000000000008</v>
      </c>
      <c r="L106" s="244">
        <v>10.26</v>
      </c>
      <c r="M106" s="244">
        <v>8.81</v>
      </c>
      <c r="N106" s="244">
        <v>5.4619999999999997</v>
      </c>
      <c r="O106" s="245">
        <v>8.1709999999999994</v>
      </c>
      <c r="P106" s="244">
        <v>2.7890000000000001</v>
      </c>
      <c r="Q106" s="244">
        <v>2.0099999999999998</v>
      </c>
      <c r="R106" s="244">
        <v>4.6790000000000003</v>
      </c>
      <c r="S106" s="244">
        <v>5.53</v>
      </c>
      <c r="T106" s="244">
        <v>0.36599999999999999</v>
      </c>
      <c r="U106" s="245">
        <v>3.165</v>
      </c>
      <c r="V106" s="245">
        <v>8.1310000000000002</v>
      </c>
    </row>
    <row r="107" spans="1:22" ht="12.75" x14ac:dyDescent="0.25">
      <c r="A107" s="246" t="s">
        <v>31</v>
      </c>
      <c r="B107" s="247">
        <v>7.375</v>
      </c>
      <c r="C107" s="247">
        <v>6.3849999999999998</v>
      </c>
      <c r="D107" s="247">
        <v>5.8120000000000003</v>
      </c>
      <c r="E107" s="247">
        <v>6.6219999999999999</v>
      </c>
      <c r="F107" s="247">
        <v>12.238</v>
      </c>
      <c r="G107" s="247">
        <v>5.6630000000000003</v>
      </c>
      <c r="H107" s="247">
        <v>5.0739999999999998</v>
      </c>
      <c r="I107" s="247">
        <v>6.7270000000000003</v>
      </c>
      <c r="J107" s="247">
        <v>6.38</v>
      </c>
      <c r="K107" s="247">
        <v>7.26</v>
      </c>
      <c r="L107" s="247">
        <v>7.18</v>
      </c>
      <c r="M107" s="247">
        <v>6.1059999999999999</v>
      </c>
      <c r="N107" s="247">
        <v>10.239000000000001</v>
      </c>
      <c r="O107" s="248">
        <v>6.6440000000000001</v>
      </c>
      <c r="P107" s="247">
        <v>9.3339999999999996</v>
      </c>
      <c r="Q107" s="247">
        <v>7.6189999999999998</v>
      </c>
      <c r="R107" s="247">
        <v>8.4920000000000009</v>
      </c>
      <c r="S107" s="247">
        <v>8.69</v>
      </c>
      <c r="T107" s="247">
        <v>4.9450000000000003</v>
      </c>
      <c r="U107" s="248">
        <v>8.0280000000000005</v>
      </c>
      <c r="V107" s="248">
        <v>6.6550000000000002</v>
      </c>
    </row>
    <row r="108" spans="1:22" ht="12.75" x14ac:dyDescent="0.25">
      <c r="A108" s="58" t="s">
        <v>131</v>
      </c>
      <c r="B108" s="244">
        <v>22.753</v>
      </c>
      <c r="C108" s="244">
        <v>16.818999999999999</v>
      </c>
      <c r="D108" s="244">
        <v>21.992000000000001</v>
      </c>
      <c r="E108" s="244">
        <v>20.23</v>
      </c>
      <c r="F108" s="244">
        <v>21.135000000000002</v>
      </c>
      <c r="G108" s="244">
        <v>18.170999999999999</v>
      </c>
      <c r="H108" s="244">
        <v>18.565999999999999</v>
      </c>
      <c r="I108" s="244">
        <v>38.664999999999999</v>
      </c>
      <c r="J108" s="244">
        <v>17.672999999999998</v>
      </c>
      <c r="K108" s="244">
        <v>17.957000000000001</v>
      </c>
      <c r="L108" s="244">
        <v>19.120999999999999</v>
      </c>
      <c r="M108" s="244">
        <v>20.254999999999999</v>
      </c>
      <c r="N108" s="244">
        <v>25.297999999999998</v>
      </c>
      <c r="O108" s="249">
        <v>20.459</v>
      </c>
      <c r="P108" s="244">
        <v>26.18</v>
      </c>
      <c r="Q108" s="244">
        <v>25.501999999999999</v>
      </c>
      <c r="R108" s="244">
        <v>18.37</v>
      </c>
      <c r="S108" s="244">
        <v>23.927</v>
      </c>
      <c r="T108" s="244">
        <v>26.922999999999998</v>
      </c>
      <c r="U108" s="249">
        <v>24.446000000000002</v>
      </c>
      <c r="V108" s="249">
        <v>20.491</v>
      </c>
    </row>
    <row r="109" spans="1:22" ht="12.75" x14ac:dyDescent="0.25">
      <c r="A109" s="246" t="s">
        <v>8</v>
      </c>
      <c r="B109" s="247">
        <v>17.536000000000001</v>
      </c>
      <c r="C109" s="247">
        <v>17.739000000000001</v>
      </c>
      <c r="D109" s="247">
        <v>19.596</v>
      </c>
      <c r="E109" s="247">
        <v>17.338999999999999</v>
      </c>
      <c r="F109" s="247">
        <v>14.426</v>
      </c>
      <c r="G109" s="247">
        <v>18.053000000000001</v>
      </c>
      <c r="H109" s="247">
        <v>18.536999999999999</v>
      </c>
      <c r="I109" s="247">
        <v>14.6</v>
      </c>
      <c r="J109" s="247">
        <v>17.573</v>
      </c>
      <c r="K109" s="247">
        <v>16.977</v>
      </c>
      <c r="L109" s="247">
        <v>16.513000000000002</v>
      </c>
      <c r="M109" s="247">
        <v>20.582999999999998</v>
      </c>
      <c r="N109" s="247">
        <v>13.464</v>
      </c>
      <c r="O109" s="248">
        <v>17.437000000000001</v>
      </c>
      <c r="P109" s="247">
        <v>21.780999999999999</v>
      </c>
      <c r="Q109" s="247">
        <v>22.751000000000001</v>
      </c>
      <c r="R109" s="247">
        <v>31.021999999999998</v>
      </c>
      <c r="S109" s="247">
        <v>20.992999999999999</v>
      </c>
      <c r="T109" s="247">
        <v>39.377000000000002</v>
      </c>
      <c r="U109" s="248">
        <v>25.681000000000001</v>
      </c>
      <c r="V109" s="248">
        <v>17.503</v>
      </c>
    </row>
    <row r="110" spans="1:22" ht="12.75" x14ac:dyDescent="0.25">
      <c r="A110" s="58" t="s">
        <v>32</v>
      </c>
      <c r="B110" s="244">
        <v>13.737</v>
      </c>
      <c r="C110" s="244">
        <v>13.587</v>
      </c>
      <c r="D110" s="244">
        <v>15.3</v>
      </c>
      <c r="E110" s="244">
        <v>14.500999999999999</v>
      </c>
      <c r="F110" s="244">
        <v>13.885</v>
      </c>
      <c r="G110" s="244">
        <v>13.891999999999999</v>
      </c>
      <c r="H110" s="244">
        <v>14.039</v>
      </c>
      <c r="I110" s="244">
        <v>11.07</v>
      </c>
      <c r="J110" s="244">
        <v>13.285</v>
      </c>
      <c r="K110" s="244">
        <v>14.657</v>
      </c>
      <c r="L110" s="244">
        <v>13.577</v>
      </c>
      <c r="M110" s="244">
        <v>15.378</v>
      </c>
      <c r="N110" s="244">
        <v>12.052</v>
      </c>
      <c r="O110" s="249">
        <v>13.815</v>
      </c>
      <c r="P110" s="244">
        <v>14.377000000000001</v>
      </c>
      <c r="Q110" s="244">
        <v>15.026</v>
      </c>
      <c r="R110" s="244">
        <v>19.064</v>
      </c>
      <c r="S110" s="244">
        <v>17.606999999999999</v>
      </c>
      <c r="T110" s="244">
        <v>19.23</v>
      </c>
      <c r="U110" s="249">
        <v>16.649000000000001</v>
      </c>
      <c r="V110" s="249">
        <v>13.837999999999999</v>
      </c>
    </row>
    <row r="111" spans="1:22" ht="12.75" x14ac:dyDescent="0.25">
      <c r="A111" s="246" t="s">
        <v>33</v>
      </c>
      <c r="B111" s="247">
        <v>6.1109999999999998</v>
      </c>
      <c r="C111" s="247">
        <v>9.8510000000000009</v>
      </c>
      <c r="D111" s="247">
        <v>6.51</v>
      </c>
      <c r="E111" s="247">
        <v>6.2830000000000004</v>
      </c>
      <c r="F111" s="247">
        <v>2.875</v>
      </c>
      <c r="G111" s="247">
        <v>10.198</v>
      </c>
      <c r="H111" s="247">
        <v>9.0299999999999994</v>
      </c>
      <c r="I111" s="247">
        <v>2.1560000000000001</v>
      </c>
      <c r="J111" s="247">
        <v>7.8630000000000004</v>
      </c>
      <c r="K111" s="247">
        <v>7.0179999999999998</v>
      </c>
      <c r="L111" s="247">
        <v>5.0430000000000001</v>
      </c>
      <c r="M111" s="247">
        <v>7.3630000000000004</v>
      </c>
      <c r="N111" s="247">
        <v>2.97</v>
      </c>
      <c r="O111" s="248">
        <v>7.1369999999999996</v>
      </c>
      <c r="P111" s="247">
        <v>2.4670000000000001</v>
      </c>
      <c r="Q111" s="247">
        <v>2.8570000000000002</v>
      </c>
      <c r="R111" s="247">
        <v>2.9460000000000002</v>
      </c>
      <c r="S111" s="247">
        <v>3.0470000000000002</v>
      </c>
      <c r="T111" s="247">
        <v>2.7469999999999999</v>
      </c>
      <c r="U111" s="248">
        <v>2.8039999999999998</v>
      </c>
      <c r="V111" s="248">
        <v>7.1029999999999998</v>
      </c>
    </row>
    <row r="112" spans="1:22" ht="12.75" x14ac:dyDescent="0.25">
      <c r="A112" s="173" t="s">
        <v>9</v>
      </c>
      <c r="B112" s="244">
        <v>22.131</v>
      </c>
      <c r="C112" s="244">
        <v>23.646000000000001</v>
      </c>
      <c r="D112" s="244">
        <v>19.629000000000001</v>
      </c>
      <c r="E112" s="244">
        <v>23.32</v>
      </c>
      <c r="F112" s="244">
        <v>24.846</v>
      </c>
      <c r="G112" s="244">
        <v>21.236999999999998</v>
      </c>
      <c r="H112" s="244">
        <v>23.213000000000001</v>
      </c>
      <c r="I112" s="244">
        <v>19.352</v>
      </c>
      <c r="J112" s="244">
        <v>26.081</v>
      </c>
      <c r="K112" s="244">
        <v>22.931000000000001</v>
      </c>
      <c r="L112" s="244">
        <v>24.753</v>
      </c>
      <c r="M112" s="244">
        <v>18.475000000000001</v>
      </c>
      <c r="N112" s="244">
        <v>26.341000000000001</v>
      </c>
      <c r="O112" s="249">
        <v>22.765000000000001</v>
      </c>
      <c r="P112" s="244">
        <v>17.917999999999999</v>
      </c>
      <c r="Q112" s="244">
        <v>18.306000000000001</v>
      </c>
      <c r="R112" s="244">
        <v>6.585</v>
      </c>
      <c r="S112" s="244">
        <v>11.286</v>
      </c>
      <c r="T112" s="244">
        <v>2.38</v>
      </c>
      <c r="U112" s="249">
        <v>12.635</v>
      </c>
      <c r="V112" s="249">
        <v>22.684000000000001</v>
      </c>
    </row>
    <row r="113" spans="1:22" ht="12.75" x14ac:dyDescent="0.25">
      <c r="A113" s="246" t="s">
        <v>10</v>
      </c>
      <c r="B113" s="247">
        <v>3.4660000000000002</v>
      </c>
      <c r="C113" s="247">
        <v>2.8650000000000002</v>
      </c>
      <c r="D113" s="247">
        <v>3.3410000000000002</v>
      </c>
      <c r="E113" s="247">
        <v>3.1840000000000002</v>
      </c>
      <c r="F113" s="247">
        <v>5.6769999999999996</v>
      </c>
      <c r="G113" s="247">
        <v>3.4790000000000001</v>
      </c>
      <c r="H113" s="247">
        <v>4.5179999999999998</v>
      </c>
      <c r="I113" s="247">
        <v>4.8040000000000003</v>
      </c>
      <c r="J113" s="247">
        <v>3.0489999999999999</v>
      </c>
      <c r="K113" s="247">
        <v>3.3319999999999999</v>
      </c>
      <c r="L113" s="247">
        <v>3.5489999999999999</v>
      </c>
      <c r="M113" s="247">
        <v>3.0270000000000001</v>
      </c>
      <c r="N113" s="247">
        <v>4.17</v>
      </c>
      <c r="O113" s="248">
        <v>3.5670000000000002</v>
      </c>
      <c r="P113" s="247">
        <v>5.15</v>
      </c>
      <c r="Q113" s="247">
        <v>5.9249999999999998</v>
      </c>
      <c r="R113" s="247">
        <v>8.8379999999999992</v>
      </c>
      <c r="S113" s="247">
        <v>8.9160000000000004</v>
      </c>
      <c r="T113" s="247">
        <v>4.0289999999999999</v>
      </c>
      <c r="U113" s="248">
        <v>6.5869999999999997</v>
      </c>
      <c r="V113" s="248">
        <v>3.5910000000000002</v>
      </c>
    </row>
    <row r="114" spans="1:22" ht="12.75" x14ac:dyDescent="0.25">
      <c r="A114" s="250" t="s">
        <v>1</v>
      </c>
      <c r="B114" s="251">
        <v>100</v>
      </c>
      <c r="C114" s="252">
        <v>100</v>
      </c>
      <c r="D114" s="252">
        <v>100</v>
      </c>
      <c r="E114" s="252">
        <v>100</v>
      </c>
      <c r="F114" s="252">
        <v>100</v>
      </c>
      <c r="G114" s="252">
        <v>100</v>
      </c>
      <c r="H114" s="252">
        <v>100</v>
      </c>
      <c r="I114" s="252">
        <v>100</v>
      </c>
      <c r="J114" s="252">
        <v>100</v>
      </c>
      <c r="K114" s="252">
        <v>100</v>
      </c>
      <c r="L114" s="252">
        <v>100</v>
      </c>
      <c r="M114" s="252">
        <v>100</v>
      </c>
      <c r="N114" s="252">
        <v>100</v>
      </c>
      <c r="O114" s="253">
        <v>100</v>
      </c>
      <c r="P114" s="252">
        <v>100</v>
      </c>
      <c r="Q114" s="252">
        <v>100</v>
      </c>
      <c r="R114" s="252">
        <v>100</v>
      </c>
      <c r="S114" s="252">
        <v>100</v>
      </c>
      <c r="T114" s="252">
        <v>100</v>
      </c>
      <c r="U114" s="253">
        <v>100</v>
      </c>
      <c r="V114" s="253">
        <v>100</v>
      </c>
    </row>
    <row r="115" spans="1:22" x14ac:dyDescent="0.25">
      <c r="A115" s="50" t="s">
        <v>147</v>
      </c>
    </row>
    <row r="119" spans="1:22" ht="15" x14ac:dyDescent="0.25">
      <c r="A119" s="243" t="s">
        <v>6</v>
      </c>
    </row>
    <row r="120" spans="1:22" ht="38.25" x14ac:dyDescent="0.25">
      <c r="A120" s="221" t="s">
        <v>29</v>
      </c>
      <c r="B120" s="220" t="s">
        <v>103</v>
      </c>
      <c r="C120" s="220" t="s">
        <v>104</v>
      </c>
      <c r="D120" s="220" t="s">
        <v>105</v>
      </c>
      <c r="E120" s="220" t="s">
        <v>106</v>
      </c>
      <c r="F120" s="220" t="s">
        <v>107</v>
      </c>
      <c r="G120" s="220" t="s">
        <v>108</v>
      </c>
      <c r="H120" s="220" t="s">
        <v>109</v>
      </c>
      <c r="I120" s="220" t="s">
        <v>110</v>
      </c>
      <c r="J120" s="220" t="s">
        <v>111</v>
      </c>
      <c r="K120" s="220" t="s">
        <v>112</v>
      </c>
      <c r="L120" s="220" t="s">
        <v>113</v>
      </c>
      <c r="M120" s="220" t="s">
        <v>114</v>
      </c>
      <c r="N120" s="220" t="s">
        <v>115</v>
      </c>
      <c r="O120" s="221" t="s">
        <v>116</v>
      </c>
      <c r="P120" s="220" t="s">
        <v>117</v>
      </c>
      <c r="Q120" s="220" t="s">
        <v>118</v>
      </c>
      <c r="R120" s="220" t="s">
        <v>119</v>
      </c>
      <c r="S120" s="220" t="s">
        <v>120</v>
      </c>
      <c r="T120" s="220" t="s">
        <v>121</v>
      </c>
      <c r="U120" s="221" t="s">
        <v>122</v>
      </c>
      <c r="V120" s="221" t="s">
        <v>123</v>
      </c>
    </row>
    <row r="121" spans="1:22" ht="12.75" x14ac:dyDescent="0.25">
      <c r="A121" s="58" t="s">
        <v>30</v>
      </c>
      <c r="B121" s="244">
        <v>9.2430000000000003</v>
      </c>
      <c r="C121" s="244">
        <v>11.493</v>
      </c>
      <c r="D121" s="244">
        <v>10.425000000000001</v>
      </c>
      <c r="E121" s="244">
        <v>13.314</v>
      </c>
      <c r="F121" s="244">
        <v>8.1229999999999993</v>
      </c>
      <c r="G121" s="244">
        <v>13.202</v>
      </c>
      <c r="H121" s="244">
        <v>12.787000000000001</v>
      </c>
      <c r="I121" s="244">
        <v>7.7469999999999999</v>
      </c>
      <c r="J121" s="244">
        <v>11.275</v>
      </c>
      <c r="K121" s="244">
        <v>13.74</v>
      </c>
      <c r="L121" s="244">
        <v>13.112</v>
      </c>
      <c r="M121" s="244">
        <v>11.513</v>
      </c>
      <c r="N121" s="244">
        <v>8.8979999999999997</v>
      </c>
      <c r="O121" s="245">
        <v>11.907</v>
      </c>
      <c r="P121" s="244" t="s">
        <v>69</v>
      </c>
      <c r="Q121" s="244" t="s">
        <v>69</v>
      </c>
      <c r="R121" s="244">
        <v>13.635999999999999</v>
      </c>
      <c r="S121" s="244" t="s">
        <v>69</v>
      </c>
      <c r="T121" s="244" t="s">
        <v>69</v>
      </c>
      <c r="U121" s="245">
        <v>2.343</v>
      </c>
      <c r="V121" s="245">
        <v>11.871</v>
      </c>
    </row>
    <row r="122" spans="1:22" ht="12.75" x14ac:dyDescent="0.25">
      <c r="A122" s="246" t="s">
        <v>31</v>
      </c>
      <c r="B122" s="247">
        <v>7.2439999999999998</v>
      </c>
      <c r="C122" s="247">
        <v>6.1970000000000001</v>
      </c>
      <c r="D122" s="247">
        <v>6.5880000000000001</v>
      </c>
      <c r="E122" s="247">
        <v>5.8849999999999998</v>
      </c>
      <c r="F122" s="247">
        <v>10.923999999999999</v>
      </c>
      <c r="G122" s="247">
        <v>5.2060000000000004</v>
      </c>
      <c r="H122" s="247">
        <v>4.8449999999999998</v>
      </c>
      <c r="I122" s="247">
        <v>7.984</v>
      </c>
      <c r="J122" s="247">
        <v>5.9219999999999997</v>
      </c>
      <c r="K122" s="247">
        <v>5.8520000000000003</v>
      </c>
      <c r="L122" s="247">
        <v>5.9580000000000002</v>
      </c>
      <c r="M122" s="247">
        <v>6.4960000000000004</v>
      </c>
      <c r="N122" s="247">
        <v>9.6389999999999993</v>
      </c>
      <c r="O122" s="248">
        <v>6.1470000000000002</v>
      </c>
      <c r="P122" s="247">
        <v>3.2250000000000001</v>
      </c>
      <c r="Q122" s="247">
        <v>14.705</v>
      </c>
      <c r="R122" s="247">
        <v>4.5449999999999999</v>
      </c>
      <c r="S122" s="247">
        <v>12.5</v>
      </c>
      <c r="T122" s="247">
        <v>5.8819999999999997</v>
      </c>
      <c r="U122" s="248">
        <v>8.593</v>
      </c>
      <c r="V122" s="248">
        <v>6.1559999999999997</v>
      </c>
    </row>
    <row r="123" spans="1:22" ht="12.75" x14ac:dyDescent="0.25">
      <c r="A123" s="58" t="s">
        <v>131</v>
      </c>
      <c r="B123" s="244">
        <v>25.256</v>
      </c>
      <c r="C123" s="244">
        <v>19.300999999999998</v>
      </c>
      <c r="D123" s="244">
        <v>27.356000000000002</v>
      </c>
      <c r="E123" s="244">
        <v>22.056999999999999</v>
      </c>
      <c r="F123" s="244">
        <v>27.45</v>
      </c>
      <c r="G123" s="244">
        <v>19.43</v>
      </c>
      <c r="H123" s="244">
        <v>20.015000000000001</v>
      </c>
      <c r="I123" s="244">
        <v>36.046999999999997</v>
      </c>
      <c r="J123" s="244">
        <v>18.716000000000001</v>
      </c>
      <c r="K123" s="244">
        <v>19.989999999999998</v>
      </c>
      <c r="L123" s="244">
        <v>19.295000000000002</v>
      </c>
      <c r="M123" s="244">
        <v>25.411000000000001</v>
      </c>
      <c r="N123" s="244">
        <v>27.224</v>
      </c>
      <c r="O123" s="249">
        <v>21.672000000000001</v>
      </c>
      <c r="P123" s="244">
        <v>51.612000000000002</v>
      </c>
      <c r="Q123" s="244">
        <v>26.47</v>
      </c>
      <c r="R123" s="244">
        <v>36.363</v>
      </c>
      <c r="S123" s="244">
        <v>62.5</v>
      </c>
      <c r="T123" s="244">
        <v>41.176000000000002</v>
      </c>
      <c r="U123" s="249">
        <v>42.968000000000004</v>
      </c>
      <c r="V123" s="249">
        <v>21.751000000000001</v>
      </c>
    </row>
    <row r="124" spans="1:22" ht="12.75" x14ac:dyDescent="0.25">
      <c r="A124" s="246" t="s">
        <v>8</v>
      </c>
      <c r="B124" s="247">
        <v>10.492000000000001</v>
      </c>
      <c r="C124" s="247">
        <v>12.012</v>
      </c>
      <c r="D124" s="247">
        <v>13.260999999999999</v>
      </c>
      <c r="E124" s="247">
        <v>9.7710000000000008</v>
      </c>
      <c r="F124" s="247">
        <v>9.2430000000000003</v>
      </c>
      <c r="G124" s="247">
        <v>11.138999999999999</v>
      </c>
      <c r="H124" s="247">
        <v>11.596</v>
      </c>
      <c r="I124" s="247">
        <v>8.9320000000000004</v>
      </c>
      <c r="J124" s="247">
        <v>11.047000000000001</v>
      </c>
      <c r="K124" s="247">
        <v>10.861000000000001</v>
      </c>
      <c r="L124" s="247">
        <v>11.824999999999999</v>
      </c>
      <c r="M124" s="247">
        <v>11.266</v>
      </c>
      <c r="N124" s="247">
        <v>8.2620000000000005</v>
      </c>
      <c r="O124" s="248">
        <v>11.083</v>
      </c>
      <c r="P124" s="247">
        <v>16.129000000000001</v>
      </c>
      <c r="Q124" s="247">
        <v>11.763999999999999</v>
      </c>
      <c r="R124" s="247">
        <v>18.181000000000001</v>
      </c>
      <c r="S124" s="247">
        <v>4.1660000000000004</v>
      </c>
      <c r="T124" s="247">
        <v>29.411000000000001</v>
      </c>
      <c r="U124" s="248">
        <v>14.843</v>
      </c>
      <c r="V124" s="248">
        <v>11.097</v>
      </c>
    </row>
    <row r="125" spans="1:22" ht="12.75" x14ac:dyDescent="0.25">
      <c r="A125" s="58" t="s">
        <v>32</v>
      </c>
      <c r="B125" s="244">
        <v>7.2690000000000001</v>
      </c>
      <c r="C125" s="244">
        <v>6.7969999999999997</v>
      </c>
      <c r="D125" s="244">
        <v>5.5869999999999997</v>
      </c>
      <c r="E125" s="244">
        <v>5.9420000000000002</v>
      </c>
      <c r="F125" s="244">
        <v>7.0019999999999998</v>
      </c>
      <c r="G125" s="244">
        <v>6.7380000000000004</v>
      </c>
      <c r="H125" s="244">
        <v>6.3010000000000002</v>
      </c>
      <c r="I125" s="244">
        <v>4.2679999999999998</v>
      </c>
      <c r="J125" s="244">
        <v>5.7320000000000002</v>
      </c>
      <c r="K125" s="244">
        <v>6.0860000000000003</v>
      </c>
      <c r="L125" s="244">
        <v>6.8150000000000004</v>
      </c>
      <c r="M125" s="244">
        <v>5.9210000000000003</v>
      </c>
      <c r="N125" s="244">
        <v>4.6609999999999996</v>
      </c>
      <c r="O125" s="249">
        <v>6.3579999999999997</v>
      </c>
      <c r="P125" s="244" t="s">
        <v>69</v>
      </c>
      <c r="Q125" s="244">
        <v>5.8819999999999997</v>
      </c>
      <c r="R125" s="244">
        <v>18.181000000000001</v>
      </c>
      <c r="S125" s="244">
        <v>4.1660000000000004</v>
      </c>
      <c r="T125" s="244">
        <v>5.8819999999999997</v>
      </c>
      <c r="U125" s="249">
        <v>6.25</v>
      </c>
      <c r="V125" s="249">
        <v>6.3570000000000002</v>
      </c>
    </row>
    <row r="126" spans="1:22" ht="12.75" x14ac:dyDescent="0.25">
      <c r="A126" s="246" t="s">
        <v>33</v>
      </c>
      <c r="B126" s="247">
        <v>2.3730000000000002</v>
      </c>
      <c r="C126" s="247">
        <v>3.8490000000000002</v>
      </c>
      <c r="D126" s="247">
        <v>1.9179999999999999</v>
      </c>
      <c r="E126" s="247">
        <v>2</v>
      </c>
      <c r="F126" s="247">
        <v>0.28000000000000003</v>
      </c>
      <c r="G126" s="247">
        <v>3.8889999999999998</v>
      </c>
      <c r="H126" s="247">
        <v>3.2029999999999998</v>
      </c>
      <c r="I126" s="247">
        <v>0.47399999999999998</v>
      </c>
      <c r="J126" s="247">
        <v>1.9359999999999999</v>
      </c>
      <c r="K126" s="247">
        <v>2.645</v>
      </c>
      <c r="L126" s="247">
        <v>1.5569999999999999</v>
      </c>
      <c r="M126" s="247">
        <v>1.9730000000000001</v>
      </c>
      <c r="N126" s="247">
        <v>1.377</v>
      </c>
      <c r="O126" s="248">
        <v>2.5720000000000001</v>
      </c>
      <c r="P126" s="247" t="s">
        <v>69</v>
      </c>
      <c r="Q126" s="247" t="s">
        <v>69</v>
      </c>
      <c r="R126" s="247" t="s">
        <v>69</v>
      </c>
      <c r="S126" s="247" t="s">
        <v>69</v>
      </c>
      <c r="T126" s="247">
        <v>5.8819999999999997</v>
      </c>
      <c r="U126" s="248">
        <v>0.78100000000000003</v>
      </c>
      <c r="V126" s="248">
        <v>2.5649999999999999</v>
      </c>
    </row>
    <row r="127" spans="1:22" ht="12.75" x14ac:dyDescent="0.25">
      <c r="A127" s="173" t="s">
        <v>9</v>
      </c>
      <c r="B127" s="244">
        <v>34.499000000000002</v>
      </c>
      <c r="C127" s="244">
        <v>38.628999999999998</v>
      </c>
      <c r="D127" s="244">
        <v>32.192999999999998</v>
      </c>
      <c r="E127" s="244">
        <v>37.713999999999999</v>
      </c>
      <c r="F127" s="244">
        <v>33.332999999999998</v>
      </c>
      <c r="G127" s="244">
        <v>38.31</v>
      </c>
      <c r="H127" s="244">
        <v>38.548999999999999</v>
      </c>
      <c r="I127" s="244">
        <v>30.513000000000002</v>
      </c>
      <c r="J127" s="244">
        <v>43.432000000000002</v>
      </c>
      <c r="K127" s="244">
        <v>37.968000000000004</v>
      </c>
      <c r="L127" s="244">
        <v>39.020000000000003</v>
      </c>
      <c r="M127" s="244">
        <v>33.140999999999998</v>
      </c>
      <c r="N127" s="244">
        <v>37.182000000000002</v>
      </c>
      <c r="O127" s="249">
        <v>37.576000000000001</v>
      </c>
      <c r="P127" s="244">
        <v>25.806000000000001</v>
      </c>
      <c r="Q127" s="244">
        <v>38.234999999999999</v>
      </c>
      <c r="R127" s="244">
        <v>4.5449999999999999</v>
      </c>
      <c r="S127" s="244">
        <v>12.5</v>
      </c>
      <c r="T127" s="244">
        <v>5.8819999999999997</v>
      </c>
      <c r="U127" s="249">
        <v>20.312000000000001</v>
      </c>
      <c r="V127" s="249">
        <v>37.512999999999998</v>
      </c>
    </row>
    <row r="128" spans="1:22" ht="12.75" x14ac:dyDescent="0.25">
      <c r="A128" s="246" t="s">
        <v>10</v>
      </c>
      <c r="B128" s="247">
        <v>3.6219999999999999</v>
      </c>
      <c r="C128" s="247">
        <v>1.7190000000000001</v>
      </c>
      <c r="D128" s="247">
        <v>2.6680000000000001</v>
      </c>
      <c r="E128" s="247">
        <v>3.3140000000000001</v>
      </c>
      <c r="F128" s="247">
        <v>3.641</v>
      </c>
      <c r="G128" s="247">
        <v>2.0819999999999999</v>
      </c>
      <c r="H128" s="247">
        <v>2.7</v>
      </c>
      <c r="I128" s="247">
        <v>4.0309999999999997</v>
      </c>
      <c r="J128" s="247">
        <v>1.9359999999999999</v>
      </c>
      <c r="K128" s="247">
        <v>2.855</v>
      </c>
      <c r="L128" s="247">
        <v>2.4140000000000001</v>
      </c>
      <c r="M128" s="247">
        <v>4.2759999999999998</v>
      </c>
      <c r="N128" s="247">
        <v>2.754</v>
      </c>
      <c r="O128" s="248">
        <v>2.6819999999999999</v>
      </c>
      <c r="P128" s="247">
        <v>3.2250000000000001</v>
      </c>
      <c r="Q128" s="247">
        <v>2.9409999999999998</v>
      </c>
      <c r="R128" s="247">
        <v>4.5449999999999999</v>
      </c>
      <c r="S128" s="247">
        <v>4.1660000000000004</v>
      </c>
      <c r="T128" s="247">
        <v>5.8819999999999997</v>
      </c>
      <c r="U128" s="248">
        <v>3.9060000000000001</v>
      </c>
      <c r="V128" s="248">
        <v>2.6859999999999999</v>
      </c>
    </row>
    <row r="129" spans="1:22" ht="12.75" x14ac:dyDescent="0.25">
      <c r="A129" s="250" t="s">
        <v>1</v>
      </c>
      <c r="B129" s="251">
        <v>100</v>
      </c>
      <c r="C129" s="252">
        <v>100</v>
      </c>
      <c r="D129" s="252">
        <v>100</v>
      </c>
      <c r="E129" s="252">
        <v>100</v>
      </c>
      <c r="F129" s="252">
        <v>100</v>
      </c>
      <c r="G129" s="252">
        <v>100</v>
      </c>
      <c r="H129" s="252">
        <v>100</v>
      </c>
      <c r="I129" s="252">
        <v>100</v>
      </c>
      <c r="J129" s="252">
        <v>100</v>
      </c>
      <c r="K129" s="252">
        <v>100</v>
      </c>
      <c r="L129" s="252">
        <v>100</v>
      </c>
      <c r="M129" s="252">
        <v>100</v>
      </c>
      <c r="N129" s="252">
        <v>100</v>
      </c>
      <c r="O129" s="253">
        <v>100</v>
      </c>
      <c r="P129" s="252">
        <v>100</v>
      </c>
      <c r="Q129" s="252">
        <v>100</v>
      </c>
      <c r="R129" s="252">
        <v>100</v>
      </c>
      <c r="S129" s="252">
        <v>100</v>
      </c>
      <c r="T129" s="252">
        <v>100</v>
      </c>
      <c r="U129" s="253">
        <v>100</v>
      </c>
      <c r="V129" s="253">
        <v>100</v>
      </c>
    </row>
    <row r="130" spans="1:22" x14ac:dyDescent="0.25">
      <c r="A130" s="50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>
      <selection activeCell="A36" sqref="A36:XFD36"/>
    </sheetView>
  </sheetViews>
  <sheetFormatPr baseColWidth="10" defaultRowHeight="15" x14ac:dyDescent="0.25"/>
  <cols>
    <col min="1" max="1" width="37.42578125" customWidth="1"/>
    <col min="15" max="15" width="14.140625" customWidth="1"/>
    <col min="16" max="16" width="12.85546875" customWidth="1"/>
    <col min="22" max="22" width="14.42578125" customWidth="1"/>
  </cols>
  <sheetData>
    <row r="1" spans="1:22" s="3" customFormat="1" ht="20.25" x14ac:dyDescent="0.25">
      <c r="A1" s="218" t="s">
        <v>132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9"/>
      <c r="P1" s="219"/>
      <c r="Q1" s="219"/>
      <c r="R1" s="219"/>
      <c r="S1" s="219"/>
      <c r="T1" s="219"/>
      <c r="U1" s="219"/>
      <c r="V1" s="219"/>
    </row>
    <row r="3" spans="1:22" s="5" customFormat="1" ht="15.75" x14ac:dyDescent="0.2">
      <c r="A3" s="75" t="s">
        <v>155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P3" s="74"/>
      <c r="Q3" s="74"/>
      <c r="R3" s="74"/>
      <c r="S3" s="74"/>
      <c r="T3" s="74"/>
      <c r="V3" s="76" t="s">
        <v>26</v>
      </c>
    </row>
    <row r="4" spans="1:22" s="5" customFormat="1" ht="38.25" x14ac:dyDescent="0.25">
      <c r="A4" s="259" t="s">
        <v>12</v>
      </c>
      <c r="B4" s="220" t="s">
        <v>103</v>
      </c>
      <c r="C4" s="220" t="s">
        <v>104</v>
      </c>
      <c r="D4" s="220" t="s">
        <v>105</v>
      </c>
      <c r="E4" s="220" t="s">
        <v>106</v>
      </c>
      <c r="F4" s="220" t="s">
        <v>107</v>
      </c>
      <c r="G4" s="220" t="s">
        <v>108</v>
      </c>
      <c r="H4" s="220" t="s">
        <v>109</v>
      </c>
      <c r="I4" s="220" t="s">
        <v>110</v>
      </c>
      <c r="J4" s="220" t="s">
        <v>111</v>
      </c>
      <c r="K4" s="220" t="s">
        <v>112</v>
      </c>
      <c r="L4" s="220" t="s">
        <v>113</v>
      </c>
      <c r="M4" s="220" t="s">
        <v>114</v>
      </c>
      <c r="N4" s="220" t="s">
        <v>115</v>
      </c>
      <c r="O4" s="221" t="s">
        <v>116</v>
      </c>
      <c r="P4" s="220" t="s">
        <v>117</v>
      </c>
      <c r="Q4" s="220" t="s">
        <v>118</v>
      </c>
      <c r="R4" s="220" t="s">
        <v>119</v>
      </c>
      <c r="S4" s="220" t="s">
        <v>120</v>
      </c>
      <c r="T4" s="220" t="s">
        <v>121</v>
      </c>
      <c r="U4" s="221" t="s">
        <v>122</v>
      </c>
      <c r="V4" s="221" t="s">
        <v>123</v>
      </c>
    </row>
    <row r="5" spans="1:22" s="5" customFormat="1" ht="12.75" x14ac:dyDescent="0.25">
      <c r="A5" s="260" t="s">
        <v>41</v>
      </c>
      <c r="B5" s="261">
        <v>42.603000000000002</v>
      </c>
      <c r="C5" s="261">
        <v>37.801000000000002</v>
      </c>
      <c r="D5" s="261">
        <v>45.892000000000003</v>
      </c>
      <c r="E5" s="261">
        <v>42.401000000000003</v>
      </c>
      <c r="F5" s="261">
        <v>36.808</v>
      </c>
      <c r="G5" s="261">
        <v>37.377000000000002</v>
      </c>
      <c r="H5" s="261">
        <v>39.734999999999999</v>
      </c>
      <c r="I5" s="261">
        <v>45.533999999999999</v>
      </c>
      <c r="J5" s="261">
        <v>41.173000000000002</v>
      </c>
      <c r="K5" s="261">
        <v>42.161999999999999</v>
      </c>
      <c r="L5" s="261">
        <v>40.668999999999997</v>
      </c>
      <c r="M5" s="261">
        <v>45.329000000000001</v>
      </c>
      <c r="N5" s="261">
        <v>43.972999999999999</v>
      </c>
      <c r="O5" s="262">
        <v>41.220999999999997</v>
      </c>
      <c r="P5" s="261">
        <v>48.491999999999997</v>
      </c>
      <c r="Q5" s="261">
        <v>47.92</v>
      </c>
      <c r="R5" s="261">
        <v>46.588999999999999</v>
      </c>
      <c r="S5" s="261">
        <v>48.917000000000002</v>
      </c>
      <c r="T5" s="261">
        <v>48.262</v>
      </c>
      <c r="U5" s="262">
        <v>48.146000000000001</v>
      </c>
      <c r="V5" s="262">
        <v>41.286000000000001</v>
      </c>
    </row>
    <row r="6" spans="1:22" s="5" customFormat="1" ht="14.25" x14ac:dyDescent="0.25">
      <c r="A6" s="263" t="s">
        <v>124</v>
      </c>
      <c r="B6" s="264">
        <v>47.548999999999999</v>
      </c>
      <c r="C6" s="264">
        <v>47.473999999999997</v>
      </c>
      <c r="D6" s="264">
        <v>49.396999999999998</v>
      </c>
      <c r="E6" s="264">
        <v>52.631</v>
      </c>
      <c r="F6" s="264">
        <v>49.206000000000003</v>
      </c>
      <c r="G6" s="264">
        <v>48.52</v>
      </c>
      <c r="H6" s="264">
        <v>50</v>
      </c>
      <c r="I6" s="264">
        <v>51.195999999999998</v>
      </c>
      <c r="J6" s="264">
        <v>48.039000000000001</v>
      </c>
      <c r="K6" s="264">
        <v>49.725999999999999</v>
      </c>
      <c r="L6" s="264">
        <v>46.835000000000001</v>
      </c>
      <c r="M6" s="264">
        <v>49.45</v>
      </c>
      <c r="N6" s="264">
        <v>47.154000000000003</v>
      </c>
      <c r="O6" s="265">
        <v>48.959000000000003</v>
      </c>
      <c r="P6" s="264">
        <v>51.281999999999996</v>
      </c>
      <c r="Q6" s="264">
        <v>46.152999999999999</v>
      </c>
      <c r="R6" s="264">
        <v>41.817999999999998</v>
      </c>
      <c r="S6" s="264">
        <v>51.110999999999997</v>
      </c>
      <c r="T6" s="264" t="s">
        <v>69</v>
      </c>
      <c r="U6" s="265">
        <v>47.12</v>
      </c>
      <c r="V6" s="265">
        <v>48.776000000000003</v>
      </c>
    </row>
    <row r="7" spans="1:22" s="5" customFormat="1" ht="12.75" x14ac:dyDescent="0.25">
      <c r="A7" s="263" t="s">
        <v>18</v>
      </c>
      <c r="B7" s="264" t="s">
        <v>69</v>
      </c>
      <c r="C7" s="264">
        <v>100</v>
      </c>
      <c r="D7" s="264" t="s">
        <v>69</v>
      </c>
      <c r="E7" s="264" t="s">
        <v>69</v>
      </c>
      <c r="F7" s="264">
        <v>50</v>
      </c>
      <c r="G7" s="264" t="s">
        <v>69</v>
      </c>
      <c r="H7" s="264" t="s">
        <v>69</v>
      </c>
      <c r="I7" s="264">
        <v>100</v>
      </c>
      <c r="J7" s="264" t="s">
        <v>69</v>
      </c>
      <c r="K7" s="264" t="s">
        <v>69</v>
      </c>
      <c r="L7" s="264">
        <v>100</v>
      </c>
      <c r="M7" s="264">
        <v>100</v>
      </c>
      <c r="N7" s="264" t="s">
        <v>69</v>
      </c>
      <c r="O7" s="265">
        <v>35.713999999999999</v>
      </c>
      <c r="P7" s="264" t="s">
        <v>69</v>
      </c>
      <c r="Q7" s="264" t="s">
        <v>69</v>
      </c>
      <c r="R7" s="264" t="s">
        <v>69</v>
      </c>
      <c r="S7" s="264">
        <v>100</v>
      </c>
      <c r="T7" s="264" t="s">
        <v>69</v>
      </c>
      <c r="U7" s="265">
        <v>20</v>
      </c>
      <c r="V7" s="265">
        <v>31.577999999999999</v>
      </c>
    </row>
    <row r="8" spans="1:22" s="5" customFormat="1" ht="14.25" x14ac:dyDescent="0.25">
      <c r="A8" s="266" t="s">
        <v>125</v>
      </c>
      <c r="B8" s="267">
        <v>50.414000000000001</v>
      </c>
      <c r="C8" s="267">
        <v>49.35</v>
      </c>
      <c r="D8" s="267">
        <v>50.246000000000002</v>
      </c>
      <c r="E8" s="267">
        <v>50.246000000000002</v>
      </c>
      <c r="F8" s="267" t="s">
        <v>69</v>
      </c>
      <c r="G8" s="267">
        <v>50.125</v>
      </c>
      <c r="H8" s="267">
        <v>50</v>
      </c>
      <c r="I8" s="267">
        <v>49.674999999999997</v>
      </c>
      <c r="J8" s="267">
        <v>50</v>
      </c>
      <c r="K8" s="267">
        <v>49.902000000000001</v>
      </c>
      <c r="L8" s="267">
        <v>50.302999999999997</v>
      </c>
      <c r="M8" s="267">
        <v>50.235999999999997</v>
      </c>
      <c r="N8" s="267">
        <v>49.8</v>
      </c>
      <c r="O8" s="268">
        <v>50.037999999999997</v>
      </c>
      <c r="P8" s="267">
        <v>50</v>
      </c>
      <c r="Q8" s="267" t="s">
        <v>69</v>
      </c>
      <c r="R8" s="267" t="s">
        <v>69</v>
      </c>
      <c r="S8" s="267">
        <v>50</v>
      </c>
      <c r="T8" s="267">
        <v>50</v>
      </c>
      <c r="U8" s="268">
        <v>50</v>
      </c>
      <c r="V8" s="268">
        <v>50.036999999999999</v>
      </c>
    </row>
    <row r="9" spans="1:22" s="5" customFormat="1" ht="12.75" x14ac:dyDescent="0.25">
      <c r="A9" s="266" t="s">
        <v>18</v>
      </c>
      <c r="B9" s="267">
        <v>16.666</v>
      </c>
      <c r="C9" s="267">
        <v>12.5</v>
      </c>
      <c r="D9" s="267" t="s">
        <v>69</v>
      </c>
      <c r="E9" s="267">
        <v>16.666</v>
      </c>
      <c r="F9" s="267" t="s">
        <v>69</v>
      </c>
      <c r="G9" s="267">
        <v>11.111000000000001</v>
      </c>
      <c r="H9" s="267">
        <v>40</v>
      </c>
      <c r="I9" s="267">
        <v>14.285</v>
      </c>
      <c r="J9" s="267" t="s">
        <v>69</v>
      </c>
      <c r="K9" s="267">
        <v>33.332999999999998</v>
      </c>
      <c r="L9" s="267">
        <v>30.768999999999998</v>
      </c>
      <c r="M9" s="267">
        <v>20</v>
      </c>
      <c r="N9" s="267">
        <v>50</v>
      </c>
      <c r="O9" s="268">
        <v>21.739000000000001</v>
      </c>
      <c r="P9" s="267" t="s">
        <v>69</v>
      </c>
      <c r="Q9" s="267" t="s">
        <v>69</v>
      </c>
      <c r="R9" s="267" t="s">
        <v>69</v>
      </c>
      <c r="S9" s="267" t="s">
        <v>69</v>
      </c>
      <c r="T9" s="267" t="s">
        <v>69</v>
      </c>
      <c r="U9" s="268" t="s">
        <v>69</v>
      </c>
      <c r="V9" s="268">
        <v>21.052</v>
      </c>
    </row>
    <row r="10" spans="1:22" s="5" customFormat="1" ht="14.25" x14ac:dyDescent="0.25">
      <c r="A10" s="263" t="s">
        <v>133</v>
      </c>
      <c r="B10" s="264">
        <v>36.798000000000002</v>
      </c>
      <c r="C10" s="264">
        <v>32.137</v>
      </c>
      <c r="D10" s="264">
        <v>41.176000000000002</v>
      </c>
      <c r="E10" s="264">
        <v>37.307000000000002</v>
      </c>
      <c r="F10" s="264">
        <v>30.039000000000001</v>
      </c>
      <c r="G10" s="264">
        <v>31.327000000000002</v>
      </c>
      <c r="H10" s="264">
        <v>31.478000000000002</v>
      </c>
      <c r="I10" s="264">
        <v>39.979999999999997</v>
      </c>
      <c r="J10" s="264">
        <v>33.463000000000001</v>
      </c>
      <c r="K10" s="264">
        <v>35.246000000000002</v>
      </c>
      <c r="L10" s="264">
        <v>33.439</v>
      </c>
      <c r="M10" s="264">
        <v>41.25</v>
      </c>
      <c r="N10" s="264">
        <v>40.185000000000002</v>
      </c>
      <c r="O10" s="265">
        <v>34.954999999999998</v>
      </c>
      <c r="P10" s="264">
        <v>45.793999999999997</v>
      </c>
      <c r="Q10" s="264">
        <v>43.948999999999998</v>
      </c>
      <c r="R10" s="264">
        <v>44.826999999999998</v>
      </c>
      <c r="S10" s="264">
        <v>47.761000000000003</v>
      </c>
      <c r="T10" s="264">
        <v>47.158999999999999</v>
      </c>
      <c r="U10" s="265">
        <v>46.145000000000003</v>
      </c>
      <c r="V10" s="265">
        <v>35.119999999999997</v>
      </c>
    </row>
    <row r="11" spans="1:22" s="5" customFormat="1" ht="12.75" x14ac:dyDescent="0.25">
      <c r="A11" s="263" t="s">
        <v>18</v>
      </c>
      <c r="B11" s="264">
        <v>10.975</v>
      </c>
      <c r="C11" s="264">
        <v>15.929</v>
      </c>
      <c r="D11" s="264">
        <v>20</v>
      </c>
      <c r="E11" s="264">
        <v>12.657999999999999</v>
      </c>
      <c r="F11" s="264">
        <v>5.2629999999999999</v>
      </c>
      <c r="G11" s="264">
        <v>8.1080000000000005</v>
      </c>
      <c r="H11" s="264">
        <v>15.73</v>
      </c>
      <c r="I11" s="264">
        <v>13.461</v>
      </c>
      <c r="J11" s="264">
        <v>10.144</v>
      </c>
      <c r="K11" s="264">
        <v>11.688000000000001</v>
      </c>
      <c r="L11" s="264">
        <v>8.6950000000000003</v>
      </c>
      <c r="M11" s="264">
        <v>17.390999999999998</v>
      </c>
      <c r="N11" s="264">
        <v>11.538</v>
      </c>
      <c r="O11" s="265">
        <v>12.122999999999999</v>
      </c>
      <c r="P11" s="264">
        <v>16.666</v>
      </c>
      <c r="Q11" s="264" t="s">
        <v>69</v>
      </c>
      <c r="R11" s="264">
        <v>25</v>
      </c>
      <c r="S11" s="264" t="s">
        <v>69</v>
      </c>
      <c r="T11" s="264" t="s">
        <v>69</v>
      </c>
      <c r="U11" s="265">
        <v>8.6950000000000003</v>
      </c>
      <c r="V11" s="265">
        <v>12.06</v>
      </c>
    </row>
    <row r="12" spans="1:22" s="5" customFormat="1" ht="14.25" x14ac:dyDescent="0.25">
      <c r="A12" s="269" t="s">
        <v>134</v>
      </c>
      <c r="B12" s="267">
        <v>43.296999999999997</v>
      </c>
      <c r="C12" s="267">
        <v>38.436</v>
      </c>
      <c r="D12" s="267">
        <v>46.456000000000003</v>
      </c>
      <c r="E12" s="267">
        <v>43.042000000000002</v>
      </c>
      <c r="F12" s="267">
        <v>37.896000000000001</v>
      </c>
      <c r="G12" s="267">
        <v>38.081000000000003</v>
      </c>
      <c r="H12" s="267">
        <v>40.612000000000002</v>
      </c>
      <c r="I12" s="267">
        <v>46.08</v>
      </c>
      <c r="J12" s="267">
        <v>42.024000000000001</v>
      </c>
      <c r="K12" s="267">
        <v>42.982999999999997</v>
      </c>
      <c r="L12" s="267">
        <v>41.613999999999997</v>
      </c>
      <c r="M12" s="267">
        <v>45.83</v>
      </c>
      <c r="N12" s="267">
        <v>44.454999999999998</v>
      </c>
      <c r="O12" s="268">
        <v>41.954000000000001</v>
      </c>
      <c r="P12" s="267">
        <v>48.927</v>
      </c>
      <c r="Q12" s="267">
        <v>48.677</v>
      </c>
      <c r="R12" s="267">
        <v>47.487000000000002</v>
      </c>
      <c r="S12" s="267">
        <v>49.097000000000001</v>
      </c>
      <c r="T12" s="267">
        <v>48.533999999999999</v>
      </c>
      <c r="U12" s="268">
        <v>48.636000000000003</v>
      </c>
      <c r="V12" s="268">
        <v>42.008000000000003</v>
      </c>
    </row>
    <row r="13" spans="1:22" s="5" customFormat="1" ht="12.75" x14ac:dyDescent="0.25">
      <c r="A13" s="270" t="s">
        <v>21</v>
      </c>
      <c r="B13" s="264">
        <v>22.558</v>
      </c>
      <c r="C13" s="264">
        <v>20.992999999999999</v>
      </c>
      <c r="D13" s="264">
        <v>22.934999999999999</v>
      </c>
      <c r="E13" s="264">
        <v>23.713999999999999</v>
      </c>
      <c r="F13" s="264">
        <v>11.763999999999999</v>
      </c>
      <c r="G13" s="264">
        <v>18.428000000000001</v>
      </c>
      <c r="H13" s="264">
        <v>18.718</v>
      </c>
      <c r="I13" s="264">
        <v>23.952000000000002</v>
      </c>
      <c r="J13" s="264">
        <v>22.170999999999999</v>
      </c>
      <c r="K13" s="264">
        <v>22.869</v>
      </c>
      <c r="L13" s="264">
        <v>20.423999999999999</v>
      </c>
      <c r="M13" s="264">
        <v>22.367999999999999</v>
      </c>
      <c r="N13" s="264">
        <v>20.021000000000001</v>
      </c>
      <c r="O13" s="265">
        <v>21.036000000000001</v>
      </c>
      <c r="P13" s="264">
        <v>25.806000000000001</v>
      </c>
      <c r="Q13" s="264">
        <v>17.646999999999998</v>
      </c>
      <c r="R13" s="264">
        <v>22.727</v>
      </c>
      <c r="S13" s="264">
        <v>16.666</v>
      </c>
      <c r="T13" s="264" t="s">
        <v>69</v>
      </c>
      <c r="U13" s="265">
        <v>17.968</v>
      </c>
      <c r="V13" s="265">
        <v>21.024999999999999</v>
      </c>
    </row>
    <row r="14" spans="1:22" s="5" customFormat="1" ht="12.75" x14ac:dyDescent="0.25">
      <c r="A14" s="271" t="s">
        <v>135</v>
      </c>
      <c r="B14" s="267">
        <v>35.630000000000003</v>
      </c>
      <c r="C14" s="267">
        <v>29.986000000000001</v>
      </c>
      <c r="D14" s="267">
        <v>41.308</v>
      </c>
      <c r="E14" s="267">
        <v>36.122</v>
      </c>
      <c r="F14" s="267">
        <v>29.690999999999999</v>
      </c>
      <c r="G14" s="267">
        <v>28.824999999999999</v>
      </c>
      <c r="H14" s="267">
        <v>30.956</v>
      </c>
      <c r="I14" s="267">
        <v>41.807000000000002</v>
      </c>
      <c r="J14" s="267">
        <v>35.119999999999997</v>
      </c>
      <c r="K14" s="267">
        <v>35.258000000000003</v>
      </c>
      <c r="L14" s="267">
        <v>33.875</v>
      </c>
      <c r="M14" s="267">
        <v>38.950000000000003</v>
      </c>
      <c r="N14" s="267">
        <v>34.881</v>
      </c>
      <c r="O14" s="268">
        <v>33.662999999999997</v>
      </c>
      <c r="P14" s="267">
        <v>40.625</v>
      </c>
      <c r="Q14" s="267">
        <v>20.588000000000001</v>
      </c>
      <c r="R14" s="267">
        <v>31.818000000000001</v>
      </c>
      <c r="S14" s="267">
        <v>23.809000000000001</v>
      </c>
      <c r="T14" s="267">
        <v>25</v>
      </c>
      <c r="U14" s="268">
        <v>28.8</v>
      </c>
      <c r="V14" s="268">
        <v>33.645000000000003</v>
      </c>
    </row>
    <row r="15" spans="1:22" s="5" customFormat="1" ht="12.75" x14ac:dyDescent="0.25">
      <c r="A15" s="272" t="s">
        <v>136</v>
      </c>
      <c r="B15" s="264">
        <v>44.771000000000001</v>
      </c>
      <c r="C15" s="264">
        <v>37.463999999999999</v>
      </c>
      <c r="D15" s="264">
        <v>49.009</v>
      </c>
      <c r="E15" s="264">
        <v>45.055</v>
      </c>
      <c r="F15" s="264">
        <v>38.795000000000002</v>
      </c>
      <c r="G15" s="264">
        <v>36.036000000000001</v>
      </c>
      <c r="H15" s="264">
        <v>40.814999999999998</v>
      </c>
      <c r="I15" s="264">
        <v>45.177</v>
      </c>
      <c r="J15" s="264">
        <v>42.1</v>
      </c>
      <c r="K15" s="264">
        <v>44.468000000000004</v>
      </c>
      <c r="L15" s="264">
        <v>40.988999999999997</v>
      </c>
      <c r="M15" s="264">
        <v>48.487000000000002</v>
      </c>
      <c r="N15" s="264">
        <v>45.832999999999998</v>
      </c>
      <c r="O15" s="265">
        <v>41.936999999999998</v>
      </c>
      <c r="P15" s="264">
        <v>56.665999999999997</v>
      </c>
      <c r="Q15" s="264">
        <v>79.411000000000001</v>
      </c>
      <c r="R15" s="264">
        <v>63.636000000000003</v>
      </c>
      <c r="S15" s="264">
        <v>68.180999999999997</v>
      </c>
      <c r="T15" s="264">
        <v>58.823</v>
      </c>
      <c r="U15" s="265">
        <v>66.400000000000006</v>
      </c>
      <c r="V15" s="265">
        <v>42.034999999999997</v>
      </c>
    </row>
    <row r="16" spans="1:22" s="5" customFormat="1" ht="12.75" x14ac:dyDescent="0.25">
      <c r="A16" s="271" t="s">
        <v>22</v>
      </c>
      <c r="B16" s="267">
        <v>44.296999999999997</v>
      </c>
      <c r="C16" s="267">
        <v>40.613</v>
      </c>
      <c r="D16" s="267">
        <v>45.822000000000003</v>
      </c>
      <c r="E16" s="267">
        <v>43.755000000000003</v>
      </c>
      <c r="F16" s="267">
        <v>41.433</v>
      </c>
      <c r="G16" s="267">
        <v>43.103999999999999</v>
      </c>
      <c r="H16" s="267">
        <v>44.796999999999997</v>
      </c>
      <c r="I16" s="267">
        <v>48.511000000000003</v>
      </c>
      <c r="J16" s="267">
        <v>43.09</v>
      </c>
      <c r="K16" s="267">
        <v>43.610999999999997</v>
      </c>
      <c r="L16" s="267">
        <v>43.027999999999999</v>
      </c>
      <c r="M16" s="267">
        <v>45.018000000000001</v>
      </c>
      <c r="N16" s="267">
        <v>46.741</v>
      </c>
      <c r="O16" s="268">
        <v>44.33</v>
      </c>
      <c r="P16" s="267">
        <v>48.241</v>
      </c>
      <c r="Q16" s="267">
        <v>48.167000000000002</v>
      </c>
      <c r="R16" s="267">
        <v>51.180999999999997</v>
      </c>
      <c r="S16" s="267">
        <v>47.533000000000001</v>
      </c>
      <c r="T16" s="267">
        <v>50.427</v>
      </c>
      <c r="U16" s="268">
        <v>48.774000000000001</v>
      </c>
      <c r="V16" s="268">
        <v>44.408000000000001</v>
      </c>
    </row>
    <row r="17" spans="1:22" s="5" customFormat="1" ht="12.75" x14ac:dyDescent="0.25">
      <c r="A17" s="273" t="s">
        <v>23</v>
      </c>
      <c r="B17" s="274">
        <v>45.786999999999999</v>
      </c>
      <c r="C17" s="274">
        <v>41.582000000000001</v>
      </c>
      <c r="D17" s="274">
        <v>48.686999999999998</v>
      </c>
      <c r="E17" s="274">
        <v>45.481000000000002</v>
      </c>
      <c r="F17" s="274">
        <v>41.863999999999997</v>
      </c>
      <c r="G17" s="274">
        <v>41.113</v>
      </c>
      <c r="H17" s="274">
        <v>43.314</v>
      </c>
      <c r="I17" s="274">
        <v>47.392000000000003</v>
      </c>
      <c r="J17" s="274">
        <v>44.652000000000001</v>
      </c>
      <c r="K17" s="274">
        <v>45.572000000000003</v>
      </c>
      <c r="L17" s="274">
        <v>44.819000000000003</v>
      </c>
      <c r="M17" s="274">
        <v>48.219000000000001</v>
      </c>
      <c r="N17" s="274">
        <v>46.68</v>
      </c>
      <c r="O17" s="275">
        <v>44.622</v>
      </c>
      <c r="P17" s="274">
        <v>50.311999999999998</v>
      </c>
      <c r="Q17" s="274">
        <v>50.305999999999997</v>
      </c>
      <c r="R17" s="274">
        <v>47.655999999999999</v>
      </c>
      <c r="S17" s="274">
        <v>51.173999999999999</v>
      </c>
      <c r="T17" s="274">
        <v>50.658999999999999</v>
      </c>
      <c r="U17" s="275">
        <v>50.168999999999997</v>
      </c>
      <c r="V17" s="275">
        <v>44.665999999999997</v>
      </c>
    </row>
    <row r="18" spans="1:22" x14ac:dyDescent="0.25">
      <c r="A18" s="47" t="s">
        <v>137</v>
      </c>
    </row>
    <row r="19" spans="1:22" x14ac:dyDescent="0.25">
      <c r="A19" s="47" t="s">
        <v>129</v>
      </c>
    </row>
    <row r="20" spans="1:22" x14ac:dyDescent="0.25">
      <c r="A20" s="47" t="s">
        <v>138</v>
      </c>
    </row>
    <row r="21" spans="1:22" x14ac:dyDescent="0.25">
      <c r="A21" s="47" t="s">
        <v>139</v>
      </c>
    </row>
    <row r="22" spans="1:22" x14ac:dyDescent="0.25">
      <c r="A22" s="47" t="s">
        <v>140</v>
      </c>
    </row>
    <row r="23" spans="1:22" x14ac:dyDescent="0.25">
      <c r="A23" s="50" t="s">
        <v>147</v>
      </c>
    </row>
    <row r="25" spans="1:22" ht="15.75" x14ac:dyDescent="0.25">
      <c r="A25" s="54" t="s">
        <v>156</v>
      </c>
    </row>
    <row r="26" spans="1:22" ht="15.75" x14ac:dyDescent="0.25">
      <c r="A26" s="276"/>
    </row>
    <row r="27" spans="1:22" ht="38.25" x14ac:dyDescent="0.25">
      <c r="A27" s="78"/>
      <c r="B27" s="220" t="str">
        <f>+B4</f>
        <v>Auvergne-Rhône-Alpes</v>
      </c>
      <c r="C27" s="220" t="str">
        <f t="shared" ref="C27:V27" si="0">+C4</f>
        <v>Bourgogne-Franche-Comté</v>
      </c>
      <c r="D27" s="220" t="str">
        <f t="shared" si="0"/>
        <v>Bretagne</v>
      </c>
      <c r="E27" s="220" t="str">
        <f t="shared" si="0"/>
        <v>Centre-Val de Loire</v>
      </c>
      <c r="F27" s="220" t="str">
        <f t="shared" si="0"/>
        <v>Corse</v>
      </c>
      <c r="G27" s="220" t="str">
        <f t="shared" si="0"/>
        <v>Grand Est</v>
      </c>
      <c r="H27" s="220" t="str">
        <f t="shared" si="0"/>
        <v>Hauts-de-France</v>
      </c>
      <c r="I27" s="220" t="str">
        <f t="shared" si="0"/>
        <v>Ile-de-France</v>
      </c>
      <c r="J27" s="220" t="str">
        <f t="shared" si="0"/>
        <v>Normandie</v>
      </c>
      <c r="K27" s="220" t="str">
        <f t="shared" si="0"/>
        <v>Nouvelle-Aquitaine</v>
      </c>
      <c r="L27" s="220" t="str">
        <f t="shared" si="0"/>
        <v>Occitanie</v>
      </c>
      <c r="M27" s="220" t="str">
        <f t="shared" si="0"/>
        <v>Pays-de-la-Loire</v>
      </c>
      <c r="N27" s="220" t="str">
        <f t="shared" si="0"/>
        <v>Provence-Alpes-Côte-d'Azur</v>
      </c>
      <c r="O27" s="221" t="str">
        <f t="shared" si="0"/>
        <v>France métropolitaine</v>
      </c>
      <c r="P27" s="220" t="str">
        <f t="shared" si="0"/>
        <v>Guadeloupe</v>
      </c>
      <c r="Q27" s="220" t="str">
        <f t="shared" si="0"/>
        <v>Martinique</v>
      </c>
      <c r="R27" s="220" t="str">
        <f t="shared" si="0"/>
        <v>Guyane</v>
      </c>
      <c r="S27" s="220" t="str">
        <f t="shared" si="0"/>
        <v>La Réunion</v>
      </c>
      <c r="T27" s="220" t="str">
        <f t="shared" si="0"/>
        <v>Mayotte</v>
      </c>
      <c r="U27" s="221" t="str">
        <f t="shared" si="0"/>
        <v>DOM</v>
      </c>
      <c r="V27" s="221" t="str">
        <f t="shared" si="0"/>
        <v>France métropolitaine + DOM</v>
      </c>
    </row>
    <row r="28" spans="1:22" x14ac:dyDescent="0.25">
      <c r="A28" s="277" t="s">
        <v>6</v>
      </c>
      <c r="B28" s="278">
        <v>22.558</v>
      </c>
      <c r="C28" s="278">
        <v>20.992999999999999</v>
      </c>
      <c r="D28" s="278">
        <v>22.934999999999999</v>
      </c>
      <c r="E28" s="278">
        <v>23.713999999999999</v>
      </c>
      <c r="F28" s="278">
        <v>11.763999999999999</v>
      </c>
      <c r="G28" s="278">
        <v>18.428000000000001</v>
      </c>
      <c r="H28" s="278">
        <v>18.718</v>
      </c>
      <c r="I28" s="278">
        <v>23.952000000000002</v>
      </c>
      <c r="J28" s="278">
        <v>22.170999999999999</v>
      </c>
      <c r="K28" s="278">
        <v>22.869</v>
      </c>
      <c r="L28" s="278">
        <v>20.423999999999999</v>
      </c>
      <c r="M28" s="278">
        <v>22.367999999999999</v>
      </c>
      <c r="N28" s="278">
        <v>20.021000000000001</v>
      </c>
      <c r="O28" s="279">
        <v>21.036000000000001</v>
      </c>
      <c r="P28" s="278">
        <v>25.806000000000001</v>
      </c>
      <c r="Q28" s="278">
        <v>17.646999999999998</v>
      </c>
      <c r="R28" s="278">
        <v>22.727</v>
      </c>
      <c r="S28" s="278">
        <v>16.666</v>
      </c>
      <c r="T28" s="278">
        <v>17.968</v>
      </c>
      <c r="U28" s="279">
        <v>21.024999999999999</v>
      </c>
      <c r="V28" s="279">
        <v>77.441000000000003</v>
      </c>
    </row>
    <row r="29" spans="1:22" x14ac:dyDescent="0.25">
      <c r="A29" s="280" t="s">
        <v>44</v>
      </c>
      <c r="B29" s="281">
        <v>24.244</v>
      </c>
      <c r="C29" s="281">
        <v>21.395</v>
      </c>
      <c r="D29" s="281">
        <v>20</v>
      </c>
      <c r="E29" s="281">
        <v>27.347999999999999</v>
      </c>
      <c r="F29" s="281">
        <v>12.643000000000001</v>
      </c>
      <c r="G29" s="281">
        <v>19.324999999999999</v>
      </c>
      <c r="H29" s="281">
        <v>19.234000000000002</v>
      </c>
      <c r="I29" s="281">
        <v>20.422000000000001</v>
      </c>
      <c r="J29" s="281">
        <v>23.841999999999999</v>
      </c>
      <c r="K29" s="281">
        <v>23.745999999999999</v>
      </c>
      <c r="L29" s="281">
        <v>21.803999999999998</v>
      </c>
      <c r="M29" s="281">
        <v>21.527000000000001</v>
      </c>
      <c r="N29" s="281">
        <v>25.408999999999999</v>
      </c>
      <c r="O29" s="282">
        <v>21.774000000000001</v>
      </c>
      <c r="P29" s="281" t="s">
        <v>69</v>
      </c>
      <c r="Q29" s="281" t="s">
        <v>69</v>
      </c>
      <c r="R29" s="281">
        <v>66.665999999999997</v>
      </c>
      <c r="S29" s="281" t="s">
        <v>69</v>
      </c>
      <c r="T29" s="281">
        <v>66.665999999999997</v>
      </c>
      <c r="U29" s="282">
        <v>21.780999999999999</v>
      </c>
      <c r="V29" s="282">
        <v>75.754999999999995</v>
      </c>
    </row>
    <row r="30" spans="1:22" x14ac:dyDescent="0.25">
      <c r="A30" s="283" t="s">
        <v>45</v>
      </c>
      <c r="B30" s="284">
        <v>20.2</v>
      </c>
      <c r="C30" s="284">
        <v>17.657</v>
      </c>
      <c r="D30" s="284">
        <v>25.867999999999999</v>
      </c>
      <c r="E30" s="284">
        <v>23.917999999999999</v>
      </c>
      <c r="F30" s="284">
        <v>9.5229999999999997</v>
      </c>
      <c r="G30" s="284">
        <v>16.347999999999999</v>
      </c>
      <c r="H30" s="284">
        <v>17.126999999999999</v>
      </c>
      <c r="I30" s="284">
        <v>26.562000000000001</v>
      </c>
      <c r="J30" s="284">
        <v>19.556999999999999</v>
      </c>
      <c r="K30" s="284">
        <v>21.588999999999999</v>
      </c>
      <c r="L30" s="284">
        <v>17.62</v>
      </c>
      <c r="M30" s="284">
        <v>18.326000000000001</v>
      </c>
      <c r="N30" s="284">
        <v>24.242000000000001</v>
      </c>
      <c r="O30" s="285">
        <v>19.652000000000001</v>
      </c>
      <c r="P30" s="284">
        <v>100</v>
      </c>
      <c r="Q30" s="284">
        <v>50</v>
      </c>
      <c r="R30" s="284" t="s">
        <v>69</v>
      </c>
      <c r="S30" s="284" t="s">
        <v>69</v>
      </c>
      <c r="T30" s="284">
        <v>66.665999999999997</v>
      </c>
      <c r="U30" s="285">
        <v>19.673999999999999</v>
      </c>
      <c r="V30" s="285">
        <v>79.799000000000007</v>
      </c>
    </row>
    <row r="31" spans="1:22" x14ac:dyDescent="0.25">
      <c r="A31" s="286" t="s">
        <v>46</v>
      </c>
      <c r="B31" s="287">
        <v>22.79</v>
      </c>
      <c r="C31" s="287">
        <v>21.568000000000001</v>
      </c>
      <c r="D31" s="287">
        <v>23.282</v>
      </c>
      <c r="E31" s="287">
        <v>17.675999999999998</v>
      </c>
      <c r="F31" s="287">
        <v>10.256</v>
      </c>
      <c r="G31" s="287">
        <v>17.521000000000001</v>
      </c>
      <c r="H31" s="287">
        <v>19.335000000000001</v>
      </c>
      <c r="I31" s="287">
        <v>28.670999999999999</v>
      </c>
      <c r="J31" s="287">
        <v>20.346</v>
      </c>
      <c r="K31" s="287">
        <v>22.7</v>
      </c>
      <c r="L31" s="287">
        <v>18.75</v>
      </c>
      <c r="M31" s="287">
        <v>23.725000000000001</v>
      </c>
      <c r="N31" s="287">
        <v>18.931999999999999</v>
      </c>
      <c r="O31" s="288">
        <v>21.106000000000002</v>
      </c>
      <c r="P31" s="287" t="s">
        <v>69</v>
      </c>
      <c r="Q31" s="287">
        <v>28.571000000000002</v>
      </c>
      <c r="R31" s="287">
        <v>14.285</v>
      </c>
      <c r="S31" s="287" t="s">
        <v>69</v>
      </c>
      <c r="T31" s="287">
        <v>15.789</v>
      </c>
      <c r="U31" s="288">
        <v>21.091000000000001</v>
      </c>
      <c r="V31" s="288">
        <v>77.209000000000003</v>
      </c>
    </row>
    <row r="32" spans="1:22" x14ac:dyDescent="0.25">
      <c r="A32" s="283" t="s">
        <v>47</v>
      </c>
      <c r="B32" s="284">
        <v>23.202000000000002</v>
      </c>
      <c r="C32" s="284">
        <v>28.914999999999999</v>
      </c>
      <c r="D32" s="284">
        <v>20.942</v>
      </c>
      <c r="E32" s="284">
        <v>18.603999999999999</v>
      </c>
      <c r="F32" s="284" t="s">
        <v>69</v>
      </c>
      <c r="G32" s="284">
        <v>15.507999999999999</v>
      </c>
      <c r="H32" s="284">
        <v>17.431000000000001</v>
      </c>
      <c r="I32" s="284">
        <v>21.838999999999999</v>
      </c>
      <c r="J32" s="284">
        <v>23.274999999999999</v>
      </c>
      <c r="K32" s="284">
        <v>21.395</v>
      </c>
      <c r="L32" s="284">
        <v>17.390999999999998</v>
      </c>
      <c r="M32" s="284">
        <v>25.146000000000001</v>
      </c>
      <c r="N32" s="284">
        <v>10.135</v>
      </c>
      <c r="O32" s="285">
        <v>19.989999999999998</v>
      </c>
      <c r="P32" s="284">
        <v>23.076000000000001</v>
      </c>
      <c r="Q32" s="284">
        <v>7.6920000000000002</v>
      </c>
      <c r="R32" s="284" t="s">
        <v>69</v>
      </c>
      <c r="S32" s="284">
        <v>14.285</v>
      </c>
      <c r="T32" s="284">
        <v>11.363</v>
      </c>
      <c r="U32" s="285">
        <v>19.815999999999999</v>
      </c>
      <c r="V32" s="285">
        <v>76.796999999999997</v>
      </c>
    </row>
    <row r="33" spans="1:22" x14ac:dyDescent="0.25">
      <c r="A33" s="286" t="s">
        <v>48</v>
      </c>
      <c r="B33" s="287">
        <v>10.526</v>
      </c>
      <c r="C33" s="287">
        <v>12.5</v>
      </c>
      <c r="D33" s="287">
        <v>21.212</v>
      </c>
      <c r="E33" s="287">
        <v>19.23</v>
      </c>
      <c r="F33" s="287">
        <v>50</v>
      </c>
      <c r="G33" s="287">
        <v>16.949000000000002</v>
      </c>
      <c r="H33" s="287">
        <v>17.5</v>
      </c>
      <c r="I33" s="287">
        <v>22.56</v>
      </c>
      <c r="J33" s="287">
        <v>21.620999999999999</v>
      </c>
      <c r="K33" s="287">
        <v>24.074000000000002</v>
      </c>
      <c r="L33" s="287">
        <v>17.241</v>
      </c>
      <c r="M33" s="287">
        <v>26.666</v>
      </c>
      <c r="N33" s="287">
        <v>10.769</v>
      </c>
      <c r="O33" s="288">
        <v>18.741</v>
      </c>
      <c r="P33" s="287">
        <v>30</v>
      </c>
      <c r="Q33" s="287">
        <v>20</v>
      </c>
      <c r="R33" s="287" t="s">
        <v>69</v>
      </c>
      <c r="S33" s="287" t="s">
        <v>69</v>
      </c>
      <c r="T33" s="287">
        <v>13.157</v>
      </c>
      <c r="U33" s="288">
        <v>18.459</v>
      </c>
      <c r="V33" s="288">
        <v>89.472999999999999</v>
      </c>
    </row>
    <row r="34" spans="1:22" x14ac:dyDescent="0.25">
      <c r="A34" s="283" t="s">
        <v>49</v>
      </c>
      <c r="B34" s="284">
        <v>21.739000000000001</v>
      </c>
      <c r="C34" s="284" t="s">
        <v>69</v>
      </c>
      <c r="D34" s="284">
        <v>20</v>
      </c>
      <c r="E34" s="284" t="s">
        <v>69</v>
      </c>
      <c r="F34" s="284" t="s">
        <v>69</v>
      </c>
      <c r="G34" s="284">
        <v>12.5</v>
      </c>
      <c r="H34" s="284">
        <v>27.777000000000001</v>
      </c>
      <c r="I34" s="284">
        <v>19.791</v>
      </c>
      <c r="J34" s="284" t="s">
        <v>69</v>
      </c>
      <c r="K34" s="284">
        <v>5.8819999999999997</v>
      </c>
      <c r="L34" s="284">
        <v>30</v>
      </c>
      <c r="M34" s="284">
        <v>14.285</v>
      </c>
      <c r="N34" s="284">
        <v>4.3470000000000004</v>
      </c>
      <c r="O34" s="285">
        <v>16.666</v>
      </c>
      <c r="P34" s="284">
        <v>50</v>
      </c>
      <c r="Q34" s="284" t="s">
        <v>69</v>
      </c>
      <c r="R34" s="284">
        <v>66.665999999999997</v>
      </c>
      <c r="S34" s="284">
        <v>20</v>
      </c>
      <c r="T34" s="284">
        <v>26.315000000000001</v>
      </c>
      <c r="U34" s="285">
        <v>17.427</v>
      </c>
      <c r="V34" s="285">
        <v>78.260000000000005</v>
      </c>
    </row>
    <row r="35" spans="1:22" x14ac:dyDescent="0.25">
      <c r="A35" s="289" t="s">
        <v>50</v>
      </c>
      <c r="B35" s="290" t="s">
        <v>69</v>
      </c>
      <c r="C35" s="290">
        <v>100</v>
      </c>
      <c r="D35" s="290">
        <v>50</v>
      </c>
      <c r="E35" s="290" t="s">
        <v>69</v>
      </c>
      <c r="F35" s="290" t="s">
        <v>69</v>
      </c>
      <c r="G35" s="290">
        <v>40</v>
      </c>
      <c r="H35" s="290" t="s">
        <v>69</v>
      </c>
      <c r="I35" s="290">
        <v>20</v>
      </c>
      <c r="J35" s="290" t="s">
        <v>69</v>
      </c>
      <c r="K35" s="290" t="s">
        <v>69</v>
      </c>
      <c r="L35" s="290" t="s">
        <v>69</v>
      </c>
      <c r="M35" s="290">
        <v>33.332999999999998</v>
      </c>
      <c r="N35" s="290">
        <v>50</v>
      </c>
      <c r="O35" s="291">
        <v>22.5</v>
      </c>
      <c r="P35" s="290" t="s">
        <v>69</v>
      </c>
      <c r="Q35" s="290" t="s">
        <v>69</v>
      </c>
      <c r="R35" s="290" t="s">
        <v>69</v>
      </c>
      <c r="S35" s="290">
        <v>50</v>
      </c>
      <c r="T35" s="290">
        <v>50</v>
      </c>
      <c r="U35" s="291">
        <v>23.809000000000001</v>
      </c>
      <c r="V35" s="291">
        <v>100</v>
      </c>
    </row>
    <row r="36" spans="1:22" x14ac:dyDescent="0.25">
      <c r="A36" s="5" t="s">
        <v>157</v>
      </c>
    </row>
    <row r="37" spans="1:22" x14ac:dyDescent="0.25">
      <c r="A37" s="50" t="s">
        <v>147</v>
      </c>
    </row>
    <row r="38" spans="1:22" x14ac:dyDescent="0.25">
      <c r="A38" s="5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A28" sqref="A28"/>
    </sheetView>
  </sheetViews>
  <sheetFormatPr baseColWidth="10" defaultColWidth="11.42578125" defaultRowHeight="11.25" x14ac:dyDescent="0.25"/>
  <cols>
    <col min="1" max="1" width="18.7109375" style="5" customWidth="1"/>
    <col min="2" max="2" width="11.42578125" style="5" customWidth="1"/>
    <col min="3" max="6" width="9.28515625" style="5" customWidth="1"/>
    <col min="7" max="7" width="4.85546875" style="5" customWidth="1"/>
    <col min="8" max="8" width="17" style="5" customWidth="1"/>
    <col min="9" max="9" width="7.42578125" style="5" customWidth="1"/>
    <col min="10" max="16384" width="11.42578125" style="5"/>
  </cols>
  <sheetData>
    <row r="1" spans="1:17" ht="20.25" x14ac:dyDescent="0.25">
      <c r="A1" s="4"/>
    </row>
    <row r="2" spans="1:17" ht="15.75" x14ac:dyDescent="0.25">
      <c r="A2" s="6" t="s">
        <v>159</v>
      </c>
      <c r="B2" s="7"/>
      <c r="D2" s="7"/>
      <c r="E2" s="7"/>
      <c r="F2" s="7"/>
      <c r="G2" s="7"/>
    </row>
    <row r="3" spans="1:17" ht="15.75" customHeight="1" x14ac:dyDescent="0.25">
      <c r="A3" s="310" t="s">
        <v>12</v>
      </c>
      <c r="B3" s="310" t="s">
        <v>0</v>
      </c>
      <c r="C3" s="314" t="s">
        <v>13</v>
      </c>
      <c r="D3" s="314"/>
      <c r="E3" s="314"/>
      <c r="F3" s="314"/>
      <c r="G3" s="131"/>
      <c r="H3" s="131"/>
    </row>
    <row r="4" spans="1:17" ht="55.5" customHeight="1" x14ac:dyDescent="0.25">
      <c r="A4" s="311"/>
      <c r="B4" s="311"/>
      <c r="C4" s="117" t="s">
        <v>14</v>
      </c>
      <c r="D4" s="117" t="s">
        <v>15</v>
      </c>
      <c r="E4" s="151" t="s">
        <v>16</v>
      </c>
      <c r="F4" s="117" t="s">
        <v>57</v>
      </c>
      <c r="G4" s="10"/>
      <c r="H4" s="10"/>
    </row>
    <row r="5" spans="1:17" ht="27.2" customHeight="1" x14ac:dyDescent="0.25">
      <c r="A5" s="145" t="s">
        <v>41</v>
      </c>
      <c r="B5" s="155">
        <f>+'7_1'!B6</f>
        <v>555467</v>
      </c>
      <c r="C5" s="156">
        <f>+'7_1'!C6</f>
        <v>9.9469999999999992</v>
      </c>
      <c r="D5" s="156">
        <f>+'7_1'!D6</f>
        <v>45.860999999999997</v>
      </c>
      <c r="E5" s="156">
        <f>+'7_1'!E6</f>
        <v>44.191000000000003</v>
      </c>
      <c r="F5" s="157" t="e">
        <f>+#REF!</f>
        <v>#REF!</v>
      </c>
      <c r="G5" s="10"/>
      <c r="H5" s="10"/>
    </row>
    <row r="6" spans="1:17" ht="38.25" x14ac:dyDescent="0.25">
      <c r="A6" s="132" t="s">
        <v>2</v>
      </c>
      <c r="B6" s="158">
        <f>+'7_1'!B7</f>
        <v>1921</v>
      </c>
      <c r="C6" s="159">
        <f>+'7_1'!C7</f>
        <v>11.295999999999999</v>
      </c>
      <c r="D6" s="159">
        <f>+'7_1'!D7</f>
        <v>55.491</v>
      </c>
      <c r="E6" s="159">
        <f>+'7_1'!E7</f>
        <v>33.210999999999999</v>
      </c>
      <c r="F6" s="160" t="e">
        <f>+#REF!</f>
        <v>#REF!</v>
      </c>
      <c r="G6" s="14"/>
      <c r="H6" s="14"/>
      <c r="J6" s="41"/>
      <c r="K6" s="15"/>
      <c r="M6" s="15"/>
      <c r="O6" s="15"/>
      <c r="Q6" s="15"/>
    </row>
    <row r="7" spans="1:17" ht="12.75" x14ac:dyDescent="0.25">
      <c r="A7" s="133" t="s">
        <v>61</v>
      </c>
      <c r="B7" s="161">
        <f>+'7_1'!B8</f>
        <v>19</v>
      </c>
      <c r="C7" s="162" t="str">
        <f>+'7_1'!C8</f>
        <v>.</v>
      </c>
      <c r="D7" s="162">
        <f>+'7_1'!D8</f>
        <v>42.104999999999997</v>
      </c>
      <c r="E7" s="162">
        <f>+'7_1'!E8</f>
        <v>57.893999999999998</v>
      </c>
      <c r="F7" s="163" t="e">
        <f>+#REF!</f>
        <v>#REF!</v>
      </c>
      <c r="G7" s="14"/>
      <c r="H7" s="14"/>
      <c r="J7" s="41"/>
      <c r="K7" s="15"/>
      <c r="M7" s="15"/>
      <c r="O7" s="15"/>
      <c r="Q7" s="15"/>
    </row>
    <row r="8" spans="1:17" ht="25.5" x14ac:dyDescent="0.25">
      <c r="A8" s="132" t="s">
        <v>3</v>
      </c>
      <c r="B8" s="158">
        <f>+'7_1'!B9</f>
        <v>4041</v>
      </c>
      <c r="C8" s="159">
        <f>+'7_1'!C9</f>
        <v>5.9630000000000001</v>
      </c>
      <c r="D8" s="159">
        <f>+'7_1'!D9</f>
        <v>46.622</v>
      </c>
      <c r="E8" s="159">
        <f>+'7_1'!E9</f>
        <v>47.414000000000001</v>
      </c>
      <c r="F8" s="160" t="e">
        <f>+#REF!</f>
        <v>#REF!</v>
      </c>
      <c r="G8" s="19"/>
      <c r="H8" s="19"/>
      <c r="J8" s="41"/>
      <c r="K8" s="15"/>
      <c r="M8" s="15"/>
      <c r="O8" s="15"/>
      <c r="Q8" s="15"/>
    </row>
    <row r="9" spans="1:17" ht="12.75" x14ac:dyDescent="0.25">
      <c r="A9" s="133" t="s">
        <v>61</v>
      </c>
      <c r="B9" s="161">
        <f>+'7_1'!B10</f>
        <v>95</v>
      </c>
      <c r="C9" s="162">
        <f>+'7_1'!C10</f>
        <v>1.052</v>
      </c>
      <c r="D9" s="162">
        <f>+'7_1'!D10</f>
        <v>36.841999999999999</v>
      </c>
      <c r="E9" s="162">
        <f>+'7_1'!E10</f>
        <v>62.104999999999997</v>
      </c>
      <c r="F9" s="163" t="e">
        <f>+#REF!</f>
        <v>#REF!</v>
      </c>
      <c r="G9" s="19"/>
      <c r="H9" s="19"/>
      <c r="J9" s="41"/>
      <c r="K9" s="15"/>
      <c r="M9" s="15"/>
      <c r="O9" s="15"/>
      <c r="Q9" s="15"/>
    </row>
    <row r="10" spans="1:17" ht="25.5" x14ac:dyDescent="0.25">
      <c r="A10" s="132" t="s">
        <v>20</v>
      </c>
      <c r="B10" s="158">
        <f>+'7_1'!B11</f>
        <v>64843</v>
      </c>
      <c r="C10" s="164">
        <f>+'7_1'!C11</f>
        <v>3.7839999999999998</v>
      </c>
      <c r="D10" s="164">
        <f>+'7_1'!D11</f>
        <v>36.950000000000003</v>
      </c>
      <c r="E10" s="164">
        <f>+'7_1'!E11</f>
        <v>59.264000000000003</v>
      </c>
      <c r="F10" s="160" t="e">
        <f>+#REF!</f>
        <v>#REF!</v>
      </c>
      <c r="G10" s="29"/>
      <c r="H10" s="29"/>
      <c r="J10" s="41"/>
      <c r="K10" s="15"/>
      <c r="M10" s="15"/>
      <c r="O10" s="15"/>
      <c r="Q10" s="15"/>
    </row>
    <row r="11" spans="1:17" ht="12.75" x14ac:dyDescent="0.25">
      <c r="A11" s="134" t="s">
        <v>61</v>
      </c>
      <c r="B11" s="165">
        <f>+'7_1'!B12</f>
        <v>1252</v>
      </c>
      <c r="C11" s="166">
        <f>+'7_1'!C12</f>
        <v>2.3159999999999998</v>
      </c>
      <c r="D11" s="166">
        <f>+'7_1'!D12</f>
        <v>35.701999999999998</v>
      </c>
      <c r="E11" s="166">
        <f>+'7_1'!E12</f>
        <v>61.98</v>
      </c>
      <c r="F11" s="163" t="e">
        <f>+#REF!</f>
        <v>#REF!</v>
      </c>
      <c r="G11" s="29"/>
      <c r="H11" s="29"/>
      <c r="J11" s="41"/>
      <c r="K11" s="15"/>
      <c r="M11" s="15"/>
      <c r="O11" s="15"/>
      <c r="Q11" s="15"/>
    </row>
    <row r="12" spans="1:17" ht="25.5" x14ac:dyDescent="0.25">
      <c r="A12" s="144" t="s">
        <v>62</v>
      </c>
      <c r="B12" s="167">
        <f>+'7_1'!B13</f>
        <v>484662</v>
      </c>
      <c r="C12" s="168">
        <f>+'7_1'!C13</f>
        <v>10.798999999999999</v>
      </c>
      <c r="D12" s="168">
        <f>+'7_1'!D13</f>
        <v>47.009</v>
      </c>
      <c r="E12" s="168">
        <f>+'7_1'!E13</f>
        <v>42.191000000000003</v>
      </c>
      <c r="F12" s="160" t="e">
        <f>+#REF!</f>
        <v>#REF!</v>
      </c>
      <c r="G12" s="29"/>
      <c r="H12" s="29"/>
      <c r="J12" s="135"/>
      <c r="K12" s="15"/>
      <c r="M12" s="15"/>
      <c r="O12" s="15"/>
      <c r="Q12" s="15"/>
    </row>
    <row r="13" spans="1:17" ht="12.75" x14ac:dyDescent="0.25">
      <c r="A13" s="136" t="s">
        <v>63</v>
      </c>
      <c r="B13" s="165">
        <f>+'7_1'!B14</f>
        <v>34729</v>
      </c>
      <c r="C13" s="166">
        <f>+'7_1'!C14</f>
        <v>2.1269999999999998</v>
      </c>
      <c r="D13" s="166">
        <f>+'7_1'!D14</f>
        <v>32.409999999999997</v>
      </c>
      <c r="E13" s="166">
        <f>+'7_1'!E14</f>
        <v>65.460999999999999</v>
      </c>
      <c r="F13" s="160" t="e">
        <f>+#REF!</f>
        <v>#REF!</v>
      </c>
      <c r="G13" s="29"/>
      <c r="H13" s="29"/>
      <c r="J13" s="41"/>
      <c r="K13" s="15"/>
      <c r="M13" s="15"/>
      <c r="O13" s="15"/>
      <c r="Q13" s="15"/>
    </row>
    <row r="14" spans="1:17" ht="12.75" x14ac:dyDescent="0.25">
      <c r="A14" s="136" t="s">
        <v>64</v>
      </c>
      <c r="B14" s="165">
        <f>+'7_1'!B15+'7_1'!B16+'7_1'!B17</f>
        <v>114010</v>
      </c>
      <c r="C14" s="166">
        <f>+('7_1'!$B15*'7_1'!C15+'7_1'!$B16*'7_1'!C16+'7_1'!$B17*'7_1'!C17)/('7_1'!$B15+'7_1'!$B16+'7_1'!$B17)</f>
        <v>4.8673776335409178</v>
      </c>
      <c r="D14" s="166">
        <f>+('7_1'!$B15*'7_1'!D15+'7_1'!$B16*'7_1'!D16+'7_1'!$B17*'7_1'!D17)/('7_1'!$B15+'7_1'!$B16+'7_1'!$B17)</f>
        <v>42.560792412946235</v>
      </c>
      <c r="E14" s="166">
        <f>+('7_1'!$B15*'7_1'!E15+'7_1'!$B16*'7_1'!E16+'7_1'!$B17*'7_1'!E17)/('7_1'!$B15+'7_1'!$B16+'7_1'!$B17)</f>
        <v>52.570260389439525</v>
      </c>
      <c r="F14" s="160" t="e">
        <f>+(#REF!*#REF!+#REF!*#REF!+#REF!*#REF!)/(#REF!+#REF!+#REF!)</f>
        <v>#REF!</v>
      </c>
      <c r="G14" s="29"/>
      <c r="H14" s="29"/>
      <c r="J14" s="41"/>
      <c r="K14" s="15"/>
      <c r="M14" s="15"/>
      <c r="O14" s="15"/>
      <c r="Q14" s="15"/>
    </row>
    <row r="15" spans="1:17" ht="12.75" x14ac:dyDescent="0.25">
      <c r="A15" s="137" t="s">
        <v>65</v>
      </c>
      <c r="B15" s="161">
        <f>+'7_1'!B18</f>
        <v>335923</v>
      </c>
      <c r="C15" s="169">
        <f>+'7_1'!C18</f>
        <v>13.709</v>
      </c>
      <c r="D15" s="169">
        <f>+'7_1'!D18</f>
        <v>50.027000000000001</v>
      </c>
      <c r="E15" s="169">
        <f>+'7_1'!E18</f>
        <v>36.262</v>
      </c>
      <c r="F15" s="163" t="e">
        <f>+#REF!</f>
        <v>#REF!</v>
      </c>
      <c r="G15" s="29"/>
      <c r="H15" s="29"/>
      <c r="J15" s="41"/>
      <c r="K15" s="15"/>
      <c r="M15" s="15"/>
      <c r="O15" s="15"/>
      <c r="Q15" s="15"/>
    </row>
    <row r="16" spans="1:17" ht="25.5" x14ac:dyDescent="0.25">
      <c r="A16" s="138" t="s">
        <v>66</v>
      </c>
      <c r="B16" s="170">
        <v>54517170</v>
      </c>
      <c r="C16" s="217">
        <v>0.32826239880023117</v>
      </c>
      <c r="D16" s="217">
        <v>0.31978400566280313</v>
      </c>
      <c r="E16" s="217">
        <v>0.3519535955369657</v>
      </c>
      <c r="F16" s="163">
        <v>50.8</v>
      </c>
      <c r="G16" s="29"/>
      <c r="H16" s="29"/>
      <c r="I16" s="46"/>
      <c r="J16" s="41"/>
      <c r="K16" s="15"/>
      <c r="M16" s="15"/>
      <c r="O16" s="15"/>
      <c r="Q16" s="15"/>
    </row>
    <row r="17" spans="1:10" x14ac:dyDescent="0.25">
      <c r="A17" s="5" t="s">
        <v>158</v>
      </c>
    </row>
    <row r="19" spans="1:10" ht="34.5" customHeight="1" x14ac:dyDescent="0.25">
      <c r="A19" s="326" t="s">
        <v>160</v>
      </c>
      <c r="B19" s="326"/>
      <c r="C19" s="326"/>
      <c r="D19" s="326"/>
      <c r="E19" s="326"/>
      <c r="F19" s="326"/>
      <c r="G19" s="68"/>
      <c r="H19" s="68"/>
    </row>
    <row r="20" spans="1:10" ht="111" customHeight="1" x14ac:dyDescent="0.25">
      <c r="A20" s="139"/>
      <c r="B20" s="140" t="s">
        <v>67</v>
      </c>
      <c r="C20" s="141" t="s">
        <v>2</v>
      </c>
      <c r="D20" s="141" t="s">
        <v>3</v>
      </c>
      <c r="E20" s="141" t="s">
        <v>4</v>
      </c>
      <c r="F20" s="141" t="s">
        <v>5</v>
      </c>
    </row>
    <row r="21" spans="1:10" ht="12.75" x14ac:dyDescent="0.25">
      <c r="A21" s="142" t="s">
        <v>68</v>
      </c>
      <c r="B21" s="146">
        <f>+'7_2'!B6</f>
        <v>41.286000000000001</v>
      </c>
      <c r="C21" s="147">
        <f>+'7_2'!B7</f>
        <v>48.776000000000003</v>
      </c>
      <c r="D21" s="147">
        <f>+'7_2'!B9</f>
        <v>50.036999999999999</v>
      </c>
      <c r="E21" s="147">
        <f>+'7_2'!B11</f>
        <v>35.121000000000002</v>
      </c>
      <c r="F21" s="147">
        <f>+'7_2'!B13</f>
        <v>42.008000000000003</v>
      </c>
    </row>
    <row r="22" spans="1:10" ht="12.75" x14ac:dyDescent="0.25">
      <c r="A22" s="58" t="s">
        <v>36</v>
      </c>
      <c r="B22" s="148">
        <f>+'7_2'!C6</f>
        <v>42.951999999999998</v>
      </c>
      <c r="C22" s="149">
        <f>+'7_2'!C7</f>
        <v>47.926000000000002</v>
      </c>
      <c r="D22" s="149">
        <f>+'7_2'!C9</f>
        <v>44.398000000000003</v>
      </c>
      <c r="E22" s="149">
        <f>+'7_2'!C11</f>
        <v>41.198</v>
      </c>
      <c r="F22" s="149">
        <f>+'7_2'!C13</f>
        <v>43.006999999999998</v>
      </c>
      <c r="G22" s="113"/>
      <c r="H22" s="113"/>
      <c r="J22" s="143"/>
    </row>
    <row r="23" spans="1:10" ht="12.75" x14ac:dyDescent="0.25">
      <c r="A23" s="58" t="s">
        <v>37</v>
      </c>
      <c r="B23" s="149">
        <f>+'7_2'!D6</f>
        <v>47.543999999999997</v>
      </c>
      <c r="C23" s="149">
        <f>+'7_2'!D7</f>
        <v>54.502000000000002</v>
      </c>
      <c r="D23" s="149">
        <f>+'7_2'!D9</f>
        <v>53.856999999999999</v>
      </c>
      <c r="E23" s="149">
        <f>+'7_2'!D11</f>
        <v>45.279000000000003</v>
      </c>
      <c r="F23" s="149">
        <f>+'7_2'!D13</f>
        <v>47.649000000000001</v>
      </c>
      <c r="G23" s="113"/>
      <c r="H23" s="113"/>
      <c r="J23" s="143"/>
    </row>
    <row r="24" spans="1:10" ht="12.75" x14ac:dyDescent="0.25">
      <c r="A24" s="58" t="s">
        <v>38</v>
      </c>
      <c r="B24" s="149">
        <f>+'7_2'!E6</f>
        <v>45.274999999999999</v>
      </c>
      <c r="C24" s="149">
        <f>+'7_2'!E7</f>
        <v>52.743000000000002</v>
      </c>
      <c r="D24" s="149">
        <f>+'7_2'!E9</f>
        <v>51.15</v>
      </c>
      <c r="E24" s="149">
        <f>+'7_2'!E11</f>
        <v>42.738</v>
      </c>
      <c r="F24" s="149">
        <f>+'7_2'!E13</f>
        <v>45.481999999999999</v>
      </c>
    </row>
    <row r="25" spans="1:10" ht="12.75" x14ac:dyDescent="0.25">
      <c r="A25" s="58" t="s">
        <v>39</v>
      </c>
      <c r="B25" s="149">
        <f>+'7_2'!F6</f>
        <v>43.585000000000001</v>
      </c>
      <c r="C25" s="149">
        <f>+'7_2'!F7</f>
        <v>52.215000000000003</v>
      </c>
      <c r="D25" s="149">
        <f>+'7_2'!F9</f>
        <v>53.798000000000002</v>
      </c>
      <c r="E25" s="149">
        <f>+'7_2'!F11</f>
        <v>40.796999999999997</v>
      </c>
      <c r="F25" s="149">
        <f>+'7_2'!F13</f>
        <v>43.82</v>
      </c>
    </row>
    <row r="26" spans="1:10" ht="12.75" x14ac:dyDescent="0.25">
      <c r="A26" s="58" t="s">
        <v>40</v>
      </c>
      <c r="B26" s="149">
        <f>+'7_2'!G6</f>
        <v>39.543999999999997</v>
      </c>
      <c r="C26" s="149">
        <f>+'7_2'!G7</f>
        <v>43.902000000000001</v>
      </c>
      <c r="D26" s="149">
        <f>+'7_2'!G9</f>
        <v>54.695999999999998</v>
      </c>
      <c r="E26" s="149">
        <f>+'7_2'!G11</f>
        <v>35.055</v>
      </c>
      <c r="F26" s="149">
        <f>+'7_2'!G13</f>
        <v>40.097000000000001</v>
      </c>
    </row>
    <row r="27" spans="1:10" ht="12.75" x14ac:dyDescent="0.25">
      <c r="A27" s="69" t="s">
        <v>11</v>
      </c>
      <c r="B27" s="150">
        <f>+'7_2'!H6</f>
        <v>34.841000000000001</v>
      </c>
      <c r="C27" s="150">
        <f>+'7_2'!H7</f>
        <v>40.051000000000002</v>
      </c>
      <c r="D27" s="150">
        <f>+'7_2'!H9</f>
        <v>43.624000000000002</v>
      </c>
      <c r="E27" s="150">
        <f>+'7_2'!H11</f>
        <v>28.029</v>
      </c>
      <c r="F27" s="150">
        <f>+'7_2'!H13</f>
        <v>36.093000000000004</v>
      </c>
    </row>
    <row r="28" spans="1:10" x14ac:dyDescent="0.25">
      <c r="A28" s="50" t="s">
        <v>161</v>
      </c>
    </row>
    <row r="29" spans="1:10" x14ac:dyDescent="0.25">
      <c r="A29" s="50" t="s">
        <v>25</v>
      </c>
    </row>
  </sheetData>
  <mergeCells count="4">
    <mergeCell ref="A3:A4"/>
    <mergeCell ref="B3:B4"/>
    <mergeCell ref="C3:F3"/>
    <mergeCell ref="A19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7</vt:lpstr>
      <vt:lpstr>7_1</vt:lpstr>
      <vt:lpstr>7_2</vt:lpstr>
      <vt:lpstr>7_1 régions</vt:lpstr>
      <vt:lpstr>7_2 régions</vt:lpstr>
      <vt:lpstr>Dépliant</vt:lpstr>
      <vt:lpstr>'7_1'!Zone_d_impression</vt:lpstr>
      <vt:lpstr>'7_2'!Zone_d_impression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NIEL Xavier</dc:creator>
  <cp:lastModifiedBy>DE LAPASSE Benoit</cp:lastModifiedBy>
  <cp:lastPrinted>2022-02-23T10:22:36Z</cp:lastPrinted>
  <dcterms:created xsi:type="dcterms:W3CDTF">2020-01-24T11:50:43Z</dcterms:created>
  <dcterms:modified xsi:type="dcterms:W3CDTF">2025-08-19T13:25:58Z</dcterms:modified>
</cp:coreProperties>
</file>