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Colloc\2025\"/>
    </mc:Choice>
  </mc:AlternateContent>
  <bookViews>
    <workbookView xWindow="480" yWindow="348" windowWidth="19812" windowHeight="7668" activeTab="7"/>
  </bookViews>
  <sheets>
    <sheet name="Données" sheetId="2" r:id="rId1"/>
    <sheet name="2.1REG pop_2025" sheetId="4" r:id="rId2"/>
    <sheet name="2.2REG nbcomm" sheetId="5" r:id="rId3"/>
    <sheet name="2.3REG tail comm" sheetId="3" r:id="rId4"/>
    <sheet name="2.4REG gde comm" sheetId="7" r:id="rId5"/>
    <sheet name="2.5REG EPCI" sheetId="6" r:id="rId6"/>
    <sheet name="2.6REG Synd" sheetId="8" r:id="rId7"/>
    <sheet name="2.7REG gd EPCI" sheetId="9" r:id="rId8"/>
  </sheets>
  <definedNames>
    <definedName name="IDX" localSheetId="0">Données!$A$57</definedName>
    <definedName name="_xlnm.Print_Titles" localSheetId="7">'2.7REG gd EPCI'!$3:$4</definedName>
    <definedName name="_xlnm.Print_Area" localSheetId="1">'2.1REG pop_2025'!$A$1:$H$27</definedName>
    <definedName name="_xlnm.Print_Area" localSheetId="2">'2.2REG nbcomm'!$A$1:$H$54</definedName>
    <definedName name="_xlnm.Print_Area" localSheetId="3">'2.3REG tail comm'!$A$1:$AQ$101</definedName>
    <definedName name="_xlnm.Print_Area" localSheetId="4">'2.4REG gde comm'!$A$1:$E$50</definedName>
    <definedName name="_xlnm.Print_Area" localSheetId="5">'2.5REG EPCI'!$A$1:$V$32</definedName>
    <definedName name="_xlnm.Print_Area" localSheetId="6">'2.6REG Synd'!$A$1:$V$38</definedName>
    <definedName name="_xlnm.Print_Area" localSheetId="7">'2.7REG gd EPCI'!$A$1:$E$270</definedName>
  </definedNames>
  <calcPr calcId="162913"/>
</workbook>
</file>

<file path=xl/calcChain.xml><?xml version="1.0" encoding="utf-8"?>
<calcChain xmlns="http://schemas.openxmlformats.org/spreadsheetml/2006/main">
  <c r="V23" i="8" l="1"/>
  <c r="V22" i="8"/>
  <c r="V21" i="8"/>
  <c r="V20" i="8"/>
  <c r="V19" i="8"/>
  <c r="V18" i="8"/>
  <c r="U23" i="8"/>
  <c r="U22" i="8"/>
  <c r="U21" i="8"/>
  <c r="U20" i="8"/>
  <c r="U19" i="8"/>
  <c r="U18" i="8"/>
  <c r="O19" i="8"/>
  <c r="O20" i="8"/>
  <c r="O21" i="8"/>
  <c r="O22" i="8"/>
  <c r="O23" i="8"/>
  <c r="O18" i="8"/>
  <c r="V10" i="8" l="1"/>
  <c r="V9" i="8"/>
  <c r="V8" i="8"/>
  <c r="V7" i="8"/>
  <c r="V6" i="8"/>
  <c r="V5" i="8"/>
  <c r="U10" i="8"/>
  <c r="U9" i="8"/>
  <c r="U8" i="8"/>
  <c r="U7" i="8"/>
  <c r="U6" i="8"/>
  <c r="U5" i="8"/>
  <c r="O6" i="8"/>
  <c r="O7" i="8"/>
  <c r="O8" i="8"/>
  <c r="O9" i="8"/>
  <c r="O10" i="8"/>
  <c r="O11" i="8"/>
  <c r="O5" i="8"/>
  <c r="B5" i="8"/>
  <c r="C5" i="8"/>
  <c r="D5" i="8"/>
  <c r="E5" i="8"/>
  <c r="F5" i="8"/>
  <c r="G5" i="8"/>
  <c r="B6" i="8"/>
  <c r="C6" i="8"/>
  <c r="D6" i="8"/>
  <c r="E6" i="8"/>
  <c r="F6" i="8"/>
  <c r="G6" i="8"/>
  <c r="B7" i="8"/>
  <c r="C7" i="8"/>
  <c r="D7" i="8"/>
  <c r="E7" i="8"/>
  <c r="F7" i="8"/>
  <c r="G7" i="8"/>
  <c r="B8" i="8"/>
  <c r="C8" i="8"/>
  <c r="D8" i="8"/>
  <c r="E8" i="8"/>
  <c r="F8" i="8"/>
  <c r="G8" i="8"/>
  <c r="B9" i="8"/>
  <c r="C9" i="8"/>
  <c r="D9" i="8"/>
  <c r="E9" i="8"/>
  <c r="F9" i="8"/>
  <c r="G9" i="8"/>
  <c r="B10" i="8"/>
  <c r="C10" i="8"/>
  <c r="D10" i="8"/>
  <c r="E10" i="8"/>
  <c r="F10" i="8"/>
  <c r="G10" i="8"/>
  <c r="B11" i="8"/>
  <c r="C11" i="8"/>
  <c r="D11" i="8"/>
  <c r="E11" i="8"/>
  <c r="F11" i="8"/>
  <c r="G11" i="8"/>
  <c r="H5" i="8"/>
  <c r="I5" i="8"/>
  <c r="H6" i="8"/>
  <c r="I6" i="8"/>
  <c r="H7" i="8"/>
  <c r="I7" i="8"/>
  <c r="H8" i="8"/>
  <c r="I8" i="8"/>
  <c r="H9" i="8"/>
  <c r="I9" i="8"/>
  <c r="H10" i="8"/>
  <c r="I10" i="8"/>
  <c r="H11" i="8"/>
  <c r="I11" i="8"/>
  <c r="V16" i="6"/>
  <c r="V17" i="6"/>
  <c r="V18" i="6"/>
  <c r="V19" i="6"/>
  <c r="V15" i="6"/>
  <c r="U16" i="6"/>
  <c r="U17" i="6"/>
  <c r="U18" i="6"/>
  <c r="U19" i="6"/>
  <c r="U15" i="6"/>
  <c r="O16" i="6"/>
  <c r="O17" i="6"/>
  <c r="O18" i="6"/>
  <c r="O19" i="6"/>
  <c r="O15" i="6"/>
  <c r="N16" i="6"/>
  <c r="AC6" i="3" l="1"/>
  <c r="AQ31" i="3"/>
  <c r="AP31" i="3"/>
  <c r="AQ30" i="3"/>
  <c r="AP30" i="3"/>
  <c r="AQ29" i="3"/>
  <c r="AP29" i="3"/>
  <c r="AQ28" i="3"/>
  <c r="AP28" i="3"/>
  <c r="AQ27" i="3"/>
  <c r="AP27" i="3"/>
  <c r="AQ26" i="3"/>
  <c r="AP26" i="3"/>
  <c r="AQ25" i="3"/>
  <c r="AP25" i="3"/>
  <c r="AQ24" i="3"/>
  <c r="AP24" i="3"/>
  <c r="AQ23" i="3"/>
  <c r="AP23" i="3"/>
  <c r="AQ22" i="3"/>
  <c r="AP22" i="3"/>
  <c r="AQ21" i="3"/>
  <c r="AP21" i="3"/>
  <c r="AQ20" i="3"/>
  <c r="AP20" i="3"/>
  <c r="AQ19" i="3"/>
  <c r="AP19" i="3"/>
  <c r="AQ18" i="3"/>
  <c r="AP18" i="3"/>
  <c r="AQ17" i="3"/>
  <c r="AP17" i="3"/>
  <c r="AQ16" i="3"/>
  <c r="AP16" i="3"/>
  <c r="AQ15" i="3"/>
  <c r="AP15" i="3"/>
  <c r="AQ14" i="3"/>
  <c r="AP14" i="3"/>
  <c r="AQ13" i="3"/>
  <c r="AP13" i="3"/>
  <c r="AQ12" i="3"/>
  <c r="AP12" i="3"/>
  <c r="AQ11" i="3"/>
  <c r="AP11" i="3"/>
  <c r="AQ10" i="3"/>
  <c r="AP10" i="3"/>
  <c r="AQ9" i="3"/>
  <c r="AP9" i="3"/>
  <c r="AQ8" i="3"/>
  <c r="AP8" i="3"/>
  <c r="AQ7" i="3"/>
  <c r="AP7" i="3"/>
  <c r="AQ6" i="3"/>
  <c r="AP6" i="3"/>
  <c r="AO31" i="3"/>
  <c r="AN31" i="3"/>
  <c r="AO30" i="3"/>
  <c r="AN30" i="3"/>
  <c r="AO29" i="3"/>
  <c r="AN29" i="3"/>
  <c r="AO28" i="3"/>
  <c r="AN28" i="3"/>
  <c r="AO27" i="3"/>
  <c r="AN27" i="3"/>
  <c r="AO26" i="3"/>
  <c r="AN26" i="3"/>
  <c r="AO25" i="3"/>
  <c r="AN25" i="3"/>
  <c r="AO24" i="3"/>
  <c r="AN24" i="3"/>
  <c r="AO23" i="3"/>
  <c r="AN23" i="3"/>
  <c r="AO22" i="3"/>
  <c r="AN22" i="3"/>
  <c r="AO21" i="3"/>
  <c r="AN21" i="3"/>
  <c r="AO20" i="3"/>
  <c r="AN20" i="3"/>
  <c r="AO19" i="3"/>
  <c r="AN19" i="3"/>
  <c r="AO18" i="3"/>
  <c r="AN18" i="3"/>
  <c r="AO17" i="3"/>
  <c r="AN17" i="3"/>
  <c r="AO16" i="3"/>
  <c r="AN16" i="3"/>
  <c r="AO15" i="3"/>
  <c r="AN15" i="3"/>
  <c r="AO14" i="3"/>
  <c r="AN14" i="3"/>
  <c r="AO13" i="3"/>
  <c r="AN13" i="3"/>
  <c r="AO12" i="3"/>
  <c r="AN12" i="3"/>
  <c r="AO11" i="3"/>
  <c r="AN11" i="3"/>
  <c r="AO10" i="3"/>
  <c r="AN10" i="3"/>
  <c r="AO9" i="3"/>
  <c r="AN9" i="3"/>
  <c r="AO8" i="3"/>
  <c r="AN8" i="3"/>
  <c r="AO7" i="3"/>
  <c r="AN7" i="3"/>
  <c r="AO6" i="3"/>
  <c r="AN6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C19" i="3"/>
  <c r="AB19" i="3"/>
  <c r="AC18" i="3"/>
  <c r="AB18" i="3"/>
  <c r="AC17" i="3"/>
  <c r="AB17" i="3"/>
  <c r="AC16" i="3"/>
  <c r="AB16" i="3"/>
  <c r="AC15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B6" i="3"/>
  <c r="C7" i="7" l="1"/>
  <c r="D7" i="7"/>
  <c r="C8" i="7"/>
  <c r="D8" i="7"/>
  <c r="G16" i="6" l="1"/>
  <c r="H25" i="5" l="1"/>
  <c r="H24" i="5"/>
  <c r="H20" i="5"/>
  <c r="H21" i="5"/>
  <c r="H22" i="5"/>
  <c r="H23" i="5"/>
  <c r="H19" i="5"/>
  <c r="H18" i="5"/>
  <c r="H6" i="5"/>
  <c r="H7" i="5"/>
  <c r="H8" i="5"/>
  <c r="H9" i="5"/>
  <c r="H10" i="5"/>
  <c r="H11" i="5"/>
  <c r="H12" i="5"/>
  <c r="H13" i="5"/>
  <c r="H14" i="5"/>
  <c r="H15" i="5"/>
  <c r="H16" i="5"/>
  <c r="H17" i="5"/>
  <c r="H5" i="5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5" i="4"/>
  <c r="B15" i="6" l="1"/>
  <c r="B17" i="6"/>
  <c r="T23" i="8" l="1"/>
  <c r="S23" i="8"/>
  <c r="R23" i="8"/>
  <c r="Q23" i="8"/>
  <c r="P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T22" i="8"/>
  <c r="S22" i="8"/>
  <c r="R22" i="8"/>
  <c r="Q22" i="8"/>
  <c r="P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T21" i="8"/>
  <c r="S21" i="8"/>
  <c r="R21" i="8"/>
  <c r="Q21" i="8"/>
  <c r="P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T20" i="8"/>
  <c r="S20" i="8"/>
  <c r="R20" i="8"/>
  <c r="Q20" i="8"/>
  <c r="P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T19" i="8"/>
  <c r="S19" i="8"/>
  <c r="R19" i="8"/>
  <c r="Q19" i="8"/>
  <c r="P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T18" i="8"/>
  <c r="S18" i="8"/>
  <c r="R18" i="8"/>
  <c r="Q18" i="8"/>
  <c r="P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T11" i="8"/>
  <c r="S11" i="8"/>
  <c r="U11" i="8" s="1"/>
  <c r="V11" i="8" s="1"/>
  <c r="R11" i="8"/>
  <c r="Q11" i="8"/>
  <c r="P11" i="8"/>
  <c r="N11" i="8"/>
  <c r="M11" i="8"/>
  <c r="L11" i="8"/>
  <c r="K11" i="8"/>
  <c r="J11" i="8"/>
  <c r="T10" i="8"/>
  <c r="S10" i="8"/>
  <c r="R10" i="8"/>
  <c r="Q10" i="8"/>
  <c r="P10" i="8"/>
  <c r="N10" i="8"/>
  <c r="M10" i="8"/>
  <c r="L10" i="8"/>
  <c r="K10" i="8"/>
  <c r="J10" i="8"/>
  <c r="T9" i="8"/>
  <c r="S9" i="8"/>
  <c r="R9" i="8"/>
  <c r="Q9" i="8"/>
  <c r="P9" i="8"/>
  <c r="N9" i="8"/>
  <c r="M9" i="8"/>
  <c r="L9" i="8"/>
  <c r="K9" i="8"/>
  <c r="J9" i="8"/>
  <c r="T8" i="8"/>
  <c r="S8" i="8"/>
  <c r="R8" i="8"/>
  <c r="Q8" i="8"/>
  <c r="P8" i="8"/>
  <c r="N8" i="8"/>
  <c r="M8" i="8"/>
  <c r="L8" i="8"/>
  <c r="K8" i="8"/>
  <c r="J8" i="8"/>
  <c r="T7" i="8"/>
  <c r="S7" i="8"/>
  <c r="R7" i="8"/>
  <c r="Q7" i="8"/>
  <c r="P7" i="8"/>
  <c r="N7" i="8"/>
  <c r="M7" i="8"/>
  <c r="L7" i="8"/>
  <c r="K7" i="8"/>
  <c r="J7" i="8"/>
  <c r="T6" i="8"/>
  <c r="S6" i="8"/>
  <c r="R6" i="8"/>
  <c r="Q6" i="8"/>
  <c r="P6" i="8"/>
  <c r="N6" i="8"/>
  <c r="M6" i="8"/>
  <c r="L6" i="8"/>
  <c r="K6" i="8"/>
  <c r="J6" i="8"/>
  <c r="T5" i="8"/>
  <c r="S5" i="8"/>
  <c r="R5" i="8"/>
  <c r="Q5" i="8"/>
  <c r="P5" i="8"/>
  <c r="N5" i="8"/>
  <c r="M5" i="8"/>
  <c r="L5" i="8"/>
  <c r="K5" i="8"/>
  <c r="J5" i="8"/>
  <c r="S36" i="8" l="1"/>
  <c r="K36" i="8"/>
  <c r="C36" i="8"/>
  <c r="G36" i="8"/>
  <c r="O36" i="8"/>
  <c r="H36" i="8"/>
  <c r="P36" i="8"/>
  <c r="D36" i="8"/>
  <c r="L36" i="8"/>
  <c r="T36" i="8"/>
  <c r="U36" i="8"/>
  <c r="E36" i="8"/>
  <c r="M36" i="8"/>
  <c r="F36" i="8"/>
  <c r="N36" i="8"/>
  <c r="V36" i="8"/>
  <c r="I36" i="8"/>
  <c r="Q36" i="8"/>
  <c r="B36" i="8"/>
  <c r="J36" i="8"/>
  <c r="R36" i="8"/>
  <c r="A4" i="8"/>
  <c r="A17" i="8" s="1"/>
  <c r="A14" i="6"/>
  <c r="A25" i="6" s="1"/>
  <c r="A29" i="8" l="1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D34" i="8"/>
  <c r="S35" i="8"/>
  <c r="K35" i="8"/>
  <c r="C35" i="8"/>
  <c r="P34" i="8"/>
  <c r="H34" i="8"/>
  <c r="U33" i="8"/>
  <c r="E33" i="8"/>
  <c r="R30" i="8"/>
  <c r="J30" i="8"/>
  <c r="B30" i="8"/>
  <c r="T19" i="6"/>
  <c r="S19" i="6"/>
  <c r="S30" i="6" s="1"/>
  <c r="R19" i="6"/>
  <c r="Q19" i="6"/>
  <c r="P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T18" i="6"/>
  <c r="S18" i="6"/>
  <c r="R18" i="6"/>
  <c r="Q18" i="6"/>
  <c r="P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T17" i="6"/>
  <c r="S17" i="6"/>
  <c r="R17" i="6"/>
  <c r="Q17" i="6"/>
  <c r="P17" i="6"/>
  <c r="N17" i="6"/>
  <c r="M17" i="6"/>
  <c r="L17" i="6"/>
  <c r="K17" i="6"/>
  <c r="J17" i="6"/>
  <c r="I17" i="6"/>
  <c r="H17" i="6"/>
  <c r="G17" i="6"/>
  <c r="F17" i="6"/>
  <c r="E17" i="6"/>
  <c r="D17" i="6"/>
  <c r="C17" i="6"/>
  <c r="T16" i="6"/>
  <c r="S16" i="6"/>
  <c r="R16" i="6"/>
  <c r="Q16" i="6"/>
  <c r="P16" i="6"/>
  <c r="M16" i="6"/>
  <c r="L16" i="6"/>
  <c r="K16" i="6"/>
  <c r="J16" i="6"/>
  <c r="I16" i="6"/>
  <c r="H16" i="6"/>
  <c r="F16" i="6"/>
  <c r="E16" i="6"/>
  <c r="D16" i="6"/>
  <c r="C16" i="6"/>
  <c r="B16" i="6"/>
  <c r="T15" i="6"/>
  <c r="S15" i="6"/>
  <c r="R15" i="6"/>
  <c r="Q15" i="6"/>
  <c r="P15" i="6"/>
  <c r="N15" i="6"/>
  <c r="M15" i="6"/>
  <c r="L15" i="6"/>
  <c r="K15" i="6"/>
  <c r="J15" i="6"/>
  <c r="I15" i="6"/>
  <c r="H15" i="6"/>
  <c r="G15" i="6"/>
  <c r="F15" i="6"/>
  <c r="E15" i="6"/>
  <c r="D15" i="6"/>
  <c r="C15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V7" i="6"/>
  <c r="U7" i="6"/>
  <c r="T7" i="6"/>
  <c r="T28" i="6" s="1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V6" i="6"/>
  <c r="U6" i="6"/>
  <c r="T6" i="6"/>
  <c r="S6" i="6"/>
  <c r="R6" i="6"/>
  <c r="Q6" i="6"/>
  <c r="Q27" i="6" s="1"/>
  <c r="P6" i="6"/>
  <c r="O6" i="6"/>
  <c r="N6" i="6"/>
  <c r="M6" i="6"/>
  <c r="L6" i="6"/>
  <c r="K6" i="6"/>
  <c r="J6" i="6"/>
  <c r="I6" i="6"/>
  <c r="I27" i="6" s="1"/>
  <c r="H6" i="6"/>
  <c r="G6" i="6"/>
  <c r="F6" i="6"/>
  <c r="E6" i="6"/>
  <c r="D6" i="6"/>
  <c r="C6" i="6"/>
  <c r="B6" i="6"/>
  <c r="V5" i="6"/>
  <c r="U5" i="6"/>
  <c r="T5" i="6"/>
  <c r="S5" i="6"/>
  <c r="R5" i="6"/>
  <c r="Q5" i="6"/>
  <c r="P5" i="6"/>
  <c r="O5" i="6"/>
  <c r="N5" i="6"/>
  <c r="N26" i="6" s="1"/>
  <c r="M5" i="6"/>
  <c r="L5" i="6"/>
  <c r="K5" i="6"/>
  <c r="J5" i="6"/>
  <c r="I5" i="6"/>
  <c r="H5" i="6"/>
  <c r="G5" i="6"/>
  <c r="F5" i="6"/>
  <c r="F26" i="6" s="1"/>
  <c r="E5" i="6"/>
  <c r="D5" i="6"/>
  <c r="C5" i="6"/>
  <c r="B5" i="6"/>
  <c r="V26" i="6" l="1"/>
  <c r="R30" i="6"/>
  <c r="O29" i="6"/>
  <c r="L28" i="6"/>
  <c r="J30" i="6"/>
  <c r="G29" i="6"/>
  <c r="D28" i="6"/>
  <c r="B30" i="6"/>
  <c r="D26" i="6"/>
  <c r="L26" i="6"/>
  <c r="T26" i="6"/>
  <c r="G27" i="6"/>
  <c r="O27" i="6"/>
  <c r="B28" i="6"/>
  <c r="J28" i="6"/>
  <c r="R28" i="6"/>
  <c r="E29" i="6"/>
  <c r="M29" i="6"/>
  <c r="U29" i="6"/>
  <c r="H30" i="6"/>
  <c r="P30" i="6"/>
  <c r="C26" i="6"/>
  <c r="K26" i="6"/>
  <c r="S26" i="6"/>
  <c r="F27" i="6"/>
  <c r="N27" i="6"/>
  <c r="V27" i="6"/>
  <c r="I28" i="6"/>
  <c r="Q28" i="6"/>
  <c r="D29" i="6"/>
  <c r="L29" i="6"/>
  <c r="T29" i="6"/>
  <c r="G30" i="6"/>
  <c r="O30" i="6"/>
  <c r="B26" i="6"/>
  <c r="J26" i="6"/>
  <c r="R26" i="6"/>
  <c r="E27" i="6"/>
  <c r="M27" i="6"/>
  <c r="U27" i="6"/>
  <c r="H28" i="6"/>
  <c r="P28" i="6"/>
  <c r="C29" i="6"/>
  <c r="K29" i="6"/>
  <c r="S29" i="6"/>
  <c r="F30" i="6"/>
  <c r="N30" i="6"/>
  <c r="V30" i="6"/>
  <c r="E26" i="6"/>
  <c r="M26" i="6"/>
  <c r="U26" i="6"/>
  <c r="H27" i="6"/>
  <c r="P27" i="6"/>
  <c r="C28" i="6"/>
  <c r="K28" i="6"/>
  <c r="S28" i="6"/>
  <c r="F29" i="6"/>
  <c r="N29" i="6"/>
  <c r="V29" i="6"/>
  <c r="I30" i="6"/>
  <c r="Q30" i="6"/>
  <c r="G26" i="6"/>
  <c r="O26" i="6"/>
  <c r="B27" i="6"/>
  <c r="J27" i="6"/>
  <c r="R27" i="6"/>
  <c r="E28" i="6"/>
  <c r="M28" i="6"/>
  <c r="U28" i="6"/>
  <c r="H29" i="6"/>
  <c r="P29" i="6"/>
  <c r="C30" i="6"/>
  <c r="K30" i="6"/>
  <c r="H26" i="6"/>
  <c r="P26" i="6"/>
  <c r="C27" i="6"/>
  <c r="K27" i="6"/>
  <c r="S27" i="6"/>
  <c r="F28" i="6"/>
  <c r="N28" i="6"/>
  <c r="V28" i="6"/>
  <c r="I29" i="6"/>
  <c r="Q29" i="6"/>
  <c r="D30" i="6"/>
  <c r="L30" i="6"/>
  <c r="T30" i="6"/>
  <c r="I26" i="6"/>
  <c r="Q26" i="6"/>
  <c r="D27" i="6"/>
  <c r="L27" i="6"/>
  <c r="T27" i="6"/>
  <c r="G28" i="6"/>
  <c r="O28" i="6"/>
  <c r="B29" i="6"/>
  <c r="J29" i="6"/>
  <c r="R29" i="6"/>
  <c r="E30" i="6"/>
  <c r="M30" i="6"/>
  <c r="U30" i="6"/>
  <c r="F30" i="8"/>
  <c r="N30" i="8"/>
  <c r="V30" i="8"/>
  <c r="I33" i="8"/>
  <c r="Q33" i="8"/>
  <c r="L34" i="8"/>
  <c r="T34" i="8"/>
  <c r="G35" i="8"/>
  <c r="O35" i="8"/>
  <c r="I30" i="8"/>
  <c r="Q30" i="8"/>
  <c r="D33" i="8"/>
  <c r="L33" i="8"/>
  <c r="T33" i="8"/>
  <c r="G34" i="8"/>
  <c r="O34" i="8"/>
  <c r="B35" i="8"/>
  <c r="J35" i="8"/>
  <c r="R35" i="8"/>
  <c r="M33" i="8"/>
  <c r="C30" i="8"/>
  <c r="K30" i="8"/>
  <c r="S30" i="8"/>
  <c r="F33" i="8"/>
  <c r="N33" i="8"/>
  <c r="V33" i="8"/>
  <c r="I34" i="8"/>
  <c r="Q34" i="8"/>
  <c r="D35" i="8"/>
  <c r="L35" i="8"/>
  <c r="T35" i="8"/>
  <c r="D30" i="8"/>
  <c r="L30" i="8"/>
  <c r="T30" i="8"/>
  <c r="G33" i="8"/>
  <c r="O33" i="8"/>
  <c r="B34" i="8"/>
  <c r="J34" i="8"/>
  <c r="R34" i="8"/>
  <c r="E35" i="8"/>
  <c r="M35" i="8"/>
  <c r="U35" i="8"/>
  <c r="E30" i="8"/>
  <c r="M30" i="8"/>
  <c r="U30" i="8"/>
  <c r="H33" i="8"/>
  <c r="P33" i="8"/>
  <c r="C34" i="8"/>
  <c r="K34" i="8"/>
  <c r="S34" i="8"/>
  <c r="F35" i="8"/>
  <c r="N35" i="8"/>
  <c r="V35" i="8"/>
  <c r="G30" i="8"/>
  <c r="O30" i="8"/>
  <c r="B33" i="8"/>
  <c r="J33" i="8"/>
  <c r="R33" i="8"/>
  <c r="E34" i="8"/>
  <c r="M34" i="8"/>
  <c r="U34" i="8"/>
  <c r="H35" i="8"/>
  <c r="P35" i="8"/>
  <c r="H30" i="8"/>
  <c r="P30" i="8"/>
  <c r="C33" i="8"/>
  <c r="K33" i="8"/>
  <c r="S33" i="8"/>
  <c r="F34" i="8"/>
  <c r="N34" i="8"/>
  <c r="V34" i="8"/>
  <c r="I35" i="8"/>
  <c r="Q35" i="8"/>
  <c r="D48" i="7"/>
  <c r="C48" i="7"/>
  <c r="B48" i="7"/>
  <c r="D47" i="7"/>
  <c r="C47" i="7"/>
  <c r="B47" i="7"/>
  <c r="D46" i="7"/>
  <c r="C46" i="7"/>
  <c r="B46" i="7"/>
  <c r="D45" i="7"/>
  <c r="E45" i="7" s="1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E40" i="7" s="1"/>
  <c r="C40" i="7"/>
  <c r="B40" i="7"/>
  <c r="D39" i="7"/>
  <c r="C39" i="7"/>
  <c r="B39" i="7"/>
  <c r="D38" i="7"/>
  <c r="C38" i="7"/>
  <c r="B38" i="7"/>
  <c r="D37" i="7"/>
  <c r="E37" i="7" s="1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E29" i="7" s="1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E21" i="7" s="1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E16" i="7" s="1"/>
  <c r="C16" i="7"/>
  <c r="B16" i="7"/>
  <c r="D15" i="7"/>
  <c r="C15" i="7"/>
  <c r="B15" i="7"/>
  <c r="D14" i="7"/>
  <c r="C14" i="7"/>
  <c r="B14" i="7"/>
  <c r="D13" i="7"/>
  <c r="E13" i="7" s="1"/>
  <c r="C13" i="7"/>
  <c r="B13" i="7"/>
  <c r="D12" i="7"/>
  <c r="C12" i="7"/>
  <c r="B12" i="7"/>
  <c r="D11" i="7"/>
  <c r="C11" i="7"/>
  <c r="B11" i="7"/>
  <c r="D10" i="7"/>
  <c r="C10" i="7"/>
  <c r="E10" i="7" s="1"/>
  <c r="B10" i="7"/>
  <c r="D9" i="7"/>
  <c r="C9" i="7"/>
  <c r="B9" i="7"/>
  <c r="B8" i="7"/>
  <c r="E7" i="7"/>
  <c r="B7" i="7"/>
  <c r="B31" i="5"/>
  <c r="B32" i="5"/>
  <c r="B33" i="5"/>
  <c r="B40" i="5"/>
  <c r="B41" i="5"/>
  <c r="B48" i="5"/>
  <c r="B49" i="5"/>
  <c r="B34" i="5"/>
  <c r="B35" i="5"/>
  <c r="B36" i="5"/>
  <c r="B37" i="5"/>
  <c r="B38" i="5"/>
  <c r="B39" i="5"/>
  <c r="B42" i="5"/>
  <c r="B43" i="5"/>
  <c r="B44" i="5"/>
  <c r="B45" i="5"/>
  <c r="B46" i="5"/>
  <c r="B47" i="5"/>
  <c r="B50" i="5"/>
  <c r="B51" i="5"/>
  <c r="B52" i="5"/>
  <c r="G24" i="5"/>
  <c r="G23" i="5"/>
  <c r="G22" i="5"/>
  <c r="G21" i="5"/>
  <c r="G20" i="5"/>
  <c r="G19" i="5"/>
  <c r="A25" i="5"/>
  <c r="A52" i="5" s="1"/>
  <c r="A24" i="5"/>
  <c r="A51" i="5" s="1"/>
  <c r="A23" i="5"/>
  <c r="A50" i="5" s="1"/>
  <c r="A22" i="5"/>
  <c r="A49" i="5" s="1"/>
  <c r="A21" i="5"/>
  <c r="A48" i="5" s="1"/>
  <c r="A20" i="5"/>
  <c r="A47" i="5" s="1"/>
  <c r="A19" i="5"/>
  <c r="A46" i="5" s="1"/>
  <c r="A18" i="5"/>
  <c r="A45" i="5" s="1"/>
  <c r="A17" i="5"/>
  <c r="A44" i="5" s="1"/>
  <c r="A16" i="5"/>
  <c r="A43" i="5" s="1"/>
  <c r="A15" i="5"/>
  <c r="A42" i="5" s="1"/>
  <c r="A14" i="5"/>
  <c r="A41" i="5" s="1"/>
  <c r="A13" i="5"/>
  <c r="A40" i="5" s="1"/>
  <c r="A12" i="5"/>
  <c r="A39" i="5" s="1"/>
  <c r="A11" i="5"/>
  <c r="A38" i="5" s="1"/>
  <c r="A10" i="5"/>
  <c r="A37" i="5" s="1"/>
  <c r="A9" i="5"/>
  <c r="A36" i="5" s="1"/>
  <c r="A8" i="5"/>
  <c r="A35" i="5" s="1"/>
  <c r="A7" i="5"/>
  <c r="A34" i="5" s="1"/>
  <c r="A6" i="5"/>
  <c r="A33" i="5" s="1"/>
  <c r="A5" i="5"/>
  <c r="A32" i="5" s="1"/>
  <c r="G31" i="5"/>
  <c r="F31" i="5"/>
  <c r="E31" i="5"/>
  <c r="D31" i="5"/>
  <c r="C31" i="5"/>
  <c r="E42" i="7" l="1"/>
  <c r="E34" i="7"/>
  <c r="E32" i="7"/>
  <c r="E26" i="7"/>
  <c r="E18" i="7"/>
  <c r="E8" i="7"/>
  <c r="E24" i="7"/>
  <c r="E48" i="7"/>
  <c r="E15" i="7"/>
  <c r="E31" i="7"/>
  <c r="E39" i="7"/>
  <c r="E47" i="7"/>
  <c r="E28" i="7"/>
  <c r="E44" i="7"/>
  <c r="E23" i="7"/>
  <c r="E12" i="7"/>
  <c r="E20" i="7"/>
  <c r="E11" i="7"/>
  <c r="E19" i="7"/>
  <c r="E14" i="7"/>
  <c r="E22" i="7"/>
  <c r="E30" i="7"/>
  <c r="E36" i="7"/>
  <c r="E27" i="7"/>
  <c r="E35" i="7"/>
  <c r="E43" i="7"/>
  <c r="E9" i="7"/>
  <c r="E17" i="7"/>
  <c r="E25" i="7"/>
  <c r="E33" i="7"/>
  <c r="E38" i="7"/>
  <c r="E41" i="7"/>
  <c r="E46" i="7"/>
  <c r="C32" i="5"/>
  <c r="D32" i="5"/>
  <c r="E32" i="5"/>
  <c r="F32" i="5"/>
  <c r="C33" i="5"/>
  <c r="D33" i="5"/>
  <c r="E33" i="5"/>
  <c r="F33" i="5"/>
  <c r="C34" i="5"/>
  <c r="D34" i="5"/>
  <c r="E34" i="5"/>
  <c r="F34" i="5"/>
  <c r="C35" i="5"/>
  <c r="D35" i="5"/>
  <c r="E35" i="5"/>
  <c r="F35" i="5"/>
  <c r="C36" i="5"/>
  <c r="D36" i="5"/>
  <c r="E36" i="5"/>
  <c r="F36" i="5"/>
  <c r="C37" i="5"/>
  <c r="D37" i="5"/>
  <c r="E37" i="5"/>
  <c r="F37" i="5"/>
  <c r="C38" i="5"/>
  <c r="D38" i="5"/>
  <c r="E38" i="5"/>
  <c r="F38" i="5"/>
  <c r="C39" i="5"/>
  <c r="D39" i="5"/>
  <c r="E39" i="5"/>
  <c r="F39" i="5"/>
  <c r="C40" i="5"/>
  <c r="D40" i="5"/>
  <c r="E40" i="5"/>
  <c r="F40" i="5"/>
  <c r="C41" i="5"/>
  <c r="D41" i="5"/>
  <c r="E41" i="5"/>
  <c r="F41" i="5"/>
  <c r="C42" i="5"/>
  <c r="D42" i="5"/>
  <c r="E42" i="5"/>
  <c r="F42" i="5"/>
  <c r="C43" i="5"/>
  <c r="D43" i="5"/>
  <c r="E43" i="5"/>
  <c r="F43" i="5"/>
  <c r="C44" i="5"/>
  <c r="D44" i="5"/>
  <c r="E44" i="5"/>
  <c r="F44" i="5"/>
  <c r="C45" i="5"/>
  <c r="D45" i="5"/>
  <c r="E45" i="5"/>
  <c r="F45" i="5"/>
  <c r="C46" i="5"/>
  <c r="D46" i="5"/>
  <c r="E46" i="5"/>
  <c r="F46" i="5"/>
  <c r="C47" i="5"/>
  <c r="D47" i="5"/>
  <c r="E47" i="5"/>
  <c r="F47" i="5"/>
  <c r="C48" i="5"/>
  <c r="D48" i="5"/>
  <c r="E48" i="5"/>
  <c r="F48" i="5"/>
  <c r="C49" i="5"/>
  <c r="D49" i="5"/>
  <c r="E49" i="5"/>
  <c r="F49" i="5"/>
  <c r="C50" i="5"/>
  <c r="D50" i="5"/>
  <c r="E50" i="5"/>
  <c r="F50" i="5"/>
  <c r="C51" i="5"/>
  <c r="D51" i="5"/>
  <c r="E51" i="5"/>
  <c r="F51" i="5"/>
  <c r="C52" i="5"/>
  <c r="D52" i="5"/>
  <c r="E52" i="5"/>
  <c r="F52" i="5"/>
  <c r="A24" i="4"/>
  <c r="A2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5" i="4"/>
  <c r="G47" i="5" l="1"/>
  <c r="H47" i="5" s="1"/>
  <c r="G39" i="5"/>
  <c r="H39" i="5" s="1"/>
  <c r="G50" i="5"/>
  <c r="H50" i="5" s="1"/>
  <c r="G42" i="5"/>
  <c r="H42" i="5" s="1"/>
  <c r="G34" i="5"/>
  <c r="H34" i="5" s="1"/>
  <c r="G45" i="5"/>
  <c r="H45" i="5" s="1"/>
  <c r="G37" i="5"/>
  <c r="H37" i="5" s="1"/>
  <c r="G48" i="5"/>
  <c r="H48" i="5" s="1"/>
  <c r="G40" i="5"/>
  <c r="H40" i="5" s="1"/>
  <c r="G32" i="5"/>
  <c r="H32" i="5" s="1"/>
  <c r="G51" i="5"/>
  <c r="H51" i="5" s="1"/>
  <c r="G43" i="5"/>
  <c r="H43" i="5" s="1"/>
  <c r="G35" i="5"/>
  <c r="H35" i="5" s="1"/>
  <c r="G46" i="5"/>
  <c r="H46" i="5" s="1"/>
  <c r="G38" i="5"/>
  <c r="H38" i="5" s="1"/>
  <c r="G49" i="5"/>
  <c r="H49" i="5" s="1"/>
  <c r="G41" i="5"/>
  <c r="H41" i="5" s="1"/>
  <c r="G33" i="5"/>
  <c r="H33" i="5" s="1"/>
  <c r="G52" i="5"/>
  <c r="H52" i="5" s="1"/>
  <c r="G44" i="5"/>
  <c r="H44" i="5" s="1"/>
  <c r="G36" i="5"/>
  <c r="H36" i="5" s="1"/>
  <c r="A67" i="3"/>
  <c r="A100" i="3" s="1"/>
  <c r="A68" i="3"/>
  <c r="A101" i="3" s="1"/>
  <c r="A66" i="3"/>
  <c r="A99" i="3" s="1"/>
  <c r="AQ65" i="3"/>
  <c r="AP65" i="3"/>
  <c r="AO65" i="3"/>
  <c r="AN65" i="3"/>
  <c r="AM31" i="3"/>
  <c r="AM65" i="3" s="1"/>
  <c r="AL31" i="3"/>
  <c r="AL65" i="3" s="1"/>
  <c r="AM30" i="3"/>
  <c r="AL30" i="3"/>
  <c r="AQ63" i="3"/>
  <c r="AM29" i="3"/>
  <c r="AL29" i="3"/>
  <c r="AM28" i="3"/>
  <c r="AL28" i="3"/>
  <c r="AQ61" i="3"/>
  <c r="AO61" i="3"/>
  <c r="AN61" i="3"/>
  <c r="AM27" i="3"/>
  <c r="AM61" i="3" s="1"/>
  <c r="AL27" i="3"/>
  <c r="AL61" i="3" s="1"/>
  <c r="AM26" i="3"/>
  <c r="AL26" i="3"/>
  <c r="AQ59" i="3"/>
  <c r="AM25" i="3"/>
  <c r="AL25" i="3"/>
  <c r="AM24" i="3"/>
  <c r="AL24" i="3"/>
  <c r="AQ57" i="3"/>
  <c r="AO57" i="3"/>
  <c r="AN57" i="3"/>
  <c r="AM23" i="3"/>
  <c r="AM57" i="3" s="1"/>
  <c r="AL23" i="3"/>
  <c r="AL57" i="3" s="1"/>
  <c r="AM22" i="3"/>
  <c r="AL22" i="3"/>
  <c r="AL56" i="3" s="1"/>
  <c r="AQ55" i="3"/>
  <c r="AM21" i="3"/>
  <c r="AM55" i="3" s="1"/>
  <c r="AL21" i="3"/>
  <c r="AM20" i="3"/>
  <c r="AL20" i="3"/>
  <c r="AQ53" i="3"/>
  <c r="AP53" i="3"/>
  <c r="AO53" i="3"/>
  <c r="AN53" i="3"/>
  <c r="AM19" i="3"/>
  <c r="AM53" i="3" s="1"/>
  <c r="AL19" i="3"/>
  <c r="AL53" i="3" s="1"/>
  <c r="AM18" i="3"/>
  <c r="AL18" i="3"/>
  <c r="AL52" i="3" s="1"/>
  <c r="AQ51" i="3"/>
  <c r="AM17" i="3"/>
  <c r="AM51" i="3" s="1"/>
  <c r="AL17" i="3"/>
  <c r="AL51" i="3" s="1"/>
  <c r="AO50" i="3"/>
  <c r="AM16" i="3"/>
  <c r="AM50" i="3" s="1"/>
  <c r="AL16" i="3"/>
  <c r="AL50" i="3" s="1"/>
  <c r="AQ49" i="3"/>
  <c r="AP49" i="3"/>
  <c r="AO49" i="3"/>
  <c r="AN49" i="3"/>
  <c r="AM15" i="3"/>
  <c r="AM49" i="3" s="1"/>
  <c r="AL15" i="3"/>
  <c r="AL49" i="3" s="1"/>
  <c r="AM14" i="3"/>
  <c r="AL14" i="3"/>
  <c r="AL48" i="3" s="1"/>
  <c r="AQ47" i="3"/>
  <c r="AM13" i="3"/>
  <c r="AM47" i="3" s="1"/>
  <c r="AL13" i="3"/>
  <c r="AL47" i="3" s="1"/>
  <c r="AO46" i="3"/>
  <c r="AM12" i="3"/>
  <c r="AM46" i="3" s="1"/>
  <c r="AL12" i="3"/>
  <c r="AL46" i="3" s="1"/>
  <c r="AQ45" i="3"/>
  <c r="AP45" i="3"/>
  <c r="AO45" i="3"/>
  <c r="AN45" i="3"/>
  <c r="AM11" i="3"/>
  <c r="AM45" i="3" s="1"/>
  <c r="AL11" i="3"/>
  <c r="AL45" i="3" s="1"/>
  <c r="AQ44" i="3"/>
  <c r="AM10" i="3"/>
  <c r="AL10" i="3"/>
  <c r="AL44" i="3" s="1"/>
  <c r="AQ43" i="3"/>
  <c r="AM9" i="3"/>
  <c r="AM43" i="3" s="1"/>
  <c r="AL9" i="3"/>
  <c r="AL43" i="3" s="1"/>
  <c r="AO42" i="3"/>
  <c r="AM8" i="3"/>
  <c r="AM42" i="3" s="1"/>
  <c r="AL8" i="3"/>
  <c r="AL42" i="3" s="1"/>
  <c r="AQ41" i="3"/>
  <c r="AP41" i="3"/>
  <c r="AO41" i="3"/>
  <c r="AN41" i="3"/>
  <c r="AM7" i="3"/>
  <c r="AM41" i="3" s="1"/>
  <c r="AL7" i="3"/>
  <c r="AL41" i="3" s="1"/>
  <c r="AQ40" i="3"/>
  <c r="AQ74" i="3" s="1"/>
  <c r="AM6" i="3"/>
  <c r="AL6" i="3"/>
  <c r="AL40" i="3" s="1"/>
  <c r="AL74" i="3" s="1"/>
  <c r="AP4" i="3"/>
  <c r="AP38" i="3" s="1"/>
  <c r="AP72" i="3" s="1"/>
  <c r="AN4" i="3"/>
  <c r="AN38" i="3" s="1"/>
  <c r="AN72" i="3" s="1"/>
  <c r="AL4" i="3"/>
  <c r="AL38" i="3" s="1"/>
  <c r="AL72" i="3" s="1"/>
  <c r="AK30" i="3"/>
  <c r="AJ30" i="3"/>
  <c r="AI30" i="3"/>
  <c r="AH30" i="3"/>
  <c r="AG30" i="3"/>
  <c r="AF30" i="3"/>
  <c r="AK29" i="3"/>
  <c r="AJ29" i="3"/>
  <c r="AI29" i="3"/>
  <c r="AH29" i="3"/>
  <c r="AG29" i="3"/>
  <c r="AF29" i="3"/>
  <c r="AK28" i="3"/>
  <c r="AJ28" i="3"/>
  <c r="AI28" i="3"/>
  <c r="AH28" i="3"/>
  <c r="AG28" i="3"/>
  <c r="AF28" i="3"/>
  <c r="AK27" i="3"/>
  <c r="AJ27" i="3"/>
  <c r="AI27" i="3"/>
  <c r="AH27" i="3"/>
  <c r="AG27" i="3"/>
  <c r="AF27" i="3"/>
  <c r="AK26" i="3"/>
  <c r="AJ26" i="3"/>
  <c r="AI26" i="3"/>
  <c r="AH26" i="3"/>
  <c r="AG26" i="3"/>
  <c r="AF26" i="3"/>
  <c r="AK25" i="3"/>
  <c r="AJ25" i="3"/>
  <c r="AI25" i="3"/>
  <c r="AH25" i="3"/>
  <c r="AG25" i="3"/>
  <c r="AF25" i="3"/>
  <c r="AK24" i="3"/>
  <c r="AJ24" i="3"/>
  <c r="AI24" i="3"/>
  <c r="AH24" i="3"/>
  <c r="AG24" i="3"/>
  <c r="AF24" i="3"/>
  <c r="AK23" i="3"/>
  <c r="AJ23" i="3"/>
  <c r="AI23" i="3"/>
  <c r="AH23" i="3"/>
  <c r="AG23" i="3"/>
  <c r="AF23" i="3"/>
  <c r="AK22" i="3"/>
  <c r="AJ22" i="3"/>
  <c r="AI22" i="3"/>
  <c r="AH22" i="3"/>
  <c r="AG22" i="3"/>
  <c r="AF22" i="3"/>
  <c r="AK21" i="3"/>
  <c r="AJ21" i="3"/>
  <c r="AI21" i="3"/>
  <c r="AH21" i="3"/>
  <c r="AG21" i="3"/>
  <c r="AF21" i="3"/>
  <c r="AK20" i="3"/>
  <c r="AJ20" i="3"/>
  <c r="AI20" i="3"/>
  <c r="AH20" i="3"/>
  <c r="AG20" i="3"/>
  <c r="AF20" i="3"/>
  <c r="AK19" i="3"/>
  <c r="AJ19" i="3"/>
  <c r="AI19" i="3"/>
  <c r="AH19" i="3"/>
  <c r="AG19" i="3"/>
  <c r="AF19" i="3"/>
  <c r="AK18" i="3"/>
  <c r="AJ18" i="3"/>
  <c r="AI18" i="3"/>
  <c r="AH18" i="3"/>
  <c r="AG18" i="3"/>
  <c r="AF18" i="3"/>
  <c r="AK17" i="3"/>
  <c r="AJ17" i="3"/>
  <c r="AI17" i="3"/>
  <c r="AH17" i="3"/>
  <c r="AG17" i="3"/>
  <c r="AF17" i="3"/>
  <c r="AK16" i="3"/>
  <c r="AJ16" i="3"/>
  <c r="AI16" i="3"/>
  <c r="AH16" i="3"/>
  <c r="AG16" i="3"/>
  <c r="AF16" i="3"/>
  <c r="AK15" i="3"/>
  <c r="AJ15" i="3"/>
  <c r="AI15" i="3"/>
  <c r="AH15" i="3"/>
  <c r="AG15" i="3"/>
  <c r="AF15" i="3"/>
  <c r="AK14" i="3"/>
  <c r="AJ14" i="3"/>
  <c r="AI14" i="3"/>
  <c r="AH14" i="3"/>
  <c r="AG14" i="3"/>
  <c r="AF14" i="3"/>
  <c r="AK13" i="3"/>
  <c r="AJ13" i="3"/>
  <c r="AI13" i="3"/>
  <c r="AH13" i="3"/>
  <c r="AG13" i="3"/>
  <c r="AF13" i="3"/>
  <c r="AK12" i="3"/>
  <c r="AJ12" i="3"/>
  <c r="AI12" i="3"/>
  <c r="AH12" i="3"/>
  <c r="AG12" i="3"/>
  <c r="AF12" i="3"/>
  <c r="AK11" i="3"/>
  <c r="AJ11" i="3"/>
  <c r="AI11" i="3"/>
  <c r="AH11" i="3"/>
  <c r="AG11" i="3"/>
  <c r="AF11" i="3"/>
  <c r="AK10" i="3"/>
  <c r="AJ10" i="3"/>
  <c r="AI10" i="3"/>
  <c r="AH10" i="3"/>
  <c r="AG10" i="3"/>
  <c r="AF10" i="3"/>
  <c r="AK9" i="3"/>
  <c r="AJ9" i="3"/>
  <c r="AI9" i="3"/>
  <c r="AH9" i="3"/>
  <c r="AG9" i="3"/>
  <c r="AF9" i="3"/>
  <c r="AK8" i="3"/>
  <c r="AJ8" i="3"/>
  <c r="AI8" i="3"/>
  <c r="AH8" i="3"/>
  <c r="AG8" i="3"/>
  <c r="AF8" i="3"/>
  <c r="AK7" i="3"/>
  <c r="AJ7" i="3"/>
  <c r="AI7" i="3"/>
  <c r="AH7" i="3"/>
  <c r="AG7" i="3"/>
  <c r="AF7" i="3"/>
  <c r="AK6" i="3"/>
  <c r="AJ6" i="3"/>
  <c r="AI6" i="3"/>
  <c r="AH6" i="3"/>
  <c r="AG6" i="3"/>
  <c r="AF6" i="3"/>
  <c r="AE30" i="3"/>
  <c r="AD30" i="3"/>
  <c r="AA30" i="3"/>
  <c r="Z30" i="3"/>
  <c r="AE29" i="3"/>
  <c r="AD29" i="3"/>
  <c r="AA29" i="3"/>
  <c r="Z29" i="3"/>
  <c r="AE28" i="3"/>
  <c r="AD28" i="3"/>
  <c r="AA28" i="3"/>
  <c r="Z28" i="3"/>
  <c r="AE27" i="3"/>
  <c r="AD27" i="3"/>
  <c r="AA27" i="3"/>
  <c r="Z27" i="3"/>
  <c r="AE26" i="3"/>
  <c r="AD26" i="3"/>
  <c r="AA26" i="3"/>
  <c r="Z26" i="3"/>
  <c r="AE25" i="3"/>
  <c r="AD25" i="3"/>
  <c r="AA25" i="3"/>
  <c r="Z25" i="3"/>
  <c r="AE24" i="3"/>
  <c r="AD24" i="3"/>
  <c r="AA24" i="3"/>
  <c r="Z24" i="3"/>
  <c r="AE23" i="3"/>
  <c r="AD23" i="3"/>
  <c r="AA23" i="3"/>
  <c r="Z23" i="3"/>
  <c r="AE22" i="3"/>
  <c r="AD22" i="3"/>
  <c r="AA22" i="3"/>
  <c r="Z22" i="3"/>
  <c r="AE21" i="3"/>
  <c r="AD21" i="3"/>
  <c r="AA21" i="3"/>
  <c r="Z21" i="3"/>
  <c r="AE20" i="3"/>
  <c r="AD20" i="3"/>
  <c r="AA20" i="3"/>
  <c r="Z20" i="3"/>
  <c r="AE19" i="3"/>
  <c r="AD19" i="3"/>
  <c r="AA19" i="3"/>
  <c r="Z19" i="3"/>
  <c r="AE18" i="3"/>
  <c r="AD18" i="3"/>
  <c r="AA18" i="3"/>
  <c r="Z18" i="3"/>
  <c r="AE17" i="3"/>
  <c r="AD17" i="3"/>
  <c r="AA17" i="3"/>
  <c r="Z17" i="3"/>
  <c r="AE16" i="3"/>
  <c r="AD16" i="3"/>
  <c r="AA16" i="3"/>
  <c r="Z16" i="3"/>
  <c r="AE15" i="3"/>
  <c r="AD15" i="3"/>
  <c r="AA15" i="3"/>
  <c r="Z15" i="3"/>
  <c r="AE14" i="3"/>
  <c r="AD14" i="3"/>
  <c r="AA14" i="3"/>
  <c r="Z14" i="3"/>
  <c r="AE13" i="3"/>
  <c r="AD13" i="3"/>
  <c r="AA13" i="3"/>
  <c r="Z13" i="3"/>
  <c r="AE12" i="3"/>
  <c r="AD12" i="3"/>
  <c r="AA12" i="3"/>
  <c r="Z12" i="3"/>
  <c r="AE11" i="3"/>
  <c r="AD11" i="3"/>
  <c r="AA11" i="3"/>
  <c r="Z11" i="3"/>
  <c r="AE10" i="3"/>
  <c r="AD10" i="3"/>
  <c r="AA10" i="3"/>
  <c r="Z10" i="3"/>
  <c r="AE9" i="3"/>
  <c r="AD9" i="3"/>
  <c r="AA9" i="3"/>
  <c r="Z9" i="3"/>
  <c r="AE8" i="3"/>
  <c r="AD8" i="3"/>
  <c r="AA8" i="3"/>
  <c r="Z8" i="3"/>
  <c r="AE7" i="3"/>
  <c r="AD7" i="3"/>
  <c r="AA7" i="3"/>
  <c r="Z7" i="3"/>
  <c r="AE6" i="3"/>
  <c r="AD6" i="3"/>
  <c r="AA6" i="3"/>
  <c r="Z6" i="3"/>
  <c r="Y30" i="3"/>
  <c r="X30" i="3"/>
  <c r="W30" i="3"/>
  <c r="V30" i="3"/>
  <c r="U30" i="3"/>
  <c r="T30" i="3"/>
  <c r="Y29" i="3"/>
  <c r="X29" i="3"/>
  <c r="W29" i="3"/>
  <c r="V29" i="3"/>
  <c r="U29" i="3"/>
  <c r="T29" i="3"/>
  <c r="Y28" i="3"/>
  <c r="X28" i="3"/>
  <c r="W28" i="3"/>
  <c r="V28" i="3"/>
  <c r="U28" i="3"/>
  <c r="T28" i="3"/>
  <c r="Y27" i="3"/>
  <c r="X27" i="3"/>
  <c r="W27" i="3"/>
  <c r="V27" i="3"/>
  <c r="U27" i="3"/>
  <c r="T27" i="3"/>
  <c r="Y26" i="3"/>
  <c r="X26" i="3"/>
  <c r="W26" i="3"/>
  <c r="V26" i="3"/>
  <c r="U26" i="3"/>
  <c r="T26" i="3"/>
  <c r="Y25" i="3"/>
  <c r="X25" i="3"/>
  <c r="W25" i="3"/>
  <c r="V25" i="3"/>
  <c r="U25" i="3"/>
  <c r="T25" i="3"/>
  <c r="Y24" i="3"/>
  <c r="X24" i="3"/>
  <c r="W24" i="3"/>
  <c r="V24" i="3"/>
  <c r="U24" i="3"/>
  <c r="T24" i="3"/>
  <c r="Y23" i="3"/>
  <c r="X23" i="3"/>
  <c r="W23" i="3"/>
  <c r="V23" i="3"/>
  <c r="U23" i="3"/>
  <c r="T23" i="3"/>
  <c r="Y22" i="3"/>
  <c r="X22" i="3"/>
  <c r="W22" i="3"/>
  <c r="V22" i="3"/>
  <c r="U22" i="3"/>
  <c r="T22" i="3"/>
  <c r="Y21" i="3"/>
  <c r="X21" i="3"/>
  <c r="W21" i="3"/>
  <c r="V21" i="3"/>
  <c r="U21" i="3"/>
  <c r="T21" i="3"/>
  <c r="Y20" i="3"/>
  <c r="X20" i="3"/>
  <c r="W20" i="3"/>
  <c r="V20" i="3"/>
  <c r="U20" i="3"/>
  <c r="T20" i="3"/>
  <c r="Y19" i="3"/>
  <c r="X19" i="3"/>
  <c r="W19" i="3"/>
  <c r="V19" i="3"/>
  <c r="U19" i="3"/>
  <c r="T19" i="3"/>
  <c r="Y18" i="3"/>
  <c r="X18" i="3"/>
  <c r="W18" i="3"/>
  <c r="V18" i="3"/>
  <c r="U18" i="3"/>
  <c r="T18" i="3"/>
  <c r="Y17" i="3"/>
  <c r="X17" i="3"/>
  <c r="W17" i="3"/>
  <c r="V17" i="3"/>
  <c r="U17" i="3"/>
  <c r="T17" i="3"/>
  <c r="Y16" i="3"/>
  <c r="X16" i="3"/>
  <c r="W16" i="3"/>
  <c r="V16" i="3"/>
  <c r="U16" i="3"/>
  <c r="T16" i="3"/>
  <c r="Y15" i="3"/>
  <c r="X15" i="3"/>
  <c r="W15" i="3"/>
  <c r="V15" i="3"/>
  <c r="U15" i="3"/>
  <c r="T15" i="3"/>
  <c r="Y14" i="3"/>
  <c r="X14" i="3"/>
  <c r="W14" i="3"/>
  <c r="V14" i="3"/>
  <c r="U14" i="3"/>
  <c r="T14" i="3"/>
  <c r="Y13" i="3"/>
  <c r="X13" i="3"/>
  <c r="W13" i="3"/>
  <c r="V13" i="3"/>
  <c r="U13" i="3"/>
  <c r="T13" i="3"/>
  <c r="Y12" i="3"/>
  <c r="X12" i="3"/>
  <c r="W12" i="3"/>
  <c r="V12" i="3"/>
  <c r="U12" i="3"/>
  <c r="T12" i="3"/>
  <c r="Y11" i="3"/>
  <c r="X11" i="3"/>
  <c r="W11" i="3"/>
  <c r="V11" i="3"/>
  <c r="U11" i="3"/>
  <c r="T11" i="3"/>
  <c r="Y10" i="3"/>
  <c r="X10" i="3"/>
  <c r="W10" i="3"/>
  <c r="V10" i="3"/>
  <c r="U10" i="3"/>
  <c r="T10" i="3"/>
  <c r="Y9" i="3"/>
  <c r="X9" i="3"/>
  <c r="W9" i="3"/>
  <c r="V9" i="3"/>
  <c r="U9" i="3"/>
  <c r="T9" i="3"/>
  <c r="Y8" i="3"/>
  <c r="X8" i="3"/>
  <c r="W8" i="3"/>
  <c r="V8" i="3"/>
  <c r="U8" i="3"/>
  <c r="T8" i="3"/>
  <c r="Y7" i="3"/>
  <c r="X7" i="3"/>
  <c r="W7" i="3"/>
  <c r="V7" i="3"/>
  <c r="U7" i="3"/>
  <c r="T7" i="3"/>
  <c r="Y6" i="3"/>
  <c r="X6" i="3"/>
  <c r="W6" i="3"/>
  <c r="V6" i="3"/>
  <c r="U6" i="3"/>
  <c r="T6" i="3"/>
  <c r="S30" i="3"/>
  <c r="R30" i="3"/>
  <c r="Q30" i="3"/>
  <c r="P30" i="3"/>
  <c r="O30" i="3"/>
  <c r="N30" i="3"/>
  <c r="S29" i="3"/>
  <c r="R29" i="3"/>
  <c r="Q29" i="3"/>
  <c r="P29" i="3"/>
  <c r="O29" i="3"/>
  <c r="N29" i="3"/>
  <c r="S28" i="3"/>
  <c r="R28" i="3"/>
  <c r="Q28" i="3"/>
  <c r="P28" i="3"/>
  <c r="O28" i="3"/>
  <c r="N28" i="3"/>
  <c r="S27" i="3"/>
  <c r="R27" i="3"/>
  <c r="Q27" i="3"/>
  <c r="P27" i="3"/>
  <c r="O27" i="3"/>
  <c r="N27" i="3"/>
  <c r="S26" i="3"/>
  <c r="R26" i="3"/>
  <c r="Q26" i="3"/>
  <c r="P26" i="3"/>
  <c r="O26" i="3"/>
  <c r="N26" i="3"/>
  <c r="S25" i="3"/>
  <c r="R25" i="3"/>
  <c r="Q25" i="3"/>
  <c r="P25" i="3"/>
  <c r="O25" i="3"/>
  <c r="N25" i="3"/>
  <c r="S24" i="3"/>
  <c r="R24" i="3"/>
  <c r="Q24" i="3"/>
  <c r="P24" i="3"/>
  <c r="O24" i="3"/>
  <c r="N24" i="3"/>
  <c r="S23" i="3"/>
  <c r="R23" i="3"/>
  <c r="Q23" i="3"/>
  <c r="P23" i="3"/>
  <c r="O23" i="3"/>
  <c r="N23" i="3"/>
  <c r="S22" i="3"/>
  <c r="R22" i="3"/>
  <c r="Q22" i="3"/>
  <c r="P22" i="3"/>
  <c r="O22" i="3"/>
  <c r="N22" i="3"/>
  <c r="S21" i="3"/>
  <c r="R21" i="3"/>
  <c r="Q21" i="3"/>
  <c r="P21" i="3"/>
  <c r="O21" i="3"/>
  <c r="N21" i="3"/>
  <c r="S20" i="3"/>
  <c r="R20" i="3"/>
  <c r="Q20" i="3"/>
  <c r="P20" i="3"/>
  <c r="O20" i="3"/>
  <c r="N20" i="3"/>
  <c r="S19" i="3"/>
  <c r="R19" i="3"/>
  <c r="Q19" i="3"/>
  <c r="P19" i="3"/>
  <c r="O19" i="3"/>
  <c r="N19" i="3"/>
  <c r="S18" i="3"/>
  <c r="R18" i="3"/>
  <c r="Q18" i="3"/>
  <c r="P18" i="3"/>
  <c r="O18" i="3"/>
  <c r="N18" i="3"/>
  <c r="S17" i="3"/>
  <c r="R17" i="3"/>
  <c r="Q17" i="3"/>
  <c r="P17" i="3"/>
  <c r="O17" i="3"/>
  <c r="N17" i="3"/>
  <c r="S16" i="3"/>
  <c r="R16" i="3"/>
  <c r="Q16" i="3"/>
  <c r="P16" i="3"/>
  <c r="O16" i="3"/>
  <c r="N16" i="3"/>
  <c r="S15" i="3"/>
  <c r="R15" i="3"/>
  <c r="Q15" i="3"/>
  <c r="P15" i="3"/>
  <c r="O15" i="3"/>
  <c r="N15" i="3"/>
  <c r="S14" i="3"/>
  <c r="R14" i="3"/>
  <c r="Q14" i="3"/>
  <c r="P14" i="3"/>
  <c r="O14" i="3"/>
  <c r="N14" i="3"/>
  <c r="S13" i="3"/>
  <c r="R13" i="3"/>
  <c r="Q13" i="3"/>
  <c r="P13" i="3"/>
  <c r="O13" i="3"/>
  <c r="N13" i="3"/>
  <c r="S12" i="3"/>
  <c r="R12" i="3"/>
  <c r="Q12" i="3"/>
  <c r="P12" i="3"/>
  <c r="O12" i="3"/>
  <c r="N12" i="3"/>
  <c r="S11" i="3"/>
  <c r="R11" i="3"/>
  <c r="Q11" i="3"/>
  <c r="P11" i="3"/>
  <c r="O11" i="3"/>
  <c r="N11" i="3"/>
  <c r="S10" i="3"/>
  <c r="R10" i="3"/>
  <c r="Q10" i="3"/>
  <c r="P10" i="3"/>
  <c r="O10" i="3"/>
  <c r="N10" i="3"/>
  <c r="S9" i="3"/>
  <c r="R9" i="3"/>
  <c r="Q9" i="3"/>
  <c r="P9" i="3"/>
  <c r="O9" i="3"/>
  <c r="N9" i="3"/>
  <c r="S8" i="3"/>
  <c r="R8" i="3"/>
  <c r="Q8" i="3"/>
  <c r="P8" i="3"/>
  <c r="O8" i="3"/>
  <c r="N8" i="3"/>
  <c r="S7" i="3"/>
  <c r="R7" i="3"/>
  <c r="Q7" i="3"/>
  <c r="P7" i="3"/>
  <c r="O7" i="3"/>
  <c r="N7" i="3"/>
  <c r="S6" i="3"/>
  <c r="R6" i="3"/>
  <c r="Q6" i="3"/>
  <c r="P6" i="3"/>
  <c r="O6" i="3"/>
  <c r="N6" i="3"/>
  <c r="M30" i="3"/>
  <c r="L30" i="3"/>
  <c r="K30" i="3"/>
  <c r="J30" i="3"/>
  <c r="I30" i="3"/>
  <c r="H30" i="3"/>
  <c r="M29" i="3"/>
  <c r="L29" i="3"/>
  <c r="K29" i="3"/>
  <c r="J29" i="3"/>
  <c r="I29" i="3"/>
  <c r="H29" i="3"/>
  <c r="M28" i="3"/>
  <c r="L28" i="3"/>
  <c r="K28" i="3"/>
  <c r="J28" i="3"/>
  <c r="I28" i="3"/>
  <c r="H28" i="3"/>
  <c r="M27" i="3"/>
  <c r="L27" i="3"/>
  <c r="K27" i="3"/>
  <c r="J27" i="3"/>
  <c r="I27" i="3"/>
  <c r="H27" i="3"/>
  <c r="M26" i="3"/>
  <c r="L26" i="3"/>
  <c r="K26" i="3"/>
  <c r="J26" i="3"/>
  <c r="I26" i="3"/>
  <c r="H26" i="3"/>
  <c r="M25" i="3"/>
  <c r="L25" i="3"/>
  <c r="K25" i="3"/>
  <c r="J25" i="3"/>
  <c r="I25" i="3"/>
  <c r="H25" i="3"/>
  <c r="M24" i="3"/>
  <c r="L24" i="3"/>
  <c r="K24" i="3"/>
  <c r="J24" i="3"/>
  <c r="I24" i="3"/>
  <c r="H24" i="3"/>
  <c r="M23" i="3"/>
  <c r="L23" i="3"/>
  <c r="K23" i="3"/>
  <c r="J23" i="3"/>
  <c r="I23" i="3"/>
  <c r="H23" i="3"/>
  <c r="M22" i="3"/>
  <c r="L22" i="3"/>
  <c r="K22" i="3"/>
  <c r="J22" i="3"/>
  <c r="I22" i="3"/>
  <c r="H22" i="3"/>
  <c r="M21" i="3"/>
  <c r="L21" i="3"/>
  <c r="K21" i="3"/>
  <c r="J21" i="3"/>
  <c r="I21" i="3"/>
  <c r="H21" i="3"/>
  <c r="M20" i="3"/>
  <c r="L20" i="3"/>
  <c r="K20" i="3"/>
  <c r="J20" i="3"/>
  <c r="I20" i="3"/>
  <c r="H20" i="3"/>
  <c r="M19" i="3"/>
  <c r="L19" i="3"/>
  <c r="K19" i="3"/>
  <c r="J19" i="3"/>
  <c r="I19" i="3"/>
  <c r="H19" i="3"/>
  <c r="M18" i="3"/>
  <c r="L18" i="3"/>
  <c r="K18" i="3"/>
  <c r="J18" i="3"/>
  <c r="I18" i="3"/>
  <c r="H18" i="3"/>
  <c r="M17" i="3"/>
  <c r="L17" i="3"/>
  <c r="K17" i="3"/>
  <c r="J17" i="3"/>
  <c r="I17" i="3"/>
  <c r="H17" i="3"/>
  <c r="M16" i="3"/>
  <c r="L16" i="3"/>
  <c r="K16" i="3"/>
  <c r="J16" i="3"/>
  <c r="I16" i="3"/>
  <c r="H16" i="3"/>
  <c r="M15" i="3"/>
  <c r="L15" i="3"/>
  <c r="K15" i="3"/>
  <c r="J15" i="3"/>
  <c r="I15" i="3"/>
  <c r="H15" i="3"/>
  <c r="M14" i="3"/>
  <c r="L14" i="3"/>
  <c r="K14" i="3"/>
  <c r="J14" i="3"/>
  <c r="I14" i="3"/>
  <c r="H14" i="3"/>
  <c r="M13" i="3"/>
  <c r="L13" i="3"/>
  <c r="K13" i="3"/>
  <c r="J13" i="3"/>
  <c r="I13" i="3"/>
  <c r="H13" i="3"/>
  <c r="M12" i="3"/>
  <c r="L12" i="3"/>
  <c r="K12" i="3"/>
  <c r="J12" i="3"/>
  <c r="I12" i="3"/>
  <c r="H12" i="3"/>
  <c r="M11" i="3"/>
  <c r="L11" i="3"/>
  <c r="K11" i="3"/>
  <c r="J11" i="3"/>
  <c r="I11" i="3"/>
  <c r="H11" i="3"/>
  <c r="M10" i="3"/>
  <c r="L10" i="3"/>
  <c r="K10" i="3"/>
  <c r="J10" i="3"/>
  <c r="I10" i="3"/>
  <c r="H10" i="3"/>
  <c r="M9" i="3"/>
  <c r="L9" i="3"/>
  <c r="K9" i="3"/>
  <c r="J9" i="3"/>
  <c r="I9" i="3"/>
  <c r="H9" i="3"/>
  <c r="M8" i="3"/>
  <c r="L8" i="3"/>
  <c r="K8" i="3"/>
  <c r="J8" i="3"/>
  <c r="I8" i="3"/>
  <c r="H8" i="3"/>
  <c r="M7" i="3"/>
  <c r="L7" i="3"/>
  <c r="K7" i="3"/>
  <c r="J7" i="3"/>
  <c r="I7" i="3"/>
  <c r="H7" i="3"/>
  <c r="M6" i="3"/>
  <c r="L6" i="3"/>
  <c r="K6" i="3"/>
  <c r="J6" i="3"/>
  <c r="I6" i="3"/>
  <c r="H6" i="3"/>
  <c r="C31" i="3"/>
  <c r="C65" i="3" s="1"/>
  <c r="B31" i="3"/>
  <c r="B65" i="3" s="1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C45" i="3" s="1"/>
  <c r="B11" i="3"/>
  <c r="C10" i="3"/>
  <c r="B10" i="3"/>
  <c r="C9" i="3"/>
  <c r="B9" i="3"/>
  <c r="C8" i="3"/>
  <c r="B8" i="3"/>
  <c r="C7" i="3"/>
  <c r="C41" i="3" s="1"/>
  <c r="B7" i="3"/>
  <c r="C6" i="3"/>
  <c r="B6" i="3"/>
  <c r="AK31" i="3"/>
  <c r="AK65" i="3" s="1"/>
  <c r="AJ31" i="3"/>
  <c r="AJ65" i="3" s="1"/>
  <c r="AI31" i="3"/>
  <c r="AI65" i="3" s="1"/>
  <c r="AH31" i="3"/>
  <c r="AH65" i="3" s="1"/>
  <c r="AG31" i="3"/>
  <c r="AG65" i="3" s="1"/>
  <c r="AF31" i="3"/>
  <c r="AF65" i="3" s="1"/>
  <c r="AJ4" i="3"/>
  <c r="AJ38" i="3" s="1"/>
  <c r="AJ72" i="3" s="1"/>
  <c r="AH4" i="3"/>
  <c r="AH38" i="3" s="1"/>
  <c r="AH72" i="3" s="1"/>
  <c r="AF4" i="3"/>
  <c r="AF38" i="3" s="1"/>
  <c r="AF72" i="3" s="1"/>
  <c r="AE31" i="3"/>
  <c r="AE65" i="3" s="1"/>
  <c r="AD31" i="3"/>
  <c r="AD65" i="3" s="1"/>
  <c r="AC65" i="3"/>
  <c r="AB65" i="3"/>
  <c r="AA31" i="3"/>
  <c r="AA65" i="3" s="1"/>
  <c r="Z31" i="3"/>
  <c r="Z65" i="3" s="1"/>
  <c r="AD4" i="3"/>
  <c r="AD38" i="3" s="1"/>
  <c r="AD72" i="3" s="1"/>
  <c r="AB4" i="3"/>
  <c r="AB38" i="3" s="1"/>
  <c r="AB72" i="3" s="1"/>
  <c r="Z4" i="3"/>
  <c r="Z38" i="3" s="1"/>
  <c r="Z72" i="3" s="1"/>
  <c r="Y31" i="3"/>
  <c r="Y65" i="3" s="1"/>
  <c r="X31" i="3"/>
  <c r="X65" i="3" s="1"/>
  <c r="W31" i="3"/>
  <c r="W65" i="3" s="1"/>
  <c r="V31" i="3"/>
  <c r="V65" i="3" s="1"/>
  <c r="U31" i="3"/>
  <c r="U65" i="3" s="1"/>
  <c r="T31" i="3"/>
  <c r="T65" i="3" s="1"/>
  <c r="X4" i="3"/>
  <c r="X38" i="3" s="1"/>
  <c r="X72" i="3" s="1"/>
  <c r="V4" i="3"/>
  <c r="V38" i="3" s="1"/>
  <c r="V72" i="3" s="1"/>
  <c r="T4" i="3"/>
  <c r="T38" i="3" s="1"/>
  <c r="T72" i="3" s="1"/>
  <c r="S31" i="3"/>
  <c r="S65" i="3" s="1"/>
  <c r="R31" i="3"/>
  <c r="R65" i="3" s="1"/>
  <c r="Q31" i="3"/>
  <c r="Q65" i="3" s="1"/>
  <c r="P31" i="3"/>
  <c r="P65" i="3" s="1"/>
  <c r="O31" i="3"/>
  <c r="O65" i="3" s="1"/>
  <c r="N31" i="3"/>
  <c r="N65" i="3" s="1"/>
  <c r="R4" i="3"/>
  <c r="R38" i="3" s="1"/>
  <c r="R72" i="3" s="1"/>
  <c r="P4" i="3"/>
  <c r="P38" i="3" s="1"/>
  <c r="P72" i="3" s="1"/>
  <c r="N4" i="3"/>
  <c r="N38" i="3" s="1"/>
  <c r="N72" i="3" s="1"/>
  <c r="M31" i="3"/>
  <c r="M65" i="3" s="1"/>
  <c r="L31" i="3"/>
  <c r="L65" i="3" s="1"/>
  <c r="K31" i="3"/>
  <c r="K65" i="3" s="1"/>
  <c r="J31" i="3"/>
  <c r="J65" i="3" s="1"/>
  <c r="I31" i="3"/>
  <c r="I65" i="3" s="1"/>
  <c r="H31" i="3"/>
  <c r="H65" i="3" s="1"/>
  <c r="L4" i="3"/>
  <c r="L38" i="3" s="1"/>
  <c r="L72" i="3" s="1"/>
  <c r="J4" i="3"/>
  <c r="J38" i="3" s="1"/>
  <c r="J72" i="3" s="1"/>
  <c r="H4" i="3"/>
  <c r="H38" i="3" s="1"/>
  <c r="H72" i="3" s="1"/>
  <c r="F4" i="3"/>
  <c r="F38" i="3" s="1"/>
  <c r="F72" i="3" s="1"/>
  <c r="D4" i="3"/>
  <c r="D38" i="3" s="1"/>
  <c r="D72" i="3" s="1"/>
  <c r="G31" i="3"/>
  <c r="G65" i="3" s="1"/>
  <c r="F31" i="3"/>
  <c r="F65" i="3" s="1"/>
  <c r="E31" i="3"/>
  <c r="E65" i="3" s="1"/>
  <c r="D31" i="3"/>
  <c r="D65" i="3" s="1"/>
  <c r="A31" i="3"/>
  <c r="A65" i="3" s="1"/>
  <c r="G30" i="3"/>
  <c r="F30" i="3"/>
  <c r="E30" i="3"/>
  <c r="D30" i="3"/>
  <c r="A30" i="3"/>
  <c r="A64" i="3" s="1"/>
  <c r="G29" i="3"/>
  <c r="F29" i="3"/>
  <c r="E29" i="3"/>
  <c r="D29" i="3"/>
  <c r="A29" i="3"/>
  <c r="A63" i="3" s="1"/>
  <c r="G28" i="3"/>
  <c r="F28" i="3"/>
  <c r="E28" i="3"/>
  <c r="D28" i="3"/>
  <c r="A28" i="3"/>
  <c r="A62" i="3" s="1"/>
  <c r="G27" i="3"/>
  <c r="F27" i="3"/>
  <c r="E27" i="3"/>
  <c r="D27" i="3"/>
  <c r="A27" i="3"/>
  <c r="A61" i="3" s="1"/>
  <c r="G26" i="3"/>
  <c r="F26" i="3"/>
  <c r="E26" i="3"/>
  <c r="D26" i="3"/>
  <c r="A26" i="3"/>
  <c r="A60" i="3" s="1"/>
  <c r="G25" i="3"/>
  <c r="F25" i="3"/>
  <c r="E25" i="3"/>
  <c r="D25" i="3"/>
  <c r="A25" i="3"/>
  <c r="A59" i="3" s="1"/>
  <c r="G24" i="3"/>
  <c r="F24" i="3"/>
  <c r="E24" i="3"/>
  <c r="D24" i="3"/>
  <c r="A24" i="3"/>
  <c r="A58" i="3" s="1"/>
  <c r="G23" i="3"/>
  <c r="G57" i="3" s="1"/>
  <c r="F23" i="3"/>
  <c r="E23" i="3"/>
  <c r="D23" i="3"/>
  <c r="A23" i="3"/>
  <c r="A57" i="3" s="1"/>
  <c r="G22" i="3"/>
  <c r="F22" i="3"/>
  <c r="E22" i="3"/>
  <c r="D22" i="3"/>
  <c r="A22" i="3"/>
  <c r="A56" i="3" s="1"/>
  <c r="G21" i="3"/>
  <c r="F21" i="3"/>
  <c r="E21" i="3"/>
  <c r="D21" i="3"/>
  <c r="A21" i="3"/>
  <c r="A55" i="3" s="1"/>
  <c r="G20" i="3"/>
  <c r="F20" i="3"/>
  <c r="E20" i="3"/>
  <c r="D20" i="3"/>
  <c r="A20" i="3"/>
  <c r="A54" i="3" s="1"/>
  <c r="G19" i="3"/>
  <c r="F19" i="3"/>
  <c r="E19" i="3"/>
  <c r="D19" i="3"/>
  <c r="A19" i="3"/>
  <c r="A53" i="3" s="1"/>
  <c r="G18" i="3"/>
  <c r="F18" i="3"/>
  <c r="E18" i="3"/>
  <c r="D18" i="3"/>
  <c r="A18" i="3"/>
  <c r="A52" i="3" s="1"/>
  <c r="G17" i="3"/>
  <c r="F17" i="3"/>
  <c r="E17" i="3"/>
  <c r="D17" i="3"/>
  <c r="A17" i="3"/>
  <c r="A51" i="3" s="1"/>
  <c r="G16" i="3"/>
  <c r="F16" i="3"/>
  <c r="E16" i="3"/>
  <c r="D16" i="3"/>
  <c r="A16" i="3"/>
  <c r="A50" i="3" s="1"/>
  <c r="G15" i="3"/>
  <c r="G49" i="3" s="1"/>
  <c r="F15" i="3"/>
  <c r="E15" i="3"/>
  <c r="D15" i="3"/>
  <c r="A15" i="3"/>
  <c r="A49" i="3" s="1"/>
  <c r="G14" i="3"/>
  <c r="F14" i="3"/>
  <c r="E14" i="3"/>
  <c r="D14" i="3"/>
  <c r="A14" i="3"/>
  <c r="A48" i="3" s="1"/>
  <c r="B4" i="3"/>
  <c r="B38" i="3" s="1"/>
  <c r="B72" i="3" s="1"/>
  <c r="D6" i="3"/>
  <c r="E6" i="3"/>
  <c r="F6" i="3"/>
  <c r="G6" i="3"/>
  <c r="D7" i="3"/>
  <c r="E7" i="3"/>
  <c r="F7" i="3"/>
  <c r="G7" i="3"/>
  <c r="D8" i="3"/>
  <c r="E8" i="3"/>
  <c r="F8" i="3"/>
  <c r="G8" i="3"/>
  <c r="D9" i="3"/>
  <c r="E9" i="3"/>
  <c r="F9" i="3"/>
  <c r="G9" i="3"/>
  <c r="D10" i="3"/>
  <c r="E10" i="3"/>
  <c r="F10" i="3"/>
  <c r="G10" i="3"/>
  <c r="D11" i="3"/>
  <c r="E11" i="3"/>
  <c r="F11" i="3"/>
  <c r="F45" i="3" s="1"/>
  <c r="G11" i="3"/>
  <c r="D12" i="3"/>
  <c r="E12" i="3"/>
  <c r="F12" i="3"/>
  <c r="G12" i="3"/>
  <c r="D13" i="3"/>
  <c r="E13" i="3"/>
  <c r="F13" i="3"/>
  <c r="G13" i="3"/>
  <c r="A13" i="3"/>
  <c r="A47" i="3" s="1"/>
  <c r="A12" i="3"/>
  <c r="A46" i="3" s="1"/>
  <c r="A11" i="3"/>
  <c r="A45" i="3" s="1"/>
  <c r="A10" i="3"/>
  <c r="A44" i="3" s="1"/>
  <c r="A9" i="3"/>
  <c r="A43" i="3" s="1"/>
  <c r="A8" i="3"/>
  <c r="A42" i="3" s="1"/>
  <c r="A7" i="3"/>
  <c r="A41" i="3" s="1"/>
  <c r="A6" i="3"/>
  <c r="A40" i="3" s="1"/>
  <c r="F41" i="3" l="1"/>
  <c r="F47" i="3"/>
  <c r="F49" i="3"/>
  <c r="F43" i="3"/>
  <c r="F57" i="3"/>
  <c r="E49" i="3"/>
  <c r="E53" i="3"/>
  <c r="E61" i="3"/>
  <c r="E40" i="3"/>
  <c r="E74" i="3" s="1"/>
  <c r="E57" i="3"/>
  <c r="D42" i="3"/>
  <c r="D49" i="3"/>
  <c r="D44" i="3"/>
  <c r="D57" i="3"/>
  <c r="D46" i="3"/>
  <c r="C49" i="3"/>
  <c r="B49" i="3"/>
  <c r="B53" i="3"/>
  <c r="B41" i="3"/>
  <c r="B61" i="3"/>
  <c r="B45" i="3"/>
  <c r="B57" i="3"/>
  <c r="AL60" i="3"/>
  <c r="G46" i="3"/>
  <c r="G44" i="3"/>
  <c r="G42" i="3"/>
  <c r="G51" i="3"/>
  <c r="G59" i="3"/>
  <c r="AL64" i="3"/>
  <c r="AL55" i="3"/>
  <c r="AL59" i="3"/>
  <c r="AL63" i="3"/>
  <c r="AM59" i="3"/>
  <c r="H41" i="3"/>
  <c r="H45" i="3"/>
  <c r="H49" i="3"/>
  <c r="H53" i="3"/>
  <c r="H57" i="3"/>
  <c r="H61" i="3"/>
  <c r="P41" i="3"/>
  <c r="P45" i="3"/>
  <c r="P49" i="3"/>
  <c r="P53" i="3"/>
  <c r="Z42" i="3"/>
  <c r="C57" i="3"/>
  <c r="D52" i="3"/>
  <c r="K41" i="3"/>
  <c r="AM40" i="3"/>
  <c r="AM74" i="3" s="1"/>
  <c r="AQ42" i="3"/>
  <c r="AM44" i="3"/>
  <c r="AQ46" i="3"/>
  <c r="AM48" i="3"/>
  <c r="AQ50" i="3"/>
  <c r="AM52" i="3"/>
  <c r="AQ54" i="3"/>
  <c r="AM56" i="3"/>
  <c r="AQ58" i="3"/>
  <c r="AM60" i="3"/>
  <c r="AQ62" i="3"/>
  <c r="AM64" i="3"/>
  <c r="AI45" i="3"/>
  <c r="D51" i="3"/>
  <c r="D59" i="3"/>
  <c r="AN40" i="3"/>
  <c r="AN74" i="3" s="1"/>
  <c r="AN75" i="3" s="1"/>
  <c r="AN44" i="3"/>
  <c r="AN48" i="3"/>
  <c r="AN52" i="3"/>
  <c r="AN56" i="3"/>
  <c r="AN60" i="3"/>
  <c r="AN64" i="3"/>
  <c r="D48" i="3"/>
  <c r="D56" i="3"/>
  <c r="M40" i="3"/>
  <c r="M74" i="3" s="1"/>
  <c r="U40" i="3"/>
  <c r="U74" i="3" s="1"/>
  <c r="AN43" i="3"/>
  <c r="AN47" i="3"/>
  <c r="J62" i="3"/>
  <c r="AQ75" i="3"/>
  <c r="AQ48" i="3"/>
  <c r="AQ52" i="3"/>
  <c r="AM54" i="3"/>
  <c r="AQ56" i="3"/>
  <c r="AM58" i="3"/>
  <c r="AQ60" i="3"/>
  <c r="AM62" i="3"/>
  <c r="AQ64" i="3"/>
  <c r="D50" i="3"/>
  <c r="D58" i="3"/>
  <c r="J42" i="3"/>
  <c r="J46" i="3"/>
  <c r="J50" i="3"/>
  <c r="J54" i="3"/>
  <c r="J58" i="3"/>
  <c r="G48" i="3"/>
  <c r="E50" i="3"/>
  <c r="D55" i="3"/>
  <c r="G56" i="3"/>
  <c r="E58" i="3"/>
  <c r="D63" i="3"/>
  <c r="G64" i="3"/>
  <c r="K42" i="3"/>
  <c r="K46" i="3"/>
  <c r="K50" i="3"/>
  <c r="K54" i="3"/>
  <c r="K58" i="3"/>
  <c r="K62" i="3"/>
  <c r="O40" i="3"/>
  <c r="O74" i="3" s="1"/>
  <c r="O44" i="3"/>
  <c r="O48" i="3"/>
  <c r="AN42" i="3"/>
  <c r="AN46" i="3"/>
  <c r="AN50" i="3"/>
  <c r="AN54" i="3"/>
  <c r="AN58" i="3"/>
  <c r="AN62" i="3"/>
  <c r="N40" i="3"/>
  <c r="N74" i="3" s="1"/>
  <c r="R42" i="3"/>
  <c r="N44" i="3"/>
  <c r="R46" i="3"/>
  <c r="N48" i="3"/>
  <c r="R50" i="3"/>
  <c r="N52" i="3"/>
  <c r="X41" i="3"/>
  <c r="AD40" i="3"/>
  <c r="AD74" i="3" s="1"/>
  <c r="AD44" i="3"/>
  <c r="AD52" i="3"/>
  <c r="Z54" i="3"/>
  <c r="AB55" i="3"/>
  <c r="AH42" i="3"/>
  <c r="F40" i="3"/>
  <c r="F74" i="3" s="1"/>
  <c r="F75" i="3" s="1"/>
  <c r="I41" i="3"/>
  <c r="I45" i="3"/>
  <c r="I49" i="3"/>
  <c r="I53" i="3"/>
  <c r="I57" i="3"/>
  <c r="I61" i="3"/>
  <c r="S42" i="3"/>
  <c r="S46" i="3"/>
  <c r="S50" i="3"/>
  <c r="O52" i="3"/>
  <c r="S54" i="3"/>
  <c r="O56" i="3"/>
  <c r="S58" i="3"/>
  <c r="O60" i="3"/>
  <c r="AI42" i="3"/>
  <c r="AP43" i="3"/>
  <c r="AP47" i="3"/>
  <c r="AP51" i="3"/>
  <c r="AP55" i="3"/>
  <c r="AP59" i="3"/>
  <c r="AP63" i="3"/>
  <c r="F48" i="3"/>
  <c r="AL75" i="3"/>
  <c r="AL76" i="3" s="1"/>
  <c r="AL77" i="3" s="1"/>
  <c r="AL78" i="3" s="1"/>
  <c r="AL79" i="3" s="1"/>
  <c r="AL80" i="3" s="1"/>
  <c r="AL81" i="3" s="1"/>
  <c r="AL82" i="3" s="1"/>
  <c r="AL83" i="3" s="1"/>
  <c r="AL84" i="3" s="1"/>
  <c r="AL85" i="3" s="1"/>
  <c r="AL86" i="3" s="1"/>
  <c r="AL87" i="3" s="1"/>
  <c r="AP42" i="3"/>
  <c r="AP46" i="3"/>
  <c r="AP50" i="3"/>
  <c r="AP54" i="3"/>
  <c r="AP58" i="3"/>
  <c r="AP62" i="3"/>
  <c r="F56" i="3"/>
  <c r="F64" i="3"/>
  <c r="F46" i="3"/>
  <c r="F44" i="3"/>
  <c r="F42" i="3"/>
  <c r="F53" i="3"/>
  <c r="F61" i="3"/>
  <c r="C53" i="3"/>
  <c r="C61" i="3"/>
  <c r="F50" i="3"/>
  <c r="F55" i="3"/>
  <c r="S41" i="3"/>
  <c r="G47" i="3"/>
  <c r="G45" i="3"/>
  <c r="G43" i="3"/>
  <c r="G41" i="3"/>
  <c r="F52" i="3"/>
  <c r="D54" i="3"/>
  <c r="G55" i="3"/>
  <c r="F60" i="3"/>
  <c r="D62" i="3"/>
  <c r="G63" i="3"/>
  <c r="J40" i="3"/>
  <c r="J74" i="3" s="1"/>
  <c r="J44" i="3"/>
  <c r="J48" i="3"/>
  <c r="J52" i="3"/>
  <c r="J56" i="3"/>
  <c r="J60" i="3"/>
  <c r="J64" i="3"/>
  <c r="N42" i="3"/>
  <c r="P43" i="3"/>
  <c r="N46" i="3"/>
  <c r="P47" i="3"/>
  <c r="N50" i="3"/>
  <c r="P51" i="3"/>
  <c r="N54" i="3"/>
  <c r="P55" i="3"/>
  <c r="N58" i="3"/>
  <c r="P59" i="3"/>
  <c r="N62" i="3"/>
  <c r="P63" i="3"/>
  <c r="X43" i="3"/>
  <c r="X47" i="3"/>
  <c r="X51" i="3"/>
  <c r="X55" i="3"/>
  <c r="X59" i="3"/>
  <c r="X63" i="3"/>
  <c r="AB41" i="3"/>
  <c r="AM63" i="3"/>
  <c r="AP57" i="3"/>
  <c r="AP61" i="3"/>
  <c r="F54" i="3"/>
  <c r="F62" i="3"/>
  <c r="D64" i="3"/>
  <c r="D47" i="3"/>
  <c r="D45" i="3"/>
  <c r="D43" i="3"/>
  <c r="D41" i="3"/>
  <c r="F51" i="3"/>
  <c r="D53" i="3"/>
  <c r="F59" i="3"/>
  <c r="D61" i="3"/>
  <c r="M44" i="3"/>
  <c r="M48" i="3"/>
  <c r="AP40" i="3"/>
  <c r="AP74" i="3" s="1"/>
  <c r="AP75" i="3" s="1"/>
  <c r="AP76" i="3" s="1"/>
  <c r="AP77" i="3" s="1"/>
  <c r="AP78" i="3" s="1"/>
  <c r="AP79" i="3" s="1"/>
  <c r="AP80" i="3" s="1"/>
  <c r="AP81" i="3" s="1"/>
  <c r="AP82" i="3" s="1"/>
  <c r="AP83" i="3" s="1"/>
  <c r="AP84" i="3" s="1"/>
  <c r="AP85" i="3" s="1"/>
  <c r="AP86" i="3" s="1"/>
  <c r="AP87" i="3" s="1"/>
  <c r="AP88" i="3" s="1"/>
  <c r="AP89" i="3" s="1"/>
  <c r="AP90" i="3" s="1"/>
  <c r="AP91" i="3" s="1"/>
  <c r="AP92" i="3" s="1"/>
  <c r="AP93" i="3" s="1"/>
  <c r="AP94" i="3" s="1"/>
  <c r="AP95" i="3" s="1"/>
  <c r="AP96" i="3" s="1"/>
  <c r="AP97" i="3" s="1"/>
  <c r="AP98" i="3" s="1"/>
  <c r="AP44" i="3"/>
  <c r="AP48" i="3"/>
  <c r="AN51" i="3"/>
  <c r="AP52" i="3"/>
  <c r="AL54" i="3"/>
  <c r="AN55" i="3"/>
  <c r="AP56" i="3"/>
  <c r="AL58" i="3"/>
  <c r="AN59" i="3"/>
  <c r="AP60" i="3"/>
  <c r="AL62" i="3"/>
  <c r="AN63" i="3"/>
  <c r="AP64" i="3"/>
  <c r="L47" i="3"/>
  <c r="L59" i="3"/>
  <c r="L63" i="3"/>
  <c r="M55" i="3"/>
  <c r="Q41" i="3"/>
  <c r="Q45" i="3"/>
  <c r="Q49" i="3"/>
  <c r="Q57" i="3"/>
  <c r="W40" i="3"/>
  <c r="W74" i="3" s="1"/>
  <c r="AE40" i="3"/>
  <c r="AE74" i="3" s="1"/>
  <c r="H42" i="3"/>
  <c r="E46" i="3"/>
  <c r="E44" i="3"/>
  <c r="E42" i="3"/>
  <c r="G53" i="3"/>
  <c r="E55" i="3"/>
  <c r="F58" i="3"/>
  <c r="D60" i="3"/>
  <c r="G61" i="3"/>
  <c r="E63" i="3"/>
  <c r="B42" i="3"/>
  <c r="B46" i="3"/>
  <c r="B50" i="3"/>
  <c r="B54" i="3"/>
  <c r="B58" i="3"/>
  <c r="B62" i="3"/>
  <c r="H40" i="3"/>
  <c r="H74" i="3" s="1"/>
  <c r="J41" i="3"/>
  <c r="L42" i="3"/>
  <c r="H44" i="3"/>
  <c r="J45" i="3"/>
  <c r="L46" i="3"/>
  <c r="H48" i="3"/>
  <c r="J49" i="3"/>
  <c r="L50" i="3"/>
  <c r="H52" i="3"/>
  <c r="J53" i="3"/>
  <c r="L54" i="3"/>
  <c r="H56" i="3"/>
  <c r="J57" i="3"/>
  <c r="L58" i="3"/>
  <c r="H60" i="3"/>
  <c r="J61" i="3"/>
  <c r="L62" i="3"/>
  <c r="H64" i="3"/>
  <c r="P40" i="3"/>
  <c r="P74" i="3" s="1"/>
  <c r="R41" i="3"/>
  <c r="N43" i="3"/>
  <c r="P44" i="3"/>
  <c r="R45" i="3"/>
  <c r="N47" i="3"/>
  <c r="P48" i="3"/>
  <c r="R49" i="3"/>
  <c r="N51" i="3"/>
  <c r="P52" i="3"/>
  <c r="R53" i="3"/>
  <c r="N55" i="3"/>
  <c r="P56" i="3"/>
  <c r="X40" i="3"/>
  <c r="X74" i="3" s="1"/>
  <c r="Z41" i="3"/>
  <c r="AF40" i="3"/>
  <c r="AF74" i="3" s="1"/>
  <c r="AH41" i="3"/>
  <c r="AC40" i="3"/>
  <c r="AC74" i="3" s="1"/>
  <c r="M43" i="3"/>
  <c r="M51" i="3"/>
  <c r="M59" i="3"/>
  <c r="M63" i="3"/>
  <c r="Q53" i="3"/>
  <c r="AA42" i="3"/>
  <c r="AG46" i="3"/>
  <c r="D40" i="3"/>
  <c r="D74" i="3" s="1"/>
  <c r="G50" i="3"/>
  <c r="E52" i="3"/>
  <c r="G58" i="3"/>
  <c r="E60" i="3"/>
  <c r="F63" i="3"/>
  <c r="C42" i="3"/>
  <c r="C46" i="3"/>
  <c r="C50" i="3"/>
  <c r="C54" i="3"/>
  <c r="C58" i="3"/>
  <c r="C62" i="3"/>
  <c r="I40" i="3"/>
  <c r="I74" i="3" s="1"/>
  <c r="M42" i="3"/>
  <c r="I44" i="3"/>
  <c r="K45" i="3"/>
  <c r="M46" i="3"/>
  <c r="I48" i="3"/>
  <c r="K49" i="3"/>
  <c r="M50" i="3"/>
  <c r="I52" i="3"/>
  <c r="K53" i="3"/>
  <c r="M54" i="3"/>
  <c r="I56" i="3"/>
  <c r="K57" i="3"/>
  <c r="M58" i="3"/>
  <c r="I60" i="3"/>
  <c r="K61" i="3"/>
  <c r="M62" i="3"/>
  <c r="I64" i="3"/>
  <c r="Q40" i="3"/>
  <c r="Q74" i="3" s="1"/>
  <c r="O43" i="3"/>
  <c r="Q44" i="3"/>
  <c r="S45" i="3"/>
  <c r="O47" i="3"/>
  <c r="S49" i="3"/>
  <c r="O63" i="3"/>
  <c r="Y40" i="3"/>
  <c r="Y74" i="3" s="1"/>
  <c r="U42" i="3"/>
  <c r="W47" i="3"/>
  <c r="W51" i="3"/>
  <c r="AA41" i="3"/>
  <c r="AE43" i="3"/>
  <c r="AA45" i="3"/>
  <c r="AE47" i="3"/>
  <c r="AA49" i="3"/>
  <c r="AE51" i="3"/>
  <c r="AA53" i="3"/>
  <c r="AE59" i="3"/>
  <c r="AG40" i="3"/>
  <c r="AG74" i="3" s="1"/>
  <c r="AI41" i="3"/>
  <c r="AK42" i="3"/>
  <c r="AK40" i="3"/>
  <c r="AK74" i="3" s="1"/>
  <c r="AC42" i="3"/>
  <c r="AI49" i="3"/>
  <c r="G40" i="3"/>
  <c r="G74" i="3" s="1"/>
  <c r="L51" i="3"/>
  <c r="V44" i="3"/>
  <c r="B47" i="3"/>
  <c r="B59" i="3"/>
  <c r="H43" i="3"/>
  <c r="H51" i="3"/>
  <c r="L53" i="3"/>
  <c r="H59" i="3"/>
  <c r="H63" i="3"/>
  <c r="R40" i="3"/>
  <c r="R74" i="3" s="1"/>
  <c r="R48" i="3"/>
  <c r="R52" i="3"/>
  <c r="R56" i="3"/>
  <c r="R60" i="3"/>
  <c r="R64" i="3"/>
  <c r="T41" i="3"/>
  <c r="V42" i="3"/>
  <c r="T45" i="3"/>
  <c r="V46" i="3"/>
  <c r="T49" i="3"/>
  <c r="V50" i="3"/>
  <c r="T53" i="3"/>
  <c r="V54" i="3"/>
  <c r="T57" i="3"/>
  <c r="V58" i="3"/>
  <c r="T61" i="3"/>
  <c r="V62" i="3"/>
  <c r="Z40" i="3"/>
  <c r="Z74" i="3" s="1"/>
  <c r="AD42" i="3"/>
  <c r="Z44" i="3"/>
  <c r="AB45" i="3"/>
  <c r="AD46" i="3"/>
  <c r="Z48" i="3"/>
  <c r="AB49" i="3"/>
  <c r="AD50" i="3"/>
  <c r="Z52" i="3"/>
  <c r="AB53" i="3"/>
  <c r="AD54" i="3"/>
  <c r="Z56" i="3"/>
  <c r="AB57" i="3"/>
  <c r="AD58" i="3"/>
  <c r="Z60" i="3"/>
  <c r="AB61" i="3"/>
  <c r="AD62" i="3"/>
  <c r="Z64" i="3"/>
  <c r="AH40" i="3"/>
  <c r="AH74" i="3" s="1"/>
  <c r="AJ41" i="3"/>
  <c r="AF43" i="3"/>
  <c r="AH44" i="3"/>
  <c r="AJ45" i="3"/>
  <c r="AF47" i="3"/>
  <c r="AH48" i="3"/>
  <c r="AJ49" i="3"/>
  <c r="AF51" i="3"/>
  <c r="AH52" i="3"/>
  <c r="AJ53" i="3"/>
  <c r="AF55" i="3"/>
  <c r="AH56" i="3"/>
  <c r="AJ57" i="3"/>
  <c r="AF59" i="3"/>
  <c r="AH60" i="3"/>
  <c r="AJ61" i="3"/>
  <c r="AF63" i="3"/>
  <c r="AH64" i="3"/>
  <c r="AM75" i="3"/>
  <c r="AM76" i="3" s="1"/>
  <c r="AM77" i="3" s="1"/>
  <c r="AM78" i="3" s="1"/>
  <c r="AM79" i="3" s="1"/>
  <c r="AM80" i="3" s="1"/>
  <c r="AM81" i="3" s="1"/>
  <c r="AM82" i="3" s="1"/>
  <c r="AM83" i="3" s="1"/>
  <c r="AM84" i="3" s="1"/>
  <c r="AM85" i="3" s="1"/>
  <c r="O51" i="3"/>
  <c r="L43" i="3"/>
  <c r="M47" i="3"/>
  <c r="B43" i="3"/>
  <c r="B55" i="3"/>
  <c r="B63" i="3"/>
  <c r="L41" i="3"/>
  <c r="L45" i="3"/>
  <c r="L49" i="3"/>
  <c r="H55" i="3"/>
  <c r="L57" i="3"/>
  <c r="L61" i="3"/>
  <c r="R44" i="3"/>
  <c r="G52" i="3"/>
  <c r="E54" i="3"/>
  <c r="G60" i="3"/>
  <c r="E62" i="3"/>
  <c r="C43" i="3"/>
  <c r="C47" i="3"/>
  <c r="C51" i="3"/>
  <c r="C55" i="3"/>
  <c r="C59" i="3"/>
  <c r="C63" i="3"/>
  <c r="K40" i="3"/>
  <c r="K74" i="3" s="1"/>
  <c r="M41" i="3"/>
  <c r="I43" i="3"/>
  <c r="K44" i="3"/>
  <c r="M45" i="3"/>
  <c r="I47" i="3"/>
  <c r="K48" i="3"/>
  <c r="M49" i="3"/>
  <c r="I51" i="3"/>
  <c r="K52" i="3"/>
  <c r="M53" i="3"/>
  <c r="I55" i="3"/>
  <c r="K56" i="3"/>
  <c r="M57" i="3"/>
  <c r="I59" i="3"/>
  <c r="K60" i="3"/>
  <c r="M61" i="3"/>
  <c r="I63" i="3"/>
  <c r="K64" i="3"/>
  <c r="S40" i="3"/>
  <c r="S74" i="3" s="1"/>
  <c r="O42" i="3"/>
  <c r="Q43" i="3"/>
  <c r="S44" i="3"/>
  <c r="O46" i="3"/>
  <c r="Q47" i="3"/>
  <c r="S48" i="3"/>
  <c r="O50" i="3"/>
  <c r="Q51" i="3"/>
  <c r="S52" i="3"/>
  <c r="O54" i="3"/>
  <c r="Q55" i="3"/>
  <c r="S56" i="3"/>
  <c r="U41" i="3"/>
  <c r="AA40" i="3"/>
  <c r="AA74" i="3" s="1"/>
  <c r="AA75" i="3" s="1"/>
  <c r="AC41" i="3"/>
  <c r="AI40" i="3"/>
  <c r="AI74" i="3" s="1"/>
  <c r="AK41" i="3"/>
  <c r="W43" i="3"/>
  <c r="E43" i="3"/>
  <c r="B40" i="3"/>
  <c r="B74" i="3" s="1"/>
  <c r="B75" i="3" s="1"/>
  <c r="B76" i="3" s="1"/>
  <c r="B44" i="3"/>
  <c r="B48" i="3"/>
  <c r="B52" i="3"/>
  <c r="B56" i="3"/>
  <c r="B60" i="3"/>
  <c r="B64" i="3"/>
  <c r="L40" i="3"/>
  <c r="L74" i="3" s="1"/>
  <c r="L75" i="3" s="1"/>
  <c r="J43" i="3"/>
  <c r="L44" i="3"/>
  <c r="H46" i="3"/>
  <c r="J47" i="3"/>
  <c r="L48" i="3"/>
  <c r="H50" i="3"/>
  <c r="J51" i="3"/>
  <c r="L52" i="3"/>
  <c r="H54" i="3"/>
  <c r="J55" i="3"/>
  <c r="L56" i="3"/>
  <c r="H58" i="3"/>
  <c r="J59" i="3"/>
  <c r="L60" i="3"/>
  <c r="H62" i="3"/>
  <c r="J63" i="3"/>
  <c r="L64" i="3"/>
  <c r="N41" i="3"/>
  <c r="P42" i="3"/>
  <c r="R43" i="3"/>
  <c r="N45" i="3"/>
  <c r="P46" i="3"/>
  <c r="R47" i="3"/>
  <c r="N49" i="3"/>
  <c r="P50" i="3"/>
  <c r="R51" i="3"/>
  <c r="N53" i="3"/>
  <c r="P54" i="3"/>
  <c r="R55" i="3"/>
  <c r="T40" i="3"/>
  <c r="T74" i="3" s="1"/>
  <c r="V41" i="3"/>
  <c r="X42" i="3"/>
  <c r="AB40" i="3"/>
  <c r="AB74" i="3" s="1"/>
  <c r="AJ40" i="3"/>
  <c r="AJ74" i="3" s="1"/>
  <c r="AF42" i="3"/>
  <c r="AO40" i="3"/>
  <c r="AO74" i="3" s="1"/>
  <c r="AO75" i="3" s="1"/>
  <c r="AO76" i="3" s="1"/>
  <c r="L55" i="3"/>
  <c r="V40" i="3"/>
  <c r="V74" i="3" s="1"/>
  <c r="AF41" i="3"/>
  <c r="B51" i="3"/>
  <c r="H47" i="3"/>
  <c r="E47" i="3"/>
  <c r="E45" i="3"/>
  <c r="E41" i="3"/>
  <c r="E51" i="3"/>
  <c r="E59" i="3"/>
  <c r="E48" i="3"/>
  <c r="G54" i="3"/>
  <c r="E56" i="3"/>
  <c r="G62" i="3"/>
  <c r="E64" i="3"/>
  <c r="C40" i="3"/>
  <c r="C74" i="3" s="1"/>
  <c r="C75" i="3" s="1"/>
  <c r="C44" i="3"/>
  <c r="C48" i="3"/>
  <c r="C52" i="3"/>
  <c r="C56" i="3"/>
  <c r="C60" i="3"/>
  <c r="C64" i="3"/>
  <c r="I42" i="3"/>
  <c r="K43" i="3"/>
  <c r="I46" i="3"/>
  <c r="K47" i="3"/>
  <c r="I50" i="3"/>
  <c r="K51" i="3"/>
  <c r="M52" i="3"/>
  <c r="I54" i="3"/>
  <c r="K55" i="3"/>
  <c r="M56" i="3"/>
  <c r="I58" i="3"/>
  <c r="K59" i="3"/>
  <c r="M60" i="3"/>
  <c r="I62" i="3"/>
  <c r="K63" i="3"/>
  <c r="M64" i="3"/>
  <c r="O41" i="3"/>
  <c r="O75" i="3" s="1"/>
  <c r="Q42" i="3"/>
  <c r="S43" i="3"/>
  <c r="O45" i="3"/>
  <c r="Q46" i="3"/>
  <c r="S47" i="3"/>
  <c r="O49" i="3"/>
  <c r="Q50" i="3"/>
  <c r="S51" i="3"/>
  <c r="O53" i="3"/>
  <c r="Q54" i="3"/>
  <c r="S55" i="3"/>
  <c r="W41" i="3"/>
  <c r="Y42" i="3"/>
  <c r="U44" i="3"/>
  <c r="Y46" i="3"/>
  <c r="U48" i="3"/>
  <c r="Y50" i="3"/>
  <c r="U52" i="3"/>
  <c r="Y62" i="3"/>
  <c r="AE41" i="3"/>
  <c r="AC44" i="3"/>
  <c r="AC48" i="3"/>
  <c r="AC56" i="3"/>
  <c r="AG42" i="3"/>
  <c r="AK44" i="3"/>
  <c r="AK48" i="3"/>
  <c r="AG50" i="3"/>
  <c r="AK64" i="3"/>
  <c r="AI61" i="3"/>
  <c r="O58" i="3"/>
  <c r="Q59" i="3"/>
  <c r="S60" i="3"/>
  <c r="O62" i="3"/>
  <c r="Q63" i="3"/>
  <c r="S64" i="3"/>
  <c r="W42" i="3"/>
  <c r="Y43" i="3"/>
  <c r="U45" i="3"/>
  <c r="W46" i="3"/>
  <c r="Y47" i="3"/>
  <c r="U49" i="3"/>
  <c r="W50" i="3"/>
  <c r="Y51" i="3"/>
  <c r="U53" i="3"/>
  <c r="W54" i="3"/>
  <c r="Y55" i="3"/>
  <c r="U57" i="3"/>
  <c r="W58" i="3"/>
  <c r="Y59" i="3"/>
  <c r="U61" i="3"/>
  <c r="W62" i="3"/>
  <c r="Y63" i="3"/>
  <c r="AE42" i="3"/>
  <c r="AA44" i="3"/>
  <c r="AC45" i="3"/>
  <c r="AE46" i="3"/>
  <c r="AA48" i="3"/>
  <c r="AC49" i="3"/>
  <c r="AE50" i="3"/>
  <c r="AA52" i="3"/>
  <c r="AC53" i="3"/>
  <c r="AE54" i="3"/>
  <c r="AA56" i="3"/>
  <c r="AC57" i="3"/>
  <c r="AE58" i="3"/>
  <c r="AA60" i="3"/>
  <c r="AC61" i="3"/>
  <c r="AE62" i="3"/>
  <c r="AA64" i="3"/>
  <c r="AG43" i="3"/>
  <c r="AI44" i="3"/>
  <c r="AK45" i="3"/>
  <c r="AG47" i="3"/>
  <c r="AI48" i="3"/>
  <c r="AK49" i="3"/>
  <c r="AG51" i="3"/>
  <c r="AI52" i="3"/>
  <c r="AK53" i="3"/>
  <c r="AG55" i="3"/>
  <c r="AI56" i="3"/>
  <c r="AK57" i="3"/>
  <c r="AG59" i="3"/>
  <c r="AI60" i="3"/>
  <c r="AK61" i="3"/>
  <c r="AG63" i="3"/>
  <c r="AI64" i="3"/>
  <c r="N57" i="3"/>
  <c r="P58" i="3"/>
  <c r="R59" i="3"/>
  <c r="N61" i="3"/>
  <c r="P62" i="3"/>
  <c r="R63" i="3"/>
  <c r="T44" i="3"/>
  <c r="V45" i="3"/>
  <c r="X46" i="3"/>
  <c r="T48" i="3"/>
  <c r="V49" i="3"/>
  <c r="X50" i="3"/>
  <c r="T52" i="3"/>
  <c r="V53" i="3"/>
  <c r="X54" i="3"/>
  <c r="T56" i="3"/>
  <c r="V57" i="3"/>
  <c r="X58" i="3"/>
  <c r="T60" i="3"/>
  <c r="V61" i="3"/>
  <c r="X62" i="3"/>
  <c r="T64" i="3"/>
  <c r="AD41" i="3"/>
  <c r="Z43" i="3"/>
  <c r="AB44" i="3"/>
  <c r="AD45" i="3"/>
  <c r="Z47" i="3"/>
  <c r="AB48" i="3"/>
  <c r="AD49" i="3"/>
  <c r="Z51" i="3"/>
  <c r="AB52" i="3"/>
  <c r="AD53" i="3"/>
  <c r="Z55" i="3"/>
  <c r="AB56" i="3"/>
  <c r="AD57" i="3"/>
  <c r="Z59" i="3"/>
  <c r="AB60" i="3"/>
  <c r="AD61" i="3"/>
  <c r="Z63" i="3"/>
  <c r="AB64" i="3"/>
  <c r="AH43" i="3"/>
  <c r="AJ44" i="3"/>
  <c r="AF46" i="3"/>
  <c r="AH47" i="3"/>
  <c r="AJ48" i="3"/>
  <c r="AF50" i="3"/>
  <c r="AH51" i="3"/>
  <c r="AJ52" i="3"/>
  <c r="AF54" i="3"/>
  <c r="AH55" i="3"/>
  <c r="AJ56" i="3"/>
  <c r="AF58" i="3"/>
  <c r="AH59" i="3"/>
  <c r="AJ60" i="3"/>
  <c r="AF62" i="3"/>
  <c r="AH63" i="3"/>
  <c r="AJ64" i="3"/>
  <c r="AO44" i="3"/>
  <c r="AO48" i="3"/>
  <c r="AO52" i="3"/>
  <c r="AO56" i="3"/>
  <c r="AO60" i="3"/>
  <c r="AO64" i="3"/>
  <c r="O57" i="3"/>
  <c r="Q58" i="3"/>
  <c r="S59" i="3"/>
  <c r="O61" i="3"/>
  <c r="Q62" i="3"/>
  <c r="S63" i="3"/>
  <c r="W45" i="3"/>
  <c r="W49" i="3"/>
  <c r="W53" i="3"/>
  <c r="Y54" i="3"/>
  <c r="U56" i="3"/>
  <c r="W57" i="3"/>
  <c r="Y58" i="3"/>
  <c r="U60" i="3"/>
  <c r="W61" i="3"/>
  <c r="U64" i="3"/>
  <c r="AA43" i="3"/>
  <c r="AE45" i="3"/>
  <c r="AA47" i="3"/>
  <c r="AE49" i="3"/>
  <c r="AA51" i="3"/>
  <c r="AC52" i="3"/>
  <c r="AE53" i="3"/>
  <c r="AA55" i="3"/>
  <c r="AE57" i="3"/>
  <c r="AA59" i="3"/>
  <c r="AC60" i="3"/>
  <c r="AE61" i="3"/>
  <c r="AA63" i="3"/>
  <c r="AC64" i="3"/>
  <c r="AI43" i="3"/>
  <c r="AI47" i="3"/>
  <c r="AI51" i="3"/>
  <c r="AK52" i="3"/>
  <c r="AG54" i="3"/>
  <c r="AI55" i="3"/>
  <c r="AK56" i="3"/>
  <c r="AG58" i="3"/>
  <c r="AI59" i="3"/>
  <c r="AK60" i="3"/>
  <c r="AG62" i="3"/>
  <c r="AI63" i="3"/>
  <c r="R54" i="3"/>
  <c r="N56" i="3"/>
  <c r="P57" i="3"/>
  <c r="R58" i="3"/>
  <c r="N60" i="3"/>
  <c r="P61" i="3"/>
  <c r="R62" i="3"/>
  <c r="N64" i="3"/>
  <c r="T43" i="3"/>
  <c r="X45" i="3"/>
  <c r="T47" i="3"/>
  <c r="V48" i="3"/>
  <c r="X49" i="3"/>
  <c r="T51" i="3"/>
  <c r="V52" i="3"/>
  <c r="X53" i="3"/>
  <c r="T55" i="3"/>
  <c r="V56" i="3"/>
  <c r="X57" i="3"/>
  <c r="T59" i="3"/>
  <c r="V60" i="3"/>
  <c r="X61" i="3"/>
  <c r="T63" i="3"/>
  <c r="V64" i="3"/>
  <c r="AB43" i="3"/>
  <c r="Z46" i="3"/>
  <c r="AB47" i="3"/>
  <c r="AD48" i="3"/>
  <c r="Z50" i="3"/>
  <c r="AB51" i="3"/>
  <c r="AD56" i="3"/>
  <c r="Z58" i="3"/>
  <c r="AB59" i="3"/>
  <c r="AD60" i="3"/>
  <c r="Z62" i="3"/>
  <c r="AB63" i="3"/>
  <c r="AD64" i="3"/>
  <c r="AJ43" i="3"/>
  <c r="AF45" i="3"/>
  <c r="AH46" i="3"/>
  <c r="AJ47" i="3"/>
  <c r="AF49" i="3"/>
  <c r="AH50" i="3"/>
  <c r="AJ51" i="3"/>
  <c r="AF53" i="3"/>
  <c r="AH54" i="3"/>
  <c r="AJ55" i="3"/>
  <c r="AF57" i="3"/>
  <c r="AH58" i="3"/>
  <c r="AJ59" i="3"/>
  <c r="AF61" i="3"/>
  <c r="AH62" i="3"/>
  <c r="AJ63" i="3"/>
  <c r="AO43" i="3"/>
  <c r="AO47" i="3"/>
  <c r="AO51" i="3"/>
  <c r="AO55" i="3"/>
  <c r="AO59" i="3"/>
  <c r="AO63" i="3"/>
  <c r="Q61" i="3"/>
  <c r="S62" i="3"/>
  <c r="O64" i="3"/>
  <c r="Y41" i="3"/>
  <c r="U43" i="3"/>
  <c r="W44" i="3"/>
  <c r="Y45" i="3"/>
  <c r="U47" i="3"/>
  <c r="W48" i="3"/>
  <c r="Y49" i="3"/>
  <c r="U51" i="3"/>
  <c r="W52" i="3"/>
  <c r="Y53" i="3"/>
  <c r="U55" i="3"/>
  <c r="W56" i="3"/>
  <c r="Y57" i="3"/>
  <c r="U59" i="3"/>
  <c r="W60" i="3"/>
  <c r="Y61" i="3"/>
  <c r="U63" i="3"/>
  <c r="W64" i="3"/>
  <c r="AC43" i="3"/>
  <c r="AE44" i="3"/>
  <c r="AA46" i="3"/>
  <c r="AC47" i="3"/>
  <c r="AE48" i="3"/>
  <c r="AA50" i="3"/>
  <c r="AC51" i="3"/>
  <c r="AE52" i="3"/>
  <c r="AA54" i="3"/>
  <c r="AC55" i="3"/>
  <c r="AE56" i="3"/>
  <c r="AA58" i="3"/>
  <c r="AC59" i="3"/>
  <c r="AE60" i="3"/>
  <c r="AA62" i="3"/>
  <c r="AC63" i="3"/>
  <c r="AE64" i="3"/>
  <c r="AG41" i="3"/>
  <c r="AK43" i="3"/>
  <c r="AG45" i="3"/>
  <c r="AI46" i="3"/>
  <c r="AK47" i="3"/>
  <c r="AG49" i="3"/>
  <c r="AI50" i="3"/>
  <c r="AK51" i="3"/>
  <c r="AG53" i="3"/>
  <c r="AI54" i="3"/>
  <c r="AK55" i="3"/>
  <c r="AG57" i="3"/>
  <c r="AI58" i="3"/>
  <c r="AK59" i="3"/>
  <c r="AG61" i="3"/>
  <c r="AI62" i="3"/>
  <c r="AK63" i="3"/>
  <c r="R57" i="3"/>
  <c r="N59" i="3"/>
  <c r="P60" i="3"/>
  <c r="R61" i="3"/>
  <c r="N63" i="3"/>
  <c r="P64" i="3"/>
  <c r="T42" i="3"/>
  <c r="V43" i="3"/>
  <c r="X44" i="3"/>
  <c r="T46" i="3"/>
  <c r="V47" i="3"/>
  <c r="X48" i="3"/>
  <c r="T50" i="3"/>
  <c r="V51" i="3"/>
  <c r="X52" i="3"/>
  <c r="T54" i="3"/>
  <c r="V55" i="3"/>
  <c r="X56" i="3"/>
  <c r="T58" i="3"/>
  <c r="V59" i="3"/>
  <c r="X60" i="3"/>
  <c r="T62" i="3"/>
  <c r="V63" i="3"/>
  <c r="X64" i="3"/>
  <c r="AB42" i="3"/>
  <c r="AD43" i="3"/>
  <c r="Z45" i="3"/>
  <c r="AB46" i="3"/>
  <c r="AD47" i="3"/>
  <c r="Z49" i="3"/>
  <c r="AB50" i="3"/>
  <c r="AD51" i="3"/>
  <c r="Z53" i="3"/>
  <c r="AB54" i="3"/>
  <c r="AD55" i="3"/>
  <c r="Z57" i="3"/>
  <c r="AB58" i="3"/>
  <c r="AD59" i="3"/>
  <c r="Z61" i="3"/>
  <c r="AB62" i="3"/>
  <c r="AD63" i="3"/>
  <c r="AJ42" i="3"/>
  <c r="AF44" i="3"/>
  <c r="AH45" i="3"/>
  <c r="AJ46" i="3"/>
  <c r="AF48" i="3"/>
  <c r="AH49" i="3"/>
  <c r="AJ50" i="3"/>
  <c r="AF52" i="3"/>
  <c r="AH53" i="3"/>
  <c r="AJ54" i="3"/>
  <c r="AF56" i="3"/>
  <c r="AH57" i="3"/>
  <c r="AJ58" i="3"/>
  <c r="AF60" i="3"/>
  <c r="AH61" i="3"/>
  <c r="AJ62" i="3"/>
  <c r="AF64" i="3"/>
  <c r="AO54" i="3"/>
  <c r="AO58" i="3"/>
  <c r="AO62" i="3"/>
  <c r="Q48" i="3"/>
  <c r="Q52" i="3"/>
  <c r="S53" i="3"/>
  <c r="O55" i="3"/>
  <c r="Q56" i="3"/>
  <c r="S57" i="3"/>
  <c r="O59" i="3"/>
  <c r="Q60" i="3"/>
  <c r="S61" i="3"/>
  <c r="Q64" i="3"/>
  <c r="Y44" i="3"/>
  <c r="U46" i="3"/>
  <c r="Y48" i="3"/>
  <c r="U50" i="3"/>
  <c r="Y52" i="3"/>
  <c r="U54" i="3"/>
  <c r="W55" i="3"/>
  <c r="Y56" i="3"/>
  <c r="U58" i="3"/>
  <c r="W59" i="3"/>
  <c r="Y60" i="3"/>
  <c r="U62" i="3"/>
  <c r="W63" i="3"/>
  <c r="Y64" i="3"/>
  <c r="AC46" i="3"/>
  <c r="AC50" i="3"/>
  <c r="AC54" i="3"/>
  <c r="AE55" i="3"/>
  <c r="AA57" i="3"/>
  <c r="AC58" i="3"/>
  <c r="AA61" i="3"/>
  <c r="AC62" i="3"/>
  <c r="AE63" i="3"/>
  <c r="AG44" i="3"/>
  <c r="AK46" i="3"/>
  <c r="AG48" i="3"/>
  <c r="AK50" i="3"/>
  <c r="AG52" i="3"/>
  <c r="AI53" i="3"/>
  <c r="AK54" i="3"/>
  <c r="AG56" i="3"/>
  <c r="AI57" i="3"/>
  <c r="AK58" i="3"/>
  <c r="AG60" i="3"/>
  <c r="AK62" i="3"/>
  <c r="AG64" i="3"/>
  <c r="P75" i="3" l="1"/>
  <c r="B77" i="3"/>
  <c r="U75" i="3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94" i="3" s="1"/>
  <c r="U95" i="3" s="1"/>
  <c r="U96" i="3" s="1"/>
  <c r="U97" i="3" s="1"/>
  <c r="U98" i="3" s="1"/>
  <c r="M75" i="3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K75" i="3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H75" i="3"/>
  <c r="H76" i="3" s="1"/>
  <c r="E75" i="3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B78" i="3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AM86" i="3"/>
  <c r="AM87" i="3" s="1"/>
  <c r="AM88" i="3" s="1"/>
  <c r="AM89" i="3" s="1"/>
  <c r="AM90" i="3" s="1"/>
  <c r="AM91" i="3" s="1"/>
  <c r="AM92" i="3" s="1"/>
  <c r="AM93" i="3" s="1"/>
  <c r="AM94" i="3" s="1"/>
  <c r="AM95" i="3" s="1"/>
  <c r="AM96" i="3" s="1"/>
  <c r="AM97" i="3" s="1"/>
  <c r="AM98" i="3" s="1"/>
  <c r="T75" i="3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AN76" i="3"/>
  <c r="AN77" i="3" s="1"/>
  <c r="AN78" i="3" s="1"/>
  <c r="AN79" i="3" s="1"/>
  <c r="AN80" i="3" s="1"/>
  <c r="AN81" i="3" s="1"/>
  <c r="AN82" i="3" s="1"/>
  <c r="AN83" i="3" s="1"/>
  <c r="AN84" i="3" s="1"/>
  <c r="AN85" i="3" s="1"/>
  <c r="AN86" i="3" s="1"/>
  <c r="AN87" i="3" s="1"/>
  <c r="AN88" i="3" s="1"/>
  <c r="AN89" i="3" s="1"/>
  <c r="AN90" i="3" s="1"/>
  <c r="AN91" i="3" s="1"/>
  <c r="AN92" i="3" s="1"/>
  <c r="AN93" i="3" s="1"/>
  <c r="AN94" i="3" s="1"/>
  <c r="AN95" i="3" s="1"/>
  <c r="AN96" i="3" s="1"/>
  <c r="AN97" i="3" s="1"/>
  <c r="AN98" i="3" s="1"/>
  <c r="AH75" i="3"/>
  <c r="AH76" i="3" s="1"/>
  <c r="AH77" i="3" s="1"/>
  <c r="AH78" i="3" s="1"/>
  <c r="AH79" i="3" s="1"/>
  <c r="AH80" i="3" s="1"/>
  <c r="AH81" i="3" s="1"/>
  <c r="AH82" i="3" s="1"/>
  <c r="AH83" i="3" s="1"/>
  <c r="AH84" i="3" s="1"/>
  <c r="AH85" i="3" s="1"/>
  <c r="AH86" i="3" s="1"/>
  <c r="AH87" i="3" s="1"/>
  <c r="AH88" i="3" s="1"/>
  <c r="AH89" i="3" s="1"/>
  <c r="AH90" i="3" s="1"/>
  <c r="AH91" i="3" s="1"/>
  <c r="AH92" i="3" s="1"/>
  <c r="AH93" i="3" s="1"/>
  <c r="AH94" i="3" s="1"/>
  <c r="AH95" i="3" s="1"/>
  <c r="AH96" i="3" s="1"/>
  <c r="AH97" i="3" s="1"/>
  <c r="AH98" i="3" s="1"/>
  <c r="J75" i="3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AI75" i="3"/>
  <c r="AI76" i="3" s="1"/>
  <c r="AI77" i="3" s="1"/>
  <c r="AI78" i="3" s="1"/>
  <c r="AI79" i="3" s="1"/>
  <c r="AI80" i="3" s="1"/>
  <c r="AI81" i="3" s="1"/>
  <c r="AI82" i="3" s="1"/>
  <c r="AI83" i="3" s="1"/>
  <c r="AI84" i="3" s="1"/>
  <c r="AI85" i="3" s="1"/>
  <c r="AI86" i="3" s="1"/>
  <c r="AI87" i="3" s="1"/>
  <c r="AI88" i="3" s="1"/>
  <c r="AI89" i="3" s="1"/>
  <c r="AI90" i="3" s="1"/>
  <c r="AI91" i="3" s="1"/>
  <c r="AI92" i="3" s="1"/>
  <c r="AI93" i="3" s="1"/>
  <c r="AI94" i="3" s="1"/>
  <c r="AI95" i="3" s="1"/>
  <c r="AI96" i="3" s="1"/>
  <c r="AI97" i="3" s="1"/>
  <c r="AI98" i="3" s="1"/>
  <c r="S75" i="3"/>
  <c r="S76" i="3" s="1"/>
  <c r="S77" i="3" s="1"/>
  <c r="S78" i="3" s="1"/>
  <c r="S79" i="3" s="1"/>
  <c r="S80" i="3" s="1"/>
  <c r="S81" i="3" s="1"/>
  <c r="S82" i="3" s="1"/>
  <c r="S83" i="3" s="1"/>
  <c r="S84" i="3" s="1"/>
  <c r="S85" i="3" s="1"/>
  <c r="S86" i="3" s="1"/>
  <c r="S87" i="3" s="1"/>
  <c r="S88" i="3" s="1"/>
  <c r="S89" i="3" s="1"/>
  <c r="S90" i="3" s="1"/>
  <c r="S91" i="3" s="1"/>
  <c r="S92" i="3" s="1"/>
  <c r="S93" i="3" s="1"/>
  <c r="S94" i="3" s="1"/>
  <c r="S95" i="3" s="1"/>
  <c r="S96" i="3" s="1"/>
  <c r="S97" i="3" s="1"/>
  <c r="S98" i="3" s="1"/>
  <c r="O76" i="3"/>
  <c r="O77" i="3" s="1"/>
  <c r="O78" i="3" s="1"/>
  <c r="O79" i="3" s="1"/>
  <c r="O80" i="3" s="1"/>
  <c r="O81" i="3" s="1"/>
  <c r="O82" i="3" s="1"/>
  <c r="O83" i="3" s="1"/>
  <c r="O84" i="3" s="1"/>
  <c r="O85" i="3" s="1"/>
  <c r="O86" i="3" s="1"/>
  <c r="O87" i="3" s="1"/>
  <c r="O88" i="3" s="1"/>
  <c r="O89" i="3" s="1"/>
  <c r="O90" i="3" s="1"/>
  <c r="O91" i="3" s="1"/>
  <c r="O92" i="3" s="1"/>
  <c r="O93" i="3" s="1"/>
  <c r="O94" i="3" s="1"/>
  <c r="O95" i="3" s="1"/>
  <c r="O96" i="3" s="1"/>
  <c r="O97" i="3" s="1"/>
  <c r="O98" i="3" s="1"/>
  <c r="AD75" i="3"/>
  <c r="AD76" i="3" s="1"/>
  <c r="N75" i="3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AQ76" i="3"/>
  <c r="AQ77" i="3" s="1"/>
  <c r="AQ78" i="3" s="1"/>
  <c r="AQ79" i="3" s="1"/>
  <c r="AQ80" i="3" s="1"/>
  <c r="AQ81" i="3" s="1"/>
  <c r="AQ82" i="3" s="1"/>
  <c r="AQ83" i="3" s="1"/>
  <c r="AQ84" i="3" s="1"/>
  <c r="AQ85" i="3" s="1"/>
  <c r="AQ86" i="3" s="1"/>
  <c r="AQ87" i="3" s="1"/>
  <c r="AQ88" i="3" s="1"/>
  <c r="AQ89" i="3" s="1"/>
  <c r="AQ90" i="3" s="1"/>
  <c r="AQ91" i="3" s="1"/>
  <c r="AQ92" i="3" s="1"/>
  <c r="AQ93" i="3" s="1"/>
  <c r="AQ94" i="3" s="1"/>
  <c r="AQ95" i="3" s="1"/>
  <c r="AQ96" i="3" s="1"/>
  <c r="AQ97" i="3" s="1"/>
  <c r="AQ98" i="3" s="1"/>
  <c r="AB75" i="3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L76" i="3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G75" i="3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AL88" i="3"/>
  <c r="AL89" i="3" s="1"/>
  <c r="AL90" i="3" s="1"/>
  <c r="AL91" i="3" s="1"/>
  <c r="AL92" i="3" s="1"/>
  <c r="AL93" i="3" s="1"/>
  <c r="AL94" i="3" s="1"/>
  <c r="AL95" i="3" s="1"/>
  <c r="AL96" i="3" s="1"/>
  <c r="AL97" i="3" s="1"/>
  <c r="AL98" i="3" s="1"/>
  <c r="C76" i="3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AK75" i="3"/>
  <c r="AK76" i="3" s="1"/>
  <c r="AK77" i="3" s="1"/>
  <c r="AK78" i="3" s="1"/>
  <c r="AK79" i="3" s="1"/>
  <c r="AK80" i="3" s="1"/>
  <c r="AK81" i="3" s="1"/>
  <c r="AK82" i="3" s="1"/>
  <c r="AK83" i="3" s="1"/>
  <c r="AK84" i="3" s="1"/>
  <c r="AK85" i="3" s="1"/>
  <c r="AK86" i="3" s="1"/>
  <c r="AK87" i="3" s="1"/>
  <c r="AK88" i="3" s="1"/>
  <c r="AK89" i="3" s="1"/>
  <c r="AK90" i="3" s="1"/>
  <c r="AK91" i="3" s="1"/>
  <c r="AK92" i="3" s="1"/>
  <c r="AK93" i="3" s="1"/>
  <c r="AK94" i="3" s="1"/>
  <c r="AK95" i="3" s="1"/>
  <c r="AK96" i="3" s="1"/>
  <c r="AK97" i="3" s="1"/>
  <c r="AK98" i="3" s="1"/>
  <c r="I75" i="3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X75" i="3"/>
  <c r="X76" i="3" s="1"/>
  <c r="X77" i="3" s="1"/>
  <c r="X78" i="3" s="1"/>
  <c r="X79" i="3" s="1"/>
  <c r="X80" i="3" s="1"/>
  <c r="X81" i="3" s="1"/>
  <c r="X82" i="3" s="1"/>
  <c r="X83" i="3" s="1"/>
  <c r="X84" i="3" s="1"/>
  <c r="X85" i="3" s="1"/>
  <c r="X86" i="3" s="1"/>
  <c r="X87" i="3" s="1"/>
  <c r="X88" i="3" s="1"/>
  <c r="X89" i="3" s="1"/>
  <c r="X90" i="3" s="1"/>
  <c r="X91" i="3" s="1"/>
  <c r="X92" i="3" s="1"/>
  <c r="X93" i="3" s="1"/>
  <c r="X94" i="3" s="1"/>
  <c r="X95" i="3" s="1"/>
  <c r="X96" i="3" s="1"/>
  <c r="X97" i="3" s="1"/>
  <c r="X98" i="3" s="1"/>
  <c r="H77" i="3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F76" i="3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AA76" i="3"/>
  <c r="AA77" i="3" s="1"/>
  <c r="AA78" i="3" s="1"/>
  <c r="AA79" i="3" s="1"/>
  <c r="AA80" i="3" s="1"/>
  <c r="AA81" i="3" s="1"/>
  <c r="AA82" i="3" s="1"/>
  <c r="AA83" i="3" s="1"/>
  <c r="AA84" i="3" s="1"/>
  <c r="AA85" i="3" s="1"/>
  <c r="AA86" i="3" s="1"/>
  <c r="AA87" i="3" s="1"/>
  <c r="AA88" i="3" s="1"/>
  <c r="AA89" i="3" s="1"/>
  <c r="AA90" i="3" s="1"/>
  <c r="AA91" i="3" s="1"/>
  <c r="AA92" i="3" s="1"/>
  <c r="AA93" i="3" s="1"/>
  <c r="AA94" i="3" s="1"/>
  <c r="AA95" i="3" s="1"/>
  <c r="AA96" i="3" s="1"/>
  <c r="AA97" i="3" s="1"/>
  <c r="AA98" i="3" s="1"/>
  <c r="R75" i="3"/>
  <c r="R76" i="3" s="1"/>
  <c r="R77" i="3" s="1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R88" i="3" s="1"/>
  <c r="R89" i="3" s="1"/>
  <c r="R90" i="3" s="1"/>
  <c r="R91" i="3" s="1"/>
  <c r="R92" i="3" s="1"/>
  <c r="R93" i="3" s="1"/>
  <c r="R94" i="3" s="1"/>
  <c r="R95" i="3" s="1"/>
  <c r="R96" i="3" s="1"/>
  <c r="R97" i="3" s="1"/>
  <c r="R98" i="3" s="1"/>
  <c r="D75" i="3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AD77" i="3"/>
  <c r="AD78" i="3" s="1"/>
  <c r="AD79" i="3" s="1"/>
  <c r="AD80" i="3" s="1"/>
  <c r="AD81" i="3" s="1"/>
  <c r="AD82" i="3" s="1"/>
  <c r="AD83" i="3" s="1"/>
  <c r="AD84" i="3" s="1"/>
  <c r="AD85" i="3" s="1"/>
  <c r="AD86" i="3" s="1"/>
  <c r="AD87" i="3" s="1"/>
  <c r="AD88" i="3" s="1"/>
  <c r="AD89" i="3" s="1"/>
  <c r="AD90" i="3" s="1"/>
  <c r="AD91" i="3" s="1"/>
  <c r="AD92" i="3" s="1"/>
  <c r="AD93" i="3" s="1"/>
  <c r="AD94" i="3" s="1"/>
  <c r="AD95" i="3" s="1"/>
  <c r="AD96" i="3" s="1"/>
  <c r="AD97" i="3" s="1"/>
  <c r="AD98" i="3" s="1"/>
  <c r="V75" i="3"/>
  <c r="V76" i="3" s="1"/>
  <c r="V77" i="3" s="1"/>
  <c r="V78" i="3" s="1"/>
  <c r="V79" i="3" s="1"/>
  <c r="V80" i="3" s="1"/>
  <c r="V81" i="3" s="1"/>
  <c r="V82" i="3" s="1"/>
  <c r="V83" i="3" s="1"/>
  <c r="V84" i="3" s="1"/>
  <c r="V85" i="3" s="1"/>
  <c r="V86" i="3" s="1"/>
  <c r="V87" i="3" s="1"/>
  <c r="V88" i="3" s="1"/>
  <c r="V89" i="3" s="1"/>
  <c r="V90" i="3" s="1"/>
  <c r="V91" i="3" s="1"/>
  <c r="V92" i="3" s="1"/>
  <c r="V93" i="3" s="1"/>
  <c r="V94" i="3" s="1"/>
  <c r="V95" i="3" s="1"/>
  <c r="V96" i="3" s="1"/>
  <c r="V97" i="3" s="1"/>
  <c r="V98" i="3" s="1"/>
  <c r="AG75" i="3"/>
  <c r="AG76" i="3" s="1"/>
  <c r="AG77" i="3" s="1"/>
  <c r="AG78" i="3" s="1"/>
  <c r="AG79" i="3" s="1"/>
  <c r="AG80" i="3" s="1"/>
  <c r="AG81" i="3" s="1"/>
  <c r="AG82" i="3" s="1"/>
  <c r="AG83" i="3" s="1"/>
  <c r="AG84" i="3" s="1"/>
  <c r="AG85" i="3" s="1"/>
  <c r="AG86" i="3" s="1"/>
  <c r="AG87" i="3" s="1"/>
  <c r="AG88" i="3" s="1"/>
  <c r="AG89" i="3" s="1"/>
  <c r="AG90" i="3" s="1"/>
  <c r="AG91" i="3" s="1"/>
  <c r="AG92" i="3" s="1"/>
  <c r="AG93" i="3" s="1"/>
  <c r="AG94" i="3" s="1"/>
  <c r="AG95" i="3" s="1"/>
  <c r="AG96" i="3" s="1"/>
  <c r="AG97" i="3" s="1"/>
  <c r="AG98" i="3" s="1"/>
  <c r="AE75" i="3"/>
  <c r="AE76" i="3" s="1"/>
  <c r="AE77" i="3" s="1"/>
  <c r="AE78" i="3" s="1"/>
  <c r="AE79" i="3" s="1"/>
  <c r="AE80" i="3" s="1"/>
  <c r="AE81" i="3" s="1"/>
  <c r="AE82" i="3" s="1"/>
  <c r="AE83" i="3" s="1"/>
  <c r="AE84" i="3" s="1"/>
  <c r="AE85" i="3" s="1"/>
  <c r="AE86" i="3" s="1"/>
  <c r="AE87" i="3" s="1"/>
  <c r="AE88" i="3" s="1"/>
  <c r="AE89" i="3" s="1"/>
  <c r="AE90" i="3" s="1"/>
  <c r="AE91" i="3" s="1"/>
  <c r="AE92" i="3" s="1"/>
  <c r="AE93" i="3" s="1"/>
  <c r="AE94" i="3" s="1"/>
  <c r="AE95" i="3" s="1"/>
  <c r="AE96" i="3" s="1"/>
  <c r="AE97" i="3" s="1"/>
  <c r="AE98" i="3" s="1"/>
  <c r="W75" i="3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AO77" i="3"/>
  <c r="AO78" i="3" s="1"/>
  <c r="AO79" i="3" s="1"/>
  <c r="AO80" i="3" s="1"/>
  <c r="AO81" i="3" s="1"/>
  <c r="AO82" i="3" s="1"/>
  <c r="AO83" i="3" s="1"/>
  <c r="AO84" i="3" s="1"/>
  <c r="AO85" i="3" s="1"/>
  <c r="AO86" i="3" s="1"/>
  <c r="AO87" i="3" s="1"/>
  <c r="AO88" i="3" s="1"/>
  <c r="AO89" i="3" s="1"/>
  <c r="AO90" i="3" s="1"/>
  <c r="AO91" i="3" s="1"/>
  <c r="AO92" i="3" s="1"/>
  <c r="AO93" i="3" s="1"/>
  <c r="AO94" i="3" s="1"/>
  <c r="AO95" i="3" s="1"/>
  <c r="AO96" i="3" s="1"/>
  <c r="AO97" i="3" s="1"/>
  <c r="AO98" i="3" s="1"/>
  <c r="AC75" i="3"/>
  <c r="AC76" i="3" s="1"/>
  <c r="AC77" i="3" s="1"/>
  <c r="AC78" i="3" s="1"/>
  <c r="AC79" i="3" s="1"/>
  <c r="AC80" i="3" s="1"/>
  <c r="AC81" i="3" s="1"/>
  <c r="AC82" i="3" s="1"/>
  <c r="AC83" i="3" s="1"/>
  <c r="AC84" i="3" s="1"/>
  <c r="AC85" i="3" s="1"/>
  <c r="AC86" i="3" s="1"/>
  <c r="AC87" i="3" s="1"/>
  <c r="AC88" i="3" s="1"/>
  <c r="AC89" i="3" s="1"/>
  <c r="AC90" i="3" s="1"/>
  <c r="AC91" i="3" s="1"/>
  <c r="AC92" i="3" s="1"/>
  <c r="AC93" i="3" s="1"/>
  <c r="AC94" i="3" s="1"/>
  <c r="AC95" i="3" s="1"/>
  <c r="AC96" i="3" s="1"/>
  <c r="AC97" i="3" s="1"/>
  <c r="AC98" i="3" s="1"/>
  <c r="Q75" i="3"/>
  <c r="Q76" i="3" s="1"/>
  <c r="Q77" i="3" s="1"/>
  <c r="Q78" i="3" s="1"/>
  <c r="Q79" i="3" s="1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P76" i="3"/>
  <c r="P77" i="3" s="1"/>
  <c r="P78" i="3" s="1"/>
  <c r="P79" i="3" s="1"/>
  <c r="P80" i="3" s="1"/>
  <c r="P81" i="3" s="1"/>
  <c r="P82" i="3" s="1"/>
  <c r="P83" i="3" s="1"/>
  <c r="P84" i="3" s="1"/>
  <c r="P85" i="3" s="1"/>
  <c r="P86" i="3" s="1"/>
  <c r="P87" i="3" s="1"/>
  <c r="P88" i="3" s="1"/>
  <c r="P89" i="3" s="1"/>
  <c r="P90" i="3" s="1"/>
  <c r="P91" i="3" s="1"/>
  <c r="P92" i="3" s="1"/>
  <c r="P93" i="3" s="1"/>
  <c r="P94" i="3" s="1"/>
  <c r="P95" i="3" s="1"/>
  <c r="P96" i="3" s="1"/>
  <c r="P97" i="3" s="1"/>
  <c r="P98" i="3" s="1"/>
  <c r="AJ75" i="3"/>
  <c r="AJ76" i="3" s="1"/>
  <c r="AJ77" i="3" s="1"/>
  <c r="AJ78" i="3" s="1"/>
  <c r="AJ79" i="3" s="1"/>
  <c r="AJ80" i="3" s="1"/>
  <c r="AJ81" i="3" s="1"/>
  <c r="AJ82" i="3" s="1"/>
  <c r="AJ83" i="3" s="1"/>
  <c r="AJ84" i="3" s="1"/>
  <c r="AJ85" i="3" s="1"/>
  <c r="AJ86" i="3" s="1"/>
  <c r="AJ87" i="3" s="1"/>
  <c r="AJ88" i="3" s="1"/>
  <c r="AJ89" i="3" s="1"/>
  <c r="AJ90" i="3" s="1"/>
  <c r="AJ91" i="3" s="1"/>
  <c r="AJ92" i="3" s="1"/>
  <c r="AJ93" i="3" s="1"/>
  <c r="AJ94" i="3" s="1"/>
  <c r="AJ95" i="3" s="1"/>
  <c r="AJ96" i="3" s="1"/>
  <c r="AJ97" i="3" s="1"/>
  <c r="AJ98" i="3" s="1"/>
  <c r="Z75" i="3"/>
  <c r="Z76" i="3" s="1"/>
  <c r="Z77" i="3" s="1"/>
  <c r="Z78" i="3" s="1"/>
  <c r="Z79" i="3" s="1"/>
  <c r="Z80" i="3" s="1"/>
  <c r="Z81" i="3" s="1"/>
  <c r="Z82" i="3" s="1"/>
  <c r="Z83" i="3" s="1"/>
  <c r="Z84" i="3" s="1"/>
  <c r="Z85" i="3" s="1"/>
  <c r="Z86" i="3" s="1"/>
  <c r="Z87" i="3" s="1"/>
  <c r="Z88" i="3" s="1"/>
  <c r="Z89" i="3" s="1"/>
  <c r="Z90" i="3" s="1"/>
  <c r="Z91" i="3" s="1"/>
  <c r="Z92" i="3" s="1"/>
  <c r="Z93" i="3" s="1"/>
  <c r="Z94" i="3" s="1"/>
  <c r="Z95" i="3" s="1"/>
  <c r="Z96" i="3" s="1"/>
  <c r="Z97" i="3" s="1"/>
  <c r="Z98" i="3" s="1"/>
  <c r="Y75" i="3"/>
  <c r="Y76" i="3" s="1"/>
  <c r="Y77" i="3" s="1"/>
  <c r="Y78" i="3" s="1"/>
  <c r="Y79" i="3" s="1"/>
  <c r="Y80" i="3" s="1"/>
  <c r="Y81" i="3" s="1"/>
  <c r="Y82" i="3" s="1"/>
  <c r="Y83" i="3" s="1"/>
  <c r="Y84" i="3" s="1"/>
  <c r="Y85" i="3" s="1"/>
  <c r="Y86" i="3" s="1"/>
  <c r="Y87" i="3" s="1"/>
  <c r="Y88" i="3" s="1"/>
  <c r="Y89" i="3" s="1"/>
  <c r="Y90" i="3" s="1"/>
  <c r="Y91" i="3" s="1"/>
  <c r="Y92" i="3" s="1"/>
  <c r="Y93" i="3" s="1"/>
  <c r="Y94" i="3" s="1"/>
  <c r="Y95" i="3" s="1"/>
  <c r="Y96" i="3" s="1"/>
  <c r="Y97" i="3" s="1"/>
  <c r="Y98" i="3" s="1"/>
  <c r="AF75" i="3"/>
  <c r="AF76" i="3" s="1"/>
  <c r="AF77" i="3" s="1"/>
  <c r="AF78" i="3" s="1"/>
  <c r="AF79" i="3" s="1"/>
  <c r="AF80" i="3" s="1"/>
  <c r="AF81" i="3" s="1"/>
  <c r="AF82" i="3" s="1"/>
  <c r="AF83" i="3" s="1"/>
  <c r="AF84" i="3" s="1"/>
  <c r="AF85" i="3" s="1"/>
  <c r="AF86" i="3" s="1"/>
  <c r="AF87" i="3" s="1"/>
  <c r="AF88" i="3" s="1"/>
  <c r="AF89" i="3" s="1"/>
  <c r="AF90" i="3" s="1"/>
  <c r="AF91" i="3" s="1"/>
  <c r="AF92" i="3" s="1"/>
  <c r="AF93" i="3" s="1"/>
  <c r="AF94" i="3" s="1"/>
  <c r="AF95" i="3" s="1"/>
  <c r="AF96" i="3" s="1"/>
  <c r="AF97" i="3" s="1"/>
  <c r="AF98" i="3" s="1"/>
</calcChain>
</file>

<file path=xl/sharedStrings.xml><?xml version="1.0" encoding="utf-8"?>
<sst xmlns="http://schemas.openxmlformats.org/spreadsheetml/2006/main" count="1334" uniqueCount="445">
  <si>
    <t>France métropolitaine</t>
  </si>
  <si>
    <t>Guadeloupe</t>
  </si>
  <si>
    <t>Martinique</t>
  </si>
  <si>
    <t>Guyane</t>
  </si>
  <si>
    <t>La Réunion</t>
  </si>
  <si>
    <t>Mayotte</t>
  </si>
  <si>
    <t>Nombre de communes</t>
  </si>
  <si>
    <t>Population municipale</t>
  </si>
  <si>
    <t>.</t>
  </si>
  <si>
    <t>Total</t>
  </si>
  <si>
    <t xml:space="preserve"> </t>
  </si>
  <si>
    <t>DOM</t>
  </si>
  <si>
    <t>France métropolitaine + DOM</t>
  </si>
  <si>
    <t>Taille des communes</t>
  </si>
  <si>
    <t>Champ : France métropolitaine + DOM.</t>
  </si>
  <si>
    <t>Le département de Mayotte a été recensé en 2017.</t>
  </si>
  <si>
    <t>Toutes tailles confondues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</si>
  <si>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</si>
  <si>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</si>
  <si>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</si>
  <si>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</si>
  <si>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</si>
  <si>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</si>
  <si>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</si>
  <si>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</si>
  <si>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</si>
  <si>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</si>
  <si>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</si>
  <si>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Pays-de-la-Loire</t>
  </si>
  <si>
    <t>Provence-Alpes-Côte-d'Azur</t>
  </si>
  <si>
    <t>Moins de 50 habitants</t>
  </si>
  <si>
    <t>50 à 99 habitants</t>
  </si>
  <si>
    <t>100 à 199 habitants</t>
  </si>
  <si>
    <t>200 à 299 habitants</t>
  </si>
  <si>
    <t>300 à 399 habitants</t>
  </si>
  <si>
    <t>400 à 499 habitants</t>
  </si>
  <si>
    <t>500 à 699 habitants</t>
  </si>
  <si>
    <t>700 à 999 habitants</t>
  </si>
  <si>
    <t>1 000 à 1 499 habitants</t>
  </si>
  <si>
    <t>1 500 à 1 999 habitants</t>
  </si>
  <si>
    <t>2 000 à 2 499 habitants</t>
  </si>
  <si>
    <t>2 500 à 2 999 habitants</t>
  </si>
  <si>
    <t>3 000 à 3 499 habitants</t>
  </si>
  <si>
    <t>3 500 à 3 999 habitants</t>
  </si>
  <si>
    <t>4 000 à 4 999 habitants</t>
  </si>
  <si>
    <t>5 000 à 5 999 habitants</t>
  </si>
  <si>
    <t>6 000 à 7 999 habitants</t>
  </si>
  <si>
    <t>8 000 à 9 999 habitants</t>
  </si>
  <si>
    <t>10 000 à 19 999 habitants</t>
  </si>
  <si>
    <t>20 000 à 29 999 habitants</t>
  </si>
  <si>
    <t>30 000 à 49 999 habitants</t>
  </si>
  <si>
    <t>50 000 à 79 999 habitants</t>
  </si>
  <si>
    <t>80 000 à 99 999 habitants</t>
  </si>
  <si>
    <t>100 000 à 199 999 habitants</t>
  </si>
  <si>
    <t>200 000 habitants ou plus</t>
  </si>
  <si>
    <t>Répartition cumulée des communes et de la population municipale au 1er janvier 2022, selon la taille des communes</t>
  </si>
  <si>
    <t>Moins de 100 habitants</t>
  </si>
  <si>
    <t>Moins de 200 habitants</t>
  </si>
  <si>
    <t>Moins de 300 habitants</t>
  </si>
  <si>
    <t>Moins de 400 habitants</t>
  </si>
  <si>
    <t>Moins de 500 habitants</t>
  </si>
  <si>
    <t>Moins de 700 habitants</t>
  </si>
  <si>
    <t>Moins de 1 000 habitants</t>
  </si>
  <si>
    <t>Moins de 1 500 habitants</t>
  </si>
  <si>
    <t>Moins de 2 000 habitants</t>
  </si>
  <si>
    <t>Moins de 2 500 habitants</t>
  </si>
  <si>
    <t>Moins de 3 000 habitants</t>
  </si>
  <si>
    <t>Moins de 3 500 habitants</t>
  </si>
  <si>
    <t>Moins de 4 000 habitants</t>
  </si>
  <si>
    <t>Moins de 5 000 habitants</t>
  </si>
  <si>
    <t>Moins de 6 000 habitants</t>
  </si>
  <si>
    <t>Moins de 8 000 habitants</t>
  </si>
  <si>
    <t>Moins de 10 000 habitants</t>
  </si>
  <si>
    <t>Moins de 20 000 habitants</t>
  </si>
  <si>
    <t>Moins de 30 000 habitants</t>
  </si>
  <si>
    <t>Moins de 50 000 habitants</t>
  </si>
  <si>
    <t>Moins de 80 000 habitants</t>
  </si>
  <si>
    <t>Moins de 100 000 habitants</t>
  </si>
  <si>
    <t>Moins de 200 000 habitants</t>
  </si>
  <si>
    <t>2.1 Population municipale par région</t>
  </si>
  <si>
    <t>N/N-5</t>
  </si>
  <si>
    <t>2.2  Le nombre de communes et la population moyenne</t>
  </si>
  <si>
    <t>Population moyenne par commune</t>
  </si>
  <si>
    <t>Nombre d'habitants</t>
  </si>
  <si>
    <t>Nombre de groupements de communes à fiscalité propre</t>
  </si>
  <si>
    <t>Communautés urbaines (CU)</t>
  </si>
  <si>
    <t>Communautés d'agglomération (CA)</t>
  </si>
  <si>
    <t>Communautés de communes (CC)</t>
  </si>
  <si>
    <t>Nombre d'EPCI à fiscalité propre</t>
  </si>
  <si>
    <t>Métropole de Lyon</t>
  </si>
  <si>
    <t>Sources : DGCL, Banatic ; Insee, Recensements de la population.</t>
  </si>
  <si>
    <r>
      <rPr>
        <i/>
        <sz val="9"/>
        <rFont val="Arial"/>
        <family val="2"/>
      </rPr>
      <t>(a) Population totale, en vigueur au 1</t>
    </r>
    <r>
      <rPr>
        <i/>
        <vertAlign val="superscript"/>
        <sz val="9"/>
        <rFont val="Arial"/>
        <family val="2"/>
      </rPr>
      <t>er</t>
    </r>
    <r>
      <rPr>
        <i/>
        <sz val="9"/>
        <rFont val="Arial"/>
        <family val="2"/>
      </rPr>
      <t xml:space="preserve"> janvier de chaque année, des communes composant les groupements.  </t>
    </r>
  </si>
  <si>
    <t>Syndicats intercommunaux à vocation unique (SIVU)</t>
  </si>
  <si>
    <t>Syndicats intercommunaux à vocation multiple (SIVOM)</t>
  </si>
  <si>
    <t>Etablissements publics territoriaux (EPT)</t>
  </si>
  <si>
    <t>Syndicats mixtes</t>
  </si>
  <si>
    <t>Pôles métropolitains</t>
  </si>
  <si>
    <t>Pôles d'équilibre territorial et rural (PETR)</t>
  </si>
  <si>
    <t>(en nombre d'habitants)</t>
  </si>
  <si>
    <t xml:space="preserve">Population municipale  </t>
  </si>
  <si>
    <t>Source : Insee, Recensement de la population.</t>
  </si>
  <si>
    <t>Les communes de plus de 100 000 habitants</t>
  </si>
  <si>
    <t xml:space="preserve">Commune </t>
  </si>
  <si>
    <t>Région</t>
  </si>
  <si>
    <t>Annecy</t>
  </si>
  <si>
    <t>Clermont-Ferrand</t>
  </si>
  <si>
    <t>Grenoble</t>
  </si>
  <si>
    <t>Lyon</t>
  </si>
  <si>
    <t>Saint-Étienne</t>
  </si>
  <si>
    <t>Villeurbanne</t>
  </si>
  <si>
    <t>Besançon</t>
  </si>
  <si>
    <t>Dijon</t>
  </si>
  <si>
    <t>Brest</t>
  </si>
  <si>
    <t>Rennes</t>
  </si>
  <si>
    <t>Orléans</t>
  </si>
  <si>
    <t>Tours</t>
  </si>
  <si>
    <t>Metz</t>
  </si>
  <si>
    <t>Mulhouse</t>
  </si>
  <si>
    <t>Nancy</t>
  </si>
  <si>
    <t>Reims</t>
  </si>
  <si>
    <t>Strasbourg</t>
  </si>
  <si>
    <t>Amiens</t>
  </si>
  <si>
    <t>Lille</t>
  </si>
  <si>
    <t>Argenteuil</t>
  </si>
  <si>
    <t>Boulogne-Billancourt</t>
  </si>
  <si>
    <t>Montreuil</t>
  </si>
  <si>
    <t>Paris</t>
  </si>
  <si>
    <t>Saint-Denis</t>
  </si>
  <si>
    <t>Caen</t>
  </si>
  <si>
    <t>Le Havre</t>
  </si>
  <si>
    <t>Rouen</t>
  </si>
  <si>
    <t>Bordeaux</t>
  </si>
  <si>
    <t>Limoges</t>
  </si>
  <si>
    <t>Montpellier</t>
  </si>
  <si>
    <t>Nîmes</t>
  </si>
  <si>
    <t>Perpignan</t>
  </si>
  <si>
    <t>Toulouse</t>
  </si>
  <si>
    <t>Angers</t>
  </si>
  <si>
    <t>Le Mans</t>
  </si>
  <si>
    <t>Nantes</t>
  </si>
  <si>
    <t>Aix-en-Provence</t>
  </si>
  <si>
    <t>Marseille</t>
  </si>
  <si>
    <t>Nice</t>
  </si>
  <si>
    <t>Toulon</t>
  </si>
  <si>
    <t>Saint-Paul</t>
  </si>
  <si>
    <t>+ DOM</t>
  </si>
  <si>
    <t>Métropoles (y compris Lyon)</t>
  </si>
  <si>
    <t>Population totale regroupée</t>
  </si>
  <si>
    <r>
      <t>Population</t>
    </r>
    <r>
      <rPr>
        <b/>
        <vertAlign val="superscript"/>
        <sz val="11"/>
        <rFont val="Arial"/>
        <family val="2"/>
      </rPr>
      <t>(a)</t>
    </r>
    <r>
      <rPr>
        <b/>
        <sz val="11"/>
        <rFont val="Arial"/>
        <family val="2"/>
      </rPr>
      <t xml:space="preserve"> regroupée dans des syndicats</t>
    </r>
  </si>
  <si>
    <t>Dénomination</t>
  </si>
  <si>
    <t>CA Agglo Pays d'Issoire</t>
  </si>
  <si>
    <t>CA</t>
  </si>
  <si>
    <t>CA Annemasse-Les Voirons-Agglomération</t>
  </si>
  <si>
    <t>CA Annonay Rhône Agglo</t>
  </si>
  <si>
    <t>CA Arche Agglo</t>
  </si>
  <si>
    <t>CA Arlysère</t>
  </si>
  <si>
    <t>CA Grand Lac</t>
  </si>
  <si>
    <t>CA Loire Forez Agglomération (LFA)</t>
  </si>
  <si>
    <t>CA Montluçon Communauté</t>
  </si>
  <si>
    <t>CA Montélimar Agglomération</t>
  </si>
  <si>
    <t>CA Moulins Communauté</t>
  </si>
  <si>
    <t>CA Porte de l'Isère (CAPI)</t>
  </si>
  <si>
    <t>CA Privas Centre Ardèche</t>
  </si>
  <si>
    <t>CA Riom Limagne et Volcans</t>
  </si>
  <si>
    <t>CA Roannais Agglomération</t>
  </si>
  <si>
    <t>CA Thonon Agglomération</t>
  </si>
  <si>
    <t>CA Valence Romans Agglo</t>
  </si>
  <si>
    <t>CA Vichy Communauté</t>
  </si>
  <si>
    <t>CA Vienne Condrieu</t>
  </si>
  <si>
    <t>CA Villefranche Beaujolais Saône</t>
  </si>
  <si>
    <t>CA de l'Ouest Rhodanien</t>
  </si>
  <si>
    <t>CA du Bassin d'Aurillac</t>
  </si>
  <si>
    <t>CA du Bassin de Bourg-en-Bresse</t>
  </si>
  <si>
    <t>CA du Grand Annecy</t>
  </si>
  <si>
    <t>CA du Grand Chambéry</t>
  </si>
  <si>
    <t>CA du Pays Voironnais</t>
  </si>
  <si>
    <t>CA du Pays de Gex</t>
  </si>
  <si>
    <t>CA du Puy-en-Velay</t>
  </si>
  <si>
    <t>Clermont Auvergne Métropole</t>
  </si>
  <si>
    <t>Métropole</t>
  </si>
  <si>
    <t>Grenoble-Alpes-Métropole</t>
  </si>
  <si>
    <t>CA Beaune, Côte et Sud - Communauté Beaune-Chagny-Nolay</t>
  </si>
  <si>
    <t>CA Grand Belfort</t>
  </si>
  <si>
    <t>CA Le Grand Chalon</t>
  </si>
  <si>
    <t>CA Mâconnais Beaujolais Agglomération</t>
  </si>
  <si>
    <t>CA Pays de Montbéliard Agglomération</t>
  </si>
  <si>
    <t>CA de Nevers</t>
  </si>
  <si>
    <t>CA de Vesoul</t>
  </si>
  <si>
    <t>CA de l'Auxerrois</t>
  </si>
  <si>
    <t>CA du Grand Dole</t>
  </si>
  <si>
    <t>CA du Grand Sénonais</t>
  </si>
  <si>
    <t>CU Grand Besançon Métropole</t>
  </si>
  <si>
    <t>CU</t>
  </si>
  <si>
    <t>CU Le Creusot Montceau-les-Mines</t>
  </si>
  <si>
    <t>Dijon Métropole</t>
  </si>
  <si>
    <t>Brest Métropole</t>
  </si>
  <si>
    <t>CA Concarneau Cornouaille Agglomération</t>
  </si>
  <si>
    <t>CA Dinan Agglomération</t>
  </si>
  <si>
    <t>CA Fougères Agglomération</t>
  </si>
  <si>
    <t>CA Golfe du Morbihan - Vannes Agglomération</t>
  </si>
  <si>
    <t>CA Guingamp-Paimpol Agglomération de l'Armor à l'Argoat</t>
  </si>
  <si>
    <t>CA Lamballe Terre et Mer</t>
  </si>
  <si>
    <t>CA Lannion-Trégor Communauté</t>
  </si>
  <si>
    <t>CA Lorient Agglomération</t>
  </si>
  <si>
    <t>CA Morlaix Communauté</t>
  </si>
  <si>
    <t>CA Quimper Bretagne Occidentale</t>
  </si>
  <si>
    <t>CA Quimperlé Communauté</t>
  </si>
  <si>
    <t>CA Redon Agglomération</t>
  </si>
  <si>
    <t>CA Saint-Brieuc Armor Agglomération</t>
  </si>
  <si>
    <t>CA Vitré Communauté</t>
  </si>
  <si>
    <t>CA du Pays de Landerneau-Daoulas</t>
  </si>
  <si>
    <t>CA du Pays de Saint Malo Agglomération</t>
  </si>
  <si>
    <t>Rennes Métropole</t>
  </si>
  <si>
    <t>CA Agglo du Pays de Dreux</t>
  </si>
  <si>
    <t>CA Bourges Plus</t>
  </si>
  <si>
    <t>CA Chartres Métropole</t>
  </si>
  <si>
    <t>CA Châteauroux Métropole</t>
  </si>
  <si>
    <t>CA Montargoise et Rives du Loing (AME)</t>
  </si>
  <si>
    <t>CA Territoires Vendômois</t>
  </si>
  <si>
    <t>CA de Blois ''Agglopolys''</t>
  </si>
  <si>
    <t>Orléans Métropole</t>
  </si>
  <si>
    <t>Tours Métropole Val de Loire</t>
  </si>
  <si>
    <t>CA de Bastia</t>
  </si>
  <si>
    <t>CA du Pays Ajaccien</t>
  </si>
  <si>
    <t>CA Ardenne Métropole</t>
  </si>
  <si>
    <t>CA Colmar Agglomération</t>
  </si>
  <si>
    <t>CA Epernay, Coteaux et Plaine de Champagne</t>
  </si>
  <si>
    <t>CA Grand Longwy Agglomération</t>
  </si>
  <si>
    <t>CA Mulhouse Alsace Agglomération</t>
  </si>
  <si>
    <t>CA Portes de France-Thionville</t>
  </si>
  <si>
    <t>CA Saint-Avold Synergie</t>
  </si>
  <si>
    <t>CA Saint-Louis Agglomération</t>
  </si>
  <si>
    <t>CA Sarreguemines Confluences</t>
  </si>
  <si>
    <t>CA Troyes Champagne Métropole</t>
  </si>
  <si>
    <t>CA d'Epinal</t>
  </si>
  <si>
    <t>CA de Bar-le-Duc - Sud Meuse</t>
  </si>
  <si>
    <t>CA de Chaumont</t>
  </si>
  <si>
    <t>CA de Châlons-en-Champagne</t>
  </si>
  <si>
    <t>CA de Forbach Porte de France</t>
  </si>
  <si>
    <t>CA de Haguenau</t>
  </si>
  <si>
    <t>CA de Saint-Dié-des-Vosges</t>
  </si>
  <si>
    <t>CA du Grand Verdun</t>
  </si>
  <si>
    <t>CA du Val de Fensch</t>
  </si>
  <si>
    <t>CU du Grand Reims</t>
  </si>
  <si>
    <t>Eurométropole de Strasbourg</t>
  </si>
  <si>
    <t>Metz Métropole</t>
  </si>
  <si>
    <t>Métropole du Grand Nancy</t>
  </si>
  <si>
    <t>CA Amiens Métropole</t>
  </si>
  <si>
    <t>CA Chauny Tergnier La Fère</t>
  </si>
  <si>
    <t>CA Creil Sud Oise</t>
  </si>
  <si>
    <t>CA Douaisis Agglo</t>
  </si>
  <si>
    <t>CA Grand Calais Terres et Mers</t>
  </si>
  <si>
    <t>CA GrandSoissons Agglomération</t>
  </si>
  <si>
    <t>CA Maubeuge Val de Sambre</t>
  </si>
  <si>
    <t>CA Valenciennes Métropole</t>
  </si>
  <si>
    <t>CA d'Hénin-Carvin</t>
  </si>
  <si>
    <t>CA de Béthune-Bruay, Artois-Lys Romane</t>
  </si>
  <si>
    <t>CA de Cambrai</t>
  </si>
  <si>
    <t>CA de Lens - Liévin</t>
  </si>
  <si>
    <t>CA de la Baie de Somme</t>
  </si>
  <si>
    <t>CA de la Porte du Hainaut</t>
  </si>
  <si>
    <t>CA de la Région de Château-Thierry</t>
  </si>
  <si>
    <t>CA de la Région de Compiègne et de la Basse Automne</t>
  </si>
  <si>
    <t>CA des Deux Baies en Montreuillois</t>
  </si>
  <si>
    <t>CA du Beauvaisis</t>
  </si>
  <si>
    <t>CA du Boulonnais</t>
  </si>
  <si>
    <t>CA du Caudrésis et du Catésis</t>
  </si>
  <si>
    <t>CA du Pays de Laon</t>
  </si>
  <si>
    <t>CA du Pays de Saint-Omer</t>
  </si>
  <si>
    <t>CA du Saint-Quentinois</t>
  </si>
  <si>
    <t>CU d'Arras</t>
  </si>
  <si>
    <t>CU de Dunkerque</t>
  </si>
  <si>
    <t>Métropole Européenne de Lille</t>
  </si>
  <si>
    <t>CA Coeur d'Essonne Agglomération</t>
  </si>
  <si>
    <t>CA Communauté Paris-Saclay</t>
  </si>
  <si>
    <t>CA Coulommiers Pays de Brie</t>
  </si>
  <si>
    <t>CA Grand Paris Sud Seine Essonne Sénart</t>
  </si>
  <si>
    <t>CA Marne et Gondoire</t>
  </si>
  <si>
    <t>CA Melun Val de Seine</t>
  </si>
  <si>
    <t>CA Paris - Vallée de la Marne</t>
  </si>
  <si>
    <t>CA Plaine Vallée</t>
  </si>
  <si>
    <t>CA Rambouillet Territoires</t>
  </si>
  <si>
    <t>CA Roissy Pays de France</t>
  </si>
  <si>
    <t>CA Saint Germain Boucles de Seine</t>
  </si>
  <si>
    <t>CA Val Parisis</t>
  </si>
  <si>
    <t>CA Val d'Europe Agglomération</t>
  </si>
  <si>
    <t>CA Val d'Yerres Val de Seine</t>
  </si>
  <si>
    <t>CA Versailles Grand Parc (CAVGP)</t>
  </si>
  <si>
    <t>CA de Cergy-Pontoise</t>
  </si>
  <si>
    <t>CA de Saint Quentin en Yvelines</t>
  </si>
  <si>
    <t>CA du Pays de Fontainebleau</t>
  </si>
  <si>
    <t>CA du Pays de Meaux</t>
  </si>
  <si>
    <t>CU Grand Paris Seine et Oise</t>
  </si>
  <si>
    <t>Métropole du Grand Paris</t>
  </si>
  <si>
    <t>CA Caux Seine Agglo</t>
  </si>
  <si>
    <t>CA Evreux Portes de Normandie</t>
  </si>
  <si>
    <t>CA Flers Agglo</t>
  </si>
  <si>
    <t>CA Fécamp Caux Littoral Agglomération</t>
  </si>
  <si>
    <t>CA Lisieux Normandie</t>
  </si>
  <si>
    <t>CA Mont-Saint-Michel-Normandie</t>
  </si>
  <si>
    <t>CA Saint-Lô Agglo</t>
  </si>
  <si>
    <t>CA Seine Normandie Agglomération</t>
  </si>
  <si>
    <t>CA Seine-Eure</t>
  </si>
  <si>
    <t>CA de la Région Dieppoise</t>
  </si>
  <si>
    <t>CA du Cotentin</t>
  </si>
  <si>
    <t>CU Caen la Mer</t>
  </si>
  <si>
    <t>CU Le Havre Seine Métropole</t>
  </si>
  <si>
    <t>CU d'Alençon</t>
  </si>
  <si>
    <t>Métropole Rouen Normandie</t>
  </si>
  <si>
    <t>Bordeaux Métropole</t>
  </si>
  <si>
    <t>CA Agglomération d'Agen</t>
  </si>
  <si>
    <t>CA Bassin d'Arcachon Sud (COBAS)</t>
  </si>
  <si>
    <t>CA Bergeracoise</t>
  </si>
  <si>
    <t>CA Grand Châtellerault</t>
  </si>
  <si>
    <t>CA Le Grand Périgueux</t>
  </si>
  <si>
    <t>CA Mont de Marsan Agglomération</t>
  </si>
  <si>
    <t>CA Pau Béarn Pyrénées</t>
  </si>
  <si>
    <t>CA Rochefort Océan</t>
  </si>
  <si>
    <t>CA Royan Atlantique</t>
  </si>
  <si>
    <t>CA Tulle Agglo</t>
  </si>
  <si>
    <t>CA Val de Garonne Agglomération</t>
  </si>
  <si>
    <t>CA de La Rochelle</t>
  </si>
  <si>
    <t>CA du Bassin de Brive</t>
  </si>
  <si>
    <t>CA du Bocage Bressuirais</t>
  </si>
  <si>
    <t>CA du Grand Angoulême</t>
  </si>
  <si>
    <t>CA du Grand Cognac</t>
  </si>
  <si>
    <t>CA du Grand Dax</t>
  </si>
  <si>
    <t>CA du Grand Guéret</t>
  </si>
  <si>
    <t>CA du Grand Villeneuvois</t>
  </si>
  <si>
    <t>CA du Libournais</t>
  </si>
  <si>
    <t>CA du Niortais</t>
  </si>
  <si>
    <t>CA du Pays Basque</t>
  </si>
  <si>
    <t>CU Limoges Métropole</t>
  </si>
  <si>
    <t>CU du Grand Poitiers</t>
  </si>
  <si>
    <t>CA Alès Agglomération</t>
  </si>
  <si>
    <t>CA Carcassonne Agglo</t>
  </si>
  <si>
    <t>CA Gaillac-Graulhet</t>
  </si>
  <si>
    <t>CA Grand Auch Coeur de Gascogne</t>
  </si>
  <si>
    <t>CA Grand Montauban</t>
  </si>
  <si>
    <t>CA Hérault-Méditerranée</t>
  </si>
  <si>
    <t>CA Le Grand Narbonne</t>
  </si>
  <si>
    <t>CA Le Muretain Agglo</t>
  </si>
  <si>
    <t>CA Rodez Agglomération</t>
  </si>
  <si>
    <t>CA Sète Agglopôle Méditerranée</t>
  </si>
  <si>
    <t>CA Tarbes-Lourdes-Pyrénées</t>
  </si>
  <si>
    <t>CA de Béziers-Méditerranée</t>
  </si>
  <si>
    <t>CA de Castres Mazamet</t>
  </si>
  <si>
    <t>CA de Nîmes Métropole</t>
  </si>
  <si>
    <t>CA de l'Albigeois (C2A)</t>
  </si>
  <si>
    <t>CA du Gard Rhodanien</t>
  </si>
  <si>
    <t>CA du Grand Cahors</t>
  </si>
  <si>
    <t>CA du Pays de l'Or</t>
  </si>
  <si>
    <t>CA du Sicoval</t>
  </si>
  <si>
    <t>CU Perpignan Méditerranée Métropole</t>
  </si>
  <si>
    <t>Montpellier Méditerranée Métropole</t>
  </si>
  <si>
    <t>Toulouse Métropole</t>
  </si>
  <si>
    <t>CA Clisson Sèvre et Maine Agglo</t>
  </si>
  <si>
    <t>CA Laval Agglomération</t>
  </si>
  <si>
    <t>CA Les Sables d'Olonne Agglomération</t>
  </si>
  <si>
    <t>CA Mauges Communauté</t>
  </si>
  <si>
    <t>CA Pornic Agglo Pays de Retz</t>
  </si>
  <si>
    <t>CA Saumur Val de Loire</t>
  </si>
  <si>
    <t>CA Terres de Montaigu</t>
  </si>
  <si>
    <t>CA de la Région Nazairienne et de l'Estuaire (CARENE)</t>
  </si>
  <si>
    <t>CA du Pays de Saint-Gilles-Croix-de-Vie</t>
  </si>
  <si>
    <t>CU Angers Loire Métropole</t>
  </si>
  <si>
    <t>CU Le Mans Métropole</t>
  </si>
  <si>
    <t>Nantes Métropole</t>
  </si>
  <si>
    <t>CA Cannes Pays de Lérins</t>
  </si>
  <si>
    <t>CA Dracénie Provence Verdon Agglomération</t>
  </si>
  <si>
    <t>CA Durance-Lubéron-Verdon Agglomération</t>
  </si>
  <si>
    <t>CA Estérel Côte d'Azur Agglomération</t>
  </si>
  <si>
    <t>CA Gap-Tallard-Durance</t>
  </si>
  <si>
    <t>CA Luberon Monts de Vaucluse</t>
  </si>
  <si>
    <t>CA Provence-Alpes-Agglomération</t>
  </si>
  <si>
    <t>CA Sud Sainte Baume</t>
  </si>
  <si>
    <t>CA Terre de Provence</t>
  </si>
  <si>
    <t>CA Ventoux-Comtat-Venaissin (COVE)</t>
  </si>
  <si>
    <t>CA d'Arles-Crau-Camargue-Montagnette</t>
  </si>
  <si>
    <t>CA de Sophia Antipolis</t>
  </si>
  <si>
    <t>CA de la Provence Verte</t>
  </si>
  <si>
    <t>CA de la Riviera Française</t>
  </si>
  <si>
    <t>CA des Sorgues du Comtat</t>
  </si>
  <si>
    <t>CA du Grand Avignon (COGA)</t>
  </si>
  <si>
    <t>CA du Pays de Grasse</t>
  </si>
  <si>
    <t>Métropole Nice Côte d'Azur</t>
  </si>
  <si>
    <t>Métropole Toulon-Provence-Méditerranée</t>
  </si>
  <si>
    <t>Métropole d'Aix-Marseille-Provence</t>
  </si>
  <si>
    <t>CA CAP Excellence</t>
  </si>
  <si>
    <t>CA Grand Sud Caraïbe</t>
  </si>
  <si>
    <t>CA La Riviéra du Levant</t>
  </si>
  <si>
    <t>CA du Nord Basse-Terre</t>
  </si>
  <si>
    <t>CA du Nord Grande Terre</t>
  </si>
  <si>
    <t>CA de l'Espace Sud de la Martinique</t>
  </si>
  <si>
    <t>CA du Centre de la Martinique</t>
  </si>
  <si>
    <t>CA du Pays Nord Martinique</t>
  </si>
  <si>
    <t>CA du Centre Littoral</t>
  </si>
  <si>
    <t>CA CIVIS (Communauté Intercommunale des Villes Solidaires)</t>
  </si>
  <si>
    <t>CA Intercommunale de la Réunion Est (CIREST)</t>
  </si>
  <si>
    <t>CA Intercommunale du Nord de la Réunion (CINOR)</t>
  </si>
  <si>
    <t>CA Territoire de la Côte Ouest (TCO)</t>
  </si>
  <si>
    <t>CA du Sud</t>
  </si>
  <si>
    <t>CA de Dembeni / Mamoudzou</t>
  </si>
  <si>
    <t>CA du Grand Nord de Mayotte</t>
  </si>
  <si>
    <t>Type de GFP</t>
  </si>
  <si>
    <t>2.7  Les principaux groupements de communes à fiscalité propre, par région</t>
  </si>
  <si>
    <t>Taille moyenne des syndicats</t>
  </si>
  <si>
    <t>2.3  Les communes par taille et par région</t>
  </si>
  <si>
    <t>2.4  Les communes de plus de 100 000 habitants par région</t>
  </si>
  <si>
    <t>2.5  Les groupements de communes à fiscalité propre par région</t>
  </si>
  <si>
    <r>
      <t>Population</t>
    </r>
    <r>
      <rPr>
        <b/>
        <vertAlign val="superscript"/>
        <sz val="11"/>
        <rFont val="Arial"/>
        <family val="2"/>
      </rPr>
      <t>(a)</t>
    </r>
    <r>
      <rPr>
        <b/>
        <sz val="11"/>
        <rFont val="Arial"/>
        <family val="2"/>
      </rPr>
      <t xml:space="preserve"> regroupée dans des groupements de communes à fiscalité propre</t>
    </r>
  </si>
  <si>
    <t>Taille moyenne des groupements de communes à fiscalité propre</t>
  </si>
  <si>
    <t>SIVU</t>
  </si>
  <si>
    <t>SIVOM</t>
  </si>
  <si>
    <t>EPT</t>
  </si>
  <si>
    <t>PETR</t>
  </si>
  <si>
    <t>2.6  Les syndicats par région</t>
  </si>
  <si>
    <r>
      <rPr>
        <i/>
        <sz val="9"/>
        <rFont val="Arial"/>
        <family val="2"/>
      </rPr>
      <t>(a) Population totale cumulée, en vigueur au 1</t>
    </r>
    <r>
      <rPr>
        <i/>
        <vertAlign val="superscript"/>
        <sz val="9"/>
        <rFont val="Arial"/>
        <family val="2"/>
      </rPr>
      <t>er</t>
    </r>
    <r>
      <rPr>
        <i/>
        <sz val="9"/>
        <rFont val="Arial"/>
        <family val="2"/>
      </rPr>
      <t xml:space="preserve"> janvier de chaque année, des collectivités composant les groupements.  </t>
    </r>
  </si>
  <si>
    <r>
      <rPr>
        <i/>
        <sz val="9"/>
        <rFont val="Arial"/>
        <family val="2"/>
      </rPr>
      <t>(a) Population totale, en vigueur au 1</t>
    </r>
    <r>
      <rPr>
        <i/>
        <vertAlign val="superscript"/>
        <sz val="9"/>
        <rFont val="Arial"/>
        <family val="2"/>
      </rPr>
      <t>er</t>
    </r>
    <r>
      <rPr>
        <i/>
        <sz val="9"/>
        <rFont val="Arial"/>
        <family val="2"/>
      </rPr>
      <t xml:space="preserve"> janvier de chaque année, des collectivités composant les groupements.  </t>
    </r>
  </si>
  <si>
    <t>The SAS System</t>
  </si>
  <si>
    <t>Ensemble des EPCI à fiscalité propre</t>
  </si>
  <si>
    <t>Population totale</t>
  </si>
  <si>
    <t>Taux d'évolution sur 6 ans</t>
  </si>
  <si>
    <t>CA Lunel Agglo</t>
  </si>
  <si>
    <t>CA Coeur de Flandre</t>
  </si>
  <si>
    <t>Source : Insee, Recensement de la population. Population municipale en vigueur en 2025 (millésimée 2022)</t>
  </si>
  <si>
    <t>Nombre de communes et population municipale au 1er janvier 2025, selon la taille des communes</t>
  </si>
  <si>
    <r>
      <t xml:space="preserve">  2019</t>
    </r>
    <r>
      <rPr>
        <sz val="11"/>
        <rFont val="Arial"/>
        <family val="2"/>
      </rPr>
      <t xml:space="preserve">
(millésimée 2016)</t>
    </r>
  </si>
  <si>
    <r>
      <t xml:space="preserve">  2025</t>
    </r>
    <r>
      <rPr>
        <sz val="11"/>
        <rFont val="Arial"/>
        <family val="2"/>
      </rPr>
      <t xml:space="preserve">
(millésimée 2022)</t>
    </r>
  </si>
  <si>
    <r>
      <t>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janvier 2025</t>
    </r>
  </si>
  <si>
    <t>Répartition des communes et de la population municipale au 1er janvier 2025, selon la taille des communes</t>
  </si>
  <si>
    <t>Nombre de syndicats</t>
  </si>
  <si>
    <t>Saint-Étienne Métropole</t>
  </si>
  <si>
    <t>CA Haut-Bugey Agglomération</t>
  </si>
  <si>
    <t>CA Étampois Sud Essonne</t>
  </si>
  <si>
    <t>CA ECLA  (Espace Communautaire Lons Agglomération)</t>
  </si>
  <si>
    <t>CA Coeur d'Ostrevent</t>
  </si>
  <si>
    <t>CA du Grand Saint-Dizier Der et Vallées</t>
  </si>
  <si>
    <t>CA Cholet Agglomération</t>
  </si>
  <si>
    <t>CA La Roche-sur-Yon - Agglomération</t>
  </si>
  <si>
    <t>CA de la Presqu'île de Guérande Atlantique (Cap Atlantique)</t>
  </si>
  <si>
    <t>CA du Bassin d'Arcachon Nord (COBAN)</t>
  </si>
  <si>
    <t>CA "Saintes - Grandes Rives - L'Agglo"</t>
  </si>
  <si>
    <t>CA L'Agglo Foix-Varilhes</t>
  </si>
  <si>
    <r>
      <t>Les communautés d'agglomération (CA), communautés urbaines (CU) et métropoles au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</si>
</sst>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000"/>
    <numFmt numFmtId="165" formatCode="0.0%"/>
    <numFmt numFmtId="166" formatCode="\+0.0%;\-0.0%"/>
    <numFmt numFmtId="167" formatCode="\+&quot; &quot;0.0&quot; &quot;%;\-&quot; &quot;0.0&quot; &quot;%"/>
    <numFmt numFmtId="168" formatCode="_-* #,##0.00\ &quot;F&quot;_-;\-* #,##0.00\ &quot;F&quot;_-;_-* &quot;-&quot;??\ &quot;F&quot;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name val="MS Sans Serif"/>
      <family val="2"/>
    </font>
    <font>
      <b/>
      <sz val="14"/>
      <name val="Arial"/>
      <family val="2"/>
    </font>
    <font>
      <sz val="9.5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b/>
      <vertAlign val="superscript"/>
      <sz val="11"/>
      <name val="Arial"/>
      <family val="2"/>
    </font>
    <font>
      <i/>
      <vertAlign val="superscript"/>
      <sz val="9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vertAlign val="superscript"/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/>
    <xf numFmtId="0" fontId="23" fillId="0" borderId="0"/>
    <xf numFmtId="0" fontId="26" fillId="0" borderId="0"/>
    <xf numFmtId="0" fontId="26" fillId="0" borderId="0"/>
    <xf numFmtId="44" fontId="1" fillId="0" borderId="0" applyFont="0" applyFill="0" applyBorder="0" applyAlignment="0" applyProtection="0"/>
    <xf numFmtId="0" fontId="23" fillId="0" borderId="0"/>
    <xf numFmtId="0" fontId="26" fillId="0" borderId="0"/>
  </cellStyleXfs>
  <cellXfs count="203">
    <xf numFmtId="0" fontId="0" fillId="0" borderId="0" xfId="0"/>
    <xf numFmtId="0" fontId="20" fillId="33" borderId="0" xfId="0" applyFont="1" applyFill="1"/>
    <xf numFmtId="0" fontId="20" fillId="33" borderId="0" xfId="0" applyFont="1" applyFill="1" applyAlignment="1">
      <alignment vertical="top" wrapText="1"/>
    </xf>
    <xf numFmtId="0" fontId="20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 vertical="top" wrapText="1"/>
    </xf>
    <xf numFmtId="3" fontId="22" fillId="33" borderId="0" xfId="0" applyNumberFormat="1" applyFont="1" applyFill="1" applyAlignment="1">
      <alignment vertical="top" wrapText="1"/>
    </xf>
    <xf numFmtId="0" fontId="22" fillId="33" borderId="0" xfId="0" applyFont="1" applyFill="1" applyAlignment="1">
      <alignment vertical="top" wrapText="1"/>
    </xf>
    <xf numFmtId="0" fontId="24" fillId="34" borderId="0" xfId="45" applyFont="1" applyFill="1" applyAlignment="1">
      <alignment vertical="center"/>
    </xf>
    <xf numFmtId="3" fontId="25" fillId="34" borderId="0" xfId="45" applyNumberFormat="1" applyFont="1" applyFill="1" applyAlignment="1">
      <alignment horizontal="center" vertical="center"/>
    </xf>
    <xf numFmtId="3" fontId="25" fillId="34" borderId="0" xfId="45" applyNumberFormat="1" applyFont="1" applyFill="1" applyAlignment="1">
      <alignment vertical="center"/>
    </xf>
    <xf numFmtId="0" fontId="25" fillId="34" borderId="0" xfId="45" applyFont="1" applyFill="1" applyAlignment="1">
      <alignment vertical="center"/>
    </xf>
    <xf numFmtId="0" fontId="25" fillId="35" borderId="0" xfId="45" applyFont="1" applyFill="1" applyAlignment="1">
      <alignment vertical="center"/>
    </xf>
    <xf numFmtId="3" fontId="25" fillId="35" borderId="0" xfId="45" applyNumberFormat="1" applyFont="1" applyFill="1" applyAlignment="1">
      <alignment vertical="center"/>
    </xf>
    <xf numFmtId="3" fontId="26" fillId="35" borderId="0" xfId="45" applyNumberFormat="1" applyFont="1" applyFill="1" applyAlignment="1">
      <alignment horizontal="right" vertical="center"/>
    </xf>
    <xf numFmtId="0" fontId="25" fillId="35" borderId="0" xfId="45" applyFont="1" applyFill="1" applyAlignment="1">
      <alignment horizontal="center" vertical="center"/>
    </xf>
    <xf numFmtId="0" fontId="28" fillId="35" borderId="14" xfId="45" applyFont="1" applyFill="1" applyBorder="1" applyAlignment="1">
      <alignment horizontal="left" vertical="center"/>
    </xf>
    <xf numFmtId="0" fontId="29" fillId="35" borderId="18" xfId="45" applyFont="1" applyFill="1" applyBorder="1" applyAlignment="1">
      <alignment horizontal="center" vertical="center"/>
    </xf>
    <xf numFmtId="3" fontId="29" fillId="35" borderId="17" xfId="47" applyNumberFormat="1" applyFont="1" applyFill="1" applyBorder="1" applyAlignment="1">
      <alignment horizontal="center" vertical="center" wrapText="1"/>
    </xf>
    <xf numFmtId="3" fontId="29" fillId="35" borderId="16" xfId="45" applyNumberFormat="1" applyFont="1" applyFill="1" applyBorder="1" applyAlignment="1">
      <alignment horizontal="center" vertical="center" wrapText="1"/>
    </xf>
    <xf numFmtId="164" fontId="26" fillId="35" borderId="18" xfId="45" applyNumberFormat="1" applyFont="1" applyFill="1" applyBorder="1" applyAlignment="1">
      <alignment horizontal="left" vertical="center"/>
    </xf>
    <xf numFmtId="3" fontId="26" fillId="35" borderId="15" xfId="47" applyNumberFormat="1" applyFont="1" applyFill="1" applyBorder="1" applyAlignment="1">
      <alignment horizontal="right" indent="1"/>
    </xf>
    <xf numFmtId="3" fontId="26" fillId="35" borderId="16" xfId="45" applyNumberFormat="1" applyFont="1" applyFill="1" applyBorder="1" applyAlignment="1">
      <alignment horizontal="right" vertical="center" indent="1"/>
    </xf>
    <xf numFmtId="164" fontId="26" fillId="34" borderId="0" xfId="45" applyNumberFormat="1" applyFont="1" applyFill="1" applyBorder="1" applyAlignment="1">
      <alignment horizontal="left" vertical="center"/>
    </xf>
    <xf numFmtId="3" fontId="26" fillId="34" borderId="19" xfId="47" applyNumberFormat="1" applyFont="1" applyFill="1" applyBorder="1" applyAlignment="1">
      <alignment horizontal="right" indent="1"/>
    </xf>
    <xf numFmtId="3" fontId="26" fillId="34" borderId="20" xfId="45" applyNumberFormat="1" applyFont="1" applyFill="1" applyBorder="1" applyAlignment="1">
      <alignment horizontal="right" vertical="center" indent="1"/>
    </xf>
    <xf numFmtId="164" fontId="26" fillId="35" borderId="0" xfId="45" applyNumberFormat="1" applyFont="1" applyFill="1" applyBorder="1" applyAlignment="1">
      <alignment horizontal="left" vertical="center"/>
    </xf>
    <xf numFmtId="3" fontId="26" fillId="35" borderId="19" xfId="47" applyNumberFormat="1" applyFont="1" applyFill="1" applyBorder="1" applyAlignment="1">
      <alignment horizontal="right" indent="1"/>
    </xf>
    <xf numFmtId="3" fontId="26" fillId="35" borderId="20" xfId="45" applyNumberFormat="1" applyFont="1" applyFill="1" applyBorder="1" applyAlignment="1">
      <alignment horizontal="right" vertical="center" indent="1"/>
    </xf>
    <xf numFmtId="3" fontId="26" fillId="35" borderId="0" xfId="45" applyNumberFormat="1" applyFont="1" applyFill="1" applyBorder="1" applyAlignment="1">
      <alignment horizontal="right" vertical="center" indent="1"/>
    </xf>
    <xf numFmtId="164" fontId="29" fillId="35" borderId="14" xfId="45" applyNumberFormat="1" applyFont="1" applyFill="1" applyBorder="1" applyAlignment="1">
      <alignment horizontal="left" vertical="center"/>
    </xf>
    <xf numFmtId="0" fontId="27" fillId="35" borderId="13" xfId="46" applyFont="1" applyFill="1" applyBorder="1" applyAlignment="1">
      <alignment horizontal="left" vertical="center"/>
    </xf>
    <xf numFmtId="3" fontId="29" fillId="35" borderId="21" xfId="45" applyNumberFormat="1" applyFont="1" applyFill="1" applyBorder="1" applyAlignment="1">
      <alignment horizontal="center" vertical="center" wrapText="1"/>
    </xf>
    <xf numFmtId="3" fontId="29" fillId="35" borderId="21" xfId="45" applyNumberFormat="1" applyFont="1" applyFill="1" applyBorder="1" applyAlignment="1">
      <alignment horizontal="center" vertical="center" wrapText="1"/>
    </xf>
    <xf numFmtId="3" fontId="26" fillId="35" borderId="0" xfId="47" applyNumberFormat="1" applyFont="1" applyFill="1" applyBorder="1" applyAlignment="1">
      <alignment horizontal="right" indent="1"/>
    </xf>
    <xf numFmtId="3" fontId="30" fillId="35" borderId="0" xfId="48" applyNumberFormat="1" applyFont="1" applyFill="1" applyAlignment="1">
      <alignment horizontal="left"/>
    </xf>
    <xf numFmtId="0" fontId="30" fillId="35" borderId="0" xfId="46" applyFont="1" applyFill="1" applyBorder="1" applyAlignment="1">
      <alignment vertical="center"/>
    </xf>
    <xf numFmtId="165" fontId="26" fillId="35" borderId="15" xfId="1" applyNumberFormat="1" applyFont="1" applyFill="1" applyBorder="1" applyAlignment="1">
      <alignment horizontal="right" indent="1"/>
    </xf>
    <xf numFmtId="165" fontId="26" fillId="35" borderId="16" xfId="1" applyNumberFormat="1" applyFont="1" applyFill="1" applyBorder="1" applyAlignment="1">
      <alignment horizontal="right" vertical="center" indent="1"/>
    </xf>
    <xf numFmtId="165" fontId="26" fillId="34" borderId="19" xfId="1" applyNumberFormat="1" applyFont="1" applyFill="1" applyBorder="1" applyAlignment="1">
      <alignment horizontal="right" indent="1"/>
    </xf>
    <xf numFmtId="165" fontId="26" fillId="34" borderId="20" xfId="1" applyNumberFormat="1" applyFont="1" applyFill="1" applyBorder="1" applyAlignment="1">
      <alignment horizontal="right" vertical="center" indent="1"/>
    </xf>
    <xf numFmtId="165" fontId="26" fillId="35" borderId="19" xfId="1" applyNumberFormat="1" applyFont="1" applyFill="1" applyBorder="1" applyAlignment="1">
      <alignment horizontal="right" indent="1"/>
    </xf>
    <xf numFmtId="165" fontId="26" fillId="35" borderId="20" xfId="1" applyNumberFormat="1" applyFont="1" applyFill="1" applyBorder="1" applyAlignment="1">
      <alignment horizontal="right" vertical="center" indent="1"/>
    </xf>
    <xf numFmtId="0" fontId="20" fillId="33" borderId="22" xfId="0" applyFont="1" applyFill="1" applyBorder="1"/>
    <xf numFmtId="164" fontId="29" fillId="34" borderId="14" xfId="45" applyNumberFormat="1" applyFont="1" applyFill="1" applyBorder="1" applyAlignment="1">
      <alignment horizontal="left" vertical="center"/>
    </xf>
    <xf numFmtId="3" fontId="29" fillId="34" borderId="17" xfId="47" applyNumberFormat="1" applyFont="1" applyFill="1" applyBorder="1" applyAlignment="1">
      <alignment horizontal="right" indent="1"/>
    </xf>
    <xf numFmtId="3" fontId="29" fillId="34" borderId="21" xfId="45" applyNumberFormat="1" applyFont="1" applyFill="1" applyBorder="1" applyAlignment="1">
      <alignment horizontal="right" vertical="center" indent="1"/>
    </xf>
    <xf numFmtId="165" fontId="29" fillId="34" borderId="17" xfId="1" applyNumberFormat="1" applyFont="1" applyFill="1" applyBorder="1" applyAlignment="1">
      <alignment horizontal="right" indent="1"/>
    </xf>
    <xf numFmtId="165" fontId="29" fillId="34" borderId="21" xfId="1" applyNumberFormat="1" applyFont="1" applyFill="1" applyBorder="1" applyAlignment="1">
      <alignment horizontal="right" vertical="center" indent="1"/>
    </xf>
    <xf numFmtId="0" fontId="0" fillId="35" borderId="0" xfId="0" applyFill="1"/>
    <xf numFmtId="165" fontId="29" fillId="35" borderId="17" xfId="1" applyNumberFormat="1" applyFont="1" applyFill="1" applyBorder="1" applyAlignment="1">
      <alignment horizontal="right" indent="1"/>
    </xf>
    <xf numFmtId="165" fontId="29" fillId="35" borderId="21" xfId="1" applyNumberFormat="1" applyFont="1" applyFill="1" applyBorder="1" applyAlignment="1">
      <alignment horizontal="right" vertical="center" indent="1"/>
    </xf>
    <xf numFmtId="0" fontId="24" fillId="34" borderId="0" xfId="50" applyFont="1" applyFill="1" applyAlignment="1">
      <alignment vertical="center"/>
    </xf>
    <xf numFmtId="0" fontId="27" fillId="35" borderId="0" xfId="50" applyFont="1" applyFill="1" applyBorder="1" applyAlignment="1"/>
    <xf numFmtId="0" fontId="28" fillId="35" borderId="14" xfId="50" applyFont="1" applyFill="1" applyBorder="1" applyAlignment="1">
      <alignment vertical="center"/>
    </xf>
    <xf numFmtId="0" fontId="16" fillId="0" borderId="14" xfId="0" applyFont="1" applyBorder="1"/>
    <xf numFmtId="0" fontId="0" fillId="34" borderId="0" xfId="0" applyFill="1"/>
    <xf numFmtId="3" fontId="0" fillId="0" borderId="0" xfId="0" applyNumberFormat="1"/>
    <xf numFmtId="3" fontId="16" fillId="0" borderId="14" xfId="0" applyNumberFormat="1" applyFont="1" applyBorder="1"/>
    <xf numFmtId="3" fontId="0" fillId="34" borderId="0" xfId="0" applyNumberFormat="1" applyFill="1"/>
    <xf numFmtId="3" fontId="16" fillId="34" borderId="14" xfId="0" applyNumberFormat="1" applyFont="1" applyFill="1" applyBorder="1"/>
    <xf numFmtId="0" fontId="16" fillId="34" borderId="14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5" fillId="0" borderId="0" xfId="50" applyFont="1" applyFill="1" applyAlignment="1">
      <alignment vertical="center"/>
    </xf>
    <xf numFmtId="0" fontId="24" fillId="34" borderId="0" xfId="46" applyFont="1" applyFill="1" applyAlignment="1">
      <alignment vertical="center"/>
    </xf>
    <xf numFmtId="0" fontId="25" fillId="34" borderId="0" xfId="46" applyFont="1" applyFill="1" applyAlignment="1">
      <alignment vertical="center"/>
    </xf>
    <xf numFmtId="0" fontId="25" fillId="0" borderId="0" xfId="46" applyFont="1" applyFill="1" applyAlignment="1">
      <alignment vertical="center"/>
    </xf>
    <xf numFmtId="0" fontId="1" fillId="35" borderId="0" xfId="47" applyFont="1" applyFill="1" applyAlignment="1">
      <alignment vertical="center"/>
    </xf>
    <xf numFmtId="0" fontId="1" fillId="0" borderId="0" xfId="47" applyFont="1" applyFill="1" applyAlignment="1">
      <alignment vertical="center"/>
    </xf>
    <xf numFmtId="3" fontId="27" fillId="35" borderId="0" xfId="47" applyNumberFormat="1" applyFont="1" applyFill="1" applyBorder="1" applyAlignment="1">
      <alignment vertical="center"/>
    </xf>
    <xf numFmtId="3" fontId="26" fillId="35" borderId="0" xfId="47" applyNumberFormat="1" applyFont="1" applyFill="1" applyBorder="1" applyAlignment="1"/>
    <xf numFmtId="3" fontId="30" fillId="35" borderId="0" xfId="47" applyNumberFormat="1" applyFont="1" applyFill="1" applyAlignment="1">
      <alignment vertical="center"/>
    </xf>
    <xf numFmtId="0" fontId="26" fillId="35" borderId="0" xfId="0" applyFont="1" applyFill="1"/>
    <xf numFmtId="3" fontId="1" fillId="0" borderId="0" xfId="47" applyNumberFormat="1" applyFont="1" applyFill="1" applyAlignment="1">
      <alignment vertical="center"/>
    </xf>
    <xf numFmtId="0" fontId="34" fillId="35" borderId="0" xfId="46" applyFont="1" applyFill="1" applyAlignment="1">
      <alignment vertical="center"/>
    </xf>
    <xf numFmtId="0" fontId="27" fillId="35" borderId="0" xfId="47" applyFont="1" applyFill="1" applyBorder="1" applyAlignment="1">
      <alignment horizontal="left" vertical="center"/>
    </xf>
    <xf numFmtId="3" fontId="26" fillId="35" borderId="0" xfId="47" applyNumberFormat="1" applyFont="1" applyFill="1" applyBorder="1" applyAlignment="1">
      <alignment horizontal="left"/>
    </xf>
    <xf numFmtId="168" fontId="29" fillId="35" borderId="14" xfId="49" applyNumberFormat="1" applyFont="1" applyFill="1" applyBorder="1" applyAlignment="1">
      <alignment horizontal="left" vertical="center" wrapText="1"/>
    </xf>
    <xf numFmtId="0" fontId="16" fillId="35" borderId="14" xfId="0" applyFont="1" applyFill="1" applyBorder="1" applyAlignment="1">
      <alignment horizontal="center"/>
    </xf>
    <xf numFmtId="3" fontId="0" fillId="35" borderId="0" xfId="0" applyNumberFormat="1" applyFill="1"/>
    <xf numFmtId="3" fontId="16" fillId="35" borderId="14" xfId="0" applyNumberFormat="1" applyFont="1" applyFill="1" applyBorder="1"/>
    <xf numFmtId="166" fontId="0" fillId="34" borderId="0" xfId="0" applyNumberFormat="1" applyFill="1"/>
    <xf numFmtId="166" fontId="0" fillId="34" borderId="14" xfId="0" applyNumberFormat="1" applyFill="1" applyBorder="1"/>
    <xf numFmtId="0" fontId="25" fillId="34" borderId="0" xfId="46" applyFont="1" applyFill="1" applyAlignment="1">
      <alignment horizontal="center" vertical="center"/>
    </xf>
    <xf numFmtId="0" fontId="36" fillId="35" borderId="0" xfId="46" applyFont="1" applyFill="1" applyAlignment="1">
      <alignment vertical="center"/>
    </xf>
    <xf numFmtId="0" fontId="25" fillId="35" borderId="0" xfId="46" applyFont="1" applyFill="1" applyAlignment="1">
      <alignment horizontal="center" vertical="center"/>
    </xf>
    <xf numFmtId="0" fontId="25" fillId="35" borderId="0" xfId="46" applyFont="1" applyFill="1" applyAlignment="1">
      <alignment vertical="center"/>
    </xf>
    <xf numFmtId="0" fontId="27" fillId="35" borderId="0" xfId="46" applyFont="1" applyFill="1" applyAlignment="1">
      <alignment vertical="center"/>
    </xf>
    <xf numFmtId="3" fontId="37" fillId="35" borderId="0" xfId="46" applyNumberFormat="1" applyFont="1" applyFill="1" applyAlignment="1">
      <alignment vertical="center"/>
    </xf>
    <xf numFmtId="0" fontId="28" fillId="35" borderId="0" xfId="46" applyFont="1" applyFill="1" applyAlignment="1">
      <alignment vertical="center"/>
    </xf>
    <xf numFmtId="0" fontId="32" fillId="35" borderId="0" xfId="46" applyFont="1" applyFill="1" applyBorder="1" applyAlignment="1">
      <alignment horizontal="left" vertical="center"/>
    </xf>
    <xf numFmtId="0" fontId="25" fillId="35" borderId="0" xfId="46" applyFont="1" applyFill="1" applyBorder="1" applyAlignment="1">
      <alignment vertical="center"/>
    </xf>
    <xf numFmtId="3" fontId="26" fillId="35" borderId="0" xfId="46" applyNumberFormat="1" applyFont="1" applyFill="1" applyAlignment="1">
      <alignment horizontal="right" vertical="center"/>
    </xf>
    <xf numFmtId="49" fontId="38" fillId="0" borderId="0" xfId="0" applyNumberFormat="1" applyFont="1"/>
    <xf numFmtId="3" fontId="38" fillId="0" borderId="0" xfId="0" applyNumberFormat="1" applyFont="1" applyAlignment="1">
      <alignment horizontal="center"/>
    </xf>
    <xf numFmtId="165" fontId="25" fillId="0" borderId="0" xfId="1" applyNumberFormat="1" applyFont="1" applyFill="1" applyAlignment="1">
      <alignment vertical="center"/>
    </xf>
    <xf numFmtId="3" fontId="40" fillId="0" borderId="0" xfId="0" applyNumberFormat="1" applyFont="1" applyBorder="1" applyAlignment="1">
      <alignment horizontal="right" vertical="center" wrapText="1"/>
    </xf>
    <xf numFmtId="3" fontId="40" fillId="0" borderId="0" xfId="0" applyNumberFormat="1" applyFont="1" applyBorder="1" applyAlignment="1" applyProtection="1">
      <alignment horizontal="right" vertical="center" wrapText="1"/>
    </xf>
    <xf numFmtId="0" fontId="40" fillId="0" borderId="0" xfId="0" applyFont="1" applyBorder="1" applyAlignment="1">
      <alignment horizontal="left" vertical="center" wrapText="1"/>
    </xf>
    <xf numFmtId="3" fontId="28" fillId="35" borderId="0" xfId="45" applyNumberFormat="1" applyFont="1" applyFill="1" applyAlignment="1">
      <alignment horizontal="left" vertical="center"/>
    </xf>
    <xf numFmtId="3" fontId="25" fillId="35" borderId="0" xfId="46" applyNumberFormat="1" applyFont="1" applyFill="1" applyAlignment="1">
      <alignment horizontal="center" vertical="center"/>
    </xf>
    <xf numFmtId="0" fontId="25" fillId="0" borderId="0" xfId="46" applyFont="1" applyFill="1" applyAlignment="1">
      <alignment horizontal="center" vertical="center"/>
    </xf>
    <xf numFmtId="3" fontId="25" fillId="0" borderId="0" xfId="46" applyNumberFormat="1" applyFont="1" applyFill="1" applyAlignment="1">
      <alignment horizontal="center" vertical="center"/>
    </xf>
    <xf numFmtId="3" fontId="25" fillId="0" borderId="0" xfId="46" applyNumberFormat="1" applyFont="1" applyFill="1" applyAlignment="1">
      <alignment vertical="center"/>
    </xf>
    <xf numFmtId="3" fontId="26" fillId="0" borderId="0" xfId="46" applyNumberFormat="1" applyFont="1" applyFill="1" applyAlignment="1">
      <alignment horizontal="right" vertical="center"/>
    </xf>
    <xf numFmtId="3" fontId="22" fillId="33" borderId="18" xfId="0" applyNumberFormat="1" applyFont="1" applyFill="1" applyBorder="1" applyAlignment="1">
      <alignment vertical="top" wrapText="1"/>
    </xf>
    <xf numFmtId="3" fontId="22" fillId="33" borderId="0" xfId="0" applyNumberFormat="1" applyFont="1" applyFill="1" applyBorder="1" applyAlignment="1">
      <alignment vertical="top" wrapText="1"/>
    </xf>
    <xf numFmtId="3" fontId="22" fillId="33" borderId="13" xfId="0" applyNumberFormat="1" applyFont="1" applyFill="1" applyBorder="1" applyAlignment="1">
      <alignment vertical="top" wrapText="1"/>
    </xf>
    <xf numFmtId="167" fontId="39" fillId="0" borderId="24" xfId="47" applyNumberFormat="1" applyFont="1" applyBorder="1" applyAlignment="1">
      <alignment horizontal="right" vertical="center" indent="1"/>
    </xf>
    <xf numFmtId="167" fontId="39" fillId="34" borderId="24" xfId="47" applyNumberFormat="1" applyFont="1" applyFill="1" applyBorder="1" applyAlignment="1">
      <alignment horizontal="right" vertical="center" indent="1"/>
    </xf>
    <xf numFmtId="167" fontId="39" fillId="34" borderId="25" xfId="47" applyNumberFormat="1" applyFont="1" applyFill="1" applyBorder="1" applyAlignment="1">
      <alignment horizontal="right" vertical="center" indent="1"/>
    </xf>
    <xf numFmtId="167" fontId="39" fillId="0" borderId="23" xfId="47" applyNumberFormat="1" applyFont="1" applyBorder="1" applyAlignment="1">
      <alignment horizontal="right" vertical="center" indent="1"/>
    </xf>
    <xf numFmtId="167" fontId="39" fillId="0" borderId="25" xfId="47" applyNumberFormat="1" applyFont="1" applyBorder="1" applyAlignment="1">
      <alignment horizontal="right" vertical="center" indent="1"/>
    </xf>
    <xf numFmtId="167" fontId="39" fillId="34" borderId="23" xfId="47" applyNumberFormat="1" applyFont="1" applyFill="1" applyBorder="1" applyAlignment="1">
      <alignment horizontal="right" vertical="center" indent="1"/>
    </xf>
    <xf numFmtId="3" fontId="22" fillId="34" borderId="0" xfId="0" applyNumberFormat="1" applyFont="1" applyFill="1" applyBorder="1" applyAlignment="1">
      <alignment vertical="top" wrapText="1"/>
    </xf>
    <xf numFmtId="3" fontId="22" fillId="34" borderId="13" xfId="0" applyNumberFormat="1" applyFont="1" applyFill="1" applyBorder="1" applyAlignment="1">
      <alignment vertical="top" wrapText="1"/>
    </xf>
    <xf numFmtId="3" fontId="22" fillId="34" borderId="18" xfId="0" applyNumberFormat="1" applyFont="1" applyFill="1" applyBorder="1" applyAlignment="1">
      <alignment vertical="top" wrapText="1"/>
    </xf>
    <xf numFmtId="3" fontId="22" fillId="0" borderId="18" xfId="0" applyNumberFormat="1" applyFont="1" applyFill="1" applyBorder="1" applyAlignment="1">
      <alignment vertical="top" wrapText="1"/>
    </xf>
    <xf numFmtId="3" fontId="22" fillId="0" borderId="13" xfId="0" applyNumberFormat="1" applyFont="1" applyFill="1" applyBorder="1" applyAlignment="1">
      <alignment vertical="top" wrapText="1"/>
    </xf>
    <xf numFmtId="3" fontId="22" fillId="0" borderId="0" xfId="0" applyNumberFormat="1" applyFont="1" applyFill="1" applyBorder="1" applyAlignment="1">
      <alignment vertical="top" wrapText="1"/>
    </xf>
    <xf numFmtId="0" fontId="22" fillId="33" borderId="23" xfId="0" applyFont="1" applyFill="1" applyBorder="1" applyAlignment="1">
      <alignment horizontal="center" vertical="top" wrapText="1"/>
    </xf>
    <xf numFmtId="0" fontId="22" fillId="34" borderId="24" xfId="0" applyFont="1" applyFill="1" applyBorder="1" applyAlignment="1">
      <alignment horizontal="center" vertical="top" wrapText="1"/>
    </xf>
    <xf numFmtId="0" fontId="22" fillId="33" borderId="24" xfId="0" applyFont="1" applyFill="1" applyBorder="1" applyAlignment="1">
      <alignment horizontal="center" vertical="top" wrapText="1"/>
    </xf>
    <xf numFmtId="0" fontId="22" fillId="34" borderId="25" xfId="0" applyFont="1" applyFill="1" applyBorder="1" applyAlignment="1">
      <alignment horizontal="center" vertical="top" wrapText="1"/>
    </xf>
    <xf numFmtId="0" fontId="22" fillId="33" borderId="25" xfId="0" applyFont="1" applyFill="1" applyBorder="1" applyAlignment="1">
      <alignment horizontal="center" vertical="top" wrapText="1"/>
    </xf>
    <xf numFmtId="0" fontId="22" fillId="34" borderId="23" xfId="0" applyFont="1" applyFill="1" applyBorder="1" applyAlignment="1">
      <alignment horizontal="center" vertical="top" wrapText="1"/>
    </xf>
    <xf numFmtId="0" fontId="22" fillId="0" borderId="25" xfId="0" applyFont="1" applyFill="1" applyBorder="1" applyAlignment="1">
      <alignment horizontal="center" vertical="top" wrapText="1"/>
    </xf>
    <xf numFmtId="0" fontId="22" fillId="0" borderId="24" xfId="0" applyFont="1" applyFill="1" applyBorder="1" applyAlignment="1">
      <alignment horizontal="center" vertical="top" wrapText="1"/>
    </xf>
    <xf numFmtId="0" fontId="22" fillId="0" borderId="23" xfId="0" applyFont="1" applyFill="1" applyBorder="1" applyAlignment="1">
      <alignment horizontal="center" vertical="top" wrapText="1"/>
    </xf>
    <xf numFmtId="3" fontId="27" fillId="0" borderId="0" xfId="46" applyNumberFormat="1" applyFont="1" applyBorder="1" applyAlignment="1">
      <alignment horizontal="center" vertical="center" wrapText="1"/>
    </xf>
    <xf numFmtId="3" fontId="28" fillId="35" borderId="0" xfId="48" applyNumberFormat="1" applyFont="1" applyFill="1" applyAlignment="1">
      <alignment horizontal="left"/>
    </xf>
    <xf numFmtId="0" fontId="1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29" fillId="35" borderId="14" xfId="47" applyNumberFormat="1" applyFont="1" applyFill="1" applyBorder="1" applyAlignment="1">
      <alignment vertical="center" wrapText="1"/>
    </xf>
    <xf numFmtId="0" fontId="16" fillId="0" borderId="14" xfId="47" applyFont="1" applyFill="1" applyBorder="1" applyAlignment="1">
      <alignment vertical="center"/>
    </xf>
    <xf numFmtId="3" fontId="29" fillId="35" borderId="14" xfId="47" applyNumberFormat="1" applyFont="1" applyFill="1" applyBorder="1" applyAlignment="1">
      <alignment horizontal="center" vertical="center"/>
    </xf>
    <xf numFmtId="3" fontId="16" fillId="0" borderId="14" xfId="47" applyNumberFormat="1" applyFont="1" applyFill="1" applyBorder="1" applyAlignment="1">
      <alignment vertical="center"/>
    </xf>
    <xf numFmtId="3" fontId="1" fillId="0" borderId="0" xfId="47" applyNumberFormat="1" applyFont="1" applyFill="1" applyAlignment="1">
      <alignment horizontal="right" vertical="center"/>
    </xf>
    <xf numFmtId="3" fontId="16" fillId="0" borderId="14" xfId="47" applyNumberFormat="1" applyFont="1" applyFill="1" applyBorder="1" applyAlignment="1">
      <alignment horizontal="right" vertical="center"/>
    </xf>
    <xf numFmtId="0" fontId="24" fillId="34" borderId="0" xfId="46" applyFont="1" applyFill="1" applyAlignment="1">
      <alignment horizontal="left" vertical="center"/>
    </xf>
    <xf numFmtId="0" fontId="26" fillId="0" borderId="0" xfId="47" applyFont="1" applyAlignment="1">
      <alignment vertical="center"/>
    </xf>
    <xf numFmtId="3" fontId="26" fillId="0" borderId="0" xfId="47" applyNumberFormat="1" applyFont="1" applyAlignment="1">
      <alignment vertical="center"/>
    </xf>
    <xf numFmtId="3" fontId="29" fillId="0" borderId="14" xfId="47" applyNumberFormat="1" applyFont="1" applyFill="1" applyBorder="1" applyAlignment="1">
      <alignment horizontal="center" vertical="center" wrapText="1"/>
    </xf>
    <xf numFmtId="0" fontId="29" fillId="0" borderId="14" xfId="47" applyFont="1" applyBorder="1" applyAlignment="1">
      <alignment horizontal="center" vertical="center" wrapText="1"/>
    </xf>
    <xf numFmtId="0" fontId="0" fillId="0" borderId="0" xfId="0" applyFont="1"/>
    <xf numFmtId="0" fontId="22" fillId="33" borderId="18" xfId="0" applyFont="1" applyFill="1" applyBorder="1" applyAlignment="1">
      <alignment horizontal="center" vertical="top" wrapText="1"/>
    </xf>
    <xf numFmtId="0" fontId="22" fillId="33" borderId="0" xfId="0" applyFont="1" applyFill="1" applyBorder="1" applyAlignment="1">
      <alignment horizontal="center" vertical="top" wrapText="1"/>
    </xf>
    <xf numFmtId="0" fontId="22" fillId="33" borderId="13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26" fillId="0" borderId="0" xfId="47" applyFont="1" applyAlignment="1">
      <alignment horizontal="left" vertical="center"/>
    </xf>
    <xf numFmtId="0" fontId="29" fillId="0" borderId="0" xfId="47" applyFont="1" applyAlignment="1">
      <alignment horizontal="left" vertical="center"/>
    </xf>
    <xf numFmtId="0" fontId="25" fillId="34" borderId="0" xfId="46" applyFont="1" applyFill="1" applyAlignment="1">
      <alignment horizontal="left" vertical="center"/>
    </xf>
    <xf numFmtId="0" fontId="22" fillId="33" borderId="18" xfId="0" applyFont="1" applyFill="1" applyBorder="1" applyAlignment="1">
      <alignment horizontal="left" vertical="top"/>
    </xf>
    <xf numFmtId="0" fontId="22" fillId="33" borderId="0" xfId="0" applyFont="1" applyFill="1" applyBorder="1" applyAlignment="1">
      <alignment horizontal="left" vertical="top"/>
    </xf>
    <xf numFmtId="0" fontId="22" fillId="33" borderId="13" xfId="0" applyFont="1" applyFill="1" applyBorder="1" applyAlignment="1">
      <alignment horizontal="left" vertical="top"/>
    </xf>
    <xf numFmtId="0" fontId="0" fillId="0" borderId="0" xfId="0" applyFont="1" applyAlignment="1">
      <alignment horizontal="left"/>
    </xf>
    <xf numFmtId="0" fontId="29" fillId="0" borderId="14" xfId="47" applyFont="1" applyBorder="1" applyAlignment="1">
      <alignment horizontal="center" vertical="center"/>
    </xf>
    <xf numFmtId="3" fontId="26" fillId="35" borderId="13" xfId="47" applyNumberFormat="1" applyFont="1" applyFill="1" applyBorder="1" applyAlignment="1">
      <alignment horizontal="left"/>
    </xf>
    <xf numFmtId="3" fontId="1" fillId="0" borderId="13" xfId="47" applyNumberFormat="1" applyFont="1" applyFill="1" applyBorder="1" applyAlignment="1">
      <alignment vertical="center"/>
    </xf>
    <xf numFmtId="0" fontId="16" fillId="0" borderId="26" xfId="0" applyFont="1" applyBorder="1" applyAlignment="1">
      <alignment horizontal="center" vertical="center" wrapText="1"/>
    </xf>
    <xf numFmtId="3" fontId="1" fillId="0" borderId="24" xfId="47" applyNumberFormat="1" applyFont="1" applyFill="1" applyBorder="1" applyAlignment="1">
      <alignment vertical="center"/>
    </xf>
    <xf numFmtId="3" fontId="1" fillId="0" borderId="25" xfId="47" applyNumberFormat="1" applyFont="1" applyFill="1" applyBorder="1" applyAlignment="1">
      <alignment vertical="center"/>
    </xf>
    <xf numFmtId="3" fontId="1" fillId="0" borderId="24" xfId="47" applyNumberFormat="1" applyFont="1" applyFill="1" applyBorder="1" applyAlignment="1">
      <alignment horizontal="right" vertical="center"/>
    </xf>
    <xf numFmtId="3" fontId="16" fillId="0" borderId="26" xfId="47" applyNumberFormat="1" applyFont="1" applyFill="1" applyBorder="1" applyAlignment="1">
      <alignment horizontal="right" vertical="center"/>
    </xf>
    <xf numFmtId="3" fontId="16" fillId="0" borderId="26" xfId="47" applyNumberFormat="1" applyFont="1" applyFill="1" applyBorder="1" applyAlignment="1">
      <alignment vertical="center"/>
    </xf>
    <xf numFmtId="3" fontId="22" fillId="33" borderId="16" xfId="0" applyNumberFormat="1" applyFont="1" applyFill="1" applyBorder="1" applyAlignment="1">
      <alignment vertical="top" wrapText="1"/>
    </xf>
    <xf numFmtId="3" fontId="22" fillId="33" borderId="20" xfId="0" applyNumberFormat="1" applyFont="1" applyFill="1" applyBorder="1" applyAlignment="1">
      <alignment vertical="top" wrapText="1"/>
    </xf>
    <xf numFmtId="3" fontId="22" fillId="33" borderId="28" xfId="0" applyNumberFormat="1" applyFont="1" applyFill="1" applyBorder="1" applyAlignment="1">
      <alignment vertical="top" wrapText="1"/>
    </xf>
    <xf numFmtId="3" fontId="29" fillId="0" borderId="17" xfId="47" applyNumberFormat="1" applyFont="1" applyFill="1" applyBorder="1" applyAlignment="1">
      <alignment horizontal="center" vertical="center" wrapText="1"/>
    </xf>
    <xf numFmtId="3" fontId="29" fillId="0" borderId="21" xfId="47" applyNumberFormat="1" applyFont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1" fillId="0" borderId="24" xfId="47" applyFont="1" applyFill="1" applyBorder="1" applyAlignment="1">
      <alignment vertical="center"/>
    </xf>
    <xf numFmtId="0" fontId="16" fillId="0" borderId="26" xfId="47" applyFont="1" applyFill="1" applyBorder="1" applyAlignment="1">
      <alignment vertical="center"/>
    </xf>
    <xf numFmtId="0" fontId="21" fillId="33" borderId="11" xfId="0" applyFont="1" applyFill="1" applyBorder="1" applyAlignment="1">
      <alignment horizontal="center" vertical="top" wrapText="1"/>
    </xf>
    <xf numFmtId="0" fontId="21" fillId="33" borderId="10" xfId="0" applyFont="1" applyFill="1" applyBorder="1" applyAlignment="1">
      <alignment horizontal="center" vertical="top" wrapText="1"/>
    </xf>
    <xf numFmtId="0" fontId="21" fillId="33" borderId="12" xfId="0" applyFont="1" applyFill="1" applyBorder="1" applyAlignment="1">
      <alignment horizontal="center" vertical="top" wrapText="1"/>
    </xf>
    <xf numFmtId="3" fontId="29" fillId="36" borderId="14" xfId="47" applyNumberFormat="1" applyFont="1" applyFill="1" applyBorder="1" applyAlignment="1">
      <alignment horizontal="center" vertical="center"/>
    </xf>
    <xf numFmtId="0" fontId="27" fillId="37" borderId="13" xfId="46" applyFont="1" applyFill="1" applyBorder="1" applyAlignment="1">
      <alignment horizontal="left" vertical="center"/>
    </xf>
    <xf numFmtId="3" fontId="26" fillId="35" borderId="23" xfId="47" applyNumberFormat="1" applyFont="1" applyFill="1" applyBorder="1" applyAlignment="1">
      <alignment horizontal="right" indent="1"/>
    </xf>
    <xf numFmtId="0" fontId="21" fillId="0" borderId="0" xfId="0" applyFont="1" applyFill="1" applyAlignment="1">
      <alignment horizontal="center" vertical="top" wrapText="1"/>
    </xf>
    <xf numFmtId="3" fontId="16" fillId="0" borderId="24" xfId="47" applyNumberFormat="1" applyFont="1" applyFill="1" applyBorder="1" applyAlignment="1">
      <alignment vertical="center"/>
    </xf>
    <xf numFmtId="3" fontId="29" fillId="37" borderId="14" xfId="47" applyNumberFormat="1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top" wrapText="1"/>
    </xf>
    <xf numFmtId="0" fontId="21" fillId="33" borderId="0" xfId="0" applyFont="1" applyFill="1" applyBorder="1" applyAlignment="1">
      <alignment horizontal="center" vertical="top" wrapText="1"/>
    </xf>
    <xf numFmtId="0" fontId="21" fillId="33" borderId="10" xfId="0" applyFont="1" applyFill="1" applyBorder="1" applyAlignment="1">
      <alignment horizontal="center" vertical="top" wrapText="1"/>
    </xf>
    <xf numFmtId="0" fontId="21" fillId="33" borderId="12" xfId="0" applyFont="1" applyFill="1" applyBorder="1" applyAlignment="1">
      <alignment horizontal="center" vertical="top" wrapText="1"/>
    </xf>
    <xf numFmtId="0" fontId="21" fillId="37" borderId="10" xfId="0" applyFont="1" applyFill="1" applyBorder="1" applyAlignment="1">
      <alignment horizontal="center" vertical="top" wrapText="1"/>
    </xf>
    <xf numFmtId="0" fontId="21" fillId="37" borderId="12" xfId="0" applyFont="1" applyFill="1" applyBorder="1" applyAlignment="1">
      <alignment horizontal="center" vertical="top" wrapText="1"/>
    </xf>
    <xf numFmtId="0" fontId="21" fillId="37" borderId="11" xfId="0" applyFont="1" applyFill="1" applyBorder="1" applyAlignment="1">
      <alignment horizontal="center" vertical="top" wrapText="1"/>
    </xf>
    <xf numFmtId="3" fontId="29" fillId="35" borderId="17" xfId="45" applyNumberFormat="1" applyFont="1" applyFill="1" applyBorder="1" applyAlignment="1">
      <alignment horizontal="center" vertical="center"/>
    </xf>
    <xf numFmtId="3" fontId="29" fillId="35" borderId="21" xfId="45" applyNumberFormat="1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horizontal="center" vertical="center" wrapText="1"/>
    </xf>
    <xf numFmtId="0" fontId="21" fillId="33" borderId="24" xfId="0" applyFont="1" applyFill="1" applyBorder="1" applyAlignment="1">
      <alignment horizontal="center" vertical="center" wrapText="1"/>
    </xf>
    <xf numFmtId="0" fontId="27" fillId="0" borderId="23" xfId="46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7" fillId="0" borderId="14" xfId="46" applyFont="1" applyBorder="1" applyAlignment="1">
      <alignment horizontal="center" vertical="center"/>
    </xf>
    <xf numFmtId="0" fontId="27" fillId="0" borderId="23" xfId="46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27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 wrapText="1"/>
    </xf>
    <xf numFmtId="0" fontId="35" fillId="37" borderId="0" xfId="47" applyFont="1" applyFill="1" applyBorder="1" applyAlignment="1">
      <alignment horizontal="left" vertical="center"/>
    </xf>
  </cellXfs>
  <cellStyles count="52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Lien hypertexte" xfId="43" builtinId="8" customBuiltin="1"/>
    <cellStyle name="Lien hypertexte visité" xfId="44" builtinId="9" customBuiltin="1"/>
    <cellStyle name="Monétaire" xfId="49" builtinId="4"/>
    <cellStyle name="Motif" xfId="47"/>
    <cellStyle name="Motif 2" xfId="51"/>
    <cellStyle name="Neutre" xfId="9" builtinId="28" customBuiltin="1"/>
    <cellStyle name="Normal" xfId="0" builtinId="0"/>
    <cellStyle name="Normal_Chapitre_1.1" xfId="50"/>
    <cellStyle name="Normal_Chapitre_1.2 et 1.3" xfId="46"/>
    <cellStyle name="Normal_Chapitre_1.5" xfId="45"/>
    <cellStyle name="Normal_Rétro PO" xfId="48"/>
    <cellStyle name="Note" xfId="16" builtinId="10" customBuiltin="1"/>
    <cellStyle name="Pourcentage" xfId="1" builtinId="5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91"/>
  <sheetViews>
    <sheetView showGridLines="0" topLeftCell="A175" workbookViewId="0">
      <pane xSplit="1" topLeftCell="Q1" activePane="topRight" state="frozen"/>
      <selection activeCell="A55" sqref="A55"/>
      <selection pane="topRight" activeCell="U185" sqref="U185:V191"/>
    </sheetView>
  </sheetViews>
  <sheetFormatPr baseColWidth="10" defaultColWidth="11.44140625" defaultRowHeight="13.2" x14ac:dyDescent="0.25"/>
  <cols>
    <col min="1" max="1" width="37.88671875" style="1" bestFit="1" customWidth="1"/>
    <col min="2" max="2" width="24.88671875" style="1" bestFit="1" customWidth="1"/>
    <col min="3" max="3" width="29.109375" style="1" bestFit="1" customWidth="1"/>
    <col min="4" max="4" width="23.88671875" style="1" bestFit="1" customWidth="1"/>
    <col min="5" max="5" width="23.5546875" style="1" bestFit="1" customWidth="1"/>
    <col min="6" max="6" width="23.88671875" style="1" bestFit="1" customWidth="1"/>
    <col min="7" max="7" width="23.5546875" style="1" bestFit="1" customWidth="1"/>
    <col min="8" max="8" width="23.88671875" style="1" bestFit="1" customWidth="1"/>
    <col min="9" max="9" width="23.5546875" style="1" bestFit="1" customWidth="1"/>
    <col min="10" max="10" width="23.88671875" style="1" bestFit="1" customWidth="1"/>
    <col min="11" max="11" width="23.5546875" style="1" bestFit="1" customWidth="1"/>
    <col min="12" max="12" width="23.88671875" style="1" bestFit="1" customWidth="1"/>
    <col min="13" max="13" width="23.5546875" style="1" bestFit="1" customWidth="1"/>
    <col min="14" max="14" width="30.33203125" style="1" bestFit="1" customWidth="1"/>
    <col min="15" max="15" width="23.5546875" style="1" bestFit="1" customWidth="1"/>
    <col min="16" max="16" width="23.88671875" style="1" bestFit="1" customWidth="1"/>
    <col min="17" max="17" width="23.5546875" style="1" bestFit="1" customWidth="1"/>
    <col min="18" max="18" width="23.88671875" style="1" bestFit="1" customWidth="1"/>
    <col min="19" max="19" width="23.5546875" style="1" bestFit="1" customWidth="1"/>
    <col min="20" max="20" width="23.88671875" style="1" bestFit="1" customWidth="1"/>
    <col min="21" max="21" width="23.5546875" style="1" bestFit="1" customWidth="1"/>
    <col min="22" max="22" width="23.88671875" style="1" bestFit="1" customWidth="1"/>
    <col min="23" max="23" width="23.5546875" style="1" bestFit="1" customWidth="1"/>
    <col min="24" max="24" width="23.88671875" style="1" bestFit="1" customWidth="1"/>
    <col min="25" max="25" width="23.5546875" style="1" bestFit="1" customWidth="1"/>
    <col min="26" max="26" width="23.88671875" style="1" bestFit="1" customWidth="1"/>
    <col min="27" max="27" width="23.5546875" style="1" bestFit="1" customWidth="1"/>
    <col min="28" max="28" width="23.88671875" style="1" bestFit="1" customWidth="1"/>
    <col min="29" max="29" width="23.5546875" style="1" bestFit="1" customWidth="1"/>
    <col min="30" max="30" width="23.88671875" style="1" bestFit="1" customWidth="1"/>
    <col min="31" max="31" width="23.5546875" style="1" bestFit="1" customWidth="1"/>
    <col min="32" max="32" width="23.88671875" style="1" bestFit="1" customWidth="1"/>
    <col min="33" max="33" width="23.5546875" style="1" bestFit="1" customWidth="1"/>
    <col min="34" max="34" width="23.88671875" style="1" bestFit="1" customWidth="1"/>
    <col min="35" max="35" width="23.5546875" style="1" bestFit="1" customWidth="1"/>
    <col min="36" max="36" width="23.88671875" style="1" bestFit="1" customWidth="1"/>
    <col min="37" max="37" width="23.5546875" style="1" bestFit="1" customWidth="1"/>
    <col min="38" max="38" width="23.88671875" style="1" bestFit="1" customWidth="1"/>
    <col min="39" max="39" width="23.5546875" style="1" bestFit="1" customWidth="1"/>
    <col min="40" max="40" width="23.88671875" style="1" bestFit="1" customWidth="1"/>
    <col min="41" max="41" width="23.5546875" style="1" bestFit="1" customWidth="1"/>
    <col min="42" max="42" width="23.88671875" style="1" bestFit="1" customWidth="1"/>
    <col min="43" max="43" width="23.5546875" style="1" bestFit="1" customWidth="1"/>
    <col min="44" max="16384" width="11.44140625" style="1"/>
  </cols>
  <sheetData>
    <row r="1" spans="1:7" x14ac:dyDescent="0.25">
      <c r="A1" s="2" t="s">
        <v>419</v>
      </c>
    </row>
    <row r="2" spans="1:7" ht="13.8" thickBot="1" x14ac:dyDescent="0.3">
      <c r="A2" s="3"/>
    </row>
    <row r="3" spans="1:7" ht="13.8" x14ac:dyDescent="0.25">
      <c r="A3" s="173"/>
      <c r="B3" s="172">
        <v>2018</v>
      </c>
      <c r="C3" s="172">
        <v>2019</v>
      </c>
      <c r="D3" s="172">
        <v>2020</v>
      </c>
      <c r="E3" s="172">
        <v>2021</v>
      </c>
      <c r="F3" s="172">
        <v>2022</v>
      </c>
      <c r="G3" s="172">
        <v>2023</v>
      </c>
    </row>
    <row r="4" spans="1:7" ht="13.8" x14ac:dyDescent="0.25">
      <c r="A4" s="174" t="s">
        <v>17</v>
      </c>
      <c r="B4" s="5">
        <v>7877698</v>
      </c>
      <c r="C4" s="5">
        <v>7916889</v>
      </c>
      <c r="D4" s="5">
        <v>7948287</v>
      </c>
      <c r="E4" s="5">
        <v>7994459</v>
      </c>
      <c r="F4" s="5">
        <v>8042936</v>
      </c>
      <c r="G4" s="5">
        <v>8078652</v>
      </c>
    </row>
    <row r="5" spans="1:7" ht="13.8" x14ac:dyDescent="0.25">
      <c r="A5" s="174" t="s">
        <v>18</v>
      </c>
      <c r="B5" s="5">
        <v>2820940</v>
      </c>
      <c r="C5" s="5">
        <v>2818338</v>
      </c>
      <c r="D5" s="5">
        <v>2811423</v>
      </c>
      <c r="E5" s="5">
        <v>2807807</v>
      </c>
      <c r="F5" s="5">
        <v>2805580</v>
      </c>
      <c r="G5" s="5">
        <v>2801695</v>
      </c>
    </row>
    <row r="6" spans="1:7" ht="13.8" x14ac:dyDescent="0.25">
      <c r="A6" s="174" t="s">
        <v>19</v>
      </c>
      <c r="B6" s="5">
        <v>3293850</v>
      </c>
      <c r="C6" s="5">
        <v>3306529</v>
      </c>
      <c r="D6" s="5">
        <v>3318904</v>
      </c>
      <c r="E6" s="5">
        <v>3335414</v>
      </c>
      <c r="F6" s="5">
        <v>3354854</v>
      </c>
      <c r="G6" s="5">
        <v>3373835</v>
      </c>
    </row>
    <row r="7" spans="1:7" ht="13.8" x14ac:dyDescent="0.25">
      <c r="A7" s="174" t="s">
        <v>20</v>
      </c>
      <c r="B7" s="5">
        <v>2578592</v>
      </c>
      <c r="C7" s="5">
        <v>2577866</v>
      </c>
      <c r="D7" s="5">
        <v>2576252</v>
      </c>
      <c r="E7" s="5">
        <v>2572853</v>
      </c>
      <c r="F7" s="5">
        <v>2573180</v>
      </c>
      <c r="G7" s="5">
        <v>2574863</v>
      </c>
    </row>
    <row r="8" spans="1:7" ht="13.8" x14ac:dyDescent="0.25">
      <c r="A8" s="174" t="s">
        <v>21</v>
      </c>
      <c r="B8" s="5">
        <v>327283</v>
      </c>
      <c r="C8" s="5">
        <v>330455</v>
      </c>
      <c r="D8" s="5">
        <v>334938</v>
      </c>
      <c r="E8" s="5">
        <v>338554</v>
      </c>
      <c r="F8" s="5">
        <v>340440</v>
      </c>
      <c r="G8" s="5">
        <v>343701</v>
      </c>
    </row>
    <row r="9" spans="1:7" ht="13.8" x14ac:dyDescent="0.25">
      <c r="A9" s="174" t="s">
        <v>22</v>
      </c>
      <c r="B9" s="5">
        <v>5559051</v>
      </c>
      <c r="C9" s="5">
        <v>5555186</v>
      </c>
      <c r="D9" s="5">
        <v>5549586</v>
      </c>
      <c r="E9" s="5">
        <v>5550389</v>
      </c>
      <c r="F9" s="5">
        <v>5556219</v>
      </c>
      <c r="G9" s="5">
        <v>5562651</v>
      </c>
    </row>
    <row r="10" spans="1:7" ht="13.8" x14ac:dyDescent="0.25">
      <c r="A10" s="174" t="s">
        <v>23</v>
      </c>
      <c r="B10" s="5">
        <v>6009976</v>
      </c>
      <c r="C10" s="5">
        <v>6006870</v>
      </c>
      <c r="D10" s="5">
        <v>6003815</v>
      </c>
      <c r="E10" s="5">
        <v>6004108</v>
      </c>
      <c r="F10" s="5">
        <v>6004947</v>
      </c>
      <c r="G10" s="5">
        <v>5997734</v>
      </c>
    </row>
    <row r="11" spans="1:7" ht="13.8" x14ac:dyDescent="0.25">
      <c r="A11" s="174" t="s">
        <v>24</v>
      </c>
      <c r="B11" s="5">
        <v>12082144</v>
      </c>
      <c r="C11" s="5">
        <v>12117132</v>
      </c>
      <c r="D11" s="5">
        <v>12174880</v>
      </c>
      <c r="E11" s="5">
        <v>12213447</v>
      </c>
      <c r="F11" s="5">
        <v>12262544</v>
      </c>
      <c r="G11" s="5">
        <v>12271794</v>
      </c>
    </row>
    <row r="12" spans="1:7" ht="13.8" x14ac:dyDescent="0.25">
      <c r="A12" s="174" t="s">
        <v>25</v>
      </c>
      <c r="B12" s="5">
        <v>3339131</v>
      </c>
      <c r="C12" s="5">
        <v>3335929</v>
      </c>
      <c r="D12" s="5">
        <v>3330478</v>
      </c>
      <c r="E12" s="5">
        <v>3327477</v>
      </c>
      <c r="F12" s="5">
        <v>3325032</v>
      </c>
      <c r="G12" s="5">
        <v>3325522</v>
      </c>
    </row>
    <row r="13" spans="1:7" ht="13.8" x14ac:dyDescent="0.25">
      <c r="A13" s="174" t="s">
        <v>26</v>
      </c>
      <c r="B13" s="5">
        <v>5911482</v>
      </c>
      <c r="C13" s="5">
        <v>5935603</v>
      </c>
      <c r="D13" s="5">
        <v>5956978</v>
      </c>
      <c r="E13" s="5">
        <v>5979778</v>
      </c>
      <c r="F13" s="5">
        <v>6010289</v>
      </c>
      <c r="G13" s="5">
        <v>6033952</v>
      </c>
    </row>
    <row r="14" spans="1:7" ht="13.8" x14ac:dyDescent="0.25">
      <c r="A14" s="174" t="s">
        <v>27</v>
      </c>
      <c r="B14" s="5">
        <v>5774185</v>
      </c>
      <c r="C14" s="5">
        <v>5808435</v>
      </c>
      <c r="D14" s="5">
        <v>5845102</v>
      </c>
      <c r="E14" s="5">
        <v>5885496</v>
      </c>
      <c r="F14" s="5">
        <v>5933185</v>
      </c>
      <c r="G14" s="5">
        <v>5973969</v>
      </c>
    </row>
    <row r="15" spans="1:7" ht="13.8" x14ac:dyDescent="0.25">
      <c r="A15" s="174" t="s">
        <v>28</v>
      </c>
      <c r="B15" s="5">
        <v>3718512</v>
      </c>
      <c r="C15" s="5">
        <v>3737632</v>
      </c>
      <c r="D15" s="5">
        <v>3757600</v>
      </c>
      <c r="E15" s="5">
        <v>3781423</v>
      </c>
      <c r="F15" s="5">
        <v>3806461</v>
      </c>
      <c r="G15" s="5">
        <v>3832120</v>
      </c>
    </row>
    <row r="16" spans="1:7" ht="13.8" x14ac:dyDescent="0.25">
      <c r="A16" s="174" t="s">
        <v>29</v>
      </c>
      <c r="B16" s="5">
        <v>5007977</v>
      </c>
      <c r="C16" s="5">
        <v>5021928</v>
      </c>
      <c r="D16" s="5">
        <v>5030890</v>
      </c>
      <c r="E16" s="5">
        <v>5052832</v>
      </c>
      <c r="F16" s="5">
        <v>5081101</v>
      </c>
      <c r="G16" s="5">
        <v>5098666</v>
      </c>
    </row>
    <row r="17" spans="1:43" ht="13.8" x14ac:dyDescent="0.25">
      <c r="A17" s="174" t="s">
        <v>0</v>
      </c>
      <c r="B17" s="5">
        <v>64300821</v>
      </c>
      <c r="C17" s="5">
        <v>64468792</v>
      </c>
      <c r="D17" s="5">
        <v>64639133</v>
      </c>
      <c r="E17" s="5">
        <v>64844037</v>
      </c>
      <c r="F17" s="5">
        <v>65096768</v>
      </c>
      <c r="G17" s="5">
        <v>65269154</v>
      </c>
    </row>
    <row r="18" spans="1:43" ht="13.8" x14ac:dyDescent="0.25">
      <c r="A18" s="174" t="s">
        <v>1</v>
      </c>
      <c r="B18" s="5">
        <v>397990</v>
      </c>
      <c r="C18" s="5">
        <v>394110</v>
      </c>
      <c r="D18" s="5">
        <v>390253</v>
      </c>
      <c r="E18" s="5">
        <v>387629</v>
      </c>
      <c r="F18" s="5">
        <v>384239</v>
      </c>
      <c r="G18" s="5">
        <v>383559</v>
      </c>
    </row>
    <row r="19" spans="1:43" ht="13.8" x14ac:dyDescent="0.25">
      <c r="A19" s="174" t="s">
        <v>2</v>
      </c>
      <c r="B19" s="5">
        <v>380877</v>
      </c>
      <c r="C19" s="5">
        <v>376480</v>
      </c>
      <c r="D19" s="5">
        <v>372594</v>
      </c>
      <c r="E19" s="5">
        <v>368783</v>
      </c>
      <c r="F19" s="5">
        <v>364508</v>
      </c>
      <c r="G19" s="5">
        <v>361225</v>
      </c>
    </row>
    <row r="20" spans="1:43" ht="13.8" x14ac:dyDescent="0.25">
      <c r="A20" s="174" t="s">
        <v>3</v>
      </c>
      <c r="B20" s="5">
        <v>259865</v>
      </c>
      <c r="C20" s="5">
        <v>269352</v>
      </c>
      <c r="D20" s="5">
        <v>268700</v>
      </c>
      <c r="E20" s="5">
        <v>276128</v>
      </c>
      <c r="F20" s="5">
        <v>281678</v>
      </c>
      <c r="G20" s="5">
        <v>285133</v>
      </c>
    </row>
    <row r="21" spans="1:43" ht="13.8" x14ac:dyDescent="0.25">
      <c r="A21" s="174" t="s">
        <v>4</v>
      </c>
      <c r="B21" s="5">
        <v>850727</v>
      </c>
      <c r="C21" s="5">
        <v>852924</v>
      </c>
      <c r="D21" s="5">
        <v>853659</v>
      </c>
      <c r="E21" s="5">
        <v>855961</v>
      </c>
      <c r="F21" s="5">
        <v>861210</v>
      </c>
      <c r="G21" s="5">
        <v>863083</v>
      </c>
    </row>
    <row r="22" spans="1:43" ht="13.8" x14ac:dyDescent="0.25">
      <c r="A22" s="174" t="s">
        <v>5</v>
      </c>
      <c r="B22" s="5">
        <v>256518</v>
      </c>
      <c r="C22" s="5">
        <v>256518</v>
      </c>
      <c r="D22" s="5">
        <v>256518</v>
      </c>
      <c r="E22" s="5">
        <v>256518</v>
      </c>
      <c r="F22" s="5">
        <v>256518</v>
      </c>
      <c r="G22" s="5">
        <v>256518</v>
      </c>
    </row>
    <row r="23" spans="1:43" ht="13.8" x14ac:dyDescent="0.25">
      <c r="A23" s="174" t="s">
        <v>11</v>
      </c>
      <c r="B23" s="5">
        <v>2145977</v>
      </c>
      <c r="C23" s="5">
        <v>2149384</v>
      </c>
      <c r="D23" s="5">
        <v>2141724</v>
      </c>
      <c r="E23" s="5">
        <v>2145019</v>
      </c>
      <c r="F23" s="5">
        <v>2148153</v>
      </c>
      <c r="G23" s="5">
        <v>2149518</v>
      </c>
    </row>
    <row r="24" spans="1:43" ht="13.8" x14ac:dyDescent="0.25">
      <c r="A24" s="174" t="s">
        <v>12</v>
      </c>
      <c r="B24" s="5">
        <v>66446798</v>
      </c>
      <c r="C24" s="5">
        <v>66618176</v>
      </c>
      <c r="D24" s="5">
        <v>66780857</v>
      </c>
      <c r="E24" s="5">
        <v>66989056</v>
      </c>
      <c r="F24" s="5">
        <v>67244921</v>
      </c>
      <c r="G24" s="5">
        <v>67418672</v>
      </c>
    </row>
    <row r="27" spans="1:43" ht="13.8" thickBot="1" x14ac:dyDescent="0.3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</row>
    <row r="28" spans="1:43" ht="13.8" thickTop="1" x14ac:dyDescent="0.25"/>
    <row r="29" spans="1:43" x14ac:dyDescent="0.25">
      <c r="A29" s="2" t="s">
        <v>419</v>
      </c>
    </row>
    <row r="30" spans="1:43" ht="13.8" thickBot="1" x14ac:dyDescent="0.3">
      <c r="A30" s="3"/>
    </row>
    <row r="31" spans="1:43" ht="13.8" x14ac:dyDescent="0.25">
      <c r="A31" s="173"/>
      <c r="B31" s="172">
        <v>2018</v>
      </c>
      <c r="C31" s="172">
        <v>2019</v>
      </c>
      <c r="D31" s="172">
        <v>2020</v>
      </c>
      <c r="E31" s="172">
        <v>2021</v>
      </c>
      <c r="F31" s="172">
        <v>2022</v>
      </c>
      <c r="G31" s="172">
        <v>2023</v>
      </c>
    </row>
    <row r="32" spans="1:43" ht="13.8" x14ac:dyDescent="0.25">
      <c r="A32" s="174" t="s">
        <v>17</v>
      </c>
      <c r="B32" s="5">
        <v>4092</v>
      </c>
      <c r="C32" s="5">
        <v>4030</v>
      </c>
      <c r="D32" s="5">
        <v>4030</v>
      </c>
      <c r="E32" s="5">
        <v>4030</v>
      </c>
      <c r="F32" s="5">
        <v>4029</v>
      </c>
      <c r="G32" s="5">
        <v>4028</v>
      </c>
    </row>
    <row r="33" spans="1:7" ht="13.8" x14ac:dyDescent="0.25">
      <c r="A33" s="174" t="s">
        <v>18</v>
      </c>
      <c r="B33" s="5">
        <v>3734</v>
      </c>
      <c r="C33" s="5">
        <v>3704</v>
      </c>
      <c r="D33" s="5">
        <v>3702</v>
      </c>
      <c r="E33" s="5">
        <v>3702</v>
      </c>
      <c r="F33" s="5">
        <v>3700</v>
      </c>
      <c r="G33" s="5">
        <v>3699</v>
      </c>
    </row>
    <row r="34" spans="1:7" ht="13.8" x14ac:dyDescent="0.25">
      <c r="A34" s="174" t="s">
        <v>19</v>
      </c>
      <c r="B34" s="5">
        <v>1232</v>
      </c>
      <c r="C34" s="5">
        <v>1208</v>
      </c>
      <c r="D34" s="5">
        <v>1208</v>
      </c>
      <c r="E34" s="5">
        <v>1208</v>
      </c>
      <c r="F34" s="5">
        <v>1207</v>
      </c>
      <c r="G34" s="5">
        <v>1207</v>
      </c>
    </row>
    <row r="35" spans="1:7" ht="13.8" x14ac:dyDescent="0.25">
      <c r="A35" s="174" t="s">
        <v>20</v>
      </c>
      <c r="B35" s="5">
        <v>1776</v>
      </c>
      <c r="C35" s="5">
        <v>1758</v>
      </c>
      <c r="D35" s="5">
        <v>1757</v>
      </c>
      <c r="E35" s="5">
        <v>1757</v>
      </c>
      <c r="F35" s="5">
        <v>1757</v>
      </c>
      <c r="G35" s="5">
        <v>1757</v>
      </c>
    </row>
    <row r="36" spans="1:7" ht="13.8" x14ac:dyDescent="0.25">
      <c r="A36" s="174" t="s">
        <v>21</v>
      </c>
      <c r="B36" s="6">
        <v>360</v>
      </c>
      <c r="C36" s="6">
        <v>360</v>
      </c>
      <c r="D36" s="6">
        <v>360</v>
      </c>
      <c r="E36" s="6">
        <v>360</v>
      </c>
      <c r="F36" s="6">
        <v>360</v>
      </c>
      <c r="G36" s="6">
        <v>360</v>
      </c>
    </row>
    <row r="37" spans="1:7" ht="13.8" x14ac:dyDescent="0.25">
      <c r="A37" s="174" t="s">
        <v>22</v>
      </c>
      <c r="B37" s="5">
        <v>5132</v>
      </c>
      <c r="C37" s="5">
        <v>5121</v>
      </c>
      <c r="D37" s="5">
        <v>5121</v>
      </c>
      <c r="E37" s="5">
        <v>5121</v>
      </c>
      <c r="F37" s="5">
        <v>5121</v>
      </c>
      <c r="G37" s="5">
        <v>5119</v>
      </c>
    </row>
    <row r="38" spans="1:7" ht="13.8" x14ac:dyDescent="0.25">
      <c r="A38" s="174" t="s">
        <v>23</v>
      </c>
      <c r="B38" s="5">
        <v>3808</v>
      </c>
      <c r="C38" s="5">
        <v>3789</v>
      </c>
      <c r="D38" s="5">
        <v>3789</v>
      </c>
      <c r="E38" s="5">
        <v>3789</v>
      </c>
      <c r="F38" s="5">
        <v>3788</v>
      </c>
      <c r="G38" s="5">
        <v>3787</v>
      </c>
    </row>
    <row r="39" spans="1:7" ht="13.8" x14ac:dyDescent="0.25">
      <c r="A39" s="174" t="s">
        <v>24</v>
      </c>
      <c r="B39" s="5">
        <v>1276</v>
      </c>
      <c r="C39" s="5">
        <v>1268</v>
      </c>
      <c r="D39" s="5">
        <v>1268</v>
      </c>
      <c r="E39" s="5">
        <v>1268</v>
      </c>
      <c r="F39" s="5">
        <v>1268</v>
      </c>
      <c r="G39" s="5">
        <v>1268</v>
      </c>
    </row>
    <row r="40" spans="1:7" ht="13.8" x14ac:dyDescent="0.25">
      <c r="A40" s="174" t="s">
        <v>25</v>
      </c>
      <c r="B40" s="5">
        <v>2709</v>
      </c>
      <c r="C40" s="5">
        <v>2651</v>
      </c>
      <c r="D40" s="5">
        <v>2652</v>
      </c>
      <c r="E40" s="5">
        <v>2652</v>
      </c>
      <c r="F40" s="5">
        <v>2652</v>
      </c>
      <c r="G40" s="5">
        <v>2651</v>
      </c>
    </row>
    <row r="41" spans="1:7" ht="13.8" x14ac:dyDescent="0.25">
      <c r="A41" s="174" t="s">
        <v>26</v>
      </c>
      <c r="B41" s="5">
        <v>4405</v>
      </c>
      <c r="C41" s="5">
        <v>4314</v>
      </c>
      <c r="D41" s="5">
        <v>4314</v>
      </c>
      <c r="E41" s="5">
        <v>4313</v>
      </c>
      <c r="F41" s="5">
        <v>4309</v>
      </c>
      <c r="G41" s="5">
        <v>4308</v>
      </c>
    </row>
    <row r="42" spans="1:7" ht="13.8" x14ac:dyDescent="0.25">
      <c r="A42" s="174" t="s">
        <v>27</v>
      </c>
      <c r="B42" s="5">
        <v>4485</v>
      </c>
      <c r="C42" s="5">
        <v>4454</v>
      </c>
      <c r="D42" s="5">
        <v>4454</v>
      </c>
      <c r="E42" s="5">
        <v>4454</v>
      </c>
      <c r="F42" s="5">
        <v>4454</v>
      </c>
      <c r="G42" s="5">
        <v>4453</v>
      </c>
    </row>
    <row r="43" spans="1:7" ht="13.8" x14ac:dyDescent="0.25">
      <c r="A43" s="174" t="s">
        <v>28</v>
      </c>
      <c r="B43" s="5">
        <v>1272</v>
      </c>
      <c r="C43" s="5">
        <v>1238</v>
      </c>
      <c r="D43" s="5">
        <v>1238</v>
      </c>
      <c r="E43" s="5">
        <v>1236</v>
      </c>
      <c r="F43" s="5">
        <v>1235</v>
      </c>
      <c r="G43" s="5">
        <v>1233</v>
      </c>
    </row>
    <row r="44" spans="1:7" ht="13.8" x14ac:dyDescent="0.25">
      <c r="A44" s="174" t="s">
        <v>29</v>
      </c>
      <c r="B44" s="6">
        <v>947</v>
      </c>
      <c r="C44" s="6">
        <v>946</v>
      </c>
      <c r="D44" s="6">
        <v>946</v>
      </c>
      <c r="E44" s="6">
        <v>946</v>
      </c>
      <c r="F44" s="6">
        <v>946</v>
      </c>
      <c r="G44" s="6">
        <v>946</v>
      </c>
    </row>
    <row r="45" spans="1:7" ht="13.8" x14ac:dyDescent="0.25">
      <c r="A45" s="174" t="s">
        <v>0</v>
      </c>
      <c r="B45" s="5">
        <v>35228</v>
      </c>
      <c r="C45" s="5">
        <v>34841</v>
      </c>
      <c r="D45" s="5">
        <v>34839</v>
      </c>
      <c r="E45" s="5">
        <v>34836</v>
      </c>
      <c r="F45" s="5">
        <v>34826</v>
      </c>
      <c r="G45" s="5">
        <v>34816</v>
      </c>
    </row>
    <row r="46" spans="1:7" ht="13.8" x14ac:dyDescent="0.25">
      <c r="A46" s="174" t="s">
        <v>1</v>
      </c>
      <c r="B46" s="6">
        <v>32</v>
      </c>
      <c r="C46" s="6">
        <v>32</v>
      </c>
      <c r="D46" s="6">
        <v>32</v>
      </c>
      <c r="E46" s="6">
        <v>32</v>
      </c>
      <c r="F46" s="6">
        <v>32</v>
      </c>
      <c r="G46" s="6">
        <v>32</v>
      </c>
    </row>
    <row r="47" spans="1:7" ht="13.8" x14ac:dyDescent="0.25">
      <c r="A47" s="174" t="s">
        <v>2</v>
      </c>
      <c r="B47" s="6">
        <v>34</v>
      </c>
      <c r="C47" s="6">
        <v>34</v>
      </c>
      <c r="D47" s="6">
        <v>34</v>
      </c>
      <c r="E47" s="6">
        <v>34</v>
      </c>
      <c r="F47" s="6">
        <v>34</v>
      </c>
      <c r="G47" s="6">
        <v>34</v>
      </c>
    </row>
    <row r="48" spans="1:7" ht="13.8" x14ac:dyDescent="0.25">
      <c r="A48" s="174" t="s">
        <v>3</v>
      </c>
      <c r="B48" s="6">
        <v>22</v>
      </c>
      <c r="C48" s="6">
        <v>22</v>
      </c>
      <c r="D48" s="6">
        <v>22</v>
      </c>
      <c r="E48" s="6">
        <v>22</v>
      </c>
      <c r="F48" s="6">
        <v>22</v>
      </c>
      <c r="G48" s="6">
        <v>22</v>
      </c>
    </row>
    <row r="49" spans="1:43" ht="13.8" x14ac:dyDescent="0.25">
      <c r="A49" s="174" t="s">
        <v>4</v>
      </c>
      <c r="B49" s="6">
        <v>24</v>
      </c>
      <c r="C49" s="6">
        <v>24</v>
      </c>
      <c r="D49" s="6">
        <v>24</v>
      </c>
      <c r="E49" s="6">
        <v>24</v>
      </c>
      <c r="F49" s="6">
        <v>24</v>
      </c>
      <c r="G49" s="6">
        <v>24</v>
      </c>
    </row>
    <row r="50" spans="1:43" ht="13.8" x14ac:dyDescent="0.25">
      <c r="A50" s="174" t="s">
        <v>5</v>
      </c>
      <c r="B50" s="6">
        <v>17</v>
      </c>
      <c r="C50" s="6">
        <v>17</v>
      </c>
      <c r="D50" s="6">
        <v>17</v>
      </c>
      <c r="E50" s="6">
        <v>17</v>
      </c>
      <c r="F50" s="6">
        <v>17</v>
      </c>
      <c r="G50" s="6">
        <v>17</v>
      </c>
    </row>
    <row r="51" spans="1:43" ht="13.8" x14ac:dyDescent="0.25">
      <c r="A51" s="174" t="s">
        <v>11</v>
      </c>
      <c r="B51" s="6">
        <v>129</v>
      </c>
      <c r="C51" s="6">
        <v>129</v>
      </c>
      <c r="D51" s="6">
        <v>129</v>
      </c>
      <c r="E51" s="6">
        <v>129</v>
      </c>
      <c r="F51" s="6">
        <v>129</v>
      </c>
      <c r="G51" s="6">
        <v>129</v>
      </c>
    </row>
    <row r="52" spans="1:43" ht="13.8" x14ac:dyDescent="0.25">
      <c r="A52" s="174" t="s">
        <v>12</v>
      </c>
      <c r="B52" s="5">
        <v>35357</v>
      </c>
      <c r="C52" s="5">
        <v>34970</v>
      </c>
      <c r="D52" s="5">
        <v>34968</v>
      </c>
      <c r="E52" s="5">
        <v>34965</v>
      </c>
      <c r="F52" s="5">
        <v>34955</v>
      </c>
      <c r="G52" s="5">
        <v>34945</v>
      </c>
    </row>
    <row r="55" spans="1:43" ht="13.8" thickBot="1" x14ac:dyDescent="0.3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</row>
    <row r="56" spans="1:43" ht="13.8" thickTop="1" x14ac:dyDescent="0.25"/>
    <row r="57" spans="1:43" x14ac:dyDescent="0.25">
      <c r="A57" s="2" t="s">
        <v>419</v>
      </c>
    </row>
    <row r="58" spans="1:43" ht="13.8" thickBot="1" x14ac:dyDescent="0.3">
      <c r="A58" s="3"/>
    </row>
    <row r="59" spans="1:43" ht="15" customHeight="1" x14ac:dyDescent="0.25">
      <c r="A59" s="185"/>
      <c r="B59" s="181" t="s">
        <v>17</v>
      </c>
      <c r="C59" s="181"/>
      <c r="D59" s="181" t="s">
        <v>18</v>
      </c>
      <c r="E59" s="181"/>
      <c r="F59" s="181" t="s">
        <v>19</v>
      </c>
      <c r="G59" s="181"/>
      <c r="H59" s="181" t="s">
        <v>20</v>
      </c>
      <c r="I59" s="181"/>
      <c r="J59" s="181" t="s">
        <v>21</v>
      </c>
      <c r="K59" s="181"/>
      <c r="L59" s="181" t="s">
        <v>22</v>
      </c>
      <c r="M59" s="181"/>
      <c r="N59" s="181" t="s">
        <v>23</v>
      </c>
      <c r="O59" s="181"/>
      <c r="P59" s="181" t="s">
        <v>24</v>
      </c>
      <c r="Q59" s="181"/>
      <c r="R59" s="181" t="s">
        <v>25</v>
      </c>
      <c r="S59" s="181"/>
      <c r="T59" s="181" t="s">
        <v>26</v>
      </c>
      <c r="U59" s="181"/>
      <c r="V59" s="181" t="s">
        <v>27</v>
      </c>
      <c r="W59" s="181"/>
      <c r="X59" s="181" t="s">
        <v>28</v>
      </c>
      <c r="Y59" s="181"/>
      <c r="Z59" s="181" t="s">
        <v>29</v>
      </c>
      <c r="AA59" s="181"/>
      <c r="AB59" s="181" t="s">
        <v>0</v>
      </c>
      <c r="AC59" s="181"/>
      <c r="AD59" s="181" t="s">
        <v>1</v>
      </c>
      <c r="AE59" s="181"/>
      <c r="AF59" s="181" t="s">
        <v>2</v>
      </c>
      <c r="AG59" s="181"/>
      <c r="AH59" s="181" t="s">
        <v>3</v>
      </c>
      <c r="AI59" s="181"/>
      <c r="AJ59" s="181" t="s">
        <v>4</v>
      </c>
      <c r="AK59" s="181"/>
      <c r="AL59" s="181" t="s">
        <v>5</v>
      </c>
      <c r="AM59" s="181"/>
      <c r="AN59" s="181" t="s">
        <v>11</v>
      </c>
      <c r="AO59" s="181"/>
      <c r="AP59" s="181" t="s">
        <v>12</v>
      </c>
      <c r="AQ59" s="181"/>
    </row>
    <row r="60" spans="1:43" ht="13.8" x14ac:dyDescent="0.25">
      <c r="A60" s="186"/>
      <c r="B60" s="4" t="s">
        <v>6</v>
      </c>
      <c r="C60" s="178" t="s">
        <v>7</v>
      </c>
      <c r="D60" s="4" t="s">
        <v>6</v>
      </c>
      <c r="E60" s="4" t="s">
        <v>7</v>
      </c>
      <c r="F60" s="4" t="s">
        <v>6</v>
      </c>
      <c r="G60" s="4" t="s">
        <v>7</v>
      </c>
      <c r="H60" s="4" t="s">
        <v>6</v>
      </c>
      <c r="I60" s="4" t="s">
        <v>7</v>
      </c>
      <c r="J60" s="4" t="s">
        <v>6</v>
      </c>
      <c r="K60" s="4" t="s">
        <v>7</v>
      </c>
      <c r="L60" s="4" t="s">
        <v>6</v>
      </c>
      <c r="M60" s="4" t="s">
        <v>7</v>
      </c>
      <c r="N60" s="4" t="s">
        <v>6</v>
      </c>
      <c r="O60" s="4" t="s">
        <v>7</v>
      </c>
      <c r="P60" s="4" t="s">
        <v>6</v>
      </c>
      <c r="Q60" s="4" t="s">
        <v>7</v>
      </c>
      <c r="R60" s="4" t="s">
        <v>6</v>
      </c>
      <c r="S60" s="4" t="s">
        <v>7</v>
      </c>
      <c r="T60" s="4" t="s">
        <v>6</v>
      </c>
      <c r="U60" s="4" t="s">
        <v>7</v>
      </c>
      <c r="V60" s="4" t="s">
        <v>6</v>
      </c>
      <c r="W60" s="4" t="s">
        <v>7</v>
      </c>
      <c r="X60" s="4" t="s">
        <v>6</v>
      </c>
      <c r="Y60" s="4" t="s">
        <v>7</v>
      </c>
      <c r="Z60" s="4" t="s">
        <v>6</v>
      </c>
      <c r="AA60" s="4" t="s">
        <v>7</v>
      </c>
      <c r="AB60" s="4" t="s">
        <v>6</v>
      </c>
      <c r="AC60" s="4" t="s">
        <v>7</v>
      </c>
      <c r="AD60" s="4" t="s">
        <v>6</v>
      </c>
      <c r="AE60" s="4" t="s">
        <v>7</v>
      </c>
      <c r="AF60" s="4" t="s">
        <v>6</v>
      </c>
      <c r="AG60" s="4" t="s">
        <v>7</v>
      </c>
      <c r="AH60" s="4" t="s">
        <v>6</v>
      </c>
      <c r="AI60" s="4" t="s">
        <v>7</v>
      </c>
      <c r="AJ60" s="4" t="s">
        <v>6</v>
      </c>
      <c r="AK60" s="4" t="s">
        <v>7</v>
      </c>
      <c r="AL60" s="4" t="s">
        <v>6</v>
      </c>
      <c r="AM60" s="4" t="s">
        <v>7</v>
      </c>
      <c r="AN60" s="4" t="s">
        <v>6</v>
      </c>
      <c r="AO60" s="4" t="s">
        <v>7</v>
      </c>
      <c r="AP60" s="4" t="s">
        <v>6</v>
      </c>
      <c r="AQ60" s="4" t="s">
        <v>7</v>
      </c>
    </row>
    <row r="61" spans="1:43" ht="13.8" x14ac:dyDescent="0.25">
      <c r="A61" s="174" t="s">
        <v>30</v>
      </c>
      <c r="B61" s="6">
        <v>81</v>
      </c>
      <c r="C61" s="5">
        <v>2515</v>
      </c>
      <c r="D61" s="6">
        <v>145</v>
      </c>
      <c r="E61" s="5">
        <v>5188</v>
      </c>
      <c r="F61" s="6"/>
      <c r="G61" s="6"/>
      <c r="H61" s="6">
        <v>9</v>
      </c>
      <c r="I61" s="6">
        <v>264</v>
      </c>
      <c r="J61" s="6">
        <v>46</v>
      </c>
      <c r="K61" s="5">
        <v>1425</v>
      </c>
      <c r="L61" s="6">
        <v>228</v>
      </c>
      <c r="M61" s="5">
        <v>7998</v>
      </c>
      <c r="N61" s="6">
        <v>60</v>
      </c>
      <c r="O61" s="5">
        <v>2170</v>
      </c>
      <c r="P61" s="6">
        <v>4</v>
      </c>
      <c r="Q61" s="6">
        <v>146</v>
      </c>
      <c r="R61" s="6">
        <v>16</v>
      </c>
      <c r="S61" s="6">
        <v>524</v>
      </c>
      <c r="T61" s="6">
        <v>26</v>
      </c>
      <c r="U61" s="5">
        <v>1057</v>
      </c>
      <c r="V61" s="6">
        <v>259</v>
      </c>
      <c r="W61" s="5">
        <v>8844</v>
      </c>
      <c r="X61" s="6">
        <v>2</v>
      </c>
      <c r="Y61" s="6">
        <v>45</v>
      </c>
      <c r="Z61" s="6">
        <v>27</v>
      </c>
      <c r="AA61" s="6">
        <v>843</v>
      </c>
      <c r="AB61" s="6">
        <v>897</v>
      </c>
      <c r="AC61" s="5">
        <v>30566</v>
      </c>
      <c r="AD61" s="6"/>
      <c r="AE61" s="6"/>
      <c r="AF61" s="6"/>
      <c r="AG61" s="6"/>
      <c r="AH61" s="6"/>
      <c r="AI61" s="6"/>
      <c r="AJ61" s="6"/>
      <c r="AK61" s="6"/>
      <c r="AL61" s="6"/>
      <c r="AM61" s="6" t="s">
        <v>8</v>
      </c>
      <c r="AN61" s="6" t="s">
        <v>8</v>
      </c>
      <c r="AO61" s="6" t="s">
        <v>8</v>
      </c>
      <c r="AP61" s="6">
        <v>897</v>
      </c>
      <c r="AQ61" s="5">
        <v>30566</v>
      </c>
    </row>
    <row r="62" spans="1:43" ht="13.8" x14ac:dyDescent="0.25">
      <c r="A62" s="174" t="s">
        <v>31</v>
      </c>
      <c r="B62" s="6">
        <v>182</v>
      </c>
      <c r="C62" s="5">
        <v>13677</v>
      </c>
      <c r="D62" s="6">
        <v>456</v>
      </c>
      <c r="E62" s="5">
        <v>34592</v>
      </c>
      <c r="F62" s="6">
        <v>3</v>
      </c>
      <c r="G62" s="6">
        <v>247</v>
      </c>
      <c r="H62" s="6">
        <v>49</v>
      </c>
      <c r="I62" s="5">
        <v>3838</v>
      </c>
      <c r="J62" s="6">
        <v>75</v>
      </c>
      <c r="K62" s="5">
        <v>5327</v>
      </c>
      <c r="L62" s="6">
        <v>654</v>
      </c>
      <c r="M62" s="5">
        <v>48947</v>
      </c>
      <c r="N62" s="6">
        <v>214</v>
      </c>
      <c r="O62" s="5">
        <v>16644</v>
      </c>
      <c r="P62" s="6">
        <v>10</v>
      </c>
      <c r="Q62" s="6">
        <v>707</v>
      </c>
      <c r="R62" s="6">
        <v>111</v>
      </c>
      <c r="S62" s="5">
        <v>8488</v>
      </c>
      <c r="T62" s="6">
        <v>172</v>
      </c>
      <c r="U62" s="5">
        <v>13586</v>
      </c>
      <c r="V62" s="6">
        <v>501</v>
      </c>
      <c r="W62" s="5">
        <v>38206</v>
      </c>
      <c r="X62" s="6">
        <v>9</v>
      </c>
      <c r="Y62" s="6">
        <v>667</v>
      </c>
      <c r="Z62" s="6">
        <v>64</v>
      </c>
      <c r="AA62" s="5">
        <v>4885</v>
      </c>
      <c r="AB62" s="5">
        <v>2507</v>
      </c>
      <c r="AC62" s="5">
        <v>189715</v>
      </c>
      <c r="AD62" s="6"/>
      <c r="AE62" s="6"/>
      <c r="AF62" s="6"/>
      <c r="AG62" s="6"/>
      <c r="AH62" s="6"/>
      <c r="AI62" s="6"/>
      <c r="AJ62" s="6"/>
      <c r="AK62" s="6"/>
      <c r="AL62" s="6"/>
      <c r="AM62" s="6" t="s">
        <v>8</v>
      </c>
      <c r="AN62" s="6" t="s">
        <v>8</v>
      </c>
      <c r="AO62" s="6" t="s">
        <v>8</v>
      </c>
      <c r="AP62" s="5">
        <v>2507</v>
      </c>
      <c r="AQ62" s="5">
        <v>189715</v>
      </c>
    </row>
    <row r="63" spans="1:43" ht="13.8" x14ac:dyDescent="0.25">
      <c r="A63" s="174" t="s">
        <v>32</v>
      </c>
      <c r="B63" s="6">
        <v>439</v>
      </c>
      <c r="C63" s="5">
        <v>64301</v>
      </c>
      <c r="D63" s="6">
        <v>863</v>
      </c>
      <c r="E63" s="5">
        <v>127444</v>
      </c>
      <c r="F63" s="6">
        <v>21</v>
      </c>
      <c r="G63" s="5">
        <v>3271</v>
      </c>
      <c r="H63" s="6">
        <v>201</v>
      </c>
      <c r="I63" s="5">
        <v>30377</v>
      </c>
      <c r="J63" s="6">
        <v>88</v>
      </c>
      <c r="K63" s="5">
        <v>12363</v>
      </c>
      <c r="L63" s="5">
        <v>1040</v>
      </c>
      <c r="M63" s="5">
        <v>150190</v>
      </c>
      <c r="N63" s="6">
        <v>610</v>
      </c>
      <c r="O63" s="5">
        <v>91684</v>
      </c>
      <c r="P63" s="6">
        <v>56</v>
      </c>
      <c r="Q63" s="5">
        <v>8466</v>
      </c>
      <c r="R63" s="6">
        <v>412</v>
      </c>
      <c r="S63" s="5">
        <v>62592</v>
      </c>
      <c r="T63" s="6">
        <v>666</v>
      </c>
      <c r="U63" s="5">
        <v>100150</v>
      </c>
      <c r="V63" s="6">
        <v>847</v>
      </c>
      <c r="W63" s="5">
        <v>123101</v>
      </c>
      <c r="X63" s="6">
        <v>59</v>
      </c>
      <c r="Y63" s="5">
        <v>8887</v>
      </c>
      <c r="Z63" s="6">
        <v>107</v>
      </c>
      <c r="AA63" s="5">
        <v>15266</v>
      </c>
      <c r="AB63" s="5">
        <v>5436</v>
      </c>
      <c r="AC63" s="5">
        <v>800678</v>
      </c>
      <c r="AD63" s="6"/>
      <c r="AE63" s="6"/>
      <c r="AF63" s="6"/>
      <c r="AG63" s="6"/>
      <c r="AH63" s="6">
        <v>1</v>
      </c>
      <c r="AI63" s="6">
        <v>157</v>
      </c>
      <c r="AJ63" s="6"/>
      <c r="AK63" s="6"/>
      <c r="AL63" s="6"/>
      <c r="AM63" s="6" t="s">
        <v>8</v>
      </c>
      <c r="AN63" s="6" t="s">
        <v>8</v>
      </c>
      <c r="AO63" s="6" t="s">
        <v>8</v>
      </c>
      <c r="AP63" s="5">
        <v>5436</v>
      </c>
      <c r="AQ63" s="5">
        <v>800678</v>
      </c>
    </row>
    <row r="64" spans="1:43" ht="13.8" x14ac:dyDescent="0.25">
      <c r="A64" s="174" t="s">
        <v>33</v>
      </c>
      <c r="B64" s="6">
        <v>393</v>
      </c>
      <c r="C64" s="5">
        <v>97562</v>
      </c>
      <c r="D64" s="6">
        <v>546</v>
      </c>
      <c r="E64" s="5">
        <v>134654</v>
      </c>
      <c r="F64" s="6">
        <v>51</v>
      </c>
      <c r="G64" s="5">
        <v>12555</v>
      </c>
      <c r="H64" s="6">
        <v>257</v>
      </c>
      <c r="I64" s="5">
        <v>63931</v>
      </c>
      <c r="J64" s="6">
        <v>26</v>
      </c>
      <c r="K64" s="5">
        <v>6253</v>
      </c>
      <c r="L64" s="6">
        <v>640</v>
      </c>
      <c r="M64" s="5">
        <v>157484</v>
      </c>
      <c r="N64" s="6">
        <v>553</v>
      </c>
      <c r="O64" s="5">
        <v>136631</v>
      </c>
      <c r="P64" s="6">
        <v>77</v>
      </c>
      <c r="Q64" s="5">
        <v>19575</v>
      </c>
      <c r="R64" s="6">
        <v>365</v>
      </c>
      <c r="S64" s="5">
        <v>90148</v>
      </c>
      <c r="T64" s="6">
        <v>560</v>
      </c>
      <c r="U64" s="5">
        <v>137617</v>
      </c>
      <c r="V64" s="6">
        <v>584</v>
      </c>
      <c r="W64" s="5">
        <v>141952</v>
      </c>
      <c r="X64" s="6">
        <v>69</v>
      </c>
      <c r="Y64" s="5">
        <v>17245</v>
      </c>
      <c r="Z64" s="6">
        <v>71</v>
      </c>
      <c r="AA64" s="5">
        <v>17560</v>
      </c>
      <c r="AB64" s="5">
        <v>4205</v>
      </c>
      <c r="AC64" s="5">
        <v>1035392</v>
      </c>
      <c r="AD64" s="6"/>
      <c r="AE64" s="6"/>
      <c r="AF64" s="6"/>
      <c r="AG64" s="6"/>
      <c r="AH64" s="6">
        <v>2</v>
      </c>
      <c r="AI64" s="6">
        <v>497</v>
      </c>
      <c r="AJ64" s="6"/>
      <c r="AK64" s="6"/>
      <c r="AL64" s="6"/>
      <c r="AM64" s="6" t="s">
        <v>8</v>
      </c>
      <c r="AN64" s="6">
        <v>2</v>
      </c>
      <c r="AO64" s="6">
        <v>492</v>
      </c>
      <c r="AP64" s="5">
        <v>4207</v>
      </c>
      <c r="AQ64" s="5">
        <v>1035884</v>
      </c>
    </row>
    <row r="65" spans="1:43" ht="13.8" x14ac:dyDescent="0.25">
      <c r="A65" s="174" t="s">
        <v>34</v>
      </c>
      <c r="B65" s="6">
        <v>291</v>
      </c>
      <c r="C65" s="5">
        <v>100741</v>
      </c>
      <c r="D65" s="6">
        <v>351</v>
      </c>
      <c r="E65" s="5">
        <v>121882</v>
      </c>
      <c r="F65" s="6">
        <v>55</v>
      </c>
      <c r="G65" s="5">
        <v>19583</v>
      </c>
      <c r="H65" s="6">
        <v>170</v>
      </c>
      <c r="I65" s="5">
        <v>58141</v>
      </c>
      <c r="J65" s="6">
        <v>21</v>
      </c>
      <c r="K65" s="5">
        <v>7490</v>
      </c>
      <c r="L65" s="6">
        <v>469</v>
      </c>
      <c r="M65" s="5">
        <v>162680</v>
      </c>
      <c r="N65" s="6">
        <v>368</v>
      </c>
      <c r="O65" s="5">
        <v>127587</v>
      </c>
      <c r="P65" s="6">
        <v>84</v>
      </c>
      <c r="Q65" s="5">
        <v>29404</v>
      </c>
      <c r="R65" s="6">
        <v>296</v>
      </c>
      <c r="S65" s="5">
        <v>102857</v>
      </c>
      <c r="T65" s="6">
        <v>458</v>
      </c>
      <c r="U65" s="5">
        <v>159046</v>
      </c>
      <c r="V65" s="6">
        <v>385</v>
      </c>
      <c r="W65" s="5">
        <v>132942</v>
      </c>
      <c r="X65" s="6">
        <v>82</v>
      </c>
      <c r="Y65" s="5">
        <v>28342</v>
      </c>
      <c r="Z65" s="6">
        <v>61</v>
      </c>
      <c r="AA65" s="5">
        <v>21143</v>
      </c>
      <c r="AB65" s="5">
        <v>3117</v>
      </c>
      <c r="AC65" s="5">
        <v>1079633</v>
      </c>
      <c r="AD65" s="6"/>
      <c r="AE65" s="6"/>
      <c r="AF65" s="6"/>
      <c r="AG65" s="6"/>
      <c r="AH65" s="6"/>
      <c r="AI65" s="6"/>
      <c r="AJ65" s="6"/>
      <c r="AK65" s="6"/>
      <c r="AL65" s="6"/>
      <c r="AM65" s="6" t="s">
        <v>8</v>
      </c>
      <c r="AN65" s="6">
        <v>1</v>
      </c>
      <c r="AO65" s="6">
        <v>317</v>
      </c>
      <c r="AP65" s="5">
        <v>3118</v>
      </c>
      <c r="AQ65" s="5">
        <v>1079950</v>
      </c>
    </row>
    <row r="66" spans="1:43" ht="13.8" x14ac:dyDescent="0.25">
      <c r="A66" s="174" t="s">
        <v>35</v>
      </c>
      <c r="B66" s="6">
        <v>247</v>
      </c>
      <c r="C66" s="5">
        <v>110152</v>
      </c>
      <c r="D66" s="6">
        <v>252</v>
      </c>
      <c r="E66" s="5">
        <v>113371</v>
      </c>
      <c r="F66" s="6">
        <v>56</v>
      </c>
      <c r="G66" s="5">
        <v>24485</v>
      </c>
      <c r="H66" s="6">
        <v>157</v>
      </c>
      <c r="I66" s="5">
        <v>70352</v>
      </c>
      <c r="J66" s="6">
        <v>6</v>
      </c>
      <c r="K66" s="5">
        <v>2614</v>
      </c>
      <c r="L66" s="6">
        <v>278</v>
      </c>
      <c r="M66" s="5">
        <v>124101</v>
      </c>
      <c r="N66" s="6">
        <v>236</v>
      </c>
      <c r="O66" s="5">
        <v>105805</v>
      </c>
      <c r="P66" s="6">
        <v>53</v>
      </c>
      <c r="Q66" s="5">
        <v>24027</v>
      </c>
      <c r="R66" s="6">
        <v>231</v>
      </c>
      <c r="S66" s="5">
        <v>103184</v>
      </c>
      <c r="T66" s="6">
        <v>321</v>
      </c>
      <c r="U66" s="5">
        <v>143490</v>
      </c>
      <c r="V66" s="6">
        <v>226</v>
      </c>
      <c r="W66" s="5">
        <v>101625</v>
      </c>
      <c r="X66" s="6">
        <v>70</v>
      </c>
      <c r="Y66" s="5">
        <v>31610</v>
      </c>
      <c r="Z66" s="6">
        <v>36</v>
      </c>
      <c r="AA66" s="5">
        <v>16316</v>
      </c>
      <c r="AB66" s="5">
        <v>2189</v>
      </c>
      <c r="AC66" s="5">
        <v>981157</v>
      </c>
      <c r="AD66" s="6"/>
      <c r="AE66" s="6"/>
      <c r="AF66" s="6"/>
      <c r="AG66" s="6"/>
      <c r="AH66" s="6"/>
      <c r="AI66" s="6"/>
      <c r="AJ66" s="6"/>
      <c r="AK66" s="6"/>
      <c r="AL66" s="6"/>
      <c r="AM66" s="6" t="s">
        <v>8</v>
      </c>
      <c r="AN66" s="6" t="s">
        <v>8</v>
      </c>
      <c r="AO66" s="6" t="s">
        <v>8</v>
      </c>
      <c r="AP66" s="5">
        <v>2189</v>
      </c>
      <c r="AQ66" s="5">
        <v>981157</v>
      </c>
    </row>
    <row r="67" spans="1:43" ht="13.8" x14ac:dyDescent="0.25">
      <c r="A67" s="174" t="s">
        <v>36</v>
      </c>
      <c r="B67" s="6">
        <v>446</v>
      </c>
      <c r="C67" s="5">
        <v>264204</v>
      </c>
      <c r="D67" s="6">
        <v>326</v>
      </c>
      <c r="E67" s="5">
        <v>193228</v>
      </c>
      <c r="F67" s="6">
        <v>110</v>
      </c>
      <c r="G67" s="5">
        <v>67083</v>
      </c>
      <c r="H67" s="6">
        <v>204</v>
      </c>
      <c r="I67" s="5">
        <v>120917</v>
      </c>
      <c r="J67" s="6">
        <v>23</v>
      </c>
      <c r="K67" s="5">
        <v>13142</v>
      </c>
      <c r="L67" s="6">
        <v>485</v>
      </c>
      <c r="M67" s="5">
        <v>285399</v>
      </c>
      <c r="N67" s="6">
        <v>439</v>
      </c>
      <c r="O67" s="5">
        <v>257618</v>
      </c>
      <c r="P67" s="6">
        <v>127</v>
      </c>
      <c r="Q67" s="5">
        <v>76590</v>
      </c>
      <c r="R67" s="6">
        <v>335</v>
      </c>
      <c r="S67" s="5">
        <v>200947</v>
      </c>
      <c r="T67" s="6">
        <v>491</v>
      </c>
      <c r="U67" s="5">
        <v>290537</v>
      </c>
      <c r="V67" s="6">
        <v>361</v>
      </c>
      <c r="W67" s="5">
        <v>212688</v>
      </c>
      <c r="X67" s="6">
        <v>121</v>
      </c>
      <c r="Y67" s="5">
        <v>71283</v>
      </c>
      <c r="Z67" s="6">
        <v>71</v>
      </c>
      <c r="AA67" s="5">
        <v>41688</v>
      </c>
      <c r="AB67" s="5">
        <v>3508</v>
      </c>
      <c r="AC67" s="5">
        <v>2075280</v>
      </c>
      <c r="AD67" s="6"/>
      <c r="AE67" s="6"/>
      <c r="AF67" s="6">
        <v>2</v>
      </c>
      <c r="AG67" s="5">
        <v>1149</v>
      </c>
      <c r="AH67" s="6"/>
      <c r="AI67" s="6"/>
      <c r="AJ67" s="6"/>
      <c r="AK67" s="6"/>
      <c r="AL67" s="6"/>
      <c r="AM67" s="6" t="s">
        <v>8</v>
      </c>
      <c r="AN67" s="6">
        <v>2</v>
      </c>
      <c r="AO67" s="5">
        <v>1172</v>
      </c>
      <c r="AP67" s="5">
        <v>3510</v>
      </c>
      <c r="AQ67" s="5">
        <v>2076452</v>
      </c>
    </row>
    <row r="68" spans="1:43" ht="13.8" x14ac:dyDescent="0.25">
      <c r="A68" s="174" t="s">
        <v>37</v>
      </c>
      <c r="B68" s="6">
        <v>455</v>
      </c>
      <c r="C68" s="5">
        <v>382309</v>
      </c>
      <c r="D68" s="6">
        <v>231</v>
      </c>
      <c r="E68" s="5">
        <v>191530</v>
      </c>
      <c r="F68" s="6">
        <v>149</v>
      </c>
      <c r="G68" s="5">
        <v>125243</v>
      </c>
      <c r="H68" s="6">
        <v>189</v>
      </c>
      <c r="I68" s="5">
        <v>157556</v>
      </c>
      <c r="J68" s="6">
        <v>19</v>
      </c>
      <c r="K68" s="5">
        <v>15673</v>
      </c>
      <c r="L68" s="6">
        <v>356</v>
      </c>
      <c r="M68" s="5">
        <v>297405</v>
      </c>
      <c r="N68" s="6">
        <v>320</v>
      </c>
      <c r="O68" s="5">
        <v>266467</v>
      </c>
      <c r="P68" s="6">
        <v>130</v>
      </c>
      <c r="Q68" s="5">
        <v>110276</v>
      </c>
      <c r="R68" s="6">
        <v>254</v>
      </c>
      <c r="S68" s="5">
        <v>209335</v>
      </c>
      <c r="T68" s="6">
        <v>448</v>
      </c>
      <c r="U68" s="5">
        <v>372071</v>
      </c>
      <c r="V68" s="6">
        <v>305</v>
      </c>
      <c r="W68" s="5">
        <v>255098</v>
      </c>
      <c r="X68" s="6">
        <v>133</v>
      </c>
      <c r="Y68" s="5">
        <v>112126</v>
      </c>
      <c r="Z68" s="6">
        <v>62</v>
      </c>
      <c r="AA68" s="5">
        <v>52144</v>
      </c>
      <c r="AB68" s="5">
        <v>3089</v>
      </c>
      <c r="AC68" s="5">
        <v>2576902</v>
      </c>
      <c r="AD68" s="6">
        <v>1</v>
      </c>
      <c r="AE68" s="6">
        <v>895</v>
      </c>
      <c r="AF68" s="6"/>
      <c r="AG68" s="6"/>
      <c r="AH68" s="6"/>
      <c r="AI68" s="6"/>
      <c r="AJ68" s="6"/>
      <c r="AK68" s="6"/>
      <c r="AL68" s="6"/>
      <c r="AM68" s="6" t="s">
        <v>8</v>
      </c>
      <c r="AN68" s="6">
        <v>1</v>
      </c>
      <c r="AO68" s="5">
        <v>917</v>
      </c>
      <c r="AP68" s="5">
        <v>3090</v>
      </c>
      <c r="AQ68" s="5">
        <v>2577819</v>
      </c>
    </row>
    <row r="69" spans="1:43" ht="13.8" x14ac:dyDescent="0.25">
      <c r="A69" s="174" t="s">
        <v>38</v>
      </c>
      <c r="B69" s="6">
        <v>475</v>
      </c>
      <c r="C69" s="5">
        <v>575520</v>
      </c>
      <c r="D69" s="6">
        <v>208</v>
      </c>
      <c r="E69" s="5">
        <v>256021</v>
      </c>
      <c r="F69" s="6">
        <v>194</v>
      </c>
      <c r="G69" s="5">
        <v>235984</v>
      </c>
      <c r="H69" s="6">
        <v>196</v>
      </c>
      <c r="I69" s="5">
        <v>238296</v>
      </c>
      <c r="J69" s="6">
        <v>11</v>
      </c>
      <c r="K69" s="5">
        <v>13588</v>
      </c>
      <c r="L69" s="6">
        <v>319</v>
      </c>
      <c r="M69" s="5">
        <v>389626</v>
      </c>
      <c r="N69" s="6">
        <v>292</v>
      </c>
      <c r="O69" s="5">
        <v>356771</v>
      </c>
      <c r="P69" s="6">
        <v>107</v>
      </c>
      <c r="Q69" s="5">
        <v>130670</v>
      </c>
      <c r="R69" s="6">
        <v>225</v>
      </c>
      <c r="S69" s="5">
        <v>272695</v>
      </c>
      <c r="T69" s="6">
        <v>410</v>
      </c>
      <c r="U69" s="5">
        <v>495274</v>
      </c>
      <c r="V69" s="6">
        <v>287</v>
      </c>
      <c r="W69" s="5">
        <v>348032</v>
      </c>
      <c r="X69" s="6">
        <v>158</v>
      </c>
      <c r="Y69" s="5">
        <v>192622</v>
      </c>
      <c r="Z69" s="6">
        <v>68</v>
      </c>
      <c r="AA69" s="5">
        <v>85732</v>
      </c>
      <c r="AB69" s="5">
        <v>2934</v>
      </c>
      <c r="AC69" s="5">
        <v>3571625</v>
      </c>
      <c r="AD69" s="6">
        <v>2</v>
      </c>
      <c r="AE69" s="5">
        <v>2828</v>
      </c>
      <c r="AF69" s="6">
        <v>2</v>
      </c>
      <c r="AG69" s="5">
        <v>2464</v>
      </c>
      <c r="AH69" s="6"/>
      <c r="AI69" s="5"/>
      <c r="AJ69" s="6"/>
      <c r="AK69" s="6"/>
      <c r="AL69" s="6"/>
      <c r="AM69" s="6" t="s">
        <v>8</v>
      </c>
      <c r="AN69" s="6">
        <v>4</v>
      </c>
      <c r="AO69" s="5">
        <v>5281</v>
      </c>
      <c r="AP69" s="5">
        <v>2938</v>
      </c>
      <c r="AQ69" s="5">
        <v>3576906</v>
      </c>
    </row>
    <row r="70" spans="1:43" ht="13.8" x14ac:dyDescent="0.25">
      <c r="A70" s="174" t="s">
        <v>39</v>
      </c>
      <c r="B70" s="6">
        <v>253</v>
      </c>
      <c r="C70" s="5">
        <v>439566</v>
      </c>
      <c r="D70" s="6">
        <v>105</v>
      </c>
      <c r="E70" s="5">
        <v>180434</v>
      </c>
      <c r="F70" s="6">
        <v>130</v>
      </c>
      <c r="G70" s="5">
        <v>224707</v>
      </c>
      <c r="H70" s="6">
        <v>91</v>
      </c>
      <c r="I70" s="5">
        <v>157215</v>
      </c>
      <c r="J70" s="6">
        <v>10</v>
      </c>
      <c r="K70" s="5">
        <v>17525</v>
      </c>
      <c r="L70" s="6">
        <v>163</v>
      </c>
      <c r="M70" s="5">
        <v>280929</v>
      </c>
      <c r="N70" s="6">
        <v>156</v>
      </c>
      <c r="O70" s="5">
        <v>269934</v>
      </c>
      <c r="P70" s="6">
        <v>68</v>
      </c>
      <c r="Q70" s="5">
        <v>117297</v>
      </c>
      <c r="R70" s="6">
        <v>111</v>
      </c>
      <c r="S70" s="5">
        <v>191613</v>
      </c>
      <c r="T70" s="6">
        <v>185</v>
      </c>
      <c r="U70" s="5">
        <v>316442</v>
      </c>
      <c r="V70" s="6">
        <v>151</v>
      </c>
      <c r="W70" s="5">
        <v>258928</v>
      </c>
      <c r="X70" s="6">
        <v>106</v>
      </c>
      <c r="Y70" s="5">
        <v>184019</v>
      </c>
      <c r="Z70" s="6">
        <v>47</v>
      </c>
      <c r="AA70" s="5">
        <v>81605</v>
      </c>
      <c r="AB70" s="5">
        <v>1580</v>
      </c>
      <c r="AC70" s="5">
        <v>2724731</v>
      </c>
      <c r="AD70" s="6">
        <v>1</v>
      </c>
      <c r="AE70" s="5">
        <v>1730</v>
      </c>
      <c r="AF70" s="6">
        <v>3</v>
      </c>
      <c r="AG70" s="5">
        <v>5265</v>
      </c>
      <c r="AH70" s="6">
        <v>3</v>
      </c>
      <c r="AI70" s="5">
        <v>4891</v>
      </c>
      <c r="AJ70" s="6"/>
      <c r="AK70" s="6"/>
      <c r="AL70" s="6"/>
      <c r="AM70" s="6" t="s">
        <v>8</v>
      </c>
      <c r="AN70" s="6">
        <v>7</v>
      </c>
      <c r="AO70" s="5">
        <v>12059</v>
      </c>
      <c r="AP70" s="5">
        <v>1587</v>
      </c>
      <c r="AQ70" s="5">
        <v>2736790</v>
      </c>
    </row>
    <row r="71" spans="1:43" ht="13.8" x14ac:dyDescent="0.25">
      <c r="A71" s="174" t="s">
        <v>40</v>
      </c>
      <c r="B71" s="6">
        <v>169</v>
      </c>
      <c r="C71" s="5">
        <v>375718</v>
      </c>
      <c r="D71" s="6">
        <v>49</v>
      </c>
      <c r="E71" s="5">
        <v>109434</v>
      </c>
      <c r="F71" s="6">
        <v>95</v>
      </c>
      <c r="G71" s="5">
        <v>211704</v>
      </c>
      <c r="H71" s="6">
        <v>44</v>
      </c>
      <c r="I71" s="5">
        <v>97663</v>
      </c>
      <c r="J71" s="6">
        <v>8</v>
      </c>
      <c r="K71" s="5">
        <v>16653</v>
      </c>
      <c r="L71" s="6">
        <v>114</v>
      </c>
      <c r="M71" s="5">
        <v>257037</v>
      </c>
      <c r="N71" s="6">
        <v>93</v>
      </c>
      <c r="O71" s="5">
        <v>207082</v>
      </c>
      <c r="P71" s="6">
        <v>46</v>
      </c>
      <c r="Q71" s="5">
        <v>101324</v>
      </c>
      <c r="R71" s="6">
        <v>59</v>
      </c>
      <c r="S71" s="5">
        <v>131952</v>
      </c>
      <c r="T71" s="6">
        <v>132</v>
      </c>
      <c r="U71" s="5">
        <v>294369</v>
      </c>
      <c r="V71" s="6">
        <v>102</v>
      </c>
      <c r="W71" s="5">
        <v>225916</v>
      </c>
      <c r="X71" s="6">
        <v>84</v>
      </c>
      <c r="Y71" s="5">
        <v>186769</v>
      </c>
      <c r="Z71" s="6">
        <v>37</v>
      </c>
      <c r="AA71" s="5">
        <v>83535</v>
      </c>
      <c r="AB71" s="5">
        <v>1030</v>
      </c>
      <c r="AC71" s="5">
        <v>2293387</v>
      </c>
      <c r="AD71" s="6"/>
      <c r="AE71" s="5"/>
      <c r="AF71" s="6"/>
      <c r="AG71" s="6"/>
      <c r="AH71" s="6">
        <v>1</v>
      </c>
      <c r="AI71" s="6">
        <v>2168</v>
      </c>
      <c r="AJ71" s="6"/>
      <c r="AK71" s="6"/>
      <c r="AL71" s="6"/>
      <c r="AM71" s="6" t="s">
        <v>8</v>
      </c>
      <c r="AN71" s="6">
        <v>1</v>
      </c>
      <c r="AO71" s="5">
        <v>2146</v>
      </c>
      <c r="AP71" s="5">
        <v>1031</v>
      </c>
      <c r="AQ71" s="5">
        <v>2295533</v>
      </c>
    </row>
    <row r="72" spans="1:43" ht="13.8" x14ac:dyDescent="0.25">
      <c r="A72" s="174" t="s">
        <v>41</v>
      </c>
      <c r="B72" s="6">
        <v>98</v>
      </c>
      <c r="C72" s="5">
        <v>267873</v>
      </c>
      <c r="D72" s="6">
        <v>28</v>
      </c>
      <c r="E72" s="5">
        <v>76632</v>
      </c>
      <c r="F72" s="6">
        <v>66</v>
      </c>
      <c r="G72" s="5">
        <v>178660</v>
      </c>
      <c r="H72" s="6">
        <v>36</v>
      </c>
      <c r="I72" s="5">
        <v>97757</v>
      </c>
      <c r="J72" s="6">
        <v>4</v>
      </c>
      <c r="K72" s="5">
        <v>11029</v>
      </c>
      <c r="L72" s="6">
        <v>65</v>
      </c>
      <c r="M72" s="5">
        <v>177046</v>
      </c>
      <c r="N72" s="6">
        <v>73</v>
      </c>
      <c r="O72" s="5">
        <v>197701</v>
      </c>
      <c r="P72" s="6">
        <v>34</v>
      </c>
      <c r="Q72" s="5">
        <v>92699</v>
      </c>
      <c r="R72" s="6">
        <v>40</v>
      </c>
      <c r="S72" s="5">
        <v>107598</v>
      </c>
      <c r="T72" s="6">
        <v>79</v>
      </c>
      <c r="U72" s="5">
        <v>218204</v>
      </c>
      <c r="V72" s="6">
        <v>71</v>
      </c>
      <c r="W72" s="5">
        <v>195215</v>
      </c>
      <c r="X72" s="6">
        <v>61</v>
      </c>
      <c r="Y72" s="5">
        <v>167540</v>
      </c>
      <c r="Z72" s="6">
        <v>28</v>
      </c>
      <c r="AA72" s="5">
        <v>76611</v>
      </c>
      <c r="AB72" s="6">
        <v>685</v>
      </c>
      <c r="AC72" s="5">
        <v>1869514</v>
      </c>
      <c r="AD72" s="6">
        <v>1</v>
      </c>
      <c r="AE72" s="6">
        <v>2594</v>
      </c>
      <c r="AF72" s="6">
        <v>2</v>
      </c>
      <c r="AG72" s="5">
        <v>5801</v>
      </c>
      <c r="AH72" s="6">
        <v>1</v>
      </c>
      <c r="AI72" s="5">
        <v>2801</v>
      </c>
      <c r="AJ72" s="6"/>
      <c r="AK72" s="6"/>
      <c r="AL72" s="6"/>
      <c r="AM72" s="6" t="s">
        <v>8</v>
      </c>
      <c r="AN72" s="6">
        <v>3</v>
      </c>
      <c r="AO72" s="5">
        <v>8126</v>
      </c>
      <c r="AP72" s="6">
        <v>688</v>
      </c>
      <c r="AQ72" s="5">
        <v>1877640</v>
      </c>
    </row>
    <row r="73" spans="1:43" ht="13.8" x14ac:dyDescent="0.25">
      <c r="A73" s="174" t="s">
        <v>42</v>
      </c>
      <c r="B73" s="6">
        <v>83</v>
      </c>
      <c r="C73" s="5">
        <v>269986</v>
      </c>
      <c r="D73" s="6">
        <v>19</v>
      </c>
      <c r="E73" s="5">
        <v>61236</v>
      </c>
      <c r="F73" s="6">
        <v>40</v>
      </c>
      <c r="G73" s="5">
        <v>131266</v>
      </c>
      <c r="H73" s="6">
        <v>29</v>
      </c>
      <c r="I73" s="5">
        <v>93593</v>
      </c>
      <c r="J73" s="6">
        <v>7</v>
      </c>
      <c r="K73" s="5">
        <v>22993</v>
      </c>
      <c r="L73" s="6">
        <v>44</v>
      </c>
      <c r="M73" s="5">
        <v>141181</v>
      </c>
      <c r="N73" s="6">
        <v>49</v>
      </c>
      <c r="O73" s="5">
        <v>158168</v>
      </c>
      <c r="P73" s="6">
        <v>31</v>
      </c>
      <c r="Q73" s="5">
        <v>100608</v>
      </c>
      <c r="R73" s="6">
        <v>31</v>
      </c>
      <c r="S73" s="5">
        <v>99226</v>
      </c>
      <c r="T73" s="6">
        <v>57</v>
      </c>
      <c r="U73" s="5">
        <v>183519</v>
      </c>
      <c r="V73" s="6">
        <v>65</v>
      </c>
      <c r="W73" s="5">
        <v>211106</v>
      </c>
      <c r="X73" s="6">
        <v>46</v>
      </c>
      <c r="Y73" s="5">
        <v>148624</v>
      </c>
      <c r="Z73" s="6">
        <v>26</v>
      </c>
      <c r="AA73" s="5">
        <v>83984</v>
      </c>
      <c r="AB73" s="6">
        <v>529</v>
      </c>
      <c r="AC73" s="5">
        <v>1712090</v>
      </c>
      <c r="AD73" s="6">
        <v>1</v>
      </c>
      <c r="AE73" s="5">
        <v>3150</v>
      </c>
      <c r="AF73" s="6"/>
      <c r="AG73" s="5"/>
      <c r="AH73" s="6">
        <v>2</v>
      </c>
      <c r="AI73" s="5">
        <v>6839</v>
      </c>
      <c r="AJ73" s="6"/>
      <c r="AK73" s="6"/>
      <c r="AL73" s="6"/>
      <c r="AM73" s="6" t="s">
        <v>8</v>
      </c>
      <c r="AN73" s="6">
        <v>4</v>
      </c>
      <c r="AO73" s="5">
        <v>12936</v>
      </c>
      <c r="AP73" s="6">
        <v>533</v>
      </c>
      <c r="AQ73" s="5">
        <v>1725026</v>
      </c>
    </row>
    <row r="74" spans="1:43" ht="13.8" x14ac:dyDescent="0.25">
      <c r="A74" s="174" t="s">
        <v>43</v>
      </c>
      <c r="B74" s="6">
        <v>55</v>
      </c>
      <c r="C74" s="5">
        <v>203740</v>
      </c>
      <c r="D74" s="6">
        <v>17</v>
      </c>
      <c r="E74" s="5">
        <v>62538</v>
      </c>
      <c r="F74" s="6">
        <v>46</v>
      </c>
      <c r="G74" s="5">
        <v>173378</v>
      </c>
      <c r="H74" s="6">
        <v>20</v>
      </c>
      <c r="I74" s="5">
        <v>73875</v>
      </c>
      <c r="J74" s="6">
        <v>5</v>
      </c>
      <c r="K74" s="5">
        <v>18500</v>
      </c>
      <c r="L74" s="6">
        <v>37</v>
      </c>
      <c r="M74" s="5">
        <v>138955</v>
      </c>
      <c r="N74" s="6">
        <v>32</v>
      </c>
      <c r="O74" s="5">
        <v>120087</v>
      </c>
      <c r="P74" s="6">
        <v>25</v>
      </c>
      <c r="Q74" s="5">
        <v>94785</v>
      </c>
      <c r="R74" s="6">
        <v>25</v>
      </c>
      <c r="S74" s="5">
        <v>94026</v>
      </c>
      <c r="T74" s="6">
        <v>40</v>
      </c>
      <c r="U74" s="5">
        <v>148450</v>
      </c>
      <c r="V74" s="6">
        <v>37</v>
      </c>
      <c r="W74" s="5">
        <v>136959</v>
      </c>
      <c r="X74" s="6">
        <v>38</v>
      </c>
      <c r="Y74" s="5">
        <v>142422</v>
      </c>
      <c r="Z74" s="6">
        <v>23</v>
      </c>
      <c r="AA74" s="5">
        <v>86181</v>
      </c>
      <c r="AB74" s="6">
        <v>393</v>
      </c>
      <c r="AC74" s="5">
        <v>1467533</v>
      </c>
      <c r="AD74" s="6">
        <v>1</v>
      </c>
      <c r="AE74" s="5">
        <v>3792</v>
      </c>
      <c r="AF74" s="6">
        <v>2</v>
      </c>
      <c r="AG74" s="5">
        <v>7493</v>
      </c>
      <c r="AH74" s="6"/>
      <c r="AI74" s="6"/>
      <c r="AJ74" s="6"/>
      <c r="AK74" s="6"/>
      <c r="AL74" s="6"/>
      <c r="AM74" s="6" t="s">
        <v>8</v>
      </c>
      <c r="AN74" s="6">
        <v>3</v>
      </c>
      <c r="AO74" s="5">
        <v>11191</v>
      </c>
      <c r="AP74" s="6">
        <v>396</v>
      </c>
      <c r="AQ74" s="5">
        <v>1478724</v>
      </c>
    </row>
    <row r="75" spans="1:43" ht="13.8" x14ac:dyDescent="0.25">
      <c r="A75" s="174" t="s">
        <v>44</v>
      </c>
      <c r="B75" s="6">
        <v>77</v>
      </c>
      <c r="C75" s="5">
        <v>344033</v>
      </c>
      <c r="D75" s="6">
        <v>22</v>
      </c>
      <c r="E75" s="5">
        <v>98135</v>
      </c>
      <c r="F75" s="6">
        <v>55</v>
      </c>
      <c r="G75" s="5">
        <v>243478</v>
      </c>
      <c r="H75" s="6">
        <v>28</v>
      </c>
      <c r="I75" s="5">
        <v>124198</v>
      </c>
      <c r="J75" s="6">
        <v>2</v>
      </c>
      <c r="K75" s="5">
        <v>8504</v>
      </c>
      <c r="L75" s="6">
        <v>54</v>
      </c>
      <c r="M75" s="5">
        <v>242238</v>
      </c>
      <c r="N75" s="6">
        <v>66</v>
      </c>
      <c r="O75" s="5">
        <v>295243</v>
      </c>
      <c r="P75" s="6">
        <v>39</v>
      </c>
      <c r="Q75" s="5">
        <v>174639</v>
      </c>
      <c r="R75" s="6">
        <v>39</v>
      </c>
      <c r="S75" s="5">
        <v>172210</v>
      </c>
      <c r="T75" s="6">
        <v>57</v>
      </c>
      <c r="U75" s="5">
        <v>255729</v>
      </c>
      <c r="V75" s="6">
        <v>64</v>
      </c>
      <c r="W75" s="5">
        <v>282265</v>
      </c>
      <c r="X75" s="6">
        <v>41</v>
      </c>
      <c r="Y75" s="5">
        <v>181443</v>
      </c>
      <c r="Z75" s="6">
        <v>34</v>
      </c>
      <c r="AA75" s="5">
        <v>150287</v>
      </c>
      <c r="AB75" s="6">
        <v>576</v>
      </c>
      <c r="AC75" s="5">
        <v>2563803</v>
      </c>
      <c r="AD75" s="6">
        <v>3</v>
      </c>
      <c r="AE75" s="5">
        <v>13859</v>
      </c>
      <c r="AF75" s="6">
        <v>4</v>
      </c>
      <c r="AG75" s="5">
        <v>17553</v>
      </c>
      <c r="AH75" s="6">
        <v>1</v>
      </c>
      <c r="AI75" s="5">
        <v>4710</v>
      </c>
      <c r="AJ75" s="6"/>
      <c r="AK75" s="6"/>
      <c r="AL75" s="6"/>
      <c r="AM75" s="6" t="s">
        <v>8</v>
      </c>
      <c r="AN75" s="6">
        <v>7</v>
      </c>
      <c r="AO75" s="5">
        <v>30914</v>
      </c>
      <c r="AP75" s="6">
        <v>583</v>
      </c>
      <c r="AQ75" s="5">
        <v>2594717</v>
      </c>
    </row>
    <row r="76" spans="1:43" ht="13.8" x14ac:dyDescent="0.25">
      <c r="A76" s="174" t="s">
        <v>45</v>
      </c>
      <c r="B76" s="6">
        <v>42</v>
      </c>
      <c r="C76" s="5">
        <v>228803</v>
      </c>
      <c r="D76" s="6">
        <v>20</v>
      </c>
      <c r="E76" s="5">
        <v>107949</v>
      </c>
      <c r="F76" s="6">
        <v>23</v>
      </c>
      <c r="G76" s="5">
        <v>125814</v>
      </c>
      <c r="H76" s="6">
        <v>10</v>
      </c>
      <c r="I76" s="5">
        <v>54273</v>
      </c>
      <c r="J76" s="6">
        <v>1</v>
      </c>
      <c r="K76" s="5">
        <v>5720</v>
      </c>
      <c r="L76" s="6">
        <v>40</v>
      </c>
      <c r="M76" s="5">
        <v>217974</v>
      </c>
      <c r="N76" s="6">
        <v>47</v>
      </c>
      <c r="O76" s="5">
        <v>258728</v>
      </c>
      <c r="P76" s="6">
        <v>32</v>
      </c>
      <c r="Q76" s="5">
        <v>176585</v>
      </c>
      <c r="R76" s="6">
        <v>13</v>
      </c>
      <c r="S76" s="5">
        <v>71162</v>
      </c>
      <c r="T76" s="6">
        <v>44</v>
      </c>
      <c r="U76" s="5">
        <v>242719</v>
      </c>
      <c r="V76" s="6">
        <v>39</v>
      </c>
      <c r="W76" s="5">
        <v>215730</v>
      </c>
      <c r="X76" s="6">
        <v>32</v>
      </c>
      <c r="Y76" s="5">
        <v>174791</v>
      </c>
      <c r="Z76" s="6">
        <v>39</v>
      </c>
      <c r="AA76" s="5">
        <v>217201</v>
      </c>
      <c r="AB76" s="6">
        <v>380</v>
      </c>
      <c r="AC76" s="5">
        <v>2085821</v>
      </c>
      <c r="AD76" s="6">
        <v>2</v>
      </c>
      <c r="AE76" s="5">
        <v>11404</v>
      </c>
      <c r="AF76" s="6">
        <v>1</v>
      </c>
      <c r="AG76" s="5">
        <v>5924</v>
      </c>
      <c r="AH76" s="6">
        <v>1</v>
      </c>
      <c r="AI76" s="5">
        <v>5530</v>
      </c>
      <c r="AJ76" s="6">
        <v>2</v>
      </c>
      <c r="AK76" s="5">
        <v>10308</v>
      </c>
      <c r="AL76" s="6">
        <v>2</v>
      </c>
      <c r="AM76" s="5">
        <v>10699</v>
      </c>
      <c r="AN76" s="6">
        <v>9</v>
      </c>
      <c r="AO76" s="5">
        <v>48955</v>
      </c>
      <c r="AP76" s="6">
        <v>389</v>
      </c>
      <c r="AQ76" s="5">
        <v>2134776</v>
      </c>
    </row>
    <row r="77" spans="1:43" ht="13.8" x14ac:dyDescent="0.25">
      <c r="A77" s="174" t="s">
        <v>46</v>
      </c>
      <c r="B77" s="6">
        <v>92</v>
      </c>
      <c r="C77" s="5">
        <v>627863</v>
      </c>
      <c r="D77" s="6">
        <v>13</v>
      </c>
      <c r="E77" s="5">
        <v>89126</v>
      </c>
      <c r="F77" s="6">
        <v>44</v>
      </c>
      <c r="G77" s="5">
        <v>305868</v>
      </c>
      <c r="H77" s="6">
        <v>17</v>
      </c>
      <c r="I77" s="5">
        <v>114748</v>
      </c>
      <c r="J77" s="6">
        <v>4</v>
      </c>
      <c r="K77" s="5">
        <v>28037</v>
      </c>
      <c r="L77" s="6">
        <v>41</v>
      </c>
      <c r="M77" s="5">
        <v>286093</v>
      </c>
      <c r="N77" s="6">
        <v>40</v>
      </c>
      <c r="O77" s="5">
        <v>272219</v>
      </c>
      <c r="P77" s="6">
        <v>53</v>
      </c>
      <c r="Q77" s="5">
        <v>370724</v>
      </c>
      <c r="R77" s="6">
        <v>23</v>
      </c>
      <c r="S77" s="5">
        <v>155319</v>
      </c>
      <c r="T77" s="6">
        <v>51</v>
      </c>
      <c r="U77" s="5">
        <v>357038</v>
      </c>
      <c r="V77" s="6">
        <v>54</v>
      </c>
      <c r="W77" s="5">
        <v>366182</v>
      </c>
      <c r="X77" s="6">
        <v>38</v>
      </c>
      <c r="Y77" s="5">
        <v>263583</v>
      </c>
      <c r="Z77" s="6">
        <v>28</v>
      </c>
      <c r="AA77" s="5">
        <v>188574</v>
      </c>
      <c r="AB77" s="6">
        <v>497</v>
      </c>
      <c r="AC77" s="5">
        <v>3419071</v>
      </c>
      <c r="AD77" s="6">
        <v>5</v>
      </c>
      <c r="AE77" s="5">
        <v>35958</v>
      </c>
      <c r="AF77" s="6">
        <v>2</v>
      </c>
      <c r="AG77" s="5">
        <v>13342</v>
      </c>
      <c r="AH77" s="6"/>
      <c r="AI77" s="6"/>
      <c r="AJ77" s="6">
        <v>5</v>
      </c>
      <c r="AK77" s="5">
        <v>34931</v>
      </c>
      <c r="AL77" s="6">
        <v>3</v>
      </c>
      <c r="AM77" s="5">
        <v>20326</v>
      </c>
      <c r="AN77" s="6">
        <v>15</v>
      </c>
      <c r="AO77" s="5">
        <v>104768</v>
      </c>
      <c r="AP77" s="6">
        <v>512</v>
      </c>
      <c r="AQ77" s="5">
        <v>3523839</v>
      </c>
    </row>
    <row r="78" spans="1:43" ht="13.8" x14ac:dyDescent="0.25">
      <c r="A78" s="174" t="s">
        <v>47</v>
      </c>
      <c r="B78" s="6">
        <v>42</v>
      </c>
      <c r="C78" s="5">
        <v>372222</v>
      </c>
      <c r="D78" s="6">
        <v>11</v>
      </c>
      <c r="E78" s="5">
        <v>97232</v>
      </c>
      <c r="F78" s="6">
        <v>24</v>
      </c>
      <c r="G78" s="5">
        <v>211571</v>
      </c>
      <c r="H78" s="6">
        <v>13</v>
      </c>
      <c r="I78" s="5">
        <v>114987</v>
      </c>
      <c r="J78" s="6"/>
      <c r="K78" s="5"/>
      <c r="L78" s="6">
        <v>16</v>
      </c>
      <c r="M78" s="5">
        <v>141841</v>
      </c>
      <c r="N78" s="6">
        <v>33</v>
      </c>
      <c r="O78" s="5">
        <v>294082</v>
      </c>
      <c r="P78" s="6">
        <v>25</v>
      </c>
      <c r="Q78" s="5">
        <v>226599</v>
      </c>
      <c r="R78" s="6">
        <v>16</v>
      </c>
      <c r="S78" s="5">
        <v>144409</v>
      </c>
      <c r="T78" s="6">
        <v>23</v>
      </c>
      <c r="U78" s="5">
        <v>204795</v>
      </c>
      <c r="V78" s="6">
        <v>36</v>
      </c>
      <c r="W78" s="5">
        <v>325347</v>
      </c>
      <c r="X78" s="6">
        <v>24</v>
      </c>
      <c r="Y78" s="5">
        <v>210920</v>
      </c>
      <c r="Z78" s="6">
        <v>24</v>
      </c>
      <c r="AA78" s="5">
        <v>214448</v>
      </c>
      <c r="AB78" s="6">
        <v>286</v>
      </c>
      <c r="AC78" s="5">
        <v>2557329</v>
      </c>
      <c r="AD78" s="6">
        <v>2</v>
      </c>
      <c r="AE78" s="5">
        <v>17625</v>
      </c>
      <c r="AF78" s="6">
        <v>4</v>
      </c>
      <c r="AG78" s="5">
        <v>36034</v>
      </c>
      <c r="AH78" s="6">
        <v>2</v>
      </c>
      <c r="AI78" s="5">
        <v>17813</v>
      </c>
      <c r="AJ78" s="6"/>
      <c r="AK78" s="6"/>
      <c r="AL78" s="6">
        <v>2</v>
      </c>
      <c r="AM78" s="5">
        <v>17215</v>
      </c>
      <c r="AN78" s="6">
        <v>11</v>
      </c>
      <c r="AO78" s="5">
        <v>99596</v>
      </c>
      <c r="AP78" s="6">
        <v>297</v>
      </c>
      <c r="AQ78" s="5">
        <v>2656925</v>
      </c>
    </row>
    <row r="79" spans="1:43" ht="13.8" x14ac:dyDescent="0.25">
      <c r="A79" s="174" t="s">
        <v>48</v>
      </c>
      <c r="B79" s="6">
        <v>64</v>
      </c>
      <c r="C79" s="5">
        <v>892219</v>
      </c>
      <c r="D79" s="6">
        <v>11</v>
      </c>
      <c r="E79" s="5">
        <v>152604</v>
      </c>
      <c r="F79" s="6">
        <v>29</v>
      </c>
      <c r="G79" s="5">
        <v>404629</v>
      </c>
      <c r="H79" s="6">
        <v>22</v>
      </c>
      <c r="I79" s="5">
        <v>300574</v>
      </c>
      <c r="J79" s="6">
        <v>2</v>
      </c>
      <c r="K79" s="5">
        <v>21638</v>
      </c>
      <c r="L79" s="6">
        <v>49</v>
      </c>
      <c r="M79" s="5">
        <v>657777</v>
      </c>
      <c r="N79" s="6">
        <v>61</v>
      </c>
      <c r="O79" s="5">
        <v>782766</v>
      </c>
      <c r="P79" s="6">
        <v>92</v>
      </c>
      <c r="Q79" s="5">
        <v>1325486</v>
      </c>
      <c r="R79" s="6">
        <v>28</v>
      </c>
      <c r="S79" s="5">
        <v>375886</v>
      </c>
      <c r="T79" s="6">
        <v>38</v>
      </c>
      <c r="U79" s="5">
        <v>505842</v>
      </c>
      <c r="V79" s="6">
        <v>46</v>
      </c>
      <c r="W79" s="5">
        <v>597677</v>
      </c>
      <c r="X79" s="6">
        <v>32</v>
      </c>
      <c r="Y79" s="5">
        <v>445633</v>
      </c>
      <c r="Z79" s="6">
        <v>53</v>
      </c>
      <c r="AA79" s="5">
        <v>730915</v>
      </c>
      <c r="AB79" s="6">
        <v>514</v>
      </c>
      <c r="AC79" s="5">
        <v>6998444</v>
      </c>
      <c r="AD79" s="6">
        <v>7</v>
      </c>
      <c r="AE79" s="5">
        <v>108188</v>
      </c>
      <c r="AF79" s="6">
        <v>9</v>
      </c>
      <c r="AG79" s="5">
        <v>129993</v>
      </c>
      <c r="AH79" s="6">
        <v>3</v>
      </c>
      <c r="AI79" s="5">
        <v>40230</v>
      </c>
      <c r="AJ79" s="6">
        <v>4</v>
      </c>
      <c r="AK79" s="5">
        <v>51825</v>
      </c>
      <c r="AL79" s="6">
        <v>8</v>
      </c>
      <c r="AM79" s="5">
        <v>104685</v>
      </c>
      <c r="AN79" s="6">
        <v>30</v>
      </c>
      <c r="AO79" s="5">
        <v>424153</v>
      </c>
      <c r="AP79" s="6">
        <v>544</v>
      </c>
      <c r="AQ79" s="5">
        <v>7422597</v>
      </c>
    </row>
    <row r="80" spans="1:43" ht="13.8" x14ac:dyDescent="0.25">
      <c r="A80" s="174" t="s">
        <v>49</v>
      </c>
      <c r="B80" s="6">
        <v>12</v>
      </c>
      <c r="C80" s="5">
        <v>285069</v>
      </c>
      <c r="D80" s="6">
        <v>5</v>
      </c>
      <c r="E80" s="5">
        <v>117344</v>
      </c>
      <c r="F80" s="6">
        <v>4</v>
      </c>
      <c r="G80" s="5">
        <v>84947</v>
      </c>
      <c r="H80" s="6">
        <v>4</v>
      </c>
      <c r="I80" s="5">
        <v>91994</v>
      </c>
      <c r="J80" s="6"/>
      <c r="K80" s="6"/>
      <c r="L80" s="6">
        <v>10</v>
      </c>
      <c r="M80" s="5">
        <v>229804</v>
      </c>
      <c r="N80" s="6">
        <v>20</v>
      </c>
      <c r="O80" s="5">
        <v>464570</v>
      </c>
      <c r="P80" s="6">
        <v>72</v>
      </c>
      <c r="Q80" s="5">
        <v>1781744</v>
      </c>
      <c r="R80" s="6">
        <v>9</v>
      </c>
      <c r="S80" s="5">
        <v>227349</v>
      </c>
      <c r="T80" s="6">
        <v>16</v>
      </c>
      <c r="U80" s="5">
        <v>395914</v>
      </c>
      <c r="V80" s="6">
        <v>12</v>
      </c>
      <c r="W80" s="5">
        <v>297405</v>
      </c>
      <c r="X80" s="6">
        <v>13</v>
      </c>
      <c r="Y80" s="5">
        <v>308830</v>
      </c>
      <c r="Z80" s="6">
        <v>12</v>
      </c>
      <c r="AA80" s="5">
        <v>289377</v>
      </c>
      <c r="AB80" s="6">
        <v>191</v>
      </c>
      <c r="AC80" s="5">
        <v>4599818</v>
      </c>
      <c r="AD80" s="6">
        <v>4</v>
      </c>
      <c r="AE80" s="5">
        <v>98843</v>
      </c>
      <c r="AF80" s="6">
        <v>1</v>
      </c>
      <c r="AG80" s="5">
        <v>21490</v>
      </c>
      <c r="AH80" s="6">
        <v>2</v>
      </c>
      <c r="AI80" s="5">
        <v>51507</v>
      </c>
      <c r="AJ80" s="6">
        <v>1</v>
      </c>
      <c r="AK80" s="5">
        <v>24855</v>
      </c>
      <c r="AL80" s="6"/>
      <c r="AM80" s="6" t="s">
        <v>8</v>
      </c>
      <c r="AN80" s="6">
        <v>8</v>
      </c>
      <c r="AO80" s="5">
        <v>195866</v>
      </c>
      <c r="AP80" s="6">
        <v>199</v>
      </c>
      <c r="AQ80" s="5">
        <v>4795684</v>
      </c>
    </row>
    <row r="81" spans="1:43" ht="13.8" x14ac:dyDescent="0.25">
      <c r="A81" s="174" t="s">
        <v>50</v>
      </c>
      <c r="B81" s="6">
        <v>19</v>
      </c>
      <c r="C81" s="5">
        <v>711161</v>
      </c>
      <c r="D81" s="6">
        <v>5</v>
      </c>
      <c r="E81" s="5">
        <v>193405</v>
      </c>
      <c r="F81" s="6">
        <v>2</v>
      </c>
      <c r="G81" s="5">
        <v>91862</v>
      </c>
      <c r="H81" s="6">
        <v>5</v>
      </c>
      <c r="I81" s="5">
        <v>197798</v>
      </c>
      <c r="J81" s="6">
        <v>1</v>
      </c>
      <c r="K81" s="5">
        <v>47459</v>
      </c>
      <c r="L81" s="6">
        <v>6</v>
      </c>
      <c r="M81" s="5">
        <v>234378</v>
      </c>
      <c r="N81" s="6">
        <v>11</v>
      </c>
      <c r="O81" s="5">
        <v>418976</v>
      </c>
      <c r="P81" s="6">
        <v>56</v>
      </c>
      <c r="Q81" s="5">
        <v>2117481</v>
      </c>
      <c r="R81" s="6">
        <v>1</v>
      </c>
      <c r="S81" s="5">
        <v>48335</v>
      </c>
      <c r="T81" s="6">
        <v>10</v>
      </c>
      <c r="U81" s="5">
        <v>377004</v>
      </c>
      <c r="V81" s="6">
        <v>6</v>
      </c>
      <c r="W81" s="5">
        <v>264689</v>
      </c>
      <c r="X81" s="6">
        <v>3</v>
      </c>
      <c r="Y81" s="5">
        <v>141563</v>
      </c>
      <c r="Z81" s="6">
        <v>16</v>
      </c>
      <c r="AA81" s="5">
        <v>629126</v>
      </c>
      <c r="AB81" s="6">
        <v>144</v>
      </c>
      <c r="AC81" s="5">
        <v>5582233</v>
      </c>
      <c r="AD81" s="6">
        <v>1</v>
      </c>
      <c r="AE81" s="5">
        <v>30943</v>
      </c>
      <c r="AF81" s="6">
        <v>1</v>
      </c>
      <c r="AG81" s="5">
        <v>39346</v>
      </c>
      <c r="AH81" s="6">
        <v>1</v>
      </c>
      <c r="AI81" s="5">
        <v>35551</v>
      </c>
      <c r="AJ81" s="6">
        <v>6</v>
      </c>
      <c r="AK81" s="5">
        <v>217818</v>
      </c>
      <c r="AL81" s="6">
        <v>1</v>
      </c>
      <c r="AM81" s="5">
        <v>32156</v>
      </c>
      <c r="AN81" s="6">
        <v>10</v>
      </c>
      <c r="AO81" s="5">
        <v>351164</v>
      </c>
      <c r="AP81" s="6">
        <v>154</v>
      </c>
      <c r="AQ81" s="5">
        <v>5933397</v>
      </c>
    </row>
    <row r="82" spans="1:43" ht="13.8" x14ac:dyDescent="0.25">
      <c r="A82" s="174" t="s">
        <v>51</v>
      </c>
      <c r="B82" s="6">
        <v>4</v>
      </c>
      <c r="C82" s="5">
        <v>243688</v>
      </c>
      <c r="D82" s="6"/>
      <c r="E82" s="6"/>
      <c r="F82" s="6">
        <v>3</v>
      </c>
      <c r="G82" s="5">
        <v>177687</v>
      </c>
      <c r="H82" s="6">
        <v>1</v>
      </c>
      <c r="I82" s="5">
        <v>64238</v>
      </c>
      <c r="J82" s="6">
        <v>1</v>
      </c>
      <c r="K82" s="5">
        <v>75343</v>
      </c>
      <c r="L82" s="6">
        <v>2</v>
      </c>
      <c r="M82" s="5">
        <v>129803</v>
      </c>
      <c r="N82" s="6">
        <v>4</v>
      </c>
      <c r="O82" s="5">
        <v>238828</v>
      </c>
      <c r="P82" s="6">
        <v>30</v>
      </c>
      <c r="Q82" s="5">
        <v>1809459</v>
      </c>
      <c r="R82" s="6">
        <v>1</v>
      </c>
      <c r="S82" s="5">
        <v>78028</v>
      </c>
      <c r="T82" s="6">
        <v>6</v>
      </c>
      <c r="U82" s="5">
        <v>415977</v>
      </c>
      <c r="V82" s="6">
        <v>3</v>
      </c>
      <c r="W82" s="5">
        <v>169784</v>
      </c>
      <c r="X82" s="6">
        <v>4</v>
      </c>
      <c r="Y82" s="5">
        <v>232445</v>
      </c>
      <c r="Z82" s="6">
        <v>7</v>
      </c>
      <c r="AA82" s="5">
        <v>431448</v>
      </c>
      <c r="AB82" s="6">
        <v>64</v>
      </c>
      <c r="AC82" s="5">
        <v>3965858</v>
      </c>
      <c r="AD82" s="6">
        <v>1</v>
      </c>
      <c r="AE82" s="5">
        <v>51760</v>
      </c>
      <c r="AF82" s="6">
        <v>1</v>
      </c>
      <c r="AG82" s="5">
        <v>75165</v>
      </c>
      <c r="AH82" s="6">
        <v>2</v>
      </c>
      <c r="AI82" s="5">
        <v>115688</v>
      </c>
      <c r="AJ82" s="6">
        <v>2</v>
      </c>
      <c r="AK82" s="5">
        <v>112024</v>
      </c>
      <c r="AL82" s="6">
        <v>1</v>
      </c>
      <c r="AM82" s="5">
        <v>71437</v>
      </c>
      <c r="AN82" s="6">
        <v>7</v>
      </c>
      <c r="AO82" s="5">
        <v>423279</v>
      </c>
      <c r="AP82" s="6">
        <v>71</v>
      </c>
      <c r="AQ82" s="5">
        <v>4389137</v>
      </c>
    </row>
    <row r="83" spans="1:43" ht="13.8" x14ac:dyDescent="0.25">
      <c r="A83" s="174" t="s">
        <v>52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>
        <v>3</v>
      </c>
      <c r="O83" s="5">
        <v>285680</v>
      </c>
      <c r="P83" s="6">
        <v>10</v>
      </c>
      <c r="Q83" s="5">
        <v>890963</v>
      </c>
      <c r="R83" s="6"/>
      <c r="S83" s="6"/>
      <c r="T83" s="6">
        <v>1</v>
      </c>
      <c r="U83" s="5">
        <v>89472</v>
      </c>
      <c r="V83" s="6">
        <v>1</v>
      </c>
      <c r="W83" s="6">
        <v>80815</v>
      </c>
      <c r="X83" s="6"/>
      <c r="Y83" s="6"/>
      <c r="Z83" s="6">
        <v>1</v>
      </c>
      <c r="AA83" s="5">
        <v>91760</v>
      </c>
      <c r="AB83" s="6">
        <v>15</v>
      </c>
      <c r="AC83" s="5">
        <v>1351988</v>
      </c>
      <c r="AD83" s="6"/>
      <c r="AE83" s="6"/>
      <c r="AF83" s="6"/>
      <c r="AG83" s="6"/>
      <c r="AH83" s="6"/>
      <c r="AI83" s="6"/>
      <c r="AJ83" s="6">
        <v>2</v>
      </c>
      <c r="AK83" s="5">
        <v>167218</v>
      </c>
      <c r="AL83" s="6"/>
      <c r="AM83" s="6" t="s">
        <v>8</v>
      </c>
      <c r="AN83" s="6">
        <v>2</v>
      </c>
      <c r="AO83" s="5">
        <v>166020</v>
      </c>
      <c r="AP83" s="6">
        <v>17</v>
      </c>
      <c r="AQ83" s="5">
        <v>1518008</v>
      </c>
    </row>
    <row r="84" spans="1:43" ht="13.8" x14ac:dyDescent="0.25">
      <c r="A84" s="174" t="s">
        <v>53</v>
      </c>
      <c r="B84" s="6">
        <v>5</v>
      </c>
      <c r="C84" s="5">
        <v>770188</v>
      </c>
      <c r="D84" s="6">
        <v>2</v>
      </c>
      <c r="E84" s="5">
        <v>279998</v>
      </c>
      <c r="F84" s="6">
        <v>1</v>
      </c>
      <c r="G84" s="5">
        <v>140993</v>
      </c>
      <c r="H84" s="6">
        <v>2</v>
      </c>
      <c r="I84" s="5">
        <v>255012</v>
      </c>
      <c r="J84" s="6"/>
      <c r="K84" s="6"/>
      <c r="L84" s="6">
        <v>4</v>
      </c>
      <c r="M84" s="5">
        <v>509484</v>
      </c>
      <c r="N84" s="6">
        <v>1</v>
      </c>
      <c r="O84" s="5">
        <v>134780</v>
      </c>
      <c r="P84" s="6">
        <v>4</v>
      </c>
      <c r="Q84" s="5">
        <v>487005</v>
      </c>
      <c r="R84" s="6">
        <v>3</v>
      </c>
      <c r="S84" s="5">
        <v>391191</v>
      </c>
      <c r="T84" s="6">
        <v>1</v>
      </c>
      <c r="U84" s="5">
        <v>129754</v>
      </c>
      <c r="V84" s="6">
        <v>2</v>
      </c>
      <c r="W84" s="5">
        <v>271440</v>
      </c>
      <c r="X84" s="6">
        <v>2</v>
      </c>
      <c r="Y84" s="5">
        <v>302737</v>
      </c>
      <c r="Z84" s="6">
        <v>2</v>
      </c>
      <c r="AA84" s="5">
        <v>328767</v>
      </c>
      <c r="AB84" s="6">
        <v>29</v>
      </c>
      <c r="AC84" s="5">
        <v>3951479</v>
      </c>
      <c r="AD84" s="6"/>
      <c r="AE84" s="6"/>
      <c r="AF84" s="6"/>
      <c r="AG84" s="6"/>
      <c r="AH84" s="6"/>
      <c r="AI84" s="6"/>
      <c r="AJ84" s="6">
        <v>2</v>
      </c>
      <c r="AK84" s="5">
        <v>262369</v>
      </c>
      <c r="AL84" s="6"/>
      <c r="AM84" s="6" t="s">
        <v>8</v>
      </c>
      <c r="AN84" s="6">
        <v>2</v>
      </c>
      <c r="AO84" s="5">
        <v>260005</v>
      </c>
      <c r="AP84" s="6">
        <v>31</v>
      </c>
      <c r="AQ84" s="5">
        <v>4211484</v>
      </c>
    </row>
    <row r="85" spans="1:43" ht="13.8" x14ac:dyDescent="0.25">
      <c r="A85" s="174" t="s">
        <v>54</v>
      </c>
      <c r="B85" s="6">
        <v>1</v>
      </c>
      <c r="C85" s="5">
        <v>520774</v>
      </c>
      <c r="D85" s="6"/>
      <c r="E85" s="6"/>
      <c r="F85" s="6">
        <v>1</v>
      </c>
      <c r="G85" s="5">
        <v>227830</v>
      </c>
      <c r="H85" s="6"/>
      <c r="I85" s="6"/>
      <c r="J85" s="6"/>
      <c r="K85" s="6"/>
      <c r="L85" s="6">
        <v>1</v>
      </c>
      <c r="M85" s="5">
        <v>291709</v>
      </c>
      <c r="N85" s="6">
        <v>1</v>
      </c>
      <c r="O85" s="5">
        <v>238695</v>
      </c>
      <c r="P85" s="6">
        <v>1</v>
      </c>
      <c r="Q85" s="5">
        <v>2113705</v>
      </c>
      <c r="R85" s="6"/>
      <c r="S85" s="6"/>
      <c r="T85" s="6">
        <v>1</v>
      </c>
      <c r="U85" s="5">
        <v>265328</v>
      </c>
      <c r="V85" s="6">
        <v>2</v>
      </c>
      <c r="W85" s="5">
        <v>818785</v>
      </c>
      <c r="X85" s="6">
        <v>1</v>
      </c>
      <c r="Y85" s="5">
        <v>325070</v>
      </c>
      <c r="Z85" s="6">
        <v>2</v>
      </c>
      <c r="AA85" s="5">
        <v>1230916</v>
      </c>
      <c r="AB85" s="6">
        <v>11</v>
      </c>
      <c r="AC85" s="5">
        <v>6021166</v>
      </c>
      <c r="AD85" s="6"/>
      <c r="AE85" s="6"/>
      <c r="AF85" s="6"/>
      <c r="AG85" s="6"/>
      <c r="AH85" s="6"/>
      <c r="AI85" s="6"/>
      <c r="AJ85" s="6"/>
      <c r="AK85" s="6"/>
      <c r="AL85" s="6"/>
      <c r="AM85" s="6" t="s">
        <v>8</v>
      </c>
      <c r="AN85" s="6" t="s">
        <v>8</v>
      </c>
      <c r="AO85" s="6" t="s">
        <v>8</v>
      </c>
      <c r="AP85" s="6">
        <v>11</v>
      </c>
      <c r="AQ85" s="5">
        <v>6021166</v>
      </c>
    </row>
    <row r="86" spans="1:43" ht="13.8" x14ac:dyDescent="0.25">
      <c r="A86" s="174" t="s">
        <v>9</v>
      </c>
      <c r="B86" s="5">
        <v>4025</v>
      </c>
      <c r="C86" s="5">
        <v>8163884</v>
      </c>
      <c r="D86" s="5">
        <v>3685</v>
      </c>
      <c r="E86" s="5">
        <v>2803977</v>
      </c>
      <c r="F86" s="5">
        <v>1202</v>
      </c>
      <c r="G86" s="5">
        <v>3422845</v>
      </c>
      <c r="H86" s="5">
        <v>1754</v>
      </c>
      <c r="I86" s="5">
        <v>2581597</v>
      </c>
      <c r="J86" s="6">
        <v>360</v>
      </c>
      <c r="K86" s="5">
        <v>351276</v>
      </c>
      <c r="L86" s="5">
        <v>5115</v>
      </c>
      <c r="M86" s="5">
        <v>5560079</v>
      </c>
      <c r="N86" s="5">
        <v>3782</v>
      </c>
      <c r="O86" s="5">
        <v>5998916</v>
      </c>
      <c r="P86" s="5">
        <v>1266</v>
      </c>
      <c r="Q86" s="5">
        <v>12380964</v>
      </c>
      <c r="R86" s="5">
        <v>2644</v>
      </c>
      <c r="S86" s="5">
        <v>3339074</v>
      </c>
      <c r="T86" s="5">
        <v>4293</v>
      </c>
      <c r="U86" s="5">
        <v>6113384</v>
      </c>
      <c r="V86" s="5">
        <v>4446</v>
      </c>
      <c r="W86" s="5">
        <v>6080731</v>
      </c>
      <c r="X86" s="5">
        <v>1228</v>
      </c>
      <c r="Y86" s="5">
        <v>3879216</v>
      </c>
      <c r="Z86" s="6">
        <v>946</v>
      </c>
      <c r="AA86" s="5">
        <v>5170312</v>
      </c>
      <c r="AB86" s="5">
        <v>34806</v>
      </c>
      <c r="AC86" s="5">
        <v>65505213</v>
      </c>
      <c r="AD86" s="6">
        <v>32</v>
      </c>
      <c r="AE86" s="5">
        <v>383569</v>
      </c>
      <c r="AF86" s="6">
        <v>34</v>
      </c>
      <c r="AG86" s="5">
        <v>361019</v>
      </c>
      <c r="AH86" s="6">
        <v>22</v>
      </c>
      <c r="AI86" s="5">
        <v>288382</v>
      </c>
      <c r="AJ86" s="6">
        <v>24</v>
      </c>
      <c r="AK86" s="5">
        <v>881348</v>
      </c>
      <c r="AL86" s="6">
        <v>17</v>
      </c>
      <c r="AM86" s="5">
        <v>256518</v>
      </c>
      <c r="AN86" s="6">
        <v>129</v>
      </c>
      <c r="AO86" s="5">
        <v>2159357</v>
      </c>
      <c r="AP86" s="5">
        <v>34935</v>
      </c>
      <c r="AQ86" s="5">
        <v>67664570</v>
      </c>
    </row>
    <row r="89" spans="1:43" ht="13.8" thickBot="1" x14ac:dyDescent="0.3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</row>
    <row r="90" spans="1:43" ht="13.8" thickTop="1" x14ac:dyDescent="0.25"/>
    <row r="91" spans="1:43" x14ac:dyDescent="0.25">
      <c r="A91" s="2" t="s">
        <v>419</v>
      </c>
    </row>
    <row r="92" spans="1:43" ht="13.8" thickBot="1" x14ac:dyDescent="0.3">
      <c r="A92" s="3"/>
    </row>
    <row r="93" spans="1:43" ht="13.8" x14ac:dyDescent="0.25">
      <c r="A93" s="185"/>
      <c r="B93" s="187"/>
      <c r="C93" s="172">
        <v>2019</v>
      </c>
      <c r="D93" s="172">
        <v>2025</v>
      </c>
    </row>
    <row r="94" spans="1:43" ht="13.8" x14ac:dyDescent="0.25">
      <c r="A94" s="184" t="s">
        <v>17</v>
      </c>
      <c r="B94" s="4" t="s">
        <v>104</v>
      </c>
      <c r="C94" s="5">
        <v>126419</v>
      </c>
      <c r="D94" s="5">
        <v>131272</v>
      </c>
    </row>
    <row r="95" spans="1:43" ht="13.8" x14ac:dyDescent="0.25">
      <c r="A95" s="184"/>
      <c r="B95" s="4" t="s">
        <v>105</v>
      </c>
      <c r="C95" s="5">
        <v>142686</v>
      </c>
      <c r="D95" s="5">
        <v>147751</v>
      </c>
    </row>
    <row r="96" spans="1:43" ht="13.8" x14ac:dyDescent="0.25">
      <c r="A96" s="184"/>
      <c r="B96" s="4" t="s">
        <v>106</v>
      </c>
      <c r="C96" s="5">
        <v>158180</v>
      </c>
      <c r="D96" s="5">
        <v>156389</v>
      </c>
    </row>
    <row r="97" spans="1:4" ht="13.8" x14ac:dyDescent="0.25">
      <c r="A97" s="184"/>
      <c r="B97" s="4" t="s">
        <v>107</v>
      </c>
      <c r="C97" s="5">
        <v>515695</v>
      </c>
      <c r="D97" s="5">
        <v>520774</v>
      </c>
    </row>
    <row r="98" spans="1:4" ht="13.8" x14ac:dyDescent="0.25">
      <c r="A98" s="184"/>
      <c r="B98" s="4" t="s">
        <v>108</v>
      </c>
      <c r="C98" s="5">
        <v>171924</v>
      </c>
      <c r="D98" s="5">
        <v>172569</v>
      </c>
    </row>
    <row r="99" spans="1:4" ht="13.8" x14ac:dyDescent="0.25">
      <c r="A99" s="184"/>
      <c r="B99" s="4" t="s">
        <v>109</v>
      </c>
      <c r="C99" s="5">
        <v>149019</v>
      </c>
      <c r="D99" s="5">
        <v>162207</v>
      </c>
    </row>
    <row r="100" spans="1:4" ht="15" customHeight="1" x14ac:dyDescent="0.25">
      <c r="A100" s="184" t="s">
        <v>18</v>
      </c>
      <c r="B100" s="4" t="s">
        <v>110</v>
      </c>
      <c r="C100" s="5">
        <v>116466</v>
      </c>
      <c r="D100" s="5">
        <v>120057</v>
      </c>
    </row>
    <row r="101" spans="1:4" ht="13.8" x14ac:dyDescent="0.25">
      <c r="A101" s="184"/>
      <c r="B101" s="4" t="s">
        <v>111</v>
      </c>
      <c r="C101" s="5">
        <v>155090</v>
      </c>
      <c r="D101" s="5">
        <v>159941</v>
      </c>
    </row>
    <row r="102" spans="1:4" ht="13.8" x14ac:dyDescent="0.25">
      <c r="A102" s="184" t="s">
        <v>19</v>
      </c>
      <c r="B102" s="4" t="s">
        <v>112</v>
      </c>
      <c r="C102" s="5">
        <v>139342</v>
      </c>
      <c r="D102" s="5">
        <v>140993</v>
      </c>
    </row>
    <row r="103" spans="1:4" ht="13.8" x14ac:dyDescent="0.25">
      <c r="A103" s="184"/>
      <c r="B103" s="4" t="s">
        <v>113</v>
      </c>
      <c r="C103" s="5">
        <v>216268</v>
      </c>
      <c r="D103" s="5">
        <v>227830</v>
      </c>
    </row>
    <row r="104" spans="1:4" ht="13.8" x14ac:dyDescent="0.25">
      <c r="A104" s="184" t="s">
        <v>20</v>
      </c>
      <c r="B104" s="4" t="s">
        <v>114</v>
      </c>
      <c r="C104" s="5">
        <v>114782</v>
      </c>
      <c r="D104" s="5">
        <v>116344</v>
      </c>
    </row>
    <row r="105" spans="1:4" ht="13.8" x14ac:dyDescent="0.25">
      <c r="A105" s="184"/>
      <c r="B105" s="4" t="s">
        <v>115</v>
      </c>
      <c r="C105" s="5">
        <v>136565</v>
      </c>
      <c r="D105" s="5">
        <v>138668</v>
      </c>
    </row>
    <row r="106" spans="1:4" ht="13.8" x14ac:dyDescent="0.25">
      <c r="A106" s="184" t="s">
        <v>22</v>
      </c>
      <c r="B106" s="4" t="s">
        <v>116</v>
      </c>
      <c r="C106" s="5">
        <v>117890</v>
      </c>
      <c r="D106" s="5">
        <v>121695</v>
      </c>
    </row>
    <row r="107" spans="1:4" ht="13.8" x14ac:dyDescent="0.25">
      <c r="A107" s="184"/>
      <c r="B107" s="4" t="s">
        <v>117</v>
      </c>
      <c r="C107" s="5">
        <v>108999</v>
      </c>
      <c r="D107" s="5">
        <v>104924</v>
      </c>
    </row>
    <row r="108" spans="1:4" ht="13.8" x14ac:dyDescent="0.25">
      <c r="A108" s="184"/>
      <c r="B108" s="4" t="s">
        <v>118</v>
      </c>
      <c r="C108" s="5">
        <v>104592</v>
      </c>
      <c r="D108" s="5">
        <v>104387</v>
      </c>
    </row>
    <row r="109" spans="1:4" ht="13.8" x14ac:dyDescent="0.25">
      <c r="A109" s="184"/>
      <c r="B109" s="4" t="s">
        <v>119</v>
      </c>
      <c r="C109" s="5">
        <v>183113</v>
      </c>
      <c r="D109" s="5">
        <v>178478</v>
      </c>
    </row>
    <row r="110" spans="1:4" ht="13.8" x14ac:dyDescent="0.25">
      <c r="A110" s="184"/>
      <c r="B110" s="4" t="s">
        <v>120</v>
      </c>
      <c r="C110" s="5">
        <v>279284</v>
      </c>
      <c r="D110" s="5">
        <v>291709</v>
      </c>
    </row>
    <row r="111" spans="1:4" ht="13.8" x14ac:dyDescent="0.25">
      <c r="A111" s="184" t="s">
        <v>23</v>
      </c>
      <c r="B111" s="4" t="s">
        <v>121</v>
      </c>
      <c r="C111" s="5">
        <v>133755</v>
      </c>
      <c r="D111" s="5">
        <v>134780</v>
      </c>
    </row>
    <row r="112" spans="1:4" ht="13.8" x14ac:dyDescent="0.25">
      <c r="A112" s="184"/>
      <c r="B112" s="4" t="s">
        <v>122</v>
      </c>
      <c r="C112" s="5">
        <v>232440</v>
      </c>
      <c r="D112" s="5">
        <v>238695</v>
      </c>
    </row>
    <row r="113" spans="1:4" ht="13.8" x14ac:dyDescent="0.25">
      <c r="A113" s="184" t="s">
        <v>24</v>
      </c>
      <c r="B113" s="4" t="s">
        <v>123</v>
      </c>
      <c r="C113" s="5">
        <v>110468</v>
      </c>
      <c r="D113" s="5">
        <v>107135</v>
      </c>
    </row>
    <row r="114" spans="1:4" ht="13.8" x14ac:dyDescent="0.25">
      <c r="A114" s="184"/>
      <c r="B114" s="4" t="s">
        <v>124</v>
      </c>
      <c r="C114" s="5">
        <v>119645</v>
      </c>
      <c r="D114" s="5">
        <v>120205</v>
      </c>
    </row>
    <row r="115" spans="1:4" ht="13.8" x14ac:dyDescent="0.25">
      <c r="A115" s="184"/>
      <c r="B115" s="4" t="s">
        <v>125</v>
      </c>
      <c r="C115" s="5">
        <v>108402</v>
      </c>
      <c r="D115" s="5">
        <v>110758</v>
      </c>
    </row>
    <row r="116" spans="1:4" ht="13.8" x14ac:dyDescent="0.25">
      <c r="A116" s="184"/>
      <c r="B116" s="4" t="s">
        <v>126</v>
      </c>
      <c r="C116" s="5">
        <v>2190327</v>
      </c>
      <c r="D116" s="5">
        <v>2113705</v>
      </c>
    </row>
    <row r="117" spans="1:4" ht="13.8" x14ac:dyDescent="0.25">
      <c r="A117" s="184"/>
      <c r="B117" s="4" t="s">
        <v>127</v>
      </c>
      <c r="C117" s="5">
        <v>140962</v>
      </c>
      <c r="D117" s="5">
        <v>148907</v>
      </c>
    </row>
    <row r="118" spans="1:4" ht="13.8" x14ac:dyDescent="0.25">
      <c r="A118" s="184" t="s">
        <v>25</v>
      </c>
      <c r="B118" s="4" t="s">
        <v>128</v>
      </c>
      <c r="C118" s="5">
        <v>105403</v>
      </c>
      <c r="D118" s="5">
        <v>108398</v>
      </c>
    </row>
    <row r="119" spans="1:4" ht="13.8" x14ac:dyDescent="0.25">
      <c r="A119" s="184"/>
      <c r="B119" s="4" t="s">
        <v>129</v>
      </c>
      <c r="C119" s="5">
        <v>170352</v>
      </c>
      <c r="D119" s="5">
        <v>166462</v>
      </c>
    </row>
    <row r="120" spans="1:4" ht="13.8" x14ac:dyDescent="0.25">
      <c r="A120" s="184"/>
      <c r="B120" s="4" t="s">
        <v>130</v>
      </c>
      <c r="C120" s="5">
        <v>110117</v>
      </c>
      <c r="D120" s="5">
        <v>116331</v>
      </c>
    </row>
    <row r="121" spans="1:4" ht="13.8" x14ac:dyDescent="0.25">
      <c r="A121" s="184" t="s">
        <v>26</v>
      </c>
      <c r="B121" s="4" t="s">
        <v>131</v>
      </c>
      <c r="C121" s="5">
        <v>252040</v>
      </c>
      <c r="D121" s="5">
        <v>265328</v>
      </c>
    </row>
    <row r="122" spans="1:4" ht="13.8" x14ac:dyDescent="0.25">
      <c r="A122" s="184"/>
      <c r="B122" s="4" t="s">
        <v>132</v>
      </c>
      <c r="C122" s="5">
        <v>132660</v>
      </c>
      <c r="D122" s="5">
        <v>129754</v>
      </c>
    </row>
    <row r="123" spans="1:4" ht="13.8" x14ac:dyDescent="0.25">
      <c r="A123" s="184" t="s">
        <v>27</v>
      </c>
      <c r="B123" s="4" t="s">
        <v>133</v>
      </c>
      <c r="C123" s="5">
        <v>281613</v>
      </c>
      <c r="D123" s="5">
        <v>307101</v>
      </c>
    </row>
    <row r="124" spans="1:4" ht="13.8" x14ac:dyDescent="0.25">
      <c r="A124" s="184"/>
      <c r="B124" s="4" t="s">
        <v>134</v>
      </c>
      <c r="C124" s="5">
        <v>151001</v>
      </c>
      <c r="D124" s="5">
        <v>150444</v>
      </c>
    </row>
    <row r="125" spans="1:4" ht="13.8" x14ac:dyDescent="0.25">
      <c r="A125" s="184"/>
      <c r="B125" s="4" t="s">
        <v>135</v>
      </c>
      <c r="C125" s="5">
        <v>121875</v>
      </c>
      <c r="D125" s="5">
        <v>120996</v>
      </c>
    </row>
    <row r="126" spans="1:4" ht="13.8" x14ac:dyDescent="0.25">
      <c r="A126" s="184"/>
      <c r="B126" s="4" t="s">
        <v>136</v>
      </c>
      <c r="C126" s="5">
        <v>475438</v>
      </c>
      <c r="D126" s="5">
        <v>511684</v>
      </c>
    </row>
    <row r="127" spans="1:4" ht="13.8" x14ac:dyDescent="0.25">
      <c r="A127" s="184" t="s">
        <v>28</v>
      </c>
      <c r="B127" s="4" t="s">
        <v>137</v>
      </c>
      <c r="C127" s="5">
        <v>151229</v>
      </c>
      <c r="D127" s="5">
        <v>157555</v>
      </c>
    </row>
    <row r="128" spans="1:4" ht="13.8" x14ac:dyDescent="0.25">
      <c r="A128" s="184"/>
      <c r="B128" s="4" t="s">
        <v>138</v>
      </c>
      <c r="C128" s="5">
        <v>142991</v>
      </c>
      <c r="D128" s="5">
        <v>145182</v>
      </c>
    </row>
    <row r="129" spans="1:43" ht="13.8" x14ac:dyDescent="0.25">
      <c r="A129" s="184"/>
      <c r="B129" s="4" t="s">
        <v>139</v>
      </c>
      <c r="C129" s="5">
        <v>306694</v>
      </c>
      <c r="D129" s="5">
        <v>325070</v>
      </c>
    </row>
    <row r="130" spans="1:43" ht="13.8" x14ac:dyDescent="0.25">
      <c r="A130" s="184" t="s">
        <v>29</v>
      </c>
      <c r="B130" s="4" t="s">
        <v>140</v>
      </c>
      <c r="C130" s="5">
        <v>143006</v>
      </c>
      <c r="D130" s="5">
        <v>147933</v>
      </c>
    </row>
    <row r="131" spans="1:43" ht="13.8" x14ac:dyDescent="0.25">
      <c r="A131" s="184"/>
      <c r="B131" s="4" t="s">
        <v>141</v>
      </c>
      <c r="C131" s="5">
        <v>862211</v>
      </c>
      <c r="D131" s="5">
        <v>877215</v>
      </c>
    </row>
    <row r="132" spans="1:43" ht="13.8" x14ac:dyDescent="0.25">
      <c r="A132" s="184"/>
      <c r="B132" s="4" t="s">
        <v>142</v>
      </c>
      <c r="C132" s="5">
        <v>342637</v>
      </c>
      <c r="D132" s="5">
        <v>353701</v>
      </c>
    </row>
    <row r="133" spans="1:43" ht="13.8" x14ac:dyDescent="0.25">
      <c r="A133" s="184"/>
      <c r="B133" s="4" t="s">
        <v>143</v>
      </c>
      <c r="C133" s="5">
        <v>169634</v>
      </c>
      <c r="D133" s="5">
        <v>180834</v>
      </c>
    </row>
    <row r="134" spans="1:43" ht="13.8" x14ac:dyDescent="0.25">
      <c r="A134" s="184" t="s">
        <v>4</v>
      </c>
      <c r="B134" s="4" t="s">
        <v>127</v>
      </c>
      <c r="C134" s="5">
        <v>147920</v>
      </c>
      <c r="D134" s="5">
        <v>156149</v>
      </c>
    </row>
    <row r="135" spans="1:43" ht="13.8" x14ac:dyDescent="0.25">
      <c r="A135" s="184"/>
      <c r="B135" s="4" t="s">
        <v>144</v>
      </c>
      <c r="C135" s="5">
        <v>105482</v>
      </c>
      <c r="D135" s="5">
        <v>106220</v>
      </c>
    </row>
    <row r="138" spans="1:43" ht="13.8" thickBot="1" x14ac:dyDescent="0.3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</row>
    <row r="139" spans="1:43" ht="13.8" thickTop="1" x14ac:dyDescent="0.25"/>
    <row r="140" spans="1:43" x14ac:dyDescent="0.25">
      <c r="A140" s="2" t="s">
        <v>419</v>
      </c>
    </row>
    <row r="141" spans="1:43" ht="13.8" thickBot="1" x14ac:dyDescent="0.3">
      <c r="A141" s="3"/>
    </row>
    <row r="142" spans="1:43" ht="13.8" x14ac:dyDescent="0.25">
      <c r="A142" s="185"/>
      <c r="B142" s="181" t="s">
        <v>17</v>
      </c>
      <c r="C142" s="181" t="s">
        <v>18</v>
      </c>
      <c r="D142" s="181" t="s">
        <v>19</v>
      </c>
      <c r="E142" s="181" t="s">
        <v>20</v>
      </c>
      <c r="F142" s="181" t="s">
        <v>21</v>
      </c>
      <c r="G142" s="181" t="s">
        <v>22</v>
      </c>
      <c r="H142" s="181" t="s">
        <v>23</v>
      </c>
      <c r="I142" s="181" t="s">
        <v>24</v>
      </c>
      <c r="J142" s="181" t="s">
        <v>25</v>
      </c>
      <c r="K142" s="181" t="s">
        <v>26</v>
      </c>
      <c r="L142" s="181" t="s">
        <v>27</v>
      </c>
      <c r="M142" s="181" t="s">
        <v>28</v>
      </c>
      <c r="N142" s="181" t="s">
        <v>29</v>
      </c>
      <c r="O142" s="181" t="s">
        <v>0</v>
      </c>
      <c r="P142" s="181" t="s">
        <v>1</v>
      </c>
      <c r="Q142" s="181" t="s">
        <v>2</v>
      </c>
      <c r="R142" s="181" t="s">
        <v>3</v>
      </c>
      <c r="S142" s="181" t="s">
        <v>4</v>
      </c>
      <c r="T142" s="181" t="s">
        <v>5</v>
      </c>
      <c r="U142" s="181" t="s">
        <v>11</v>
      </c>
      <c r="V142" s="172" t="s">
        <v>0</v>
      </c>
    </row>
    <row r="143" spans="1:43" ht="13.8" x14ac:dyDescent="0.25">
      <c r="A143" s="186"/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4" t="s">
        <v>145</v>
      </c>
    </row>
    <row r="144" spans="1:43" ht="13.8" x14ac:dyDescent="0.25">
      <c r="A144" s="174" t="s">
        <v>146</v>
      </c>
      <c r="B144" s="6">
        <v>4</v>
      </c>
      <c r="C144" s="6">
        <v>1</v>
      </c>
      <c r="D144" s="6">
        <v>2</v>
      </c>
      <c r="E144" s="6">
        <v>2</v>
      </c>
      <c r="F144" s="6" t="s">
        <v>8</v>
      </c>
      <c r="G144" s="6">
        <v>3</v>
      </c>
      <c r="H144" s="6">
        <v>1</v>
      </c>
      <c r="I144" s="6">
        <v>1</v>
      </c>
      <c r="J144" s="6">
        <v>1</v>
      </c>
      <c r="K144" s="6">
        <v>1</v>
      </c>
      <c r="L144" s="6">
        <v>2</v>
      </c>
      <c r="M144" s="6">
        <v>1</v>
      </c>
      <c r="N144" s="6">
        <v>3</v>
      </c>
      <c r="O144" s="6">
        <v>22</v>
      </c>
      <c r="P144" s="6" t="s">
        <v>8</v>
      </c>
      <c r="Q144" s="6" t="s">
        <v>8</v>
      </c>
      <c r="R144" s="6" t="s">
        <v>8</v>
      </c>
      <c r="S144" s="6" t="s">
        <v>8</v>
      </c>
      <c r="T144" s="6" t="s">
        <v>8</v>
      </c>
      <c r="U144" s="6" t="s">
        <v>8</v>
      </c>
      <c r="V144" s="6">
        <v>22</v>
      </c>
    </row>
    <row r="145" spans="1:43" ht="13.8" x14ac:dyDescent="0.25">
      <c r="A145" s="174" t="s">
        <v>85</v>
      </c>
      <c r="B145" s="6" t="s">
        <v>8</v>
      </c>
      <c r="C145" s="6">
        <v>2</v>
      </c>
      <c r="D145" s="6" t="s">
        <v>8</v>
      </c>
      <c r="E145" s="6" t="s">
        <v>8</v>
      </c>
      <c r="F145" s="6" t="s">
        <v>8</v>
      </c>
      <c r="G145" s="6">
        <v>1</v>
      </c>
      <c r="H145" s="6">
        <v>2</v>
      </c>
      <c r="I145" s="6">
        <v>1</v>
      </c>
      <c r="J145" s="6">
        <v>3</v>
      </c>
      <c r="K145" s="6">
        <v>2</v>
      </c>
      <c r="L145" s="6">
        <v>1</v>
      </c>
      <c r="M145" s="6">
        <v>2</v>
      </c>
      <c r="N145" s="6" t="s">
        <v>8</v>
      </c>
      <c r="O145" s="6">
        <v>14</v>
      </c>
      <c r="P145" s="6" t="s">
        <v>8</v>
      </c>
      <c r="Q145" s="6" t="s">
        <v>8</v>
      </c>
      <c r="R145" s="6" t="s">
        <v>8</v>
      </c>
      <c r="S145" s="6" t="s">
        <v>8</v>
      </c>
      <c r="T145" s="6" t="s">
        <v>8</v>
      </c>
      <c r="U145" s="6" t="s">
        <v>8</v>
      </c>
      <c r="V145" s="6">
        <v>14</v>
      </c>
    </row>
    <row r="146" spans="1:43" ht="13.8" x14ac:dyDescent="0.25">
      <c r="A146" s="174" t="s">
        <v>86</v>
      </c>
      <c r="B146" s="6">
        <v>28</v>
      </c>
      <c r="C146" s="6">
        <v>11</v>
      </c>
      <c r="D146" s="6">
        <v>16</v>
      </c>
      <c r="E146" s="6">
        <v>7</v>
      </c>
      <c r="F146" s="6">
        <v>2</v>
      </c>
      <c r="G146" s="6">
        <v>20</v>
      </c>
      <c r="H146" s="6">
        <v>25</v>
      </c>
      <c r="I146" s="6">
        <v>20</v>
      </c>
      <c r="J146" s="6">
        <v>11</v>
      </c>
      <c r="K146" s="6">
        <v>24</v>
      </c>
      <c r="L146" s="6">
        <v>21</v>
      </c>
      <c r="M146" s="6">
        <v>12</v>
      </c>
      <c r="N146" s="6">
        <v>17</v>
      </c>
      <c r="O146" s="6">
        <v>213</v>
      </c>
      <c r="P146" s="6">
        <v>5</v>
      </c>
      <c r="Q146" s="6">
        <v>3</v>
      </c>
      <c r="R146" s="6">
        <v>1</v>
      </c>
      <c r="S146" s="6">
        <v>5</v>
      </c>
      <c r="T146" s="6">
        <v>2</v>
      </c>
      <c r="U146" s="6">
        <v>16</v>
      </c>
      <c r="V146" s="6">
        <v>230</v>
      </c>
    </row>
    <row r="147" spans="1:43" ht="13.8" x14ac:dyDescent="0.25">
      <c r="A147" s="174" t="s">
        <v>87</v>
      </c>
      <c r="B147" s="6">
        <v>132</v>
      </c>
      <c r="C147" s="6">
        <v>99</v>
      </c>
      <c r="D147" s="6">
        <v>42</v>
      </c>
      <c r="E147" s="6">
        <v>70</v>
      </c>
      <c r="F147" s="6">
        <v>17</v>
      </c>
      <c r="G147" s="6">
        <v>126</v>
      </c>
      <c r="H147" s="6">
        <v>62</v>
      </c>
      <c r="I147" s="6">
        <v>30</v>
      </c>
      <c r="J147" s="6">
        <v>54</v>
      </c>
      <c r="K147" s="6">
        <v>127</v>
      </c>
      <c r="L147" s="6">
        <v>137</v>
      </c>
      <c r="M147" s="6">
        <v>54</v>
      </c>
      <c r="N147" s="6">
        <v>32</v>
      </c>
      <c r="O147" s="6">
        <v>983</v>
      </c>
      <c r="P147" s="6">
        <v>1</v>
      </c>
      <c r="Q147" s="6" t="s">
        <v>8</v>
      </c>
      <c r="R147" s="6">
        <v>3</v>
      </c>
      <c r="S147" s="6" t="s">
        <v>8</v>
      </c>
      <c r="T147" s="6">
        <v>3</v>
      </c>
      <c r="U147" s="6">
        <v>7</v>
      </c>
      <c r="V147" s="6">
        <v>989</v>
      </c>
    </row>
    <row r="148" spans="1:43" ht="13.8" x14ac:dyDescent="0.25">
      <c r="A148" s="174" t="s">
        <v>88</v>
      </c>
      <c r="B148" s="6">
        <v>164</v>
      </c>
      <c r="C148" s="6">
        <v>113</v>
      </c>
      <c r="D148" s="6">
        <v>60</v>
      </c>
      <c r="E148" s="6">
        <v>79</v>
      </c>
      <c r="F148" s="6">
        <v>19</v>
      </c>
      <c r="G148" s="6">
        <v>150</v>
      </c>
      <c r="H148" s="6">
        <v>90</v>
      </c>
      <c r="I148" s="6">
        <v>52</v>
      </c>
      <c r="J148" s="6">
        <v>69</v>
      </c>
      <c r="K148" s="6">
        <v>154</v>
      </c>
      <c r="L148" s="6">
        <v>161</v>
      </c>
      <c r="M148" s="6">
        <v>69</v>
      </c>
      <c r="N148" s="6">
        <v>52</v>
      </c>
      <c r="O148" s="5">
        <v>1232</v>
      </c>
      <c r="P148" s="6">
        <v>6</v>
      </c>
      <c r="Q148" s="6">
        <v>3</v>
      </c>
      <c r="R148" s="6">
        <v>4</v>
      </c>
      <c r="S148" s="6">
        <v>5</v>
      </c>
      <c r="T148" s="6">
        <v>5</v>
      </c>
      <c r="U148" s="6">
        <v>23</v>
      </c>
      <c r="V148" s="5">
        <v>1255</v>
      </c>
    </row>
    <row r="151" spans="1:43" ht="13.8" thickBot="1" x14ac:dyDescent="0.3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</row>
    <row r="152" spans="1:43" ht="13.8" thickTop="1" x14ac:dyDescent="0.25"/>
    <row r="153" spans="1:43" x14ac:dyDescent="0.25">
      <c r="A153" s="2" t="s">
        <v>419</v>
      </c>
    </row>
    <row r="154" spans="1:43" ht="13.8" thickBot="1" x14ac:dyDescent="0.3">
      <c r="A154" s="3"/>
    </row>
    <row r="155" spans="1:43" ht="13.8" x14ac:dyDescent="0.25">
      <c r="A155" s="183"/>
      <c r="B155" s="181" t="s">
        <v>17</v>
      </c>
      <c r="C155" s="181" t="s">
        <v>18</v>
      </c>
      <c r="D155" s="181" t="s">
        <v>19</v>
      </c>
      <c r="E155" s="181" t="s">
        <v>20</v>
      </c>
      <c r="F155" s="181" t="s">
        <v>21</v>
      </c>
      <c r="G155" s="181" t="s">
        <v>22</v>
      </c>
      <c r="H155" s="181" t="s">
        <v>23</v>
      </c>
      <c r="I155" s="181" t="s">
        <v>24</v>
      </c>
      <c r="J155" s="181" t="s">
        <v>25</v>
      </c>
      <c r="K155" s="181" t="s">
        <v>26</v>
      </c>
      <c r="L155" s="181" t="s">
        <v>27</v>
      </c>
      <c r="M155" s="181" t="s">
        <v>28</v>
      </c>
      <c r="N155" s="181" t="s">
        <v>29</v>
      </c>
      <c r="O155" s="181" t="s">
        <v>0</v>
      </c>
      <c r="P155" s="181" t="s">
        <v>1</v>
      </c>
      <c r="Q155" s="181" t="s">
        <v>2</v>
      </c>
      <c r="R155" s="181" t="s">
        <v>3</v>
      </c>
      <c r="S155" s="181" t="s">
        <v>4</v>
      </c>
      <c r="T155" s="181" t="s">
        <v>5</v>
      </c>
      <c r="U155" s="181" t="s">
        <v>11</v>
      </c>
      <c r="V155" s="172" t="s">
        <v>0</v>
      </c>
    </row>
    <row r="156" spans="1:43" ht="13.8" x14ac:dyDescent="0.25">
      <c r="A156" s="184"/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4" t="s">
        <v>145</v>
      </c>
    </row>
    <row r="157" spans="1:43" ht="13.8" x14ac:dyDescent="0.25">
      <c r="A157" s="174" t="s">
        <v>146</v>
      </c>
      <c r="B157" s="5">
        <v>2619224</v>
      </c>
      <c r="C157" s="5">
        <v>263672</v>
      </c>
      <c r="D157" s="5">
        <v>700643</v>
      </c>
      <c r="E157" s="5">
        <v>603973</v>
      </c>
      <c r="F157" s="6" t="s">
        <v>8</v>
      </c>
      <c r="G157" s="5">
        <v>1019015</v>
      </c>
      <c r="H157" s="5">
        <v>1204796</v>
      </c>
      <c r="I157" s="5">
        <v>7163419</v>
      </c>
      <c r="J157" s="5">
        <v>507654</v>
      </c>
      <c r="K157" s="5">
        <v>854949</v>
      </c>
      <c r="L157" s="5">
        <v>1365284</v>
      </c>
      <c r="M157" s="5">
        <v>695303</v>
      </c>
      <c r="N157" s="5">
        <v>2973807</v>
      </c>
      <c r="O157" s="5"/>
      <c r="P157" s="6" t="s">
        <v>8</v>
      </c>
      <c r="Q157" s="6" t="s">
        <v>8</v>
      </c>
      <c r="R157" s="6" t="s">
        <v>8</v>
      </c>
      <c r="S157" s="6" t="s">
        <v>8</v>
      </c>
      <c r="T157" s="6" t="s">
        <v>8</v>
      </c>
      <c r="U157" s="6" t="s">
        <v>8</v>
      </c>
      <c r="V157" s="5"/>
    </row>
    <row r="158" spans="1:43" ht="13.8" x14ac:dyDescent="0.25">
      <c r="A158" s="174" t="s">
        <v>85</v>
      </c>
      <c r="B158" s="6" t="s">
        <v>8</v>
      </c>
      <c r="C158" s="5">
        <v>295338</v>
      </c>
      <c r="D158" s="6"/>
      <c r="E158" s="6"/>
      <c r="F158" s="6" t="s">
        <v>8</v>
      </c>
      <c r="G158" s="5">
        <v>302446</v>
      </c>
      <c r="H158" s="5">
        <v>307117</v>
      </c>
      <c r="I158" s="5">
        <v>437433</v>
      </c>
      <c r="J158" s="5">
        <v>609529</v>
      </c>
      <c r="K158" s="5">
        <v>411740</v>
      </c>
      <c r="L158" s="5">
        <v>281973</v>
      </c>
      <c r="M158" s="5">
        <v>529615</v>
      </c>
      <c r="N158" s="6"/>
      <c r="O158" s="5"/>
      <c r="P158" s="6" t="s">
        <v>8</v>
      </c>
      <c r="Q158" s="6" t="s">
        <v>8</v>
      </c>
      <c r="R158" s="6" t="s">
        <v>8</v>
      </c>
      <c r="S158" s="6" t="s">
        <v>8</v>
      </c>
      <c r="T158" s="6" t="s">
        <v>8</v>
      </c>
      <c r="U158" s="6" t="s">
        <v>8</v>
      </c>
      <c r="V158" s="5"/>
    </row>
    <row r="159" spans="1:43" ht="13.8" x14ac:dyDescent="0.25">
      <c r="A159" s="174" t="s">
        <v>86</v>
      </c>
      <c r="B159" s="5">
        <v>2609702</v>
      </c>
      <c r="C159" s="5">
        <v>822426</v>
      </c>
      <c r="D159" s="5">
        <v>1550071</v>
      </c>
      <c r="E159" s="5">
        <v>667492</v>
      </c>
      <c r="F159" s="5">
        <v>156708</v>
      </c>
      <c r="G159" s="5">
        <v>1777289</v>
      </c>
      <c r="H159" s="5">
        <v>2793085</v>
      </c>
      <c r="I159" s="5">
        <v>3954522</v>
      </c>
      <c r="J159" s="5">
        <v>951617</v>
      </c>
      <c r="K159" s="5">
        <v>2343385</v>
      </c>
      <c r="L159" s="5">
        <v>2035037</v>
      </c>
      <c r="M159" s="5">
        <v>1064533</v>
      </c>
      <c r="N159" s="5">
        <v>1631146</v>
      </c>
      <c r="O159" s="5"/>
      <c r="P159" s="5">
        <v>377641</v>
      </c>
      <c r="Q159" s="5">
        <v>364991</v>
      </c>
      <c r="R159" s="5">
        <v>153249</v>
      </c>
      <c r="S159" s="5">
        <v>891190</v>
      </c>
      <c r="T159" s="5">
        <v>149462</v>
      </c>
      <c r="U159" s="5"/>
      <c r="V159" s="5"/>
    </row>
    <row r="160" spans="1:43" ht="13.8" x14ac:dyDescent="0.25">
      <c r="A160" s="174" t="s">
        <v>87</v>
      </c>
      <c r="B160" s="5">
        <v>3088047</v>
      </c>
      <c r="C160" s="5">
        <v>1495940</v>
      </c>
      <c r="D160" s="5">
        <v>1273144</v>
      </c>
      <c r="E160" s="5">
        <v>1373604</v>
      </c>
      <c r="F160" s="5">
        <v>199511</v>
      </c>
      <c r="G160" s="5">
        <v>2563445</v>
      </c>
      <c r="H160" s="5">
        <v>1765532</v>
      </c>
      <c r="I160" s="5">
        <v>938483</v>
      </c>
      <c r="J160" s="5">
        <v>1355393</v>
      </c>
      <c r="K160" s="5">
        <v>2641093</v>
      </c>
      <c r="L160" s="5">
        <v>2475684</v>
      </c>
      <c r="M160" s="5">
        <v>1651473</v>
      </c>
      <c r="N160" s="5">
        <v>694187</v>
      </c>
      <c r="O160" s="5"/>
      <c r="P160" s="5">
        <v>10556</v>
      </c>
      <c r="Q160" s="6"/>
      <c r="R160" s="5">
        <v>137227</v>
      </c>
      <c r="S160" s="6"/>
      <c r="T160" s="5">
        <v>113433</v>
      </c>
      <c r="U160" s="5"/>
      <c r="V160" s="5"/>
    </row>
    <row r="161" spans="1:43" ht="13.8" x14ac:dyDescent="0.25">
      <c r="A161" s="174" t="s">
        <v>147</v>
      </c>
      <c r="B161" s="5">
        <v>8316973</v>
      </c>
      <c r="C161" s="5">
        <v>2877376</v>
      </c>
      <c r="D161" s="5">
        <v>3523858</v>
      </c>
      <c r="E161" s="5">
        <v>2645069</v>
      </c>
      <c r="F161" s="5">
        <v>356219</v>
      </c>
      <c r="G161" s="5">
        <v>5662195</v>
      </c>
      <c r="H161" s="5">
        <v>6070530</v>
      </c>
      <c r="I161" s="5">
        <v>12493857</v>
      </c>
      <c r="J161" s="5">
        <v>3424193</v>
      </c>
      <c r="K161" s="5">
        <v>6251167</v>
      </c>
      <c r="L161" s="5">
        <v>6157978</v>
      </c>
      <c r="M161" s="5">
        <v>3940924</v>
      </c>
      <c r="N161" s="5">
        <v>5299140</v>
      </c>
      <c r="O161" s="5"/>
      <c r="P161" s="5">
        <v>388197</v>
      </c>
      <c r="Q161" s="5">
        <v>364991</v>
      </c>
      <c r="R161" s="5">
        <v>290476</v>
      </c>
      <c r="S161" s="5">
        <v>891190</v>
      </c>
      <c r="T161" s="5">
        <v>262895</v>
      </c>
      <c r="U161" s="5"/>
      <c r="V161" s="5"/>
    </row>
    <row r="164" spans="1:43" ht="13.8" thickBot="1" x14ac:dyDescent="0.3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</row>
    <row r="165" spans="1:43" ht="13.8" thickTop="1" x14ac:dyDescent="0.25"/>
    <row r="166" spans="1:43" x14ac:dyDescent="0.25">
      <c r="A166" s="2" t="s">
        <v>419</v>
      </c>
    </row>
    <row r="167" spans="1:43" ht="13.8" thickBot="1" x14ac:dyDescent="0.3">
      <c r="A167" s="3"/>
    </row>
    <row r="168" spans="1:43" ht="13.8" x14ac:dyDescent="0.25">
      <c r="A168" s="185"/>
      <c r="B168" s="181" t="s">
        <v>17</v>
      </c>
      <c r="C168" s="181" t="s">
        <v>18</v>
      </c>
      <c r="D168" s="181" t="s">
        <v>19</v>
      </c>
      <c r="E168" s="181" t="s">
        <v>20</v>
      </c>
      <c r="F168" s="181" t="s">
        <v>21</v>
      </c>
      <c r="G168" s="181" t="s">
        <v>22</v>
      </c>
      <c r="H168" s="181" t="s">
        <v>23</v>
      </c>
      <c r="I168" s="181" t="s">
        <v>24</v>
      </c>
      <c r="J168" s="181" t="s">
        <v>25</v>
      </c>
      <c r="K168" s="181" t="s">
        <v>26</v>
      </c>
      <c r="L168" s="181" t="s">
        <v>27</v>
      </c>
      <c r="M168" s="181" t="s">
        <v>28</v>
      </c>
      <c r="N168" s="181" t="s">
        <v>29</v>
      </c>
      <c r="O168" s="181" t="s">
        <v>0</v>
      </c>
      <c r="P168" s="181" t="s">
        <v>1</v>
      </c>
      <c r="Q168" s="181" t="s">
        <v>2</v>
      </c>
      <c r="R168" s="181" t="s">
        <v>3</v>
      </c>
      <c r="S168" s="181" t="s">
        <v>4</v>
      </c>
      <c r="T168" s="181" t="s">
        <v>5</v>
      </c>
      <c r="U168" s="181" t="s">
        <v>11</v>
      </c>
      <c r="V168" s="172" t="s">
        <v>0</v>
      </c>
    </row>
    <row r="169" spans="1:43" ht="13.8" x14ac:dyDescent="0.25">
      <c r="A169" s="186"/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4" t="s">
        <v>145</v>
      </c>
    </row>
    <row r="170" spans="1:43" ht="13.8" x14ac:dyDescent="0.25">
      <c r="A170" s="174" t="s">
        <v>412</v>
      </c>
      <c r="B170" s="6">
        <v>415</v>
      </c>
      <c r="C170" s="6">
        <v>575</v>
      </c>
      <c r="D170" s="6">
        <v>120</v>
      </c>
      <c r="E170" s="6">
        <v>320</v>
      </c>
      <c r="F170" s="6">
        <v>14</v>
      </c>
      <c r="G170" s="6">
        <v>623</v>
      </c>
      <c r="H170" s="6">
        <v>547</v>
      </c>
      <c r="I170" s="6">
        <v>311</v>
      </c>
      <c r="J170" s="6">
        <v>214</v>
      </c>
      <c r="K170" s="6">
        <v>584</v>
      </c>
      <c r="L170" s="6">
        <v>365</v>
      </c>
      <c r="M170" s="6">
        <v>120</v>
      </c>
      <c r="N170" s="6">
        <v>93</v>
      </c>
      <c r="O170" s="5"/>
      <c r="P170" s="6">
        <v>4</v>
      </c>
      <c r="Q170" s="6" t="s">
        <v>8</v>
      </c>
      <c r="R170" s="6">
        <v>1</v>
      </c>
      <c r="S170" s="6">
        <v>1</v>
      </c>
      <c r="T170" s="6" t="s">
        <v>8</v>
      </c>
      <c r="U170" s="6"/>
      <c r="V170" s="5"/>
    </row>
    <row r="171" spans="1:43" ht="13.8" x14ac:dyDescent="0.25">
      <c r="A171" s="174" t="s">
        <v>413</v>
      </c>
      <c r="B171" s="6">
        <v>159</v>
      </c>
      <c r="C171" s="6">
        <v>120</v>
      </c>
      <c r="D171" s="6">
        <v>17</v>
      </c>
      <c r="E171" s="6">
        <v>111</v>
      </c>
      <c r="F171" s="6">
        <v>17</v>
      </c>
      <c r="G171" s="6">
        <v>162</v>
      </c>
      <c r="H171" s="6">
        <v>71</v>
      </c>
      <c r="I171" s="6">
        <v>41</v>
      </c>
      <c r="J171" s="6">
        <v>191</v>
      </c>
      <c r="K171" s="6">
        <v>86</v>
      </c>
      <c r="L171" s="6">
        <v>136</v>
      </c>
      <c r="M171" s="6">
        <v>28</v>
      </c>
      <c r="N171" s="6">
        <v>32</v>
      </c>
      <c r="O171" s="5"/>
      <c r="P171" s="6">
        <v>1</v>
      </c>
      <c r="Q171" s="6" t="s">
        <v>8</v>
      </c>
      <c r="R171" s="6" t="s">
        <v>8</v>
      </c>
      <c r="S171" s="6" t="s">
        <v>8</v>
      </c>
      <c r="T171" s="6" t="s">
        <v>8</v>
      </c>
      <c r="U171" s="6"/>
      <c r="V171" s="5"/>
    </row>
    <row r="172" spans="1:43" ht="13.8" x14ac:dyDescent="0.25">
      <c r="A172" s="174" t="s">
        <v>414</v>
      </c>
      <c r="B172" s="6"/>
      <c r="C172" s="6"/>
      <c r="D172" s="6"/>
      <c r="E172" s="6"/>
      <c r="F172" s="6"/>
      <c r="G172" s="6"/>
      <c r="H172" s="6"/>
      <c r="I172" s="6">
        <v>11</v>
      </c>
      <c r="J172" s="6"/>
      <c r="K172" s="6"/>
      <c r="L172" s="6"/>
      <c r="M172" s="6"/>
      <c r="N172" s="6"/>
      <c r="O172" s="6"/>
      <c r="P172" s="6" t="s">
        <v>8</v>
      </c>
      <c r="Q172" s="6" t="s">
        <v>8</v>
      </c>
      <c r="R172" s="6" t="s">
        <v>8</v>
      </c>
      <c r="S172" s="6" t="s">
        <v>8</v>
      </c>
      <c r="T172" s="6" t="s">
        <v>8</v>
      </c>
      <c r="U172" s="6"/>
      <c r="V172" s="6"/>
    </row>
    <row r="173" spans="1:43" ht="13.8" x14ac:dyDescent="0.25">
      <c r="A173" s="174" t="s">
        <v>95</v>
      </c>
      <c r="B173" s="6">
        <v>365</v>
      </c>
      <c r="C173" s="6">
        <v>196</v>
      </c>
      <c r="D173" s="6">
        <v>112</v>
      </c>
      <c r="E173" s="6">
        <v>193</v>
      </c>
      <c r="F173" s="6">
        <v>11</v>
      </c>
      <c r="G173" s="6">
        <v>296</v>
      </c>
      <c r="H173" s="6">
        <v>191</v>
      </c>
      <c r="I173" s="6">
        <v>197</v>
      </c>
      <c r="J173" s="6">
        <v>163</v>
      </c>
      <c r="K173" s="6">
        <v>344</v>
      </c>
      <c r="L173" s="6">
        <v>378</v>
      </c>
      <c r="M173" s="6">
        <v>111</v>
      </c>
      <c r="N173" s="6">
        <v>108</v>
      </c>
      <c r="O173" s="5"/>
      <c r="P173" s="6">
        <v>5</v>
      </c>
      <c r="Q173" s="6">
        <v>4</v>
      </c>
      <c r="R173" s="6">
        <v>2</v>
      </c>
      <c r="S173" s="6">
        <v>7</v>
      </c>
      <c r="T173" s="6">
        <v>3</v>
      </c>
      <c r="U173" s="6"/>
      <c r="V173" s="5"/>
    </row>
    <row r="174" spans="1:43" ht="13.8" x14ac:dyDescent="0.25">
      <c r="A174" s="174" t="s">
        <v>96</v>
      </c>
      <c r="B174" s="6">
        <v>2</v>
      </c>
      <c r="C174" s="6">
        <v>2</v>
      </c>
      <c r="D174" s="6">
        <v>2</v>
      </c>
      <c r="E174" s="6"/>
      <c r="F174" s="6"/>
      <c r="G174" s="6">
        <v>4</v>
      </c>
      <c r="H174" s="6">
        <v>5</v>
      </c>
      <c r="I174" s="6"/>
      <c r="J174" s="6">
        <v>4</v>
      </c>
      <c r="K174" s="6">
        <v>1</v>
      </c>
      <c r="L174" s="6">
        <v>1</v>
      </c>
      <c r="M174" s="6">
        <v>2</v>
      </c>
      <c r="N174" s="6">
        <v>1</v>
      </c>
      <c r="O174" s="6"/>
      <c r="P174" s="6" t="s">
        <v>8</v>
      </c>
      <c r="Q174" s="6" t="s">
        <v>8</v>
      </c>
      <c r="R174" s="6" t="s">
        <v>8</v>
      </c>
      <c r="S174" s="6" t="s">
        <v>8</v>
      </c>
      <c r="T174" s="6" t="s">
        <v>8</v>
      </c>
      <c r="U174" s="6"/>
      <c r="V174" s="6"/>
    </row>
    <row r="175" spans="1:43" ht="13.8" x14ac:dyDescent="0.25">
      <c r="A175" s="174" t="s">
        <v>415</v>
      </c>
      <c r="B175" s="6">
        <v>5</v>
      </c>
      <c r="C175" s="6">
        <v>14</v>
      </c>
      <c r="D175" s="6">
        <v>5</v>
      </c>
      <c r="E175" s="6">
        <v>6</v>
      </c>
      <c r="F175" s="6">
        <v>2</v>
      </c>
      <c r="G175" s="6">
        <v>26</v>
      </c>
      <c r="H175" s="6">
        <v>8</v>
      </c>
      <c r="I175" s="6"/>
      <c r="J175" s="6">
        <v>8</v>
      </c>
      <c r="K175" s="6">
        <v>14</v>
      </c>
      <c r="L175" s="6">
        <v>29</v>
      </c>
      <c r="M175" s="6">
        <v>3</v>
      </c>
      <c r="N175" s="6">
        <v>2</v>
      </c>
      <c r="O175" s="6"/>
      <c r="P175" s="6" t="s">
        <v>8</v>
      </c>
      <c r="Q175" s="6" t="s">
        <v>8</v>
      </c>
      <c r="R175" s="6" t="s">
        <v>8</v>
      </c>
      <c r="S175" s="6" t="s">
        <v>8</v>
      </c>
      <c r="T175" s="6" t="s">
        <v>8</v>
      </c>
      <c r="U175" s="6"/>
      <c r="V175" s="6"/>
    </row>
    <row r="176" spans="1:43" ht="13.8" x14ac:dyDescent="0.25">
      <c r="A176" s="174" t="s">
        <v>9</v>
      </c>
      <c r="B176" s="6">
        <v>946</v>
      </c>
      <c r="C176" s="6">
        <v>907</v>
      </c>
      <c r="D176" s="6">
        <v>256</v>
      </c>
      <c r="E176" s="6">
        <v>630</v>
      </c>
      <c r="F176" s="6">
        <v>44</v>
      </c>
      <c r="G176" s="5">
        <v>1111</v>
      </c>
      <c r="H176" s="6">
        <v>822</v>
      </c>
      <c r="I176" s="6">
        <v>560</v>
      </c>
      <c r="J176" s="6">
        <v>580</v>
      </c>
      <c r="K176" s="5">
        <v>1029</v>
      </c>
      <c r="L176" s="6">
        <v>909</v>
      </c>
      <c r="M176" s="6">
        <v>264</v>
      </c>
      <c r="N176" s="6">
        <v>236</v>
      </c>
      <c r="O176" s="5"/>
      <c r="P176" s="6">
        <v>10</v>
      </c>
      <c r="Q176" s="6">
        <v>4</v>
      </c>
      <c r="R176" s="6">
        <v>3</v>
      </c>
      <c r="S176" s="6">
        <v>8</v>
      </c>
      <c r="T176" s="6">
        <v>3</v>
      </c>
      <c r="U176" s="6"/>
      <c r="V176" s="5"/>
    </row>
    <row r="179" spans="1:43" ht="13.8" thickBot="1" x14ac:dyDescent="0.3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</row>
    <row r="180" spans="1:43" ht="13.8" thickTop="1" x14ac:dyDescent="0.25"/>
    <row r="181" spans="1:43" x14ac:dyDescent="0.25">
      <c r="A181" s="2" t="s">
        <v>419</v>
      </c>
    </row>
    <row r="182" spans="1:43" ht="13.8" thickBot="1" x14ac:dyDescent="0.3">
      <c r="A182" s="3"/>
    </row>
    <row r="183" spans="1:43" ht="13.8" x14ac:dyDescent="0.25">
      <c r="A183" s="183"/>
      <c r="B183" s="181" t="s">
        <v>17</v>
      </c>
      <c r="C183" s="181" t="s">
        <v>18</v>
      </c>
      <c r="D183" s="181" t="s">
        <v>19</v>
      </c>
      <c r="E183" s="181" t="s">
        <v>20</v>
      </c>
      <c r="F183" s="181" t="s">
        <v>21</v>
      </c>
      <c r="G183" s="181" t="s">
        <v>22</v>
      </c>
      <c r="H183" s="181" t="s">
        <v>23</v>
      </c>
      <c r="I183" s="181" t="s">
        <v>24</v>
      </c>
      <c r="J183" s="181" t="s">
        <v>25</v>
      </c>
      <c r="K183" s="181" t="s">
        <v>26</v>
      </c>
      <c r="L183" s="181" t="s">
        <v>27</v>
      </c>
      <c r="M183" s="181" t="s">
        <v>28</v>
      </c>
      <c r="N183" s="181" t="s">
        <v>29</v>
      </c>
      <c r="O183" s="181" t="s">
        <v>0</v>
      </c>
      <c r="P183" s="181" t="s">
        <v>1</v>
      </c>
      <c r="Q183" s="181" t="s">
        <v>2</v>
      </c>
      <c r="R183" s="181" t="s">
        <v>3</v>
      </c>
      <c r="S183" s="181" t="s">
        <v>4</v>
      </c>
      <c r="T183" s="181" t="s">
        <v>5</v>
      </c>
      <c r="U183" s="181" t="s">
        <v>11</v>
      </c>
      <c r="V183" s="172" t="s">
        <v>0</v>
      </c>
    </row>
    <row r="184" spans="1:43" ht="13.8" x14ac:dyDescent="0.25">
      <c r="A184" s="184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4" t="s">
        <v>145</v>
      </c>
    </row>
    <row r="185" spans="1:43" ht="13.8" x14ac:dyDescent="0.25">
      <c r="A185" s="174" t="s">
        <v>412</v>
      </c>
      <c r="B185" s="5">
        <v>7721793</v>
      </c>
      <c r="C185" s="5">
        <v>2400366</v>
      </c>
      <c r="D185" s="5">
        <v>2037852</v>
      </c>
      <c r="E185" s="5">
        <v>1961467</v>
      </c>
      <c r="F185" s="5">
        <v>70879</v>
      </c>
      <c r="G185" s="5">
        <v>5045370</v>
      </c>
      <c r="H185" s="5">
        <v>5784279</v>
      </c>
      <c r="I185" s="5">
        <v>11766544</v>
      </c>
      <c r="J185" s="5">
        <v>2218959</v>
      </c>
      <c r="K185" s="5">
        <v>5412362</v>
      </c>
      <c r="L185" s="5">
        <v>2991510</v>
      </c>
      <c r="M185" s="5">
        <v>1403883</v>
      </c>
      <c r="N185" s="5">
        <v>3782958</v>
      </c>
      <c r="O185" s="5"/>
      <c r="P185" s="5">
        <v>535123</v>
      </c>
      <c r="Q185" s="6"/>
      <c r="R185" s="5">
        <v>22465</v>
      </c>
      <c r="S185" s="5">
        <v>891190</v>
      </c>
      <c r="T185" s="6"/>
      <c r="U185" s="5"/>
      <c r="V185" s="5"/>
    </row>
    <row r="186" spans="1:43" ht="13.8" x14ac:dyDescent="0.25">
      <c r="A186" s="174" t="s">
        <v>413</v>
      </c>
      <c r="B186" s="5">
        <v>1668675</v>
      </c>
      <c r="C186" s="5">
        <v>881097</v>
      </c>
      <c r="D186" s="5">
        <v>217594</v>
      </c>
      <c r="E186" s="5">
        <v>911882</v>
      </c>
      <c r="F186" s="5">
        <v>217442</v>
      </c>
      <c r="G186" s="5">
        <v>1071846</v>
      </c>
      <c r="H186" s="5">
        <v>1289420</v>
      </c>
      <c r="I186" s="5">
        <v>5708606</v>
      </c>
      <c r="J186" s="5">
        <v>827267</v>
      </c>
      <c r="K186" s="5">
        <v>1783452</v>
      </c>
      <c r="L186" s="5">
        <v>1443617</v>
      </c>
      <c r="M186" s="5">
        <v>257873</v>
      </c>
      <c r="N186" s="5">
        <v>878150</v>
      </c>
      <c r="O186" s="5"/>
      <c r="P186" s="5">
        <v>99136</v>
      </c>
      <c r="Q186" s="6"/>
      <c r="R186" s="6"/>
      <c r="S186" s="6"/>
      <c r="T186" s="6"/>
      <c r="U186" s="5"/>
      <c r="V186" s="5"/>
    </row>
    <row r="187" spans="1:43" ht="13.8" x14ac:dyDescent="0.25">
      <c r="A187" s="174" t="s">
        <v>414</v>
      </c>
      <c r="B187" s="6"/>
      <c r="C187" s="6"/>
      <c r="D187" s="6"/>
      <c r="E187" s="6"/>
      <c r="F187" s="6"/>
      <c r="G187" s="6"/>
      <c r="H187" s="6"/>
      <c r="I187" s="5">
        <v>5034162</v>
      </c>
      <c r="J187" s="6"/>
      <c r="K187" s="6"/>
      <c r="L187" s="6"/>
      <c r="M187" s="6"/>
      <c r="N187" s="6"/>
      <c r="O187" s="5"/>
      <c r="P187" s="6"/>
      <c r="Q187" s="6"/>
      <c r="R187" s="6"/>
      <c r="S187" s="6"/>
      <c r="T187" s="6"/>
      <c r="U187" s="6"/>
      <c r="V187" s="5"/>
    </row>
    <row r="188" spans="1:43" ht="13.8" x14ac:dyDescent="0.25">
      <c r="A188" s="174" t="s">
        <v>95</v>
      </c>
      <c r="B188" s="5">
        <v>61335128</v>
      </c>
      <c r="C188" s="5">
        <v>17506964</v>
      </c>
      <c r="D188" s="5">
        <v>26831000</v>
      </c>
      <c r="E188" s="5">
        <v>19154476</v>
      </c>
      <c r="F188" s="5">
        <v>765492</v>
      </c>
      <c r="G188" s="5">
        <v>38493630</v>
      </c>
      <c r="H188" s="5">
        <v>40008748</v>
      </c>
      <c r="I188" s="5">
        <v>128895411</v>
      </c>
      <c r="J188" s="5">
        <v>22509676</v>
      </c>
      <c r="K188" s="5">
        <v>55911435</v>
      </c>
      <c r="L188" s="5">
        <v>49143134</v>
      </c>
      <c r="M188" s="5">
        <v>28791500</v>
      </c>
      <c r="N188" s="5">
        <v>33205364</v>
      </c>
      <c r="O188" s="5"/>
      <c r="P188" s="5">
        <v>932208</v>
      </c>
      <c r="Q188" s="5">
        <v>1246745</v>
      </c>
      <c r="R188" s="5">
        <v>394605</v>
      </c>
      <c r="S188" s="5">
        <v>2780266</v>
      </c>
      <c r="T188" s="5">
        <v>788685</v>
      </c>
      <c r="U188" s="5"/>
      <c r="V188" s="5"/>
    </row>
    <row r="189" spans="1:43" ht="13.8" x14ac:dyDescent="0.25">
      <c r="A189" s="174" t="s">
        <v>96</v>
      </c>
      <c r="B189" s="5">
        <v>814919</v>
      </c>
      <c r="C189" s="5">
        <v>686744</v>
      </c>
      <c r="D189" s="5">
        <v>2283985</v>
      </c>
      <c r="E189" s="6"/>
      <c r="F189" s="6"/>
      <c r="G189" s="5">
        <v>2539037</v>
      </c>
      <c r="H189" s="5">
        <v>1687671</v>
      </c>
      <c r="I189" s="6"/>
      <c r="J189" s="5">
        <v>2934023</v>
      </c>
      <c r="K189" s="5">
        <v>382189</v>
      </c>
      <c r="L189" s="5">
        <v>403917</v>
      </c>
      <c r="M189" s="5">
        <v>1311897</v>
      </c>
      <c r="N189" s="5">
        <v>459192</v>
      </c>
      <c r="O189" s="5"/>
      <c r="P189" s="6"/>
      <c r="Q189" s="6"/>
      <c r="R189" s="6"/>
      <c r="S189" s="6"/>
      <c r="T189" s="6"/>
      <c r="U189" s="6"/>
      <c r="V189" s="5"/>
    </row>
    <row r="190" spans="1:43" ht="13.8" x14ac:dyDescent="0.25">
      <c r="A190" s="174" t="s">
        <v>415</v>
      </c>
      <c r="B190" s="5">
        <v>723008</v>
      </c>
      <c r="C190" s="5">
        <v>1076335</v>
      </c>
      <c r="D190" s="5">
        <v>583704</v>
      </c>
      <c r="E190" s="5">
        <v>605469</v>
      </c>
      <c r="F190" s="5">
        <v>50075</v>
      </c>
      <c r="G190" s="5">
        <v>1974523</v>
      </c>
      <c r="H190" s="5">
        <v>845178</v>
      </c>
      <c r="I190" s="6"/>
      <c r="J190" s="5">
        <v>667280</v>
      </c>
      <c r="K190" s="5">
        <v>1025150</v>
      </c>
      <c r="L190" s="5">
        <v>2337106</v>
      </c>
      <c r="M190" s="5">
        <v>319146</v>
      </c>
      <c r="N190" s="5">
        <v>209965</v>
      </c>
      <c r="O190" s="5"/>
      <c r="P190" s="6"/>
      <c r="Q190" s="6"/>
      <c r="R190" s="6"/>
      <c r="S190" s="6"/>
      <c r="T190" s="6"/>
      <c r="U190" s="6"/>
      <c r="V190" s="5"/>
    </row>
    <row r="191" spans="1:43" ht="13.8" x14ac:dyDescent="0.25">
      <c r="A191" s="174" t="s">
        <v>9</v>
      </c>
      <c r="B191" s="5">
        <v>72263523</v>
      </c>
      <c r="C191" s="5">
        <v>22551506</v>
      </c>
      <c r="D191" s="5">
        <v>31954135</v>
      </c>
      <c r="E191" s="5">
        <v>22633294</v>
      </c>
      <c r="F191" s="5">
        <v>1103888</v>
      </c>
      <c r="G191" s="5">
        <v>49124406</v>
      </c>
      <c r="H191" s="5">
        <v>49615296</v>
      </c>
      <c r="I191" s="5">
        <v>151404723</v>
      </c>
      <c r="J191" s="5">
        <v>29157205</v>
      </c>
      <c r="K191" s="5">
        <v>64514588</v>
      </c>
      <c r="L191" s="5">
        <v>56319284</v>
      </c>
      <c r="M191" s="5">
        <v>32084299</v>
      </c>
      <c r="N191" s="5">
        <v>38535629</v>
      </c>
      <c r="O191" s="5"/>
      <c r="P191" s="5">
        <v>1566467</v>
      </c>
      <c r="Q191" s="5">
        <v>1246745</v>
      </c>
      <c r="R191" s="5">
        <v>417070</v>
      </c>
      <c r="S191" s="5">
        <v>3671456</v>
      </c>
      <c r="T191" s="5">
        <v>788685</v>
      </c>
      <c r="U191" s="5"/>
      <c r="V191" s="5"/>
    </row>
  </sheetData>
  <mergeCells count="120">
    <mergeCell ref="U183:U184"/>
    <mergeCell ref="P183:P184"/>
    <mergeCell ref="Q183:Q184"/>
    <mergeCell ref="R183:R184"/>
    <mergeCell ref="S183:S184"/>
    <mergeCell ref="T183:T184"/>
    <mergeCell ref="U168:U169"/>
    <mergeCell ref="A183:A184"/>
    <mergeCell ref="B183:B184"/>
    <mergeCell ref="C183:C184"/>
    <mergeCell ref="D183:D184"/>
    <mergeCell ref="E183:E184"/>
    <mergeCell ref="F183:F184"/>
    <mergeCell ref="G183:G184"/>
    <mergeCell ref="H183:H184"/>
    <mergeCell ref="I183:I184"/>
    <mergeCell ref="J183:J184"/>
    <mergeCell ref="K183:K184"/>
    <mergeCell ref="L183:L184"/>
    <mergeCell ref="M183:M184"/>
    <mergeCell ref="N183:N184"/>
    <mergeCell ref="O183:O184"/>
    <mergeCell ref="P168:P169"/>
    <mergeCell ref="Q168:Q169"/>
    <mergeCell ref="R168:R169"/>
    <mergeCell ref="S168:S169"/>
    <mergeCell ref="T168:T169"/>
    <mergeCell ref="K168:K169"/>
    <mergeCell ref="L168:L169"/>
    <mergeCell ref="M168:M169"/>
    <mergeCell ref="N168:N169"/>
    <mergeCell ref="O168:O169"/>
    <mergeCell ref="F168:F169"/>
    <mergeCell ref="G168:G169"/>
    <mergeCell ref="H168:H169"/>
    <mergeCell ref="I168:I169"/>
    <mergeCell ref="J168:J169"/>
    <mergeCell ref="A168:A169"/>
    <mergeCell ref="B168:B169"/>
    <mergeCell ref="C168:C169"/>
    <mergeCell ref="D168:D169"/>
    <mergeCell ref="E168:E169"/>
    <mergeCell ref="AL59:AM59"/>
    <mergeCell ref="AN59:AO59"/>
    <mergeCell ref="AP59:AQ59"/>
    <mergeCell ref="AB59:AC59"/>
    <mergeCell ref="AD59:AE59"/>
    <mergeCell ref="AF59:AG59"/>
    <mergeCell ref="AH59:AI59"/>
    <mergeCell ref="AJ59:AK59"/>
    <mergeCell ref="R59:S59"/>
    <mergeCell ref="T59:U59"/>
    <mergeCell ref="V59:W59"/>
    <mergeCell ref="X59:Y59"/>
    <mergeCell ref="Z59:AA59"/>
    <mergeCell ref="L59:M59"/>
    <mergeCell ref="P59:Q59"/>
    <mergeCell ref="N59:O59"/>
    <mergeCell ref="A59:A60"/>
    <mergeCell ref="B59:C59"/>
    <mergeCell ref="D59:E59"/>
    <mergeCell ref="F59:G59"/>
    <mergeCell ref="H59:I59"/>
    <mergeCell ref="J59:K59"/>
    <mergeCell ref="A93:B93"/>
    <mergeCell ref="A94:A99"/>
    <mergeCell ref="A100:A101"/>
    <mergeCell ref="A102:A103"/>
    <mergeCell ref="A104:A105"/>
    <mergeCell ref="A106:A110"/>
    <mergeCell ref="A111:A112"/>
    <mergeCell ref="A113:A117"/>
    <mergeCell ref="A118:A120"/>
    <mergeCell ref="A121:A122"/>
    <mergeCell ref="A123:A126"/>
    <mergeCell ref="A127:A129"/>
    <mergeCell ref="A130:A133"/>
    <mergeCell ref="A134:A135"/>
    <mergeCell ref="A142:A143"/>
    <mergeCell ref="L142:L143"/>
    <mergeCell ref="M142:M143"/>
    <mergeCell ref="N142:N143"/>
    <mergeCell ref="O142:O143"/>
    <mergeCell ref="P142:P143"/>
    <mergeCell ref="Q142:Q143"/>
    <mergeCell ref="R142:R143"/>
    <mergeCell ref="S142:S143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T142:T143"/>
    <mergeCell ref="U142:U143"/>
    <mergeCell ref="A155:A156"/>
    <mergeCell ref="B155:B156"/>
    <mergeCell ref="C155:C156"/>
    <mergeCell ref="D155:D156"/>
    <mergeCell ref="E155:E156"/>
    <mergeCell ref="F155:F156"/>
    <mergeCell ref="G155:G156"/>
    <mergeCell ref="H155:H156"/>
    <mergeCell ref="I155:I156"/>
    <mergeCell ref="J155:J156"/>
    <mergeCell ref="K155:K156"/>
    <mergeCell ref="L155:L156"/>
    <mergeCell ref="M155:M156"/>
    <mergeCell ref="N155:N156"/>
    <mergeCell ref="O155:O156"/>
    <mergeCell ref="U155:U156"/>
    <mergeCell ref="P155:P156"/>
    <mergeCell ref="Q155:Q156"/>
    <mergeCell ref="R155:R156"/>
    <mergeCell ref="S155:S156"/>
    <mergeCell ref="T155:T156"/>
    <mergeCell ref="K142:K143"/>
  </mergeCells>
  <pageMargins left="0.78740157499999996" right="0.78740157499999996" top="0.984251969" bottom="0.984251969" header="0.4921259845" footer="0.492125984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workbookViewId="0">
      <pane ySplit="4" topLeftCell="A5" activePane="bottomLeft" state="frozen"/>
      <selection pane="bottomLeft" activeCell="G5" sqref="G5"/>
    </sheetView>
  </sheetViews>
  <sheetFormatPr baseColWidth="10" defaultRowHeight="14.4" x14ac:dyDescent="0.3"/>
  <cols>
    <col min="1" max="1" width="26.88671875" customWidth="1"/>
    <col min="2" max="7" width="11.33203125" customWidth="1"/>
    <col min="8" max="8" width="8.109375" customWidth="1"/>
  </cols>
  <sheetData>
    <row r="1" spans="1:8" ht="17.399999999999999" x14ac:dyDescent="0.3">
      <c r="A1" s="51" t="s">
        <v>79</v>
      </c>
      <c r="B1" s="51"/>
      <c r="C1" s="55"/>
      <c r="D1" s="55"/>
      <c r="E1" s="55"/>
      <c r="F1" s="55"/>
      <c r="G1" s="55"/>
      <c r="H1" s="55"/>
    </row>
    <row r="2" spans="1:8" x14ac:dyDescent="0.3">
      <c r="A2" s="52"/>
      <c r="B2" s="52"/>
    </row>
    <row r="3" spans="1:8" x14ac:dyDescent="0.3">
      <c r="A3" s="52" t="s">
        <v>83</v>
      </c>
      <c r="B3" s="52"/>
    </row>
    <row r="4" spans="1:8" x14ac:dyDescent="0.3">
      <c r="A4" s="53"/>
      <c r="B4" s="60">
        <v>2020</v>
      </c>
      <c r="C4" s="61">
        <v>2021</v>
      </c>
      <c r="D4" s="60">
        <v>2022</v>
      </c>
      <c r="E4" s="61">
        <v>2023</v>
      </c>
      <c r="F4" s="60">
        <v>2024</v>
      </c>
      <c r="G4" s="77">
        <v>2025</v>
      </c>
      <c r="H4" s="60" t="s">
        <v>80</v>
      </c>
    </row>
    <row r="5" spans="1:8" x14ac:dyDescent="0.3">
      <c r="A5" t="str">
        <f>+Données!A4</f>
        <v>Auvergne-Rhône-Alpes</v>
      </c>
      <c r="B5" s="58">
        <v>7948287</v>
      </c>
      <c r="C5" s="56">
        <v>7994459</v>
      </c>
      <c r="D5" s="58">
        <v>8042936</v>
      </c>
      <c r="E5" s="56">
        <v>8078652</v>
      </c>
      <c r="F5" s="58">
        <v>8114361</v>
      </c>
      <c r="G5" s="56">
        <v>8163884</v>
      </c>
      <c r="H5" s="80">
        <f>+G5/B5-1</f>
        <v>2.7124964158943943E-2</v>
      </c>
    </row>
    <row r="6" spans="1:8" x14ac:dyDescent="0.3">
      <c r="A6" t="str">
        <f>+Données!A5</f>
        <v>Bourgogne-Franche-Comté</v>
      </c>
      <c r="B6" s="58">
        <v>2811423</v>
      </c>
      <c r="C6" s="56">
        <v>2807807</v>
      </c>
      <c r="D6" s="58">
        <v>2805580</v>
      </c>
      <c r="E6" s="56">
        <v>2801695</v>
      </c>
      <c r="F6" s="58">
        <v>2800194</v>
      </c>
      <c r="G6" s="56">
        <v>2803977</v>
      </c>
      <c r="H6" s="80">
        <f t="shared" ref="H6:H25" si="0">+G6/B6-1</f>
        <v>-2.6484808582699637E-3</v>
      </c>
    </row>
    <row r="7" spans="1:8" x14ac:dyDescent="0.3">
      <c r="A7" t="str">
        <f>+Données!A6</f>
        <v>Bretagne</v>
      </c>
      <c r="B7" s="58">
        <v>3318904</v>
      </c>
      <c r="C7" s="56">
        <v>3335414</v>
      </c>
      <c r="D7" s="58">
        <v>3354854</v>
      </c>
      <c r="E7" s="56">
        <v>3373835</v>
      </c>
      <c r="F7" s="58">
        <v>3394567</v>
      </c>
      <c r="G7" s="56">
        <v>3422845</v>
      </c>
      <c r="H7" s="80">
        <f t="shared" si="0"/>
        <v>3.1317868790419867E-2</v>
      </c>
    </row>
    <row r="8" spans="1:8" x14ac:dyDescent="0.3">
      <c r="A8" t="str">
        <f>+Données!A7</f>
        <v>Centre-Val de Loire</v>
      </c>
      <c r="B8" s="58">
        <v>2576252</v>
      </c>
      <c r="C8" s="56">
        <v>2572853</v>
      </c>
      <c r="D8" s="58">
        <v>2573180</v>
      </c>
      <c r="E8" s="56">
        <v>2574863</v>
      </c>
      <c r="F8" s="58">
        <v>2573303</v>
      </c>
      <c r="G8" s="56">
        <v>2581597</v>
      </c>
      <c r="H8" s="80">
        <f t="shared" si="0"/>
        <v>2.0747193985681811E-3</v>
      </c>
    </row>
    <row r="9" spans="1:8" x14ac:dyDescent="0.3">
      <c r="A9" t="str">
        <f>+Données!A8</f>
        <v>Corse</v>
      </c>
      <c r="B9" s="58">
        <v>334938</v>
      </c>
      <c r="C9" s="56">
        <v>338554</v>
      </c>
      <c r="D9" s="58">
        <v>340440</v>
      </c>
      <c r="E9" s="56">
        <v>343701</v>
      </c>
      <c r="F9" s="58">
        <v>347597</v>
      </c>
      <c r="G9" s="56">
        <v>351276</v>
      </c>
      <c r="H9" s="80">
        <f t="shared" si="0"/>
        <v>4.8779177041721189E-2</v>
      </c>
    </row>
    <row r="10" spans="1:8" x14ac:dyDescent="0.3">
      <c r="A10" t="str">
        <f>+Données!A9</f>
        <v>Grand Est</v>
      </c>
      <c r="B10" s="58">
        <v>5549586</v>
      </c>
      <c r="C10" s="56">
        <v>5550389</v>
      </c>
      <c r="D10" s="58">
        <v>5556219</v>
      </c>
      <c r="E10" s="56">
        <v>5562651</v>
      </c>
      <c r="F10" s="58">
        <v>5561287</v>
      </c>
      <c r="G10" s="56">
        <v>5560079</v>
      </c>
      <c r="H10" s="80">
        <f t="shared" si="0"/>
        <v>1.8907716719769319E-3</v>
      </c>
    </row>
    <row r="11" spans="1:8" x14ac:dyDescent="0.3">
      <c r="A11" t="str">
        <f>+Données!A10</f>
        <v>Hauts-de-France</v>
      </c>
      <c r="B11" s="58">
        <v>6003815</v>
      </c>
      <c r="C11" s="56">
        <v>6004108</v>
      </c>
      <c r="D11" s="58">
        <v>6004947</v>
      </c>
      <c r="E11" s="56">
        <v>5997734</v>
      </c>
      <c r="F11" s="58">
        <v>5995292</v>
      </c>
      <c r="G11" s="56">
        <v>5998916</v>
      </c>
      <c r="H11" s="80">
        <f t="shared" si="0"/>
        <v>-8.1598117197145825E-4</v>
      </c>
    </row>
    <row r="12" spans="1:8" x14ac:dyDescent="0.3">
      <c r="A12" t="str">
        <f>+Données!A11</f>
        <v>Ile-de-France</v>
      </c>
      <c r="B12" s="58">
        <v>12174880</v>
      </c>
      <c r="C12" s="56">
        <v>12213447</v>
      </c>
      <c r="D12" s="58">
        <v>12262544</v>
      </c>
      <c r="E12" s="56">
        <v>12271794</v>
      </c>
      <c r="F12" s="58">
        <v>12317279</v>
      </c>
      <c r="G12" s="56">
        <v>12380964</v>
      </c>
      <c r="H12" s="80">
        <f t="shared" si="0"/>
        <v>1.6926984085264163E-2</v>
      </c>
    </row>
    <row r="13" spans="1:8" x14ac:dyDescent="0.3">
      <c r="A13" t="str">
        <f>+Données!A12</f>
        <v>Normandie</v>
      </c>
      <c r="B13" s="58">
        <v>3330478</v>
      </c>
      <c r="C13" s="56">
        <v>3327477</v>
      </c>
      <c r="D13" s="58">
        <v>3325032</v>
      </c>
      <c r="E13" s="56">
        <v>3325522</v>
      </c>
      <c r="F13" s="58">
        <v>3327966</v>
      </c>
      <c r="G13" s="56">
        <v>3339074</v>
      </c>
      <c r="H13" s="80">
        <f t="shared" si="0"/>
        <v>2.5810108939317011E-3</v>
      </c>
    </row>
    <row r="14" spans="1:8" x14ac:dyDescent="0.3">
      <c r="A14" t="str">
        <f>+Données!A13</f>
        <v>Nouvelle-Aquitaine</v>
      </c>
      <c r="B14" s="58">
        <v>5956978</v>
      </c>
      <c r="C14" s="56">
        <v>5979778</v>
      </c>
      <c r="D14" s="58">
        <v>6010289</v>
      </c>
      <c r="E14" s="56">
        <v>6033952</v>
      </c>
      <c r="F14" s="58">
        <v>6069352</v>
      </c>
      <c r="G14" s="56">
        <v>6113384</v>
      </c>
      <c r="H14" s="80">
        <f t="shared" si="0"/>
        <v>2.625593043989749E-2</v>
      </c>
    </row>
    <row r="15" spans="1:8" x14ac:dyDescent="0.3">
      <c r="A15" t="str">
        <f>+Données!A14</f>
        <v>Occitanie</v>
      </c>
      <c r="B15" s="58">
        <v>5845102</v>
      </c>
      <c r="C15" s="56">
        <v>5885496</v>
      </c>
      <c r="D15" s="58">
        <v>5933185</v>
      </c>
      <c r="E15" s="56">
        <v>5973969</v>
      </c>
      <c r="F15" s="58">
        <v>6022176</v>
      </c>
      <c r="G15" s="56">
        <v>6080731</v>
      </c>
      <c r="H15" s="80">
        <f t="shared" si="0"/>
        <v>4.0312213542210262E-2</v>
      </c>
    </row>
    <row r="16" spans="1:8" x14ac:dyDescent="0.3">
      <c r="A16" t="str">
        <f>+Données!A15</f>
        <v>Pays-de-la-Loire</v>
      </c>
      <c r="B16" s="58">
        <v>3757600</v>
      </c>
      <c r="C16" s="56">
        <v>3781423</v>
      </c>
      <c r="D16" s="58">
        <v>3806461</v>
      </c>
      <c r="E16" s="56">
        <v>3832120</v>
      </c>
      <c r="F16" s="58">
        <v>3853999</v>
      </c>
      <c r="G16" s="56">
        <v>3879216</v>
      </c>
      <c r="H16" s="80">
        <f t="shared" si="0"/>
        <v>3.2365339578454222E-2</v>
      </c>
    </row>
    <row r="17" spans="1:8" x14ac:dyDescent="0.3">
      <c r="A17" t="str">
        <f>+Données!A16</f>
        <v>Provence-Alpes-Côte-d'Azur</v>
      </c>
      <c r="B17" s="58">
        <v>5030890</v>
      </c>
      <c r="C17" s="56">
        <v>5052832</v>
      </c>
      <c r="D17" s="58">
        <v>5081101</v>
      </c>
      <c r="E17" s="56">
        <v>5098666</v>
      </c>
      <c r="F17" s="58">
        <v>5127840</v>
      </c>
      <c r="G17" s="56">
        <v>5170312</v>
      </c>
      <c r="H17" s="80">
        <f t="shared" si="0"/>
        <v>2.7713187924999438E-2</v>
      </c>
    </row>
    <row r="18" spans="1:8" x14ac:dyDescent="0.3">
      <c r="A18" s="54" t="str">
        <f>+Données!A17</f>
        <v>France métropolitaine</v>
      </c>
      <c r="B18" s="59">
        <v>64639133</v>
      </c>
      <c r="C18" s="57">
        <v>64844037</v>
      </c>
      <c r="D18" s="59">
        <v>65096768</v>
      </c>
      <c r="E18" s="57">
        <v>65269154</v>
      </c>
      <c r="F18" s="59">
        <v>65505213</v>
      </c>
      <c r="G18" s="79">
        <v>65846255</v>
      </c>
      <c r="H18" s="80">
        <f t="shared" si="0"/>
        <v>1.8674786371283725E-2</v>
      </c>
    </row>
    <row r="19" spans="1:8" x14ac:dyDescent="0.3">
      <c r="A19" t="str">
        <f>+Données!A18</f>
        <v>Guadeloupe</v>
      </c>
      <c r="B19" s="58">
        <v>390253</v>
      </c>
      <c r="C19" s="56">
        <v>387629</v>
      </c>
      <c r="D19" s="58">
        <v>384239</v>
      </c>
      <c r="E19" s="56">
        <v>383559</v>
      </c>
      <c r="F19" s="58">
        <v>384315</v>
      </c>
      <c r="G19" s="56">
        <v>383569</v>
      </c>
      <c r="H19" s="80">
        <f t="shared" si="0"/>
        <v>-1.7127350718636358E-2</v>
      </c>
    </row>
    <row r="20" spans="1:8" x14ac:dyDescent="0.3">
      <c r="A20" t="str">
        <f>+Données!A19</f>
        <v>Martinique</v>
      </c>
      <c r="B20" s="58">
        <v>372594</v>
      </c>
      <c r="C20" s="56">
        <v>368783</v>
      </c>
      <c r="D20" s="58">
        <v>364508</v>
      </c>
      <c r="E20" s="56">
        <v>361225</v>
      </c>
      <c r="F20" s="58">
        <v>360749</v>
      </c>
      <c r="G20" s="56">
        <v>361019</v>
      </c>
      <c r="H20" s="80">
        <f t="shared" si="0"/>
        <v>-3.1065986033054771E-2</v>
      </c>
    </row>
    <row r="21" spans="1:8" x14ac:dyDescent="0.3">
      <c r="A21" t="str">
        <f>+Données!A20</f>
        <v>Guyane</v>
      </c>
      <c r="B21" s="58">
        <v>268700</v>
      </c>
      <c r="C21" s="56">
        <v>276128</v>
      </c>
      <c r="D21" s="58">
        <v>281678</v>
      </c>
      <c r="E21" s="56">
        <v>285133</v>
      </c>
      <c r="F21" s="58">
        <v>286618</v>
      </c>
      <c r="G21" s="56">
        <v>288382</v>
      </c>
      <c r="H21" s="80">
        <f t="shared" si="0"/>
        <v>7.3248976553777378E-2</v>
      </c>
    </row>
    <row r="22" spans="1:8" x14ac:dyDescent="0.3">
      <c r="A22" t="str">
        <f>+Données!A21</f>
        <v>La Réunion</v>
      </c>
      <c r="B22" s="58">
        <v>853659</v>
      </c>
      <c r="C22" s="56">
        <v>855961</v>
      </c>
      <c r="D22" s="58">
        <v>861210</v>
      </c>
      <c r="E22" s="56">
        <v>863083</v>
      </c>
      <c r="F22" s="58">
        <v>871157</v>
      </c>
      <c r="G22" s="56">
        <v>881348</v>
      </c>
      <c r="H22" s="80">
        <f t="shared" si="0"/>
        <v>3.2435668106351567E-2</v>
      </c>
    </row>
    <row r="23" spans="1:8" x14ac:dyDescent="0.3">
      <c r="A23" t="str">
        <f>+Données!A22</f>
        <v>Mayotte</v>
      </c>
      <c r="B23" s="58">
        <v>256518</v>
      </c>
      <c r="C23" s="56">
        <v>256518</v>
      </c>
      <c r="D23" s="58">
        <v>256518</v>
      </c>
      <c r="E23" s="56">
        <v>256518</v>
      </c>
      <c r="F23" s="58">
        <v>256518</v>
      </c>
      <c r="G23" s="56">
        <v>256518</v>
      </c>
      <c r="H23" s="80">
        <f t="shared" si="0"/>
        <v>0</v>
      </c>
    </row>
    <row r="24" spans="1:8" x14ac:dyDescent="0.3">
      <c r="A24" s="54" t="str">
        <f>+Données!A23</f>
        <v>DOM</v>
      </c>
      <c r="B24" s="59">
        <v>2141724</v>
      </c>
      <c r="C24" s="57">
        <v>2145019</v>
      </c>
      <c r="D24" s="59">
        <v>2148153</v>
      </c>
      <c r="E24" s="57">
        <v>2149518</v>
      </c>
      <c r="F24" s="59">
        <v>2159357</v>
      </c>
      <c r="G24" s="79">
        <v>2170836</v>
      </c>
      <c r="H24" s="80">
        <f t="shared" si="0"/>
        <v>1.3592787866223643E-2</v>
      </c>
    </row>
    <row r="25" spans="1:8" x14ac:dyDescent="0.3">
      <c r="A25" s="54" t="str">
        <f>+Données!A24</f>
        <v>France métropolitaine + DOM</v>
      </c>
      <c r="B25" s="59">
        <v>66780857</v>
      </c>
      <c r="C25" s="57">
        <v>66989056</v>
      </c>
      <c r="D25" s="59">
        <v>67244921</v>
      </c>
      <c r="E25" s="57">
        <v>67418672</v>
      </c>
      <c r="F25" s="59">
        <v>67664570</v>
      </c>
      <c r="G25" s="79">
        <v>68017091</v>
      </c>
      <c r="H25" s="80">
        <f t="shared" si="0"/>
        <v>1.8511801967441066E-2</v>
      </c>
    </row>
    <row r="26" spans="1:8" x14ac:dyDescent="0.3">
      <c r="A26" s="34" t="s">
        <v>425</v>
      </c>
      <c r="B26" s="34"/>
    </row>
    <row r="27" spans="1:8" x14ac:dyDescent="0.3">
      <c r="A27" s="35" t="s">
        <v>15</v>
      </c>
      <c r="B27" s="35"/>
    </row>
  </sheetData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workbookViewId="0">
      <pane ySplit="4" topLeftCell="A35" activePane="bottomLeft" state="frozen"/>
      <selection pane="bottomLeft" activeCell="K46" sqref="K46"/>
    </sheetView>
  </sheetViews>
  <sheetFormatPr baseColWidth="10" defaultRowHeight="14.4" x14ac:dyDescent="0.3"/>
  <cols>
    <col min="1" max="1" width="26.88671875" customWidth="1"/>
    <col min="2" max="2" width="11.109375" customWidth="1"/>
    <col min="3" max="7" width="10.44140625" customWidth="1"/>
    <col min="8" max="8" width="8.109375" customWidth="1"/>
  </cols>
  <sheetData>
    <row r="1" spans="1:8" ht="17.399999999999999" x14ac:dyDescent="0.3">
      <c r="A1" s="51" t="s">
        <v>81</v>
      </c>
      <c r="B1" s="51"/>
      <c r="C1" s="55"/>
      <c r="D1" s="55"/>
      <c r="E1" s="55"/>
      <c r="F1" s="55"/>
      <c r="G1" s="55"/>
      <c r="H1" s="55"/>
    </row>
    <row r="2" spans="1:8" x14ac:dyDescent="0.3">
      <c r="A2" s="62"/>
      <c r="B2" s="62"/>
    </row>
    <row r="3" spans="1:8" x14ac:dyDescent="0.3">
      <c r="A3" s="52" t="s">
        <v>6</v>
      </c>
      <c r="B3" s="52"/>
    </row>
    <row r="4" spans="1:8" x14ac:dyDescent="0.3">
      <c r="A4" s="53"/>
      <c r="B4" s="60">
        <v>2020</v>
      </c>
      <c r="C4" s="61">
        <v>2021</v>
      </c>
      <c r="D4" s="60">
        <v>2022</v>
      </c>
      <c r="E4" s="61">
        <v>2023</v>
      </c>
      <c r="F4" s="60">
        <v>2024</v>
      </c>
      <c r="G4" s="77">
        <v>2025</v>
      </c>
      <c r="H4" s="60" t="s">
        <v>80</v>
      </c>
    </row>
    <row r="5" spans="1:8" x14ac:dyDescent="0.3">
      <c r="A5" t="str">
        <f>+Données!A4</f>
        <v>Auvergne-Rhône-Alpes</v>
      </c>
      <c r="B5" s="58">
        <v>4030</v>
      </c>
      <c r="C5" s="56">
        <v>4030</v>
      </c>
      <c r="D5" s="58">
        <v>4029</v>
      </c>
      <c r="E5" s="56">
        <v>4028</v>
      </c>
      <c r="F5" s="58">
        <v>4027</v>
      </c>
      <c r="G5" s="78">
        <v>4025</v>
      </c>
      <c r="H5" s="80">
        <f>+G5/B5-1</f>
        <v>-1.2406947890818421E-3</v>
      </c>
    </row>
    <row r="6" spans="1:8" x14ac:dyDescent="0.3">
      <c r="A6" t="str">
        <f>+Données!A5</f>
        <v>Bourgogne-Franche-Comté</v>
      </c>
      <c r="B6" s="58">
        <v>3702</v>
      </c>
      <c r="C6" s="56">
        <v>3702</v>
      </c>
      <c r="D6" s="58">
        <v>3700</v>
      </c>
      <c r="E6" s="56">
        <v>3699</v>
      </c>
      <c r="F6" s="58">
        <v>3697</v>
      </c>
      <c r="G6" s="78">
        <v>3685</v>
      </c>
      <c r="H6" s="80">
        <f t="shared" ref="H6:H17" si="0">+G6/B6-1</f>
        <v>-4.5921123716909928E-3</v>
      </c>
    </row>
    <row r="7" spans="1:8" x14ac:dyDescent="0.3">
      <c r="A7" t="str">
        <f>+Données!A6</f>
        <v>Bretagne</v>
      </c>
      <c r="B7" s="58">
        <v>1208</v>
      </c>
      <c r="C7" s="56">
        <v>1208</v>
      </c>
      <c r="D7" s="58">
        <v>1207</v>
      </c>
      <c r="E7" s="56">
        <v>1207</v>
      </c>
      <c r="F7" s="58">
        <v>1206</v>
      </c>
      <c r="G7" s="78">
        <v>1202</v>
      </c>
      <c r="H7" s="80">
        <f t="shared" si="0"/>
        <v>-4.9668874172185129E-3</v>
      </c>
    </row>
    <row r="8" spans="1:8" x14ac:dyDescent="0.3">
      <c r="A8" t="str">
        <f>+Données!A7</f>
        <v>Centre-Val de Loire</v>
      </c>
      <c r="B8" s="58">
        <v>1757</v>
      </c>
      <c r="C8" s="56">
        <v>1757</v>
      </c>
      <c r="D8" s="58">
        <v>1757</v>
      </c>
      <c r="E8" s="56">
        <v>1757</v>
      </c>
      <c r="F8" s="58">
        <v>1756</v>
      </c>
      <c r="G8" s="78">
        <v>1754</v>
      </c>
      <c r="H8" s="80">
        <f t="shared" si="0"/>
        <v>-1.7074558907228532E-3</v>
      </c>
    </row>
    <row r="9" spans="1:8" x14ac:dyDescent="0.3">
      <c r="A9" t="str">
        <f>+Données!A8</f>
        <v>Corse</v>
      </c>
      <c r="B9" s="58">
        <v>360</v>
      </c>
      <c r="C9" s="56">
        <v>360</v>
      </c>
      <c r="D9" s="58">
        <v>360</v>
      </c>
      <c r="E9" s="56">
        <v>360</v>
      </c>
      <c r="F9" s="58">
        <v>360</v>
      </c>
      <c r="G9" s="78">
        <v>360</v>
      </c>
      <c r="H9" s="80">
        <f t="shared" si="0"/>
        <v>0</v>
      </c>
    </row>
    <row r="10" spans="1:8" x14ac:dyDescent="0.3">
      <c r="A10" t="str">
        <f>+Données!A9</f>
        <v>Grand Est</v>
      </c>
      <c r="B10" s="58">
        <v>5121</v>
      </c>
      <c r="C10" s="56">
        <v>5121</v>
      </c>
      <c r="D10" s="58">
        <v>5121</v>
      </c>
      <c r="E10" s="56">
        <v>5119</v>
      </c>
      <c r="F10" s="58">
        <v>5118</v>
      </c>
      <c r="G10" s="78">
        <v>5115</v>
      </c>
      <c r="H10" s="80">
        <f t="shared" si="0"/>
        <v>-1.1716461628588082E-3</v>
      </c>
    </row>
    <row r="11" spans="1:8" x14ac:dyDescent="0.3">
      <c r="A11" t="str">
        <f>+Données!A10</f>
        <v>Hauts-de-France</v>
      </c>
      <c r="B11" s="58">
        <v>3789</v>
      </c>
      <c r="C11" s="56">
        <v>3789</v>
      </c>
      <c r="D11" s="58">
        <v>3788</v>
      </c>
      <c r="E11" s="56">
        <v>3787</v>
      </c>
      <c r="F11" s="58">
        <v>3788</v>
      </c>
      <c r="G11" s="78">
        <v>3782</v>
      </c>
      <c r="H11" s="80">
        <f t="shared" si="0"/>
        <v>-1.847453153866474E-3</v>
      </c>
    </row>
    <row r="12" spans="1:8" x14ac:dyDescent="0.3">
      <c r="A12" t="str">
        <f>+Données!A11</f>
        <v>Ile-de-France</v>
      </c>
      <c r="B12" s="58">
        <v>1268</v>
      </c>
      <c r="C12" s="56">
        <v>1268</v>
      </c>
      <c r="D12" s="58">
        <v>1268</v>
      </c>
      <c r="E12" s="56">
        <v>1268</v>
      </c>
      <c r="F12" s="58">
        <v>1267</v>
      </c>
      <c r="G12" s="78">
        <v>1266</v>
      </c>
      <c r="H12" s="80">
        <f t="shared" si="0"/>
        <v>-1.577287066246047E-3</v>
      </c>
    </row>
    <row r="13" spans="1:8" x14ac:dyDescent="0.3">
      <c r="A13" t="str">
        <f>+Données!A12</f>
        <v>Normandie</v>
      </c>
      <c r="B13" s="58">
        <v>2652</v>
      </c>
      <c r="C13" s="56">
        <v>2652</v>
      </c>
      <c r="D13" s="58">
        <v>2652</v>
      </c>
      <c r="E13" s="56">
        <v>2651</v>
      </c>
      <c r="F13" s="58">
        <v>2651</v>
      </c>
      <c r="G13" s="78">
        <v>2644</v>
      </c>
      <c r="H13" s="80">
        <f t="shared" si="0"/>
        <v>-3.0165912518853588E-3</v>
      </c>
    </row>
    <row r="14" spans="1:8" x14ac:dyDescent="0.3">
      <c r="A14" t="str">
        <f>+Données!A13</f>
        <v>Nouvelle-Aquitaine</v>
      </c>
      <c r="B14" s="58">
        <v>4314</v>
      </c>
      <c r="C14" s="56">
        <v>4313</v>
      </c>
      <c r="D14" s="58">
        <v>4309</v>
      </c>
      <c r="E14" s="56">
        <v>4308</v>
      </c>
      <c r="F14" s="58">
        <v>4305</v>
      </c>
      <c r="G14" s="78">
        <v>4293</v>
      </c>
      <c r="H14" s="80">
        <f t="shared" si="0"/>
        <v>-4.8678720445062273E-3</v>
      </c>
    </row>
    <row r="15" spans="1:8" x14ac:dyDescent="0.3">
      <c r="A15" t="str">
        <f>+Données!A14</f>
        <v>Occitanie</v>
      </c>
      <c r="B15" s="58">
        <v>4454</v>
      </c>
      <c r="C15" s="56">
        <v>4454</v>
      </c>
      <c r="D15" s="58">
        <v>4454</v>
      </c>
      <c r="E15" s="56">
        <v>4453</v>
      </c>
      <c r="F15" s="58">
        <v>4453</v>
      </c>
      <c r="G15" s="78">
        <v>4446</v>
      </c>
      <c r="H15" s="80">
        <f t="shared" si="0"/>
        <v>-1.7961383026493527E-3</v>
      </c>
    </row>
    <row r="16" spans="1:8" x14ac:dyDescent="0.3">
      <c r="A16" t="str">
        <f>+Données!A15</f>
        <v>Pays-de-la-Loire</v>
      </c>
      <c r="B16" s="58">
        <v>1238</v>
      </c>
      <c r="C16" s="56">
        <v>1236</v>
      </c>
      <c r="D16" s="58">
        <v>1235</v>
      </c>
      <c r="E16" s="56">
        <v>1233</v>
      </c>
      <c r="F16" s="58">
        <v>1232</v>
      </c>
      <c r="G16" s="78">
        <v>1228</v>
      </c>
      <c r="H16" s="80">
        <f t="shared" si="0"/>
        <v>-8.0775444264943319E-3</v>
      </c>
    </row>
    <row r="17" spans="1:8" x14ac:dyDescent="0.3">
      <c r="A17" t="str">
        <f>+Données!A16</f>
        <v>Provence-Alpes-Côte-d'Azur</v>
      </c>
      <c r="B17" s="58">
        <v>946</v>
      </c>
      <c r="C17" s="56">
        <v>946</v>
      </c>
      <c r="D17" s="58">
        <v>946</v>
      </c>
      <c r="E17" s="56">
        <v>946</v>
      </c>
      <c r="F17" s="58">
        <v>946</v>
      </c>
      <c r="G17" s="78">
        <v>946</v>
      </c>
      <c r="H17" s="80">
        <f t="shared" si="0"/>
        <v>0</v>
      </c>
    </row>
    <row r="18" spans="1:8" x14ac:dyDescent="0.3">
      <c r="A18" s="54" t="str">
        <f>+Données!A17</f>
        <v>France métropolitaine</v>
      </c>
      <c r="B18" s="59">
        <v>34839</v>
      </c>
      <c r="C18" s="57">
        <v>34836</v>
      </c>
      <c r="D18" s="59">
        <v>34826</v>
      </c>
      <c r="E18" s="57">
        <v>34816</v>
      </c>
      <c r="F18" s="59">
        <v>34806</v>
      </c>
      <c r="G18" s="79">
        <v>34746</v>
      </c>
      <c r="H18" s="81">
        <f>+G18/B18-1</f>
        <v>-2.6694221992594747E-3</v>
      </c>
    </row>
    <row r="19" spans="1:8" x14ac:dyDescent="0.3">
      <c r="A19" t="str">
        <f>+Données!A18</f>
        <v>Guadeloupe</v>
      </c>
      <c r="B19" s="58">
        <v>32</v>
      </c>
      <c r="C19" s="56">
        <v>32</v>
      </c>
      <c r="D19" s="58">
        <v>32</v>
      </c>
      <c r="E19" s="56">
        <v>32</v>
      </c>
      <c r="F19" s="58">
        <v>32</v>
      </c>
      <c r="G19" s="78">
        <f>+Données!G46</f>
        <v>32</v>
      </c>
      <c r="H19" s="80">
        <f>+G19/B19-1</f>
        <v>0</v>
      </c>
    </row>
    <row r="20" spans="1:8" x14ac:dyDescent="0.3">
      <c r="A20" t="str">
        <f>+Données!A19</f>
        <v>Martinique</v>
      </c>
      <c r="B20" s="58">
        <v>34</v>
      </c>
      <c r="C20" s="56">
        <v>34</v>
      </c>
      <c r="D20" s="58">
        <v>34</v>
      </c>
      <c r="E20" s="56">
        <v>34</v>
      </c>
      <c r="F20" s="58">
        <v>34</v>
      </c>
      <c r="G20" s="78">
        <f>+Données!G47</f>
        <v>34</v>
      </c>
      <c r="H20" s="80">
        <f t="shared" ref="H20:H23" si="1">+G20/B20-1</f>
        <v>0</v>
      </c>
    </row>
    <row r="21" spans="1:8" x14ac:dyDescent="0.3">
      <c r="A21" t="str">
        <f>+Données!A20</f>
        <v>Guyane</v>
      </c>
      <c r="B21" s="58">
        <v>22</v>
      </c>
      <c r="C21" s="56">
        <v>22</v>
      </c>
      <c r="D21" s="58">
        <v>22</v>
      </c>
      <c r="E21" s="56">
        <v>22</v>
      </c>
      <c r="F21" s="58">
        <v>22</v>
      </c>
      <c r="G21" s="78">
        <f>+Données!G48</f>
        <v>22</v>
      </c>
      <c r="H21" s="80">
        <f t="shared" si="1"/>
        <v>0</v>
      </c>
    </row>
    <row r="22" spans="1:8" x14ac:dyDescent="0.3">
      <c r="A22" t="str">
        <f>+Données!A21</f>
        <v>La Réunion</v>
      </c>
      <c r="B22" s="58">
        <v>24</v>
      </c>
      <c r="C22" s="56">
        <v>24</v>
      </c>
      <c r="D22" s="58">
        <v>24</v>
      </c>
      <c r="E22" s="56">
        <v>24</v>
      </c>
      <c r="F22" s="58">
        <v>24</v>
      </c>
      <c r="G22" s="78">
        <f>+Données!G49</f>
        <v>24</v>
      </c>
      <c r="H22" s="80">
        <f t="shared" si="1"/>
        <v>0</v>
      </c>
    </row>
    <row r="23" spans="1:8" x14ac:dyDescent="0.3">
      <c r="A23" t="str">
        <f>+Données!A22</f>
        <v>Mayotte</v>
      </c>
      <c r="B23" s="58">
        <v>17</v>
      </c>
      <c r="C23" s="56">
        <v>17</v>
      </c>
      <c r="D23" s="58">
        <v>17</v>
      </c>
      <c r="E23" s="56">
        <v>17</v>
      </c>
      <c r="F23" s="58">
        <v>17</v>
      </c>
      <c r="G23" s="78">
        <f>+Données!G50</f>
        <v>17</v>
      </c>
      <c r="H23" s="80">
        <f t="shared" si="1"/>
        <v>0</v>
      </c>
    </row>
    <row r="24" spans="1:8" x14ac:dyDescent="0.3">
      <c r="A24" s="54" t="str">
        <f>+Données!A23</f>
        <v>DOM</v>
      </c>
      <c r="B24" s="59">
        <v>129</v>
      </c>
      <c r="C24" s="57">
        <v>129</v>
      </c>
      <c r="D24" s="59">
        <v>129</v>
      </c>
      <c r="E24" s="57">
        <v>129</v>
      </c>
      <c r="F24" s="59">
        <v>129</v>
      </c>
      <c r="G24" s="79">
        <f>+Données!G51</f>
        <v>129</v>
      </c>
      <c r="H24" s="81">
        <f>+G24/B24-1</f>
        <v>0</v>
      </c>
    </row>
    <row r="25" spans="1:8" x14ac:dyDescent="0.3">
      <c r="A25" s="54" t="str">
        <f>+Données!A24</f>
        <v>France métropolitaine + DOM</v>
      </c>
      <c r="B25" s="59">
        <v>34968</v>
      </c>
      <c r="C25" s="57">
        <v>34965</v>
      </c>
      <c r="D25" s="59">
        <v>34955</v>
      </c>
      <c r="E25" s="57">
        <v>34945</v>
      </c>
      <c r="F25" s="59">
        <v>34935</v>
      </c>
      <c r="G25" s="79">
        <v>34875</v>
      </c>
      <c r="H25" s="81">
        <f>+G25/B25-1</f>
        <v>-2.6595744680850686E-3</v>
      </c>
    </row>
    <row r="26" spans="1:8" x14ac:dyDescent="0.3">
      <c r="A26" s="34" t="s">
        <v>425</v>
      </c>
      <c r="B26" s="34"/>
    </row>
    <row r="27" spans="1:8" x14ac:dyDescent="0.3">
      <c r="A27" s="35" t="s">
        <v>15</v>
      </c>
      <c r="B27" s="35"/>
    </row>
    <row r="30" spans="1:8" x14ac:dyDescent="0.3">
      <c r="A30" s="52" t="s">
        <v>82</v>
      </c>
      <c r="B30" s="52"/>
    </row>
    <row r="31" spans="1:8" x14ac:dyDescent="0.3">
      <c r="A31" s="53"/>
      <c r="B31" s="60">
        <f>+B4</f>
        <v>2020</v>
      </c>
      <c r="C31" s="61">
        <f>+C4</f>
        <v>2021</v>
      </c>
      <c r="D31" s="60">
        <f t="shared" ref="D31:G31" si="2">+D4</f>
        <v>2022</v>
      </c>
      <c r="E31" s="61">
        <f t="shared" si="2"/>
        <v>2023</v>
      </c>
      <c r="F31" s="60">
        <f t="shared" si="2"/>
        <v>2024</v>
      </c>
      <c r="G31" s="77">
        <f t="shared" si="2"/>
        <v>2025</v>
      </c>
      <c r="H31" s="60" t="s">
        <v>80</v>
      </c>
    </row>
    <row r="32" spans="1:8" x14ac:dyDescent="0.3">
      <c r="A32" t="str">
        <f>+A5</f>
        <v>Auvergne-Rhône-Alpes</v>
      </c>
      <c r="B32" s="58">
        <f>+'2.1REG pop_2025'!B5/'2.2REG nbcomm'!B5</f>
        <v>1972.279652605459</v>
      </c>
      <c r="C32" s="56">
        <f>+'2.1REG pop_2025'!C5/'2.2REG nbcomm'!C5</f>
        <v>1983.7367245657567</v>
      </c>
      <c r="D32" s="58">
        <f>+'2.1REG pop_2025'!D5/'2.2REG nbcomm'!D5</f>
        <v>1996.2611069744353</v>
      </c>
      <c r="E32" s="56">
        <f>+'2.1REG pop_2025'!E5/'2.2REG nbcomm'!E5</f>
        <v>2005.6236345580933</v>
      </c>
      <c r="F32" s="58">
        <f>+'2.1REG pop_2025'!F5/'2.2REG nbcomm'!F5</f>
        <v>2014.9890737521728</v>
      </c>
      <c r="G32" s="78">
        <f>+'2.1REG pop_2025'!G5/'2.2REG nbcomm'!G5</f>
        <v>2028.2941614906833</v>
      </c>
      <c r="H32" s="80">
        <f>+G32/B32-1</f>
        <v>2.8400895791439673E-2</v>
      </c>
    </row>
    <row r="33" spans="1:8" x14ac:dyDescent="0.3">
      <c r="A33" t="str">
        <f t="shared" ref="A33:A52" si="3">+A6</f>
        <v>Bourgogne-Franche-Comté</v>
      </c>
      <c r="B33" s="58">
        <f>+'2.1REG pop_2025'!B6/'2.2REG nbcomm'!B6</f>
        <v>759.43354943273903</v>
      </c>
      <c r="C33" s="56">
        <f>+'2.1REG pop_2025'!C6/'2.2REG nbcomm'!C6</f>
        <v>758.45678011885468</v>
      </c>
      <c r="D33" s="58">
        <f>+'2.1REG pop_2025'!D6/'2.2REG nbcomm'!D6</f>
        <v>758.26486486486488</v>
      </c>
      <c r="E33" s="56">
        <f>+'2.1REG pop_2025'!E6/'2.2REG nbcomm'!E6</f>
        <v>757.41957285752903</v>
      </c>
      <c r="F33" s="58">
        <f>+'2.1REG pop_2025'!F6/'2.2REG nbcomm'!F6</f>
        <v>757.42331620232619</v>
      </c>
      <c r="G33" s="78">
        <f>+'2.1REG pop_2025'!G6/'2.2REG nbcomm'!G6</f>
        <v>760.91641791044776</v>
      </c>
      <c r="H33" s="80">
        <f t="shared" ref="H33:H44" si="4">+G33/B33-1</f>
        <v>1.952598063143629E-3</v>
      </c>
    </row>
    <row r="34" spans="1:8" x14ac:dyDescent="0.3">
      <c r="A34" t="str">
        <f t="shared" si="3"/>
        <v>Bretagne</v>
      </c>
      <c r="B34" s="58">
        <f>+'2.1REG pop_2025'!B7/'2.2REG nbcomm'!B7</f>
        <v>2747.4370860927152</v>
      </c>
      <c r="C34" s="56">
        <f>+'2.1REG pop_2025'!C7/'2.2REG nbcomm'!C7</f>
        <v>2761.1043046357618</v>
      </c>
      <c r="D34" s="58">
        <f>+'2.1REG pop_2025'!D7/'2.2REG nbcomm'!D7</f>
        <v>2779.4979287489646</v>
      </c>
      <c r="E34" s="56">
        <f>+'2.1REG pop_2025'!E7/'2.2REG nbcomm'!E7</f>
        <v>2795.2236951118475</v>
      </c>
      <c r="F34" s="58">
        <f>+'2.1REG pop_2025'!F7/'2.2REG nbcomm'!F7</f>
        <v>2814.7321724709786</v>
      </c>
      <c r="G34" s="78">
        <f>+'2.1REG pop_2025'!G7/'2.2REG nbcomm'!G7</f>
        <v>2847.624792013311</v>
      </c>
      <c r="H34" s="80">
        <f t="shared" si="4"/>
        <v>3.6465878118824735E-2</v>
      </c>
    </row>
    <row r="35" spans="1:8" x14ac:dyDescent="0.3">
      <c r="A35" t="str">
        <f t="shared" si="3"/>
        <v>Centre-Val de Loire</v>
      </c>
      <c r="B35" s="58">
        <f>+'2.1REG pop_2025'!B8/'2.2REG nbcomm'!B8</f>
        <v>1466.2788844621514</v>
      </c>
      <c r="C35" s="56">
        <f>+'2.1REG pop_2025'!C8/'2.2REG nbcomm'!C8</f>
        <v>1464.3443369379625</v>
      </c>
      <c r="D35" s="58">
        <f>+'2.1REG pop_2025'!D8/'2.2REG nbcomm'!D8</f>
        <v>1464.5304496300512</v>
      </c>
      <c r="E35" s="56">
        <f>+'2.1REG pop_2025'!E8/'2.2REG nbcomm'!E8</f>
        <v>1465.4883323847466</v>
      </c>
      <c r="F35" s="58">
        <f>+'2.1REG pop_2025'!F8/'2.2REG nbcomm'!F8</f>
        <v>1465.4345102505695</v>
      </c>
      <c r="G35" s="78">
        <f>+'2.1REG pop_2025'!G8/'2.2REG nbcomm'!G8</f>
        <v>1471.8340935005701</v>
      </c>
      <c r="H35" s="80">
        <f t="shared" si="4"/>
        <v>3.7886442322030423E-3</v>
      </c>
    </row>
    <row r="36" spans="1:8" x14ac:dyDescent="0.3">
      <c r="A36" t="str">
        <f t="shared" si="3"/>
        <v>Corse</v>
      </c>
      <c r="B36" s="58">
        <f>+'2.1REG pop_2025'!B9/'2.2REG nbcomm'!B9</f>
        <v>930.38333333333333</v>
      </c>
      <c r="C36" s="56">
        <f>+'2.1REG pop_2025'!C9/'2.2REG nbcomm'!C9</f>
        <v>940.42777777777781</v>
      </c>
      <c r="D36" s="58">
        <f>+'2.1REG pop_2025'!D9/'2.2REG nbcomm'!D9</f>
        <v>945.66666666666663</v>
      </c>
      <c r="E36" s="56">
        <f>+'2.1REG pop_2025'!E9/'2.2REG nbcomm'!E9</f>
        <v>954.72500000000002</v>
      </c>
      <c r="F36" s="58">
        <f>+'2.1REG pop_2025'!F9/'2.2REG nbcomm'!F9</f>
        <v>965.54722222222222</v>
      </c>
      <c r="G36" s="78">
        <f>+'2.1REG pop_2025'!G9/'2.2REG nbcomm'!G9</f>
        <v>975.76666666666665</v>
      </c>
      <c r="H36" s="80">
        <f t="shared" si="4"/>
        <v>4.8779177041721189E-2</v>
      </c>
    </row>
    <row r="37" spans="1:8" x14ac:dyDescent="0.3">
      <c r="A37" t="str">
        <f t="shared" si="3"/>
        <v>Grand Est</v>
      </c>
      <c r="B37" s="58">
        <f>+'2.1REG pop_2025'!B10/'2.2REG nbcomm'!B10</f>
        <v>1083.6918570591681</v>
      </c>
      <c r="C37" s="56">
        <f>+'2.1REG pop_2025'!C10/'2.2REG nbcomm'!C10</f>
        <v>1083.8486623706308</v>
      </c>
      <c r="D37" s="58">
        <f>+'2.1REG pop_2025'!D10/'2.2REG nbcomm'!D10</f>
        <v>1084.9871118922085</v>
      </c>
      <c r="E37" s="56">
        <f>+'2.1REG pop_2025'!E10/'2.2REG nbcomm'!E10</f>
        <v>1086.6675131861691</v>
      </c>
      <c r="F37" s="58">
        <f>+'2.1REG pop_2025'!F10/'2.2REG nbcomm'!F10</f>
        <v>1086.6133255177804</v>
      </c>
      <c r="G37" s="78">
        <f>+'2.1REG pop_2025'!G10/'2.2REG nbcomm'!G10</f>
        <v>1087.0144672531769</v>
      </c>
      <c r="H37" s="80">
        <f t="shared" si="4"/>
        <v>3.066010113820905E-3</v>
      </c>
    </row>
    <row r="38" spans="1:8" x14ac:dyDescent="0.3">
      <c r="A38" t="str">
        <f t="shared" si="3"/>
        <v>Hauts-de-France</v>
      </c>
      <c r="B38" s="58">
        <f>+'2.1REG pop_2025'!B11/'2.2REG nbcomm'!B11</f>
        <v>1584.5381367115333</v>
      </c>
      <c r="C38" s="56">
        <f>+'2.1REG pop_2025'!C11/'2.2REG nbcomm'!C11</f>
        <v>1584.6154658221167</v>
      </c>
      <c r="D38" s="58">
        <f>+'2.1REG pop_2025'!D11/'2.2REG nbcomm'!D11</f>
        <v>1585.2552798310453</v>
      </c>
      <c r="E38" s="56">
        <f>+'2.1REG pop_2025'!E11/'2.2REG nbcomm'!E11</f>
        <v>1583.7692104568259</v>
      </c>
      <c r="F38" s="58">
        <f>+'2.1REG pop_2025'!F11/'2.2REG nbcomm'!F11</f>
        <v>1582.7064413938754</v>
      </c>
      <c r="G38" s="78">
        <f>+'2.1REG pop_2025'!G11/'2.2REG nbcomm'!G11</f>
        <v>1586.1755684822845</v>
      </c>
      <c r="H38" s="80">
        <f t="shared" si="4"/>
        <v>1.0333811050766695E-3</v>
      </c>
    </row>
    <row r="39" spans="1:8" x14ac:dyDescent="0.3">
      <c r="A39" t="str">
        <f t="shared" si="3"/>
        <v>Ile-de-France</v>
      </c>
      <c r="B39" s="58">
        <f>+'2.1REG pop_2025'!B12/'2.2REG nbcomm'!B12</f>
        <v>9601.6403785488965</v>
      </c>
      <c r="C39" s="56">
        <f>+'2.1REG pop_2025'!C12/'2.2REG nbcomm'!C12</f>
        <v>9632.0559936908521</v>
      </c>
      <c r="D39" s="58">
        <f>+'2.1REG pop_2025'!D12/'2.2REG nbcomm'!D12</f>
        <v>9670.7760252365933</v>
      </c>
      <c r="E39" s="56">
        <f>+'2.1REG pop_2025'!E12/'2.2REG nbcomm'!E12</f>
        <v>9678.0709779179815</v>
      </c>
      <c r="F39" s="58">
        <f>+'2.1REG pop_2025'!F12/'2.2REG nbcomm'!F12</f>
        <v>9721.6093133385948</v>
      </c>
      <c r="G39" s="78">
        <f>+'2.1REG pop_2025'!G12/'2.2REG nbcomm'!G12</f>
        <v>9779.5924170616108</v>
      </c>
      <c r="H39" s="80">
        <f t="shared" si="4"/>
        <v>1.8533503807357521E-2</v>
      </c>
    </row>
    <row r="40" spans="1:8" x14ac:dyDescent="0.3">
      <c r="A40" t="str">
        <f t="shared" si="3"/>
        <v>Normandie</v>
      </c>
      <c r="B40" s="58">
        <f>+'2.1REG pop_2025'!B13/'2.2REG nbcomm'!B13</f>
        <v>1255.8363499245852</v>
      </c>
      <c r="C40" s="56">
        <f>+'2.1REG pop_2025'!C13/'2.2REG nbcomm'!C13</f>
        <v>1254.7047511312217</v>
      </c>
      <c r="D40" s="58">
        <f>+'2.1REG pop_2025'!D13/'2.2REG nbcomm'!D13</f>
        <v>1253.7828054298643</v>
      </c>
      <c r="E40" s="56">
        <f>+'2.1REG pop_2025'!E13/'2.2REG nbcomm'!E13</f>
        <v>1254.4405884571859</v>
      </c>
      <c r="F40" s="58">
        <f>+'2.1REG pop_2025'!F13/'2.2REG nbcomm'!F13</f>
        <v>1255.3625047152018</v>
      </c>
      <c r="G40" s="78">
        <f>+'2.1REG pop_2025'!G13/'2.2REG nbcomm'!G13</f>
        <v>1262.8872919818457</v>
      </c>
      <c r="H40" s="80">
        <f t="shared" si="4"/>
        <v>5.6145389147908009E-3</v>
      </c>
    </row>
    <row r="41" spans="1:8" x14ac:dyDescent="0.3">
      <c r="A41" t="str">
        <f t="shared" si="3"/>
        <v>Nouvelle-Aquitaine</v>
      </c>
      <c r="B41" s="58">
        <f>+'2.1REG pop_2025'!B14/'2.2REG nbcomm'!B14</f>
        <v>1380.8479369494669</v>
      </c>
      <c r="C41" s="56">
        <f>+'2.1REG pop_2025'!C14/'2.2REG nbcomm'!C14</f>
        <v>1386.4544400649199</v>
      </c>
      <c r="D41" s="58">
        <f>+'2.1REG pop_2025'!D14/'2.2REG nbcomm'!D14</f>
        <v>1394.8222325365514</v>
      </c>
      <c r="E41" s="56">
        <f>+'2.1REG pop_2025'!E14/'2.2REG nbcomm'!E14</f>
        <v>1400.6388115134632</v>
      </c>
      <c r="F41" s="58">
        <f>+'2.1REG pop_2025'!F14/'2.2REG nbcomm'!F14</f>
        <v>1409.837862950058</v>
      </c>
      <c r="G41" s="78">
        <f>+'2.1REG pop_2025'!G14/'2.2REG nbcomm'!G14</f>
        <v>1424.035406475658</v>
      </c>
      <c r="H41" s="80">
        <f t="shared" si="4"/>
        <v>3.1276050295298674E-2</v>
      </c>
    </row>
    <row r="42" spans="1:8" x14ac:dyDescent="0.3">
      <c r="A42" t="str">
        <f t="shared" si="3"/>
        <v>Occitanie</v>
      </c>
      <c r="B42" s="58">
        <f>+'2.1REG pop_2025'!B15/'2.2REG nbcomm'!B15</f>
        <v>1312.3264481365065</v>
      </c>
      <c r="C42" s="56">
        <f>+'2.1REG pop_2025'!C15/'2.2REG nbcomm'!C15</f>
        <v>1321.3955994611586</v>
      </c>
      <c r="D42" s="58">
        <f>+'2.1REG pop_2025'!D15/'2.2REG nbcomm'!D15</f>
        <v>1332.1026044005389</v>
      </c>
      <c r="E42" s="56">
        <f>+'2.1REG pop_2025'!E15/'2.2REG nbcomm'!E15</f>
        <v>1341.5605209970806</v>
      </c>
      <c r="F42" s="58">
        <f>+'2.1REG pop_2025'!F15/'2.2REG nbcomm'!F15</f>
        <v>1352.3862564563217</v>
      </c>
      <c r="G42" s="78">
        <f>+'2.1REG pop_2025'!G15/'2.2REG nbcomm'!G15</f>
        <v>1367.6857849752587</v>
      </c>
      <c r="H42" s="80">
        <f t="shared" si="4"/>
        <v>4.2184120359200161E-2</v>
      </c>
    </row>
    <row r="43" spans="1:8" x14ac:dyDescent="0.3">
      <c r="A43" t="str">
        <f t="shared" si="3"/>
        <v>Pays-de-la-Loire</v>
      </c>
      <c r="B43" s="58">
        <f>+'2.1REG pop_2025'!B16/'2.2REG nbcomm'!B16</f>
        <v>3035.2180936995155</v>
      </c>
      <c r="C43" s="56">
        <f>+'2.1REG pop_2025'!C16/'2.2REG nbcomm'!C16</f>
        <v>3059.4037216828478</v>
      </c>
      <c r="D43" s="58">
        <f>+'2.1REG pop_2025'!D16/'2.2REG nbcomm'!D16</f>
        <v>3082.1546558704454</v>
      </c>
      <c r="E43" s="56">
        <f>+'2.1REG pop_2025'!E16/'2.2REG nbcomm'!E16</f>
        <v>3107.9643146796429</v>
      </c>
      <c r="F43" s="58">
        <f>+'2.1REG pop_2025'!F16/'2.2REG nbcomm'!F16</f>
        <v>3128.2459415584417</v>
      </c>
      <c r="G43" s="78">
        <f>+'2.1REG pop_2025'!G16/'2.2REG nbcomm'!G16</f>
        <v>3158.9706840390882</v>
      </c>
      <c r="H43" s="80">
        <f t="shared" si="4"/>
        <v>4.0772223451243095E-2</v>
      </c>
    </row>
    <row r="44" spans="1:8" x14ac:dyDescent="0.3">
      <c r="A44" t="str">
        <f t="shared" si="3"/>
        <v>Provence-Alpes-Côte-d'Azur</v>
      </c>
      <c r="B44" s="58">
        <f>+'2.1REG pop_2025'!B17/'2.2REG nbcomm'!B17</f>
        <v>5318.0655391120508</v>
      </c>
      <c r="C44" s="56">
        <f>+'2.1REG pop_2025'!C17/'2.2REG nbcomm'!C17</f>
        <v>5341.2600422832984</v>
      </c>
      <c r="D44" s="58">
        <f>+'2.1REG pop_2025'!D17/'2.2REG nbcomm'!D17</f>
        <v>5371.1427061310778</v>
      </c>
      <c r="E44" s="56">
        <f>+'2.1REG pop_2025'!E17/'2.2REG nbcomm'!E17</f>
        <v>5389.7103594080336</v>
      </c>
      <c r="F44" s="58">
        <f>+'2.1REG pop_2025'!F17/'2.2REG nbcomm'!F17</f>
        <v>5420.5496828752639</v>
      </c>
      <c r="G44" s="78">
        <f>+'2.1REG pop_2025'!G17/'2.2REG nbcomm'!G17</f>
        <v>5465.4460887949263</v>
      </c>
      <c r="H44" s="80">
        <f t="shared" si="4"/>
        <v>2.7713187924999438E-2</v>
      </c>
    </row>
    <row r="45" spans="1:8" x14ac:dyDescent="0.3">
      <c r="A45" s="54" t="str">
        <f t="shared" si="3"/>
        <v>France métropolitaine</v>
      </c>
      <c r="B45" s="59">
        <f>+'2.1REG pop_2025'!B18/'2.2REG nbcomm'!B18</f>
        <v>1855.3670599041304</v>
      </c>
      <c r="C45" s="57">
        <f>+'2.1REG pop_2025'!C18/'2.2REG nbcomm'!C18</f>
        <v>1861.4088012400964</v>
      </c>
      <c r="D45" s="59">
        <f>+'2.1REG pop_2025'!D18/'2.2REG nbcomm'!D18</f>
        <v>1869.2002526847757</v>
      </c>
      <c r="E45" s="57">
        <f>+'2.1REG pop_2025'!E18/'2.2REG nbcomm'!E18</f>
        <v>1874.6884765625</v>
      </c>
      <c r="F45" s="59">
        <f>+'2.1REG pop_2025'!F18/'2.2REG nbcomm'!F18</f>
        <v>1882.0092225478365</v>
      </c>
      <c r="G45" s="79">
        <f>+'2.1REG pop_2025'!G18/'2.2REG nbcomm'!G18</f>
        <v>1895.0743970528981</v>
      </c>
      <c r="H45" s="81">
        <f>+G45/B45-1</f>
        <v>2.1401337776698171E-2</v>
      </c>
    </row>
    <row r="46" spans="1:8" x14ac:dyDescent="0.3">
      <c r="A46" t="str">
        <f t="shared" si="3"/>
        <v>Guadeloupe</v>
      </c>
      <c r="B46" s="58">
        <f>+'2.1REG pop_2025'!B19/'2.2REG nbcomm'!B19</f>
        <v>12195.40625</v>
      </c>
      <c r="C46" s="56">
        <f>+'2.1REG pop_2025'!C19/'2.2REG nbcomm'!C19</f>
        <v>12113.40625</v>
      </c>
      <c r="D46" s="58">
        <f>+'2.1REG pop_2025'!D19/'2.2REG nbcomm'!D19</f>
        <v>12007.46875</v>
      </c>
      <c r="E46" s="56">
        <f>+'2.1REG pop_2025'!E19/'2.2REG nbcomm'!E19</f>
        <v>11986.21875</v>
      </c>
      <c r="F46" s="58">
        <f>+'2.1REG pop_2025'!F19/'2.2REG nbcomm'!F19</f>
        <v>12009.84375</v>
      </c>
      <c r="G46" s="78">
        <f>+'2.1REG pop_2025'!G19/'2.2REG nbcomm'!G19</f>
        <v>11986.53125</v>
      </c>
      <c r="H46" s="80">
        <f>+G46/B46-1</f>
        <v>-1.7127350718636358E-2</v>
      </c>
    </row>
    <row r="47" spans="1:8" x14ac:dyDescent="0.3">
      <c r="A47" t="str">
        <f t="shared" si="3"/>
        <v>Martinique</v>
      </c>
      <c r="B47" s="58">
        <f>+'2.1REG pop_2025'!B20/'2.2REG nbcomm'!B20</f>
        <v>10958.64705882353</v>
      </c>
      <c r="C47" s="56">
        <f>+'2.1REG pop_2025'!C20/'2.2REG nbcomm'!C20</f>
        <v>10846.558823529413</v>
      </c>
      <c r="D47" s="58">
        <f>+'2.1REG pop_2025'!D20/'2.2REG nbcomm'!D20</f>
        <v>10720.823529411764</v>
      </c>
      <c r="E47" s="56">
        <f>+'2.1REG pop_2025'!E20/'2.2REG nbcomm'!E20</f>
        <v>10624.264705882353</v>
      </c>
      <c r="F47" s="58">
        <f>+'2.1REG pop_2025'!F20/'2.2REG nbcomm'!F20</f>
        <v>10610.264705882353</v>
      </c>
      <c r="G47" s="78">
        <f>+'2.1REG pop_2025'!G20/'2.2REG nbcomm'!G20</f>
        <v>10618.205882352941</v>
      </c>
      <c r="H47" s="80">
        <f t="shared" ref="H47:H50" si="5">+G47/B47-1</f>
        <v>-3.1065986033054882E-2</v>
      </c>
    </row>
    <row r="48" spans="1:8" x14ac:dyDescent="0.3">
      <c r="A48" t="str">
        <f t="shared" si="3"/>
        <v>Guyane</v>
      </c>
      <c r="B48" s="58">
        <f>+'2.1REG pop_2025'!B21/'2.2REG nbcomm'!B21</f>
        <v>12213.636363636364</v>
      </c>
      <c r="C48" s="56">
        <f>+'2.1REG pop_2025'!C21/'2.2REG nbcomm'!C21</f>
        <v>12551.272727272728</v>
      </c>
      <c r="D48" s="58">
        <f>+'2.1REG pop_2025'!D21/'2.2REG nbcomm'!D21</f>
        <v>12803.545454545454</v>
      </c>
      <c r="E48" s="56">
        <f>+'2.1REG pop_2025'!E21/'2.2REG nbcomm'!E21</f>
        <v>12960.59090909091</v>
      </c>
      <c r="F48" s="58">
        <f>+'2.1REG pop_2025'!F21/'2.2REG nbcomm'!F21</f>
        <v>13028.09090909091</v>
      </c>
      <c r="G48" s="78">
        <f>+'2.1REG pop_2025'!G21/'2.2REG nbcomm'!G21</f>
        <v>13108.272727272728</v>
      </c>
      <c r="H48" s="80">
        <f t="shared" si="5"/>
        <v>7.3248976553777378E-2</v>
      </c>
    </row>
    <row r="49" spans="1:8" x14ac:dyDescent="0.3">
      <c r="A49" t="str">
        <f t="shared" si="3"/>
        <v>La Réunion</v>
      </c>
      <c r="B49" s="58">
        <f>+'2.1REG pop_2025'!B22/'2.2REG nbcomm'!B22</f>
        <v>35569.125</v>
      </c>
      <c r="C49" s="56">
        <f>+'2.1REG pop_2025'!C22/'2.2REG nbcomm'!C22</f>
        <v>35665.041666666664</v>
      </c>
      <c r="D49" s="58">
        <f>+'2.1REG pop_2025'!D22/'2.2REG nbcomm'!D22</f>
        <v>35883.75</v>
      </c>
      <c r="E49" s="56">
        <f>+'2.1REG pop_2025'!E22/'2.2REG nbcomm'!E22</f>
        <v>35961.791666666664</v>
      </c>
      <c r="F49" s="58">
        <f>+'2.1REG pop_2025'!F22/'2.2REG nbcomm'!F22</f>
        <v>36298.208333333336</v>
      </c>
      <c r="G49" s="78">
        <f>+'2.1REG pop_2025'!G22/'2.2REG nbcomm'!G22</f>
        <v>36722.833333333336</v>
      </c>
      <c r="H49" s="80">
        <f t="shared" si="5"/>
        <v>3.2435668106351567E-2</v>
      </c>
    </row>
    <row r="50" spans="1:8" x14ac:dyDescent="0.3">
      <c r="A50" t="str">
        <f t="shared" si="3"/>
        <v>Mayotte</v>
      </c>
      <c r="B50" s="58">
        <f>+'2.1REG pop_2025'!B23/'2.2REG nbcomm'!B23</f>
        <v>15089.294117647059</v>
      </c>
      <c r="C50" s="56">
        <f>+'2.1REG pop_2025'!C23/'2.2REG nbcomm'!C23</f>
        <v>15089.294117647059</v>
      </c>
      <c r="D50" s="58">
        <f>+'2.1REG pop_2025'!D23/'2.2REG nbcomm'!D23</f>
        <v>15089.294117647059</v>
      </c>
      <c r="E50" s="56">
        <f>+'2.1REG pop_2025'!E23/'2.2REG nbcomm'!E23</f>
        <v>15089.294117647059</v>
      </c>
      <c r="F50" s="58">
        <f>+'2.1REG pop_2025'!F23/'2.2REG nbcomm'!F23</f>
        <v>15089.294117647059</v>
      </c>
      <c r="G50" s="78">
        <f>+'2.1REG pop_2025'!G23/'2.2REG nbcomm'!G23</f>
        <v>15089.294117647059</v>
      </c>
      <c r="H50" s="80">
        <f t="shared" si="5"/>
        <v>0</v>
      </c>
    </row>
    <row r="51" spans="1:8" x14ac:dyDescent="0.3">
      <c r="A51" s="54" t="str">
        <f t="shared" si="3"/>
        <v>DOM</v>
      </c>
      <c r="B51" s="59">
        <f>+'2.1REG pop_2025'!B24/'2.2REG nbcomm'!B24</f>
        <v>16602.511627906977</v>
      </c>
      <c r="C51" s="57">
        <f>+'2.1REG pop_2025'!C24/'2.2REG nbcomm'!C24</f>
        <v>16628.054263565893</v>
      </c>
      <c r="D51" s="59">
        <f>+'2.1REG pop_2025'!D24/'2.2REG nbcomm'!D24</f>
        <v>16652.348837209302</v>
      </c>
      <c r="E51" s="57">
        <f>+'2.1REG pop_2025'!E24/'2.2REG nbcomm'!E24</f>
        <v>16662.930232558141</v>
      </c>
      <c r="F51" s="59">
        <f>+'2.1REG pop_2025'!F24/'2.2REG nbcomm'!F24</f>
        <v>16739.201550387595</v>
      </c>
      <c r="G51" s="79">
        <f>+'2.1REG pop_2025'!G24/'2.2REG nbcomm'!G24</f>
        <v>16828.18604651163</v>
      </c>
      <c r="H51" s="81">
        <f>+G51/B51-1</f>
        <v>1.3592787866223643E-2</v>
      </c>
    </row>
    <row r="52" spans="1:8" x14ac:dyDescent="0.3">
      <c r="A52" s="54" t="str">
        <f t="shared" si="3"/>
        <v>France métropolitaine + DOM</v>
      </c>
      <c r="B52" s="59">
        <f>+'2.1REG pop_2025'!B25/'2.2REG nbcomm'!B25</f>
        <v>1909.7705616563715</v>
      </c>
      <c r="C52" s="57">
        <f>+'2.1REG pop_2025'!C25/'2.2REG nbcomm'!C25</f>
        <v>1915.8889174889175</v>
      </c>
      <c r="D52" s="59">
        <f>+'2.1REG pop_2025'!D25/'2.2REG nbcomm'!D25</f>
        <v>1923.7568588184809</v>
      </c>
      <c r="E52" s="57">
        <f>+'2.1REG pop_2025'!E25/'2.2REG nbcomm'!E25</f>
        <v>1929.2794963514093</v>
      </c>
      <c r="F52" s="59">
        <f>+'2.1REG pop_2025'!F25/'2.2REG nbcomm'!F25</f>
        <v>1936.8704737369401</v>
      </c>
      <c r="G52" s="79">
        <f>+'2.1REG pop_2025'!G25/'2.2REG nbcomm'!G25</f>
        <v>1950.310853046595</v>
      </c>
      <c r="H52" s="81">
        <f>+G52/B52-1</f>
        <v>2.1227833439354304E-2</v>
      </c>
    </row>
    <row r="53" spans="1:8" x14ac:dyDescent="0.3">
      <c r="A53" s="34" t="s">
        <v>425</v>
      </c>
      <c r="B53" s="34"/>
    </row>
    <row r="54" spans="1:8" x14ac:dyDescent="0.3">
      <c r="A54" s="35" t="s">
        <v>15</v>
      </c>
      <c r="B54" s="35"/>
    </row>
  </sheetData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01"/>
  <sheetViews>
    <sheetView showGridLines="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AB40" sqref="AB40"/>
    </sheetView>
  </sheetViews>
  <sheetFormatPr baseColWidth="10" defaultRowHeight="14.4" x14ac:dyDescent="0.3"/>
  <cols>
    <col min="1" max="1" width="29" customWidth="1"/>
    <col min="2" max="7" width="13.44140625" customWidth="1"/>
    <col min="17" max="17" width="11.6640625" customWidth="1"/>
    <col min="26" max="27" width="12.5546875" customWidth="1"/>
    <col min="29" max="29" width="12" customWidth="1"/>
    <col min="42" max="43" width="13.44140625" customWidth="1"/>
  </cols>
  <sheetData>
    <row r="1" spans="1:43" ht="17.399999999999999" x14ac:dyDescent="0.3">
      <c r="A1" s="7" t="s">
        <v>407</v>
      </c>
      <c r="B1" s="8"/>
      <c r="C1" s="9"/>
      <c r="D1" s="10"/>
      <c r="E1" s="10"/>
      <c r="F1" s="10"/>
      <c r="G1" s="10"/>
    </row>
    <row r="2" spans="1:43" x14ac:dyDescent="0.3">
      <c r="A2" s="11"/>
      <c r="B2" s="12"/>
      <c r="C2" s="13"/>
      <c r="D2" s="14"/>
      <c r="E2" s="14"/>
      <c r="F2" s="11"/>
      <c r="G2" s="11"/>
    </row>
    <row r="3" spans="1:43" ht="24.6" customHeight="1" x14ac:dyDescent="0.3">
      <c r="A3" s="176" t="s">
        <v>426</v>
      </c>
      <c r="B3" s="30"/>
      <c r="C3" s="30"/>
      <c r="D3" s="30"/>
      <c r="E3" s="30"/>
      <c r="F3" s="30"/>
      <c r="G3" s="30"/>
    </row>
    <row r="4" spans="1:43" x14ac:dyDescent="0.3">
      <c r="A4" s="15" t="s">
        <v>10</v>
      </c>
      <c r="B4" s="188" t="str">
        <f>+Données!B59</f>
        <v>Auvergne-Rhône-Alpes</v>
      </c>
      <c r="C4" s="189"/>
      <c r="D4" s="188" t="str">
        <f>+Données!D59</f>
        <v>Bourgogne-Franche-Comté</v>
      </c>
      <c r="E4" s="189"/>
      <c r="F4" s="188" t="str">
        <f>+Données!F59</f>
        <v>Bretagne</v>
      </c>
      <c r="G4" s="189"/>
      <c r="H4" s="188" t="str">
        <f>+Données!H59</f>
        <v>Centre-Val de Loire</v>
      </c>
      <c r="I4" s="189"/>
      <c r="J4" s="188" t="str">
        <f>+Données!J59</f>
        <v>Corse</v>
      </c>
      <c r="K4" s="189"/>
      <c r="L4" s="188" t="str">
        <f>+Données!L59</f>
        <v>Grand Est</v>
      </c>
      <c r="M4" s="189"/>
      <c r="N4" s="188" t="str">
        <f>+Données!N59</f>
        <v>Hauts-de-France</v>
      </c>
      <c r="O4" s="189"/>
      <c r="P4" s="188" t="str">
        <f>+Données!P59</f>
        <v>Ile-de-France</v>
      </c>
      <c r="Q4" s="189"/>
      <c r="R4" s="188" t="str">
        <f>+Données!R59</f>
        <v>Normandie</v>
      </c>
      <c r="S4" s="189"/>
      <c r="T4" s="188" t="str">
        <f>+Données!T59</f>
        <v>Nouvelle-Aquitaine</v>
      </c>
      <c r="U4" s="189"/>
      <c r="V4" s="188" t="str">
        <f>+Données!V59</f>
        <v>Occitanie</v>
      </c>
      <c r="W4" s="189"/>
      <c r="X4" s="188" t="str">
        <f>+Données!X59</f>
        <v>Pays-de-la-Loire</v>
      </c>
      <c r="Y4" s="189"/>
      <c r="Z4" s="188" t="str">
        <f>+Données!Z59</f>
        <v>Provence-Alpes-Côte-d'Azur</v>
      </c>
      <c r="AA4" s="189"/>
      <c r="AB4" s="188" t="str">
        <f>+Données!AB59</f>
        <v>France métropolitaine</v>
      </c>
      <c r="AC4" s="189"/>
      <c r="AD4" s="188" t="str">
        <f>+Données!AD59</f>
        <v>Guadeloupe</v>
      </c>
      <c r="AE4" s="189"/>
      <c r="AF4" s="188" t="str">
        <f>+Données!AF59</f>
        <v>Martinique</v>
      </c>
      <c r="AG4" s="189"/>
      <c r="AH4" s="188" t="str">
        <f>+Données!AH59</f>
        <v>Guyane</v>
      </c>
      <c r="AI4" s="189"/>
      <c r="AJ4" s="188" t="str">
        <f>+Données!AJ59</f>
        <v>La Réunion</v>
      </c>
      <c r="AK4" s="189"/>
      <c r="AL4" s="188" t="str">
        <f>+Données!AL59</f>
        <v>Mayotte</v>
      </c>
      <c r="AM4" s="189"/>
      <c r="AN4" s="188" t="str">
        <f>+Données!AN59</f>
        <v>DOM</v>
      </c>
      <c r="AO4" s="189"/>
      <c r="AP4" s="188" t="str">
        <f>+Données!AP59</f>
        <v>France métropolitaine + DOM</v>
      </c>
      <c r="AQ4" s="189"/>
    </row>
    <row r="5" spans="1:43" ht="26.4" x14ac:dyDescent="0.3">
      <c r="A5" s="16" t="s">
        <v>13</v>
      </c>
      <c r="B5" s="17" t="s">
        <v>6</v>
      </c>
      <c r="C5" s="18" t="s">
        <v>7</v>
      </c>
      <c r="D5" s="17" t="s">
        <v>6</v>
      </c>
      <c r="E5" s="18" t="s">
        <v>7</v>
      </c>
      <c r="F5" s="17" t="s">
        <v>6</v>
      </c>
      <c r="G5" s="31" t="s">
        <v>7</v>
      </c>
      <c r="H5" s="17" t="s">
        <v>6</v>
      </c>
      <c r="I5" s="18" t="s">
        <v>7</v>
      </c>
      <c r="J5" s="17" t="s">
        <v>6</v>
      </c>
      <c r="K5" s="18" t="s">
        <v>7</v>
      </c>
      <c r="L5" s="17" t="s">
        <v>6</v>
      </c>
      <c r="M5" s="32" t="s">
        <v>7</v>
      </c>
      <c r="N5" s="17" t="s">
        <v>6</v>
      </c>
      <c r="O5" s="18" t="s">
        <v>7</v>
      </c>
      <c r="P5" s="17" t="s">
        <v>6</v>
      </c>
      <c r="Q5" s="18" t="s">
        <v>7</v>
      </c>
      <c r="R5" s="17" t="s">
        <v>6</v>
      </c>
      <c r="S5" s="32" t="s">
        <v>7</v>
      </c>
      <c r="T5" s="17" t="s">
        <v>6</v>
      </c>
      <c r="U5" s="18" t="s">
        <v>7</v>
      </c>
      <c r="V5" s="17" t="s">
        <v>6</v>
      </c>
      <c r="W5" s="18" t="s">
        <v>7</v>
      </c>
      <c r="X5" s="17" t="s">
        <v>6</v>
      </c>
      <c r="Y5" s="32" t="s">
        <v>7</v>
      </c>
      <c r="Z5" s="17" t="s">
        <v>6</v>
      </c>
      <c r="AA5" s="18" t="s">
        <v>7</v>
      </c>
      <c r="AB5" s="17" t="s">
        <v>6</v>
      </c>
      <c r="AC5" s="18" t="s">
        <v>7</v>
      </c>
      <c r="AD5" s="17" t="s">
        <v>6</v>
      </c>
      <c r="AE5" s="32" t="s">
        <v>7</v>
      </c>
      <c r="AF5" s="17" t="s">
        <v>6</v>
      </c>
      <c r="AG5" s="18" t="s">
        <v>7</v>
      </c>
      <c r="AH5" s="17" t="s">
        <v>6</v>
      </c>
      <c r="AI5" s="18" t="s">
        <v>7</v>
      </c>
      <c r="AJ5" s="17" t="s">
        <v>6</v>
      </c>
      <c r="AK5" s="32" t="s">
        <v>7</v>
      </c>
      <c r="AL5" s="17" t="s">
        <v>6</v>
      </c>
      <c r="AM5" s="18" t="s">
        <v>7</v>
      </c>
      <c r="AN5" s="17" t="s">
        <v>6</v>
      </c>
      <c r="AO5" s="18" t="s">
        <v>7</v>
      </c>
      <c r="AP5" s="17" t="s">
        <v>6</v>
      </c>
      <c r="AQ5" s="32" t="s">
        <v>7</v>
      </c>
    </row>
    <row r="6" spans="1:43" x14ac:dyDescent="0.3">
      <c r="A6" s="19" t="str">
        <f>+Données!A61</f>
        <v>Moins de 50 habitants</v>
      </c>
      <c r="B6" s="20">
        <f>IF(Données!B61=".",0,+Données!B61)</f>
        <v>81</v>
      </c>
      <c r="C6" s="21">
        <f>IF(Données!C61=".",0,+Données!C61)</f>
        <v>2515</v>
      </c>
      <c r="D6" s="20">
        <f>IF(Données!D61=".",0,+Données!D61)</f>
        <v>145</v>
      </c>
      <c r="E6" s="21">
        <f>IF(Données!E61=".",0,+Données!E61)</f>
        <v>5188</v>
      </c>
      <c r="F6" s="20">
        <f>IF(Données!F61=".",0,+Données!F61)</f>
        <v>0</v>
      </c>
      <c r="G6" s="21">
        <f>IF(Données!G61=".",0,+Données!G61)</f>
        <v>0</v>
      </c>
      <c r="H6" s="20">
        <f>IF(Données!H61=".",0,+Données!H61)</f>
        <v>9</v>
      </c>
      <c r="I6" s="21">
        <f>IF(Données!I61=".",0,+Données!I61)</f>
        <v>264</v>
      </c>
      <c r="J6" s="20">
        <f>IF(Données!J61=".",0,+Données!J61)</f>
        <v>46</v>
      </c>
      <c r="K6" s="21">
        <f>IF(Données!K61=".",0,+Données!K61)</f>
        <v>1425</v>
      </c>
      <c r="L6" s="20">
        <f>IF(Données!L61=".",0,+Données!L61)</f>
        <v>228</v>
      </c>
      <c r="M6" s="21">
        <f>IF(Données!M61=".",0,+Données!M61)</f>
        <v>7998</v>
      </c>
      <c r="N6" s="20">
        <f>IF(Données!N61=".",0,+Données!N61)</f>
        <v>60</v>
      </c>
      <c r="O6" s="21">
        <f>IF(Données!O61=".",0,+Données!O61)</f>
        <v>2170</v>
      </c>
      <c r="P6" s="20">
        <f>IF(Données!P61=".",0,+Données!P61)</f>
        <v>4</v>
      </c>
      <c r="Q6" s="21">
        <f>IF(Données!Q61=".",0,+Données!Q61)</f>
        <v>146</v>
      </c>
      <c r="R6" s="20">
        <f>IF(Données!R61=".",0,+Données!R61)</f>
        <v>16</v>
      </c>
      <c r="S6" s="21">
        <f>IF(Données!S61=".",0,+Données!S61)</f>
        <v>524</v>
      </c>
      <c r="T6" s="20">
        <f>IF(Données!T61=".",0,+Données!T61)</f>
        <v>26</v>
      </c>
      <c r="U6" s="21">
        <f>IF(Données!U61=".",0,+Données!U61)</f>
        <v>1057</v>
      </c>
      <c r="V6" s="20">
        <f>IF(Données!V61=".",0,+Données!V61)</f>
        <v>259</v>
      </c>
      <c r="W6" s="21">
        <f>IF(Données!W61=".",0,+Données!W61)</f>
        <v>8844</v>
      </c>
      <c r="X6" s="20">
        <f>IF(Données!X61=".",0,+Données!X61)</f>
        <v>2</v>
      </c>
      <c r="Y6" s="21">
        <f>IF(Données!Y61=".",0,+Données!Y61)</f>
        <v>45</v>
      </c>
      <c r="Z6" s="20">
        <f>IF(Données!Z61=".",0,+Données!Z61)</f>
        <v>27</v>
      </c>
      <c r="AA6" s="21">
        <f>IF(Données!AA61=".",0,+Données!AA61)</f>
        <v>843</v>
      </c>
      <c r="AB6" s="177">
        <f>B6+D6+F6+H6+J6+L6+N6+P6+R6+T6+V6+X6+Z6</f>
        <v>903</v>
      </c>
      <c r="AC6" s="177">
        <f>C6+E6+G6+I6+K6+M6+O6+Q6+S6+U6+W6+Y6+AA6</f>
        <v>31019</v>
      </c>
      <c r="AD6" s="20">
        <f>IF(Données!AD61=".",0,+Données!AD61)</f>
        <v>0</v>
      </c>
      <c r="AE6" s="21">
        <f>IF(Données!AE61=".",0,+Données!AE61)</f>
        <v>0</v>
      </c>
      <c r="AF6" s="20">
        <f>IF(Données!AF61=".",0,+Données!AF61)</f>
        <v>0</v>
      </c>
      <c r="AG6" s="21">
        <f>IF(Données!AG61=".",0,+Données!AG61)</f>
        <v>0</v>
      </c>
      <c r="AH6" s="20">
        <f>IF(Données!AH61=".",0,+Données!AH61)</f>
        <v>0</v>
      </c>
      <c r="AI6" s="21">
        <f>IF(Données!AI61=".",0,+Données!AI61)</f>
        <v>0</v>
      </c>
      <c r="AJ6" s="20">
        <f>IF(Données!AJ61=".",0,+Données!AJ61)</f>
        <v>0</v>
      </c>
      <c r="AK6" s="21">
        <f>IF(Données!AK61=".",0,+Données!AK61)</f>
        <v>0</v>
      </c>
      <c r="AL6" s="20">
        <f>IF(Données!AL61=".",0,+Données!AL61)</f>
        <v>0</v>
      </c>
      <c r="AM6" s="21">
        <f>IF(Données!AM61=".",0,+Données!AM61)</f>
        <v>0</v>
      </c>
      <c r="AN6" s="20">
        <f>AD6+AF6+AH6+AJ6+AL6</f>
        <v>0</v>
      </c>
      <c r="AO6" s="20">
        <f>AE6+AG6+AI6+AK6+AM6</f>
        <v>0</v>
      </c>
      <c r="AP6" s="20">
        <f>AB6+AN6</f>
        <v>903</v>
      </c>
      <c r="AQ6" s="20">
        <f>AC6+AO6</f>
        <v>31019</v>
      </c>
    </row>
    <row r="7" spans="1:43" x14ac:dyDescent="0.3">
      <c r="A7" s="22" t="str">
        <f>+Données!A62</f>
        <v>50 à 99 habitants</v>
      </c>
      <c r="B7" s="23">
        <f>IF(Données!B62=".",0,+Données!B62)</f>
        <v>182</v>
      </c>
      <c r="C7" s="24">
        <f>IF(Données!C62=".",0,+Données!C62)</f>
        <v>13677</v>
      </c>
      <c r="D7" s="23">
        <f>IF(Données!D62=".",0,+Données!D62)</f>
        <v>456</v>
      </c>
      <c r="E7" s="24">
        <f>IF(Données!E62=".",0,+Données!E62)</f>
        <v>34592</v>
      </c>
      <c r="F7" s="23">
        <f>IF(Données!F62=".",0,+Données!F62)</f>
        <v>3</v>
      </c>
      <c r="G7" s="24">
        <f>IF(Données!G62=".",0,+Données!G62)</f>
        <v>247</v>
      </c>
      <c r="H7" s="23">
        <f>IF(Données!H62=".",0,+Données!H62)</f>
        <v>49</v>
      </c>
      <c r="I7" s="24">
        <f>IF(Données!I62=".",0,+Données!I62)</f>
        <v>3838</v>
      </c>
      <c r="J7" s="23">
        <f>IF(Données!J62=".",0,+Données!J62)</f>
        <v>75</v>
      </c>
      <c r="K7" s="24">
        <f>IF(Données!K62=".",0,+Données!K62)</f>
        <v>5327</v>
      </c>
      <c r="L7" s="23">
        <f>IF(Données!L62=".",0,+Données!L62)</f>
        <v>654</v>
      </c>
      <c r="M7" s="24">
        <f>IF(Données!M62=".",0,+Données!M62)</f>
        <v>48947</v>
      </c>
      <c r="N7" s="23">
        <f>IF(Données!N62=".",0,+Données!N62)</f>
        <v>214</v>
      </c>
      <c r="O7" s="24">
        <f>IF(Données!O62=".",0,+Données!O62)</f>
        <v>16644</v>
      </c>
      <c r="P7" s="23">
        <f>IF(Données!P62=".",0,+Données!P62)</f>
        <v>10</v>
      </c>
      <c r="Q7" s="24">
        <f>IF(Données!Q62=".",0,+Données!Q62)</f>
        <v>707</v>
      </c>
      <c r="R7" s="23">
        <f>IF(Données!R62=".",0,+Données!R62)</f>
        <v>111</v>
      </c>
      <c r="S7" s="24">
        <f>IF(Données!S62=".",0,+Données!S62)</f>
        <v>8488</v>
      </c>
      <c r="T7" s="23">
        <f>IF(Données!T62=".",0,+Données!T62)</f>
        <v>172</v>
      </c>
      <c r="U7" s="24">
        <f>IF(Données!U62=".",0,+Données!U62)</f>
        <v>13586</v>
      </c>
      <c r="V7" s="23">
        <f>IF(Données!V62=".",0,+Données!V62)</f>
        <v>501</v>
      </c>
      <c r="W7" s="24">
        <f>IF(Données!W62=".",0,+Données!W62)</f>
        <v>38206</v>
      </c>
      <c r="X7" s="23">
        <f>IF(Données!X62=".",0,+Données!X62)</f>
        <v>9</v>
      </c>
      <c r="Y7" s="24">
        <f>IF(Données!Y62=".",0,+Données!Y62)</f>
        <v>667</v>
      </c>
      <c r="Z7" s="23">
        <f>IF(Données!Z62=".",0,+Données!Z62)</f>
        <v>64</v>
      </c>
      <c r="AA7" s="24">
        <f>IF(Données!AA62=".",0,+Données!AA62)</f>
        <v>4885</v>
      </c>
      <c r="AB7" s="23">
        <f t="shared" ref="AB7:AB31" si="0">B7+D7+F7+H7+J7+L7+N7+P7+R7+T7+V7+X7+Z7</f>
        <v>2500</v>
      </c>
      <c r="AC7" s="24">
        <f t="shared" ref="AC7:AC31" si="1">C7+E7+G7+I7+K7+M7+O7+Q7+S7+U7+W7+Y7+AA7</f>
        <v>189811</v>
      </c>
      <c r="AD7" s="23">
        <f>IF(Données!AD62=".",0,+Données!AD62)</f>
        <v>0</v>
      </c>
      <c r="AE7" s="24">
        <f>IF(Données!AE62=".",0,+Données!AE62)</f>
        <v>0</v>
      </c>
      <c r="AF7" s="23">
        <f>IF(Données!AF62=".",0,+Données!AF62)</f>
        <v>0</v>
      </c>
      <c r="AG7" s="24">
        <f>IF(Données!AG62=".",0,+Données!AG62)</f>
        <v>0</v>
      </c>
      <c r="AH7" s="23">
        <f>IF(Données!AH62=".",0,+Données!AH62)</f>
        <v>0</v>
      </c>
      <c r="AI7" s="24">
        <f>IF(Données!AI62=".",0,+Données!AI62)</f>
        <v>0</v>
      </c>
      <c r="AJ7" s="23">
        <f>IF(Données!AJ62=".",0,+Données!AJ62)</f>
        <v>0</v>
      </c>
      <c r="AK7" s="24">
        <f>IF(Données!AK62=".",0,+Données!AK62)</f>
        <v>0</v>
      </c>
      <c r="AL7" s="23">
        <f>IF(Données!AL62=".",0,+Données!AL62)</f>
        <v>0</v>
      </c>
      <c r="AM7" s="24">
        <f>IF(Données!AM62=".",0,+Données!AM62)</f>
        <v>0</v>
      </c>
      <c r="AN7" s="23">
        <f t="shared" ref="AN7:AN31" si="2">AD7+AF7+AH7+AJ7+AL7</f>
        <v>0</v>
      </c>
      <c r="AO7" s="24">
        <f t="shared" ref="AO7:AO31" si="3">AE7+AG7+AI7+AK7+AM7</f>
        <v>0</v>
      </c>
      <c r="AP7" s="23">
        <f t="shared" ref="AP7:AP31" si="4">AB7+AN7</f>
        <v>2500</v>
      </c>
      <c r="AQ7" s="24">
        <f t="shared" ref="AQ7:AQ31" si="5">AC7+AO7</f>
        <v>189811</v>
      </c>
    </row>
    <row r="8" spans="1:43" x14ac:dyDescent="0.3">
      <c r="A8" s="25" t="str">
        <f>+Données!A63</f>
        <v>100 à 199 habitants</v>
      </c>
      <c r="B8" s="26">
        <f>IF(Données!B63=".",0,+Données!B63)</f>
        <v>439</v>
      </c>
      <c r="C8" s="27">
        <f>IF(Données!C63=".",0,+Données!C63)</f>
        <v>64301</v>
      </c>
      <c r="D8" s="26">
        <f>IF(Données!D63=".",0,+Données!D63)</f>
        <v>863</v>
      </c>
      <c r="E8" s="27">
        <f>IF(Données!E63=".",0,+Données!E63)</f>
        <v>127444</v>
      </c>
      <c r="F8" s="26">
        <f>IF(Données!F63=".",0,+Données!F63)</f>
        <v>21</v>
      </c>
      <c r="G8" s="27">
        <f>IF(Données!G63=".",0,+Données!G63)</f>
        <v>3271</v>
      </c>
      <c r="H8" s="26">
        <f>IF(Données!H63=".",0,+Données!H63)</f>
        <v>201</v>
      </c>
      <c r="I8" s="27">
        <f>IF(Données!I63=".",0,+Données!I63)</f>
        <v>30377</v>
      </c>
      <c r="J8" s="26">
        <f>IF(Données!J63=".",0,+Données!J63)</f>
        <v>88</v>
      </c>
      <c r="K8" s="27">
        <f>IF(Données!K63=".",0,+Données!K63)</f>
        <v>12363</v>
      </c>
      <c r="L8" s="26">
        <f>IF(Données!L63=".",0,+Données!L63)</f>
        <v>1040</v>
      </c>
      <c r="M8" s="27">
        <f>IF(Données!M63=".",0,+Données!M63)</f>
        <v>150190</v>
      </c>
      <c r="N8" s="26">
        <f>IF(Données!N63=".",0,+Données!N63)</f>
        <v>610</v>
      </c>
      <c r="O8" s="27">
        <f>IF(Données!O63=".",0,+Données!O63)</f>
        <v>91684</v>
      </c>
      <c r="P8" s="26">
        <f>IF(Données!P63=".",0,+Données!P63)</f>
        <v>56</v>
      </c>
      <c r="Q8" s="27">
        <f>IF(Données!Q63=".",0,+Données!Q63)</f>
        <v>8466</v>
      </c>
      <c r="R8" s="26">
        <f>IF(Données!R63=".",0,+Données!R63)</f>
        <v>412</v>
      </c>
      <c r="S8" s="27">
        <f>IF(Données!S63=".",0,+Données!S63)</f>
        <v>62592</v>
      </c>
      <c r="T8" s="26">
        <f>IF(Données!T63=".",0,+Données!T63)</f>
        <v>666</v>
      </c>
      <c r="U8" s="27">
        <f>IF(Données!U63=".",0,+Données!U63)</f>
        <v>100150</v>
      </c>
      <c r="V8" s="26">
        <f>IF(Données!V63=".",0,+Données!V63)</f>
        <v>847</v>
      </c>
      <c r="W8" s="27">
        <f>IF(Données!W63=".",0,+Données!W63)</f>
        <v>123101</v>
      </c>
      <c r="X8" s="26">
        <f>IF(Données!X63=".",0,+Données!X63)</f>
        <v>59</v>
      </c>
      <c r="Y8" s="27">
        <f>IF(Données!Y63=".",0,+Données!Y63)</f>
        <v>8887</v>
      </c>
      <c r="Z8" s="26">
        <f>IF(Données!Z63=".",0,+Données!Z63)</f>
        <v>107</v>
      </c>
      <c r="AA8" s="27">
        <f>IF(Données!AA63=".",0,+Données!AA63)</f>
        <v>15266</v>
      </c>
      <c r="AB8" s="26">
        <f t="shared" si="0"/>
        <v>5409</v>
      </c>
      <c r="AC8" s="27">
        <f t="shared" si="1"/>
        <v>798092</v>
      </c>
      <c r="AD8" s="26">
        <f>IF(Données!AD63=".",0,+Données!AD63)</f>
        <v>0</v>
      </c>
      <c r="AE8" s="27">
        <f>IF(Données!AE63=".",0,+Données!AE63)</f>
        <v>0</v>
      </c>
      <c r="AF8" s="26">
        <f>IF(Données!AF63=".",0,+Données!AF63)</f>
        <v>0</v>
      </c>
      <c r="AG8" s="27">
        <f>IF(Données!AG63=".",0,+Données!AG63)</f>
        <v>0</v>
      </c>
      <c r="AH8" s="26">
        <f>IF(Données!AH63=".",0,+Données!AH63)</f>
        <v>1</v>
      </c>
      <c r="AI8" s="27">
        <f>IF(Données!AI63=".",0,+Données!AI63)</f>
        <v>157</v>
      </c>
      <c r="AJ8" s="26">
        <f>IF(Données!AJ63=".",0,+Données!AJ63)</f>
        <v>0</v>
      </c>
      <c r="AK8" s="27">
        <f>IF(Données!AK63=".",0,+Données!AK63)</f>
        <v>0</v>
      </c>
      <c r="AL8" s="26">
        <f>IF(Données!AL63=".",0,+Données!AL63)</f>
        <v>0</v>
      </c>
      <c r="AM8" s="27">
        <f>IF(Données!AM63=".",0,+Données!AM63)</f>
        <v>0</v>
      </c>
      <c r="AN8" s="26">
        <f t="shared" si="2"/>
        <v>1</v>
      </c>
      <c r="AO8" s="27">
        <f t="shared" si="3"/>
        <v>157</v>
      </c>
      <c r="AP8" s="26">
        <f t="shared" si="4"/>
        <v>5410</v>
      </c>
      <c r="AQ8" s="27">
        <f t="shared" si="5"/>
        <v>798249</v>
      </c>
    </row>
    <row r="9" spans="1:43" x14ac:dyDescent="0.3">
      <c r="A9" s="22" t="str">
        <f>+Données!A64</f>
        <v>200 à 299 habitants</v>
      </c>
      <c r="B9" s="23">
        <f>IF(Données!B64=".",0,+Données!B64)</f>
        <v>393</v>
      </c>
      <c r="C9" s="24">
        <f>IF(Données!C64=".",0,+Données!C64)</f>
        <v>97562</v>
      </c>
      <c r="D9" s="23">
        <f>IF(Données!D64=".",0,+Données!D64)</f>
        <v>546</v>
      </c>
      <c r="E9" s="24">
        <f>IF(Données!E64=".",0,+Données!E64)</f>
        <v>134654</v>
      </c>
      <c r="F9" s="23">
        <f>IF(Données!F64=".",0,+Données!F64)</f>
        <v>51</v>
      </c>
      <c r="G9" s="24">
        <f>IF(Données!G64=".",0,+Données!G64)</f>
        <v>12555</v>
      </c>
      <c r="H9" s="23">
        <f>IF(Données!H64=".",0,+Données!H64)</f>
        <v>257</v>
      </c>
      <c r="I9" s="24">
        <f>IF(Données!I64=".",0,+Données!I64)</f>
        <v>63931</v>
      </c>
      <c r="J9" s="23">
        <f>IF(Données!J64=".",0,+Données!J64)</f>
        <v>26</v>
      </c>
      <c r="K9" s="24">
        <f>IF(Données!K64=".",0,+Données!K64)</f>
        <v>6253</v>
      </c>
      <c r="L9" s="23">
        <f>IF(Données!L64=".",0,+Données!L64)</f>
        <v>640</v>
      </c>
      <c r="M9" s="24">
        <f>IF(Données!M64=".",0,+Données!M64)</f>
        <v>157484</v>
      </c>
      <c r="N9" s="23">
        <f>IF(Données!N64=".",0,+Données!N64)</f>
        <v>553</v>
      </c>
      <c r="O9" s="24">
        <f>IF(Données!O64=".",0,+Données!O64)</f>
        <v>136631</v>
      </c>
      <c r="P9" s="23">
        <f>IF(Données!P64=".",0,+Données!P64)</f>
        <v>77</v>
      </c>
      <c r="Q9" s="24">
        <f>IF(Données!Q64=".",0,+Données!Q64)</f>
        <v>19575</v>
      </c>
      <c r="R9" s="23">
        <f>IF(Données!R64=".",0,+Données!R64)</f>
        <v>365</v>
      </c>
      <c r="S9" s="24">
        <f>IF(Données!S64=".",0,+Données!S64)</f>
        <v>90148</v>
      </c>
      <c r="T9" s="23">
        <f>IF(Données!T64=".",0,+Données!T64)</f>
        <v>560</v>
      </c>
      <c r="U9" s="24">
        <f>IF(Données!U64=".",0,+Données!U64)</f>
        <v>137617</v>
      </c>
      <c r="V9" s="23">
        <f>IF(Données!V64=".",0,+Données!V64)</f>
        <v>584</v>
      </c>
      <c r="W9" s="24">
        <f>IF(Données!W64=".",0,+Données!W64)</f>
        <v>141952</v>
      </c>
      <c r="X9" s="23">
        <f>IF(Données!X64=".",0,+Données!X64)</f>
        <v>69</v>
      </c>
      <c r="Y9" s="24">
        <f>IF(Données!Y64=".",0,+Données!Y64)</f>
        <v>17245</v>
      </c>
      <c r="Z9" s="23">
        <f>IF(Données!Z64=".",0,+Données!Z64)</f>
        <v>71</v>
      </c>
      <c r="AA9" s="24">
        <f>IF(Données!AA64=".",0,+Données!AA64)</f>
        <v>17560</v>
      </c>
      <c r="AB9" s="23">
        <f t="shared" si="0"/>
        <v>4192</v>
      </c>
      <c r="AC9" s="24">
        <f t="shared" si="1"/>
        <v>1033167</v>
      </c>
      <c r="AD9" s="23">
        <f>IF(Données!AD64=".",0,+Données!AD64)</f>
        <v>0</v>
      </c>
      <c r="AE9" s="24">
        <f>IF(Données!AE64=".",0,+Données!AE64)</f>
        <v>0</v>
      </c>
      <c r="AF9" s="23">
        <f>IF(Données!AF64=".",0,+Données!AF64)</f>
        <v>0</v>
      </c>
      <c r="AG9" s="24">
        <f>IF(Données!AG64=".",0,+Données!AG64)</f>
        <v>0</v>
      </c>
      <c r="AH9" s="23">
        <f>IF(Données!AH64=".",0,+Données!AH64)</f>
        <v>2</v>
      </c>
      <c r="AI9" s="24">
        <f>IF(Données!AI64=".",0,+Données!AI64)</f>
        <v>497</v>
      </c>
      <c r="AJ9" s="23">
        <f>IF(Données!AJ64=".",0,+Données!AJ64)</f>
        <v>0</v>
      </c>
      <c r="AK9" s="24">
        <f>IF(Données!AK64=".",0,+Données!AK64)</f>
        <v>0</v>
      </c>
      <c r="AL9" s="23">
        <f>IF(Données!AL64=".",0,+Données!AL64)</f>
        <v>0</v>
      </c>
      <c r="AM9" s="24">
        <f>IF(Données!AM64=".",0,+Données!AM64)</f>
        <v>0</v>
      </c>
      <c r="AN9" s="23">
        <f t="shared" si="2"/>
        <v>2</v>
      </c>
      <c r="AO9" s="24">
        <f t="shared" si="3"/>
        <v>497</v>
      </c>
      <c r="AP9" s="23">
        <f t="shared" si="4"/>
        <v>4194</v>
      </c>
      <c r="AQ9" s="24">
        <f t="shared" si="5"/>
        <v>1033664</v>
      </c>
    </row>
    <row r="10" spans="1:43" x14ac:dyDescent="0.3">
      <c r="A10" s="25" t="str">
        <f>+Données!A65</f>
        <v>300 à 399 habitants</v>
      </c>
      <c r="B10" s="26">
        <f>IF(Données!B65=".",0,+Données!B65)</f>
        <v>291</v>
      </c>
      <c r="C10" s="27">
        <f>IF(Données!C65=".",0,+Données!C65)</f>
        <v>100741</v>
      </c>
      <c r="D10" s="26">
        <f>IF(Données!D65=".",0,+Données!D65)</f>
        <v>351</v>
      </c>
      <c r="E10" s="27">
        <f>IF(Données!E65=".",0,+Données!E65)</f>
        <v>121882</v>
      </c>
      <c r="F10" s="26">
        <f>IF(Données!F65=".",0,+Données!F65)</f>
        <v>55</v>
      </c>
      <c r="G10" s="27">
        <f>IF(Données!G65=".",0,+Données!G65)</f>
        <v>19583</v>
      </c>
      <c r="H10" s="26">
        <f>IF(Données!H65=".",0,+Données!H65)</f>
        <v>170</v>
      </c>
      <c r="I10" s="27">
        <f>IF(Données!I65=".",0,+Données!I65)</f>
        <v>58141</v>
      </c>
      <c r="J10" s="26">
        <f>IF(Données!J65=".",0,+Données!J65)</f>
        <v>21</v>
      </c>
      <c r="K10" s="27">
        <f>IF(Données!K65=".",0,+Données!K65)</f>
        <v>7490</v>
      </c>
      <c r="L10" s="26">
        <f>IF(Données!L65=".",0,+Données!L65)</f>
        <v>469</v>
      </c>
      <c r="M10" s="27">
        <f>IF(Données!M65=".",0,+Données!M65)</f>
        <v>162680</v>
      </c>
      <c r="N10" s="26">
        <f>IF(Données!N65=".",0,+Données!N65)</f>
        <v>368</v>
      </c>
      <c r="O10" s="27">
        <f>IF(Données!O65=".",0,+Données!O65)</f>
        <v>127587</v>
      </c>
      <c r="P10" s="26">
        <f>IF(Données!P65=".",0,+Données!P65)</f>
        <v>84</v>
      </c>
      <c r="Q10" s="27">
        <f>IF(Données!Q65=".",0,+Données!Q65)</f>
        <v>29404</v>
      </c>
      <c r="R10" s="26">
        <f>IF(Données!R65=".",0,+Données!R65)</f>
        <v>296</v>
      </c>
      <c r="S10" s="27">
        <f>IF(Données!S65=".",0,+Données!S65)</f>
        <v>102857</v>
      </c>
      <c r="T10" s="26">
        <f>IF(Données!T65=".",0,+Données!T65)</f>
        <v>458</v>
      </c>
      <c r="U10" s="27">
        <f>IF(Données!U65=".",0,+Données!U65)</f>
        <v>159046</v>
      </c>
      <c r="V10" s="26">
        <f>IF(Données!V65=".",0,+Données!V65)</f>
        <v>385</v>
      </c>
      <c r="W10" s="27">
        <f>IF(Données!W65=".",0,+Données!W65)</f>
        <v>132942</v>
      </c>
      <c r="X10" s="26">
        <f>IF(Données!X65=".",0,+Données!X65)</f>
        <v>82</v>
      </c>
      <c r="Y10" s="27">
        <f>IF(Données!Y65=".",0,+Données!Y65)</f>
        <v>28342</v>
      </c>
      <c r="Z10" s="26">
        <f>IF(Données!Z65=".",0,+Données!Z65)</f>
        <v>61</v>
      </c>
      <c r="AA10" s="27">
        <f>IF(Données!AA65=".",0,+Données!AA65)</f>
        <v>21143</v>
      </c>
      <c r="AB10" s="26">
        <f t="shared" si="0"/>
        <v>3091</v>
      </c>
      <c r="AC10" s="27">
        <f t="shared" si="1"/>
        <v>1071838</v>
      </c>
      <c r="AD10" s="26">
        <f>IF(Données!AD65=".",0,+Données!AD65)</f>
        <v>0</v>
      </c>
      <c r="AE10" s="27">
        <f>IF(Données!AE65=".",0,+Données!AE65)</f>
        <v>0</v>
      </c>
      <c r="AF10" s="26">
        <f>IF(Données!AF65=".",0,+Données!AF65)</f>
        <v>0</v>
      </c>
      <c r="AG10" s="27">
        <f>IF(Données!AG65=".",0,+Données!AG65)</f>
        <v>0</v>
      </c>
      <c r="AH10" s="26">
        <f>IF(Données!AH65=".",0,+Données!AH65)</f>
        <v>0</v>
      </c>
      <c r="AI10" s="27">
        <f>IF(Données!AI65=".",0,+Données!AI65)</f>
        <v>0</v>
      </c>
      <c r="AJ10" s="26">
        <f>IF(Données!AJ65=".",0,+Données!AJ65)</f>
        <v>0</v>
      </c>
      <c r="AK10" s="27">
        <f>IF(Données!AK65=".",0,+Données!AK65)</f>
        <v>0</v>
      </c>
      <c r="AL10" s="26">
        <f>IF(Données!AL65=".",0,+Données!AL65)</f>
        <v>0</v>
      </c>
      <c r="AM10" s="27">
        <f>IF(Données!AM65=".",0,+Données!AM65)</f>
        <v>0</v>
      </c>
      <c r="AN10" s="26">
        <f t="shared" si="2"/>
        <v>0</v>
      </c>
      <c r="AO10" s="27">
        <f t="shared" si="3"/>
        <v>0</v>
      </c>
      <c r="AP10" s="26">
        <f t="shared" si="4"/>
        <v>3091</v>
      </c>
      <c r="AQ10" s="27">
        <f t="shared" si="5"/>
        <v>1071838</v>
      </c>
    </row>
    <row r="11" spans="1:43" x14ac:dyDescent="0.3">
      <c r="A11" s="22" t="str">
        <f>+Données!A66</f>
        <v>400 à 499 habitants</v>
      </c>
      <c r="B11" s="23">
        <f>IF(Données!B66=".",0,+Données!B66)</f>
        <v>247</v>
      </c>
      <c r="C11" s="24">
        <f>IF(Données!C66=".",0,+Données!C66)</f>
        <v>110152</v>
      </c>
      <c r="D11" s="23">
        <f>IF(Données!D66=".",0,+Données!D66)</f>
        <v>252</v>
      </c>
      <c r="E11" s="24">
        <f>IF(Données!E66=".",0,+Données!E66)</f>
        <v>113371</v>
      </c>
      <c r="F11" s="23">
        <f>IF(Données!F66=".",0,+Données!F66)</f>
        <v>56</v>
      </c>
      <c r="G11" s="24">
        <f>IF(Données!G66=".",0,+Données!G66)</f>
        <v>24485</v>
      </c>
      <c r="H11" s="23">
        <f>IF(Données!H66=".",0,+Données!H66)</f>
        <v>157</v>
      </c>
      <c r="I11" s="24">
        <f>IF(Données!I66=".",0,+Données!I66)</f>
        <v>70352</v>
      </c>
      <c r="J11" s="23">
        <f>IF(Données!J66=".",0,+Données!J66)</f>
        <v>6</v>
      </c>
      <c r="K11" s="24">
        <f>IF(Données!K66=".",0,+Données!K66)</f>
        <v>2614</v>
      </c>
      <c r="L11" s="23">
        <f>IF(Données!L66=".",0,+Données!L66)</f>
        <v>278</v>
      </c>
      <c r="M11" s="24">
        <f>IF(Données!M66=".",0,+Données!M66)</f>
        <v>124101</v>
      </c>
      <c r="N11" s="23">
        <f>IF(Données!N66=".",0,+Données!N66)</f>
        <v>236</v>
      </c>
      <c r="O11" s="24">
        <f>IF(Données!O66=".",0,+Données!O66)</f>
        <v>105805</v>
      </c>
      <c r="P11" s="23">
        <f>IF(Données!P66=".",0,+Données!P66)</f>
        <v>53</v>
      </c>
      <c r="Q11" s="24">
        <f>IF(Données!Q66=".",0,+Données!Q66)</f>
        <v>24027</v>
      </c>
      <c r="R11" s="23">
        <f>IF(Données!R66=".",0,+Données!R66)</f>
        <v>231</v>
      </c>
      <c r="S11" s="24">
        <f>IF(Données!S66=".",0,+Données!S66)</f>
        <v>103184</v>
      </c>
      <c r="T11" s="23">
        <f>IF(Données!T66=".",0,+Données!T66)</f>
        <v>321</v>
      </c>
      <c r="U11" s="24">
        <f>IF(Données!U66=".",0,+Données!U66)</f>
        <v>143490</v>
      </c>
      <c r="V11" s="23">
        <f>IF(Données!V66=".",0,+Données!V66)</f>
        <v>226</v>
      </c>
      <c r="W11" s="24">
        <f>IF(Données!W66=".",0,+Données!W66)</f>
        <v>101625</v>
      </c>
      <c r="X11" s="23">
        <f>IF(Données!X66=".",0,+Données!X66)</f>
        <v>70</v>
      </c>
      <c r="Y11" s="24">
        <f>IF(Données!Y66=".",0,+Données!Y66)</f>
        <v>31610</v>
      </c>
      <c r="Z11" s="23">
        <f>IF(Données!Z66=".",0,+Données!Z66)</f>
        <v>36</v>
      </c>
      <c r="AA11" s="24">
        <f>IF(Données!AA66=".",0,+Données!AA66)</f>
        <v>16316</v>
      </c>
      <c r="AB11" s="23">
        <f t="shared" si="0"/>
        <v>2169</v>
      </c>
      <c r="AC11" s="24">
        <f t="shared" si="1"/>
        <v>971132</v>
      </c>
      <c r="AD11" s="23">
        <f>IF(Données!AD66=".",0,+Données!AD66)</f>
        <v>0</v>
      </c>
      <c r="AE11" s="24">
        <f>IF(Données!AE66=".",0,+Données!AE66)</f>
        <v>0</v>
      </c>
      <c r="AF11" s="23">
        <f>IF(Données!AF66=".",0,+Données!AF66)</f>
        <v>0</v>
      </c>
      <c r="AG11" s="24">
        <f>IF(Données!AG66=".",0,+Données!AG66)</f>
        <v>0</v>
      </c>
      <c r="AH11" s="23">
        <f>IF(Données!AH66=".",0,+Données!AH66)</f>
        <v>0</v>
      </c>
      <c r="AI11" s="24">
        <f>IF(Données!AI66=".",0,+Données!AI66)</f>
        <v>0</v>
      </c>
      <c r="AJ11" s="23">
        <f>IF(Données!AJ66=".",0,+Données!AJ66)</f>
        <v>0</v>
      </c>
      <c r="AK11" s="24">
        <f>IF(Données!AK66=".",0,+Données!AK66)</f>
        <v>0</v>
      </c>
      <c r="AL11" s="23">
        <f>IF(Données!AL66=".",0,+Données!AL66)</f>
        <v>0</v>
      </c>
      <c r="AM11" s="24">
        <f>IF(Données!AM66=".",0,+Données!AM66)</f>
        <v>0</v>
      </c>
      <c r="AN11" s="23">
        <f t="shared" si="2"/>
        <v>0</v>
      </c>
      <c r="AO11" s="24">
        <f t="shared" si="3"/>
        <v>0</v>
      </c>
      <c r="AP11" s="23">
        <f t="shared" si="4"/>
        <v>2169</v>
      </c>
      <c r="AQ11" s="24">
        <f t="shared" si="5"/>
        <v>971132</v>
      </c>
    </row>
    <row r="12" spans="1:43" x14ac:dyDescent="0.3">
      <c r="A12" s="25" t="str">
        <f>+Données!A67</f>
        <v>500 à 699 habitants</v>
      </c>
      <c r="B12" s="26">
        <f>IF(Données!B67=".",0,+Données!B67)</f>
        <v>446</v>
      </c>
      <c r="C12" s="27">
        <f>IF(Données!C67=".",0,+Données!C67)</f>
        <v>264204</v>
      </c>
      <c r="D12" s="26">
        <f>IF(Données!D67=".",0,+Données!D67)</f>
        <v>326</v>
      </c>
      <c r="E12" s="27">
        <f>IF(Données!E67=".",0,+Données!E67)</f>
        <v>193228</v>
      </c>
      <c r="F12" s="26">
        <f>IF(Données!F67=".",0,+Données!F67)</f>
        <v>110</v>
      </c>
      <c r="G12" s="27">
        <f>IF(Données!G67=".",0,+Données!G67)</f>
        <v>67083</v>
      </c>
      <c r="H12" s="26">
        <f>IF(Données!H67=".",0,+Données!H67)</f>
        <v>204</v>
      </c>
      <c r="I12" s="27">
        <f>IF(Données!I67=".",0,+Données!I67)</f>
        <v>120917</v>
      </c>
      <c r="J12" s="26">
        <f>IF(Données!J67=".",0,+Données!J67)</f>
        <v>23</v>
      </c>
      <c r="K12" s="27">
        <f>IF(Données!K67=".",0,+Données!K67)</f>
        <v>13142</v>
      </c>
      <c r="L12" s="26">
        <f>IF(Données!L67=".",0,+Données!L67)</f>
        <v>485</v>
      </c>
      <c r="M12" s="27">
        <f>IF(Données!M67=".",0,+Données!M67)</f>
        <v>285399</v>
      </c>
      <c r="N12" s="26">
        <f>IF(Données!N67=".",0,+Données!N67)</f>
        <v>439</v>
      </c>
      <c r="O12" s="27">
        <f>IF(Données!O67=".",0,+Données!O67)</f>
        <v>257618</v>
      </c>
      <c r="P12" s="26">
        <f>IF(Données!P67=".",0,+Données!P67)</f>
        <v>127</v>
      </c>
      <c r="Q12" s="27">
        <f>IF(Données!Q67=".",0,+Données!Q67)</f>
        <v>76590</v>
      </c>
      <c r="R12" s="26">
        <f>IF(Données!R67=".",0,+Données!R67)</f>
        <v>335</v>
      </c>
      <c r="S12" s="27">
        <f>IF(Données!S67=".",0,+Données!S67)</f>
        <v>200947</v>
      </c>
      <c r="T12" s="26">
        <f>IF(Données!T67=".",0,+Données!T67)</f>
        <v>491</v>
      </c>
      <c r="U12" s="27">
        <f>IF(Données!U67=".",0,+Données!U67)</f>
        <v>290537</v>
      </c>
      <c r="V12" s="26">
        <f>IF(Données!V67=".",0,+Données!V67)</f>
        <v>361</v>
      </c>
      <c r="W12" s="27">
        <f>IF(Données!W67=".",0,+Données!W67)</f>
        <v>212688</v>
      </c>
      <c r="X12" s="26">
        <f>IF(Données!X67=".",0,+Données!X67)</f>
        <v>121</v>
      </c>
      <c r="Y12" s="27">
        <f>IF(Données!Y67=".",0,+Données!Y67)</f>
        <v>71283</v>
      </c>
      <c r="Z12" s="26">
        <f>IF(Données!Z67=".",0,+Données!Z67)</f>
        <v>71</v>
      </c>
      <c r="AA12" s="27">
        <f>IF(Données!AA67=".",0,+Données!AA67)</f>
        <v>41688</v>
      </c>
      <c r="AB12" s="26">
        <f t="shared" si="0"/>
        <v>3539</v>
      </c>
      <c r="AC12" s="27">
        <f t="shared" si="1"/>
        <v>2095324</v>
      </c>
      <c r="AD12" s="26">
        <f>IF(Données!AD67=".",0,+Données!AD67)</f>
        <v>0</v>
      </c>
      <c r="AE12" s="27">
        <f>IF(Données!AE67=".",0,+Données!AE67)</f>
        <v>0</v>
      </c>
      <c r="AF12" s="26">
        <f>IF(Données!AF67=".",0,+Données!AF67)</f>
        <v>2</v>
      </c>
      <c r="AG12" s="27">
        <f>IF(Données!AG67=".",0,+Données!AG67)</f>
        <v>1149</v>
      </c>
      <c r="AH12" s="26">
        <f>IF(Données!AH67=".",0,+Données!AH67)</f>
        <v>0</v>
      </c>
      <c r="AI12" s="27">
        <f>IF(Données!AI67=".",0,+Données!AI67)</f>
        <v>0</v>
      </c>
      <c r="AJ12" s="26">
        <f>IF(Données!AJ67=".",0,+Données!AJ67)</f>
        <v>0</v>
      </c>
      <c r="AK12" s="27">
        <f>IF(Données!AK67=".",0,+Données!AK67)</f>
        <v>0</v>
      </c>
      <c r="AL12" s="26">
        <f>IF(Données!AL67=".",0,+Données!AL67)</f>
        <v>0</v>
      </c>
      <c r="AM12" s="27">
        <f>IF(Données!AM67=".",0,+Données!AM67)</f>
        <v>0</v>
      </c>
      <c r="AN12" s="26">
        <f t="shared" si="2"/>
        <v>2</v>
      </c>
      <c r="AO12" s="27">
        <f t="shared" si="3"/>
        <v>1149</v>
      </c>
      <c r="AP12" s="26">
        <f t="shared" si="4"/>
        <v>3541</v>
      </c>
      <c r="AQ12" s="27">
        <f t="shared" si="5"/>
        <v>2096473</v>
      </c>
    </row>
    <row r="13" spans="1:43" x14ac:dyDescent="0.3">
      <c r="A13" s="22" t="str">
        <f>+Données!A68</f>
        <v>700 à 999 habitants</v>
      </c>
      <c r="B13" s="23">
        <f>IF(Données!B68=".",0,+Données!B68)</f>
        <v>455</v>
      </c>
      <c r="C13" s="24">
        <f>IF(Données!C68=".",0,+Données!C68)</f>
        <v>382309</v>
      </c>
      <c r="D13" s="23">
        <f>IF(Données!D68=".",0,+Données!D68)</f>
        <v>231</v>
      </c>
      <c r="E13" s="24">
        <f>IF(Données!E68=".",0,+Données!E68)</f>
        <v>191530</v>
      </c>
      <c r="F13" s="23">
        <f>IF(Données!F68=".",0,+Données!F68)</f>
        <v>149</v>
      </c>
      <c r="G13" s="24">
        <f>IF(Données!G68=".",0,+Données!G68)</f>
        <v>125243</v>
      </c>
      <c r="H13" s="23">
        <f>IF(Données!H68=".",0,+Données!H68)</f>
        <v>189</v>
      </c>
      <c r="I13" s="24">
        <f>IF(Données!I68=".",0,+Données!I68)</f>
        <v>157556</v>
      </c>
      <c r="J13" s="23">
        <f>IF(Données!J68=".",0,+Données!J68)</f>
        <v>19</v>
      </c>
      <c r="K13" s="24">
        <f>IF(Données!K68=".",0,+Données!K68)</f>
        <v>15673</v>
      </c>
      <c r="L13" s="23">
        <f>IF(Données!L68=".",0,+Données!L68)</f>
        <v>356</v>
      </c>
      <c r="M13" s="24">
        <f>IF(Données!M68=".",0,+Données!M68)</f>
        <v>297405</v>
      </c>
      <c r="N13" s="23">
        <f>IF(Données!N68=".",0,+Données!N68)</f>
        <v>320</v>
      </c>
      <c r="O13" s="24">
        <f>IF(Données!O68=".",0,+Données!O68)</f>
        <v>266467</v>
      </c>
      <c r="P13" s="23">
        <f>IF(Données!P68=".",0,+Données!P68)</f>
        <v>130</v>
      </c>
      <c r="Q13" s="24">
        <f>IF(Données!Q68=".",0,+Données!Q68)</f>
        <v>110276</v>
      </c>
      <c r="R13" s="23">
        <f>IF(Données!R68=".",0,+Données!R68)</f>
        <v>254</v>
      </c>
      <c r="S13" s="24">
        <f>IF(Données!S68=".",0,+Données!S68)</f>
        <v>209335</v>
      </c>
      <c r="T13" s="23">
        <f>IF(Données!T68=".",0,+Données!T68)</f>
        <v>448</v>
      </c>
      <c r="U13" s="24">
        <f>IF(Données!U68=".",0,+Données!U68)</f>
        <v>372071</v>
      </c>
      <c r="V13" s="23">
        <f>IF(Données!V68=".",0,+Données!V68)</f>
        <v>305</v>
      </c>
      <c r="W13" s="24">
        <f>IF(Données!W68=".",0,+Données!W68)</f>
        <v>255098</v>
      </c>
      <c r="X13" s="23">
        <f>IF(Données!X68=".",0,+Données!X68)</f>
        <v>133</v>
      </c>
      <c r="Y13" s="24">
        <f>IF(Données!Y68=".",0,+Données!Y68)</f>
        <v>112126</v>
      </c>
      <c r="Z13" s="23">
        <f>IF(Données!Z68=".",0,+Données!Z68)</f>
        <v>62</v>
      </c>
      <c r="AA13" s="24">
        <f>IF(Données!AA68=".",0,+Données!AA68)</f>
        <v>52144</v>
      </c>
      <c r="AB13" s="23">
        <f t="shared" si="0"/>
        <v>3051</v>
      </c>
      <c r="AC13" s="24">
        <f t="shared" si="1"/>
        <v>2547233</v>
      </c>
      <c r="AD13" s="23">
        <f>IF(Données!AD68=".",0,+Données!AD68)</f>
        <v>1</v>
      </c>
      <c r="AE13" s="24">
        <f>IF(Données!AE68=".",0,+Données!AE68)</f>
        <v>895</v>
      </c>
      <c r="AF13" s="23">
        <f>IF(Données!AF68=".",0,+Données!AF68)</f>
        <v>0</v>
      </c>
      <c r="AG13" s="24">
        <f>IF(Données!AG68=".",0,+Données!AG68)</f>
        <v>0</v>
      </c>
      <c r="AH13" s="23">
        <f>IF(Données!AH68=".",0,+Données!AH68)</f>
        <v>0</v>
      </c>
      <c r="AI13" s="24">
        <f>IF(Données!AI68=".",0,+Données!AI68)</f>
        <v>0</v>
      </c>
      <c r="AJ13" s="23">
        <f>IF(Données!AJ68=".",0,+Données!AJ68)</f>
        <v>0</v>
      </c>
      <c r="AK13" s="24">
        <f>IF(Données!AK68=".",0,+Données!AK68)</f>
        <v>0</v>
      </c>
      <c r="AL13" s="23">
        <f>IF(Données!AL68=".",0,+Données!AL68)</f>
        <v>0</v>
      </c>
      <c r="AM13" s="24">
        <f>IF(Données!AM68=".",0,+Données!AM68)</f>
        <v>0</v>
      </c>
      <c r="AN13" s="23">
        <f t="shared" si="2"/>
        <v>1</v>
      </c>
      <c r="AO13" s="24">
        <f t="shared" si="3"/>
        <v>895</v>
      </c>
      <c r="AP13" s="23">
        <f t="shared" si="4"/>
        <v>3052</v>
      </c>
      <c r="AQ13" s="24">
        <f t="shared" si="5"/>
        <v>2548128</v>
      </c>
    </row>
    <row r="14" spans="1:43" x14ac:dyDescent="0.3">
      <c r="A14" s="25" t="str">
        <f>+Données!A69</f>
        <v>1 000 à 1 499 habitants</v>
      </c>
      <c r="B14" s="26">
        <f>IF(Données!B69=".",0,+Données!B69)</f>
        <v>475</v>
      </c>
      <c r="C14" s="27">
        <f>IF(Données!C69=".",0,+Données!C69)</f>
        <v>575520</v>
      </c>
      <c r="D14" s="26">
        <f>IF(Données!D69=".",0,+Données!D69)</f>
        <v>208</v>
      </c>
      <c r="E14" s="27">
        <f>IF(Données!E69=".",0,+Données!E69)</f>
        <v>256021</v>
      </c>
      <c r="F14" s="26">
        <f>IF(Données!F69=".",0,+Données!F69)</f>
        <v>194</v>
      </c>
      <c r="G14" s="27">
        <f>IF(Données!G69=".",0,+Données!G69)</f>
        <v>235984</v>
      </c>
      <c r="H14" s="26">
        <f>IF(Données!H69=".",0,+Données!H69)</f>
        <v>196</v>
      </c>
      <c r="I14" s="27">
        <f>IF(Données!I69=".",0,+Données!I69)</f>
        <v>238296</v>
      </c>
      <c r="J14" s="26">
        <f>IF(Données!J69=".",0,+Données!J69)</f>
        <v>11</v>
      </c>
      <c r="K14" s="27">
        <f>IF(Données!K69=".",0,+Données!K69)</f>
        <v>13588</v>
      </c>
      <c r="L14" s="26">
        <f>IF(Données!L69=".",0,+Données!L69)</f>
        <v>319</v>
      </c>
      <c r="M14" s="27">
        <f>IF(Données!M69=".",0,+Données!M69)</f>
        <v>389626</v>
      </c>
      <c r="N14" s="26">
        <f>IF(Données!N69=".",0,+Données!N69)</f>
        <v>292</v>
      </c>
      <c r="O14" s="27">
        <f>IF(Données!O69=".",0,+Données!O69)</f>
        <v>356771</v>
      </c>
      <c r="P14" s="26">
        <f>IF(Données!P69=".",0,+Données!P69)</f>
        <v>107</v>
      </c>
      <c r="Q14" s="27">
        <f>IF(Données!Q69=".",0,+Données!Q69)</f>
        <v>130670</v>
      </c>
      <c r="R14" s="26">
        <f>IF(Données!R69=".",0,+Données!R69)</f>
        <v>225</v>
      </c>
      <c r="S14" s="27">
        <f>IF(Données!S69=".",0,+Données!S69)</f>
        <v>272695</v>
      </c>
      <c r="T14" s="26">
        <f>IF(Données!T69=".",0,+Données!T69)</f>
        <v>410</v>
      </c>
      <c r="U14" s="27">
        <f>IF(Données!U69=".",0,+Données!U69)</f>
        <v>495274</v>
      </c>
      <c r="V14" s="26">
        <f>IF(Données!V69=".",0,+Données!V69)</f>
        <v>287</v>
      </c>
      <c r="W14" s="27">
        <f>IF(Données!W69=".",0,+Données!W69)</f>
        <v>348032</v>
      </c>
      <c r="X14" s="26">
        <f>IF(Données!X69=".",0,+Données!X69)</f>
        <v>158</v>
      </c>
      <c r="Y14" s="27">
        <f>IF(Données!Y69=".",0,+Données!Y69)</f>
        <v>192622</v>
      </c>
      <c r="Z14" s="26">
        <f>IF(Données!Z69=".",0,+Données!Z69)</f>
        <v>68</v>
      </c>
      <c r="AA14" s="27">
        <f>IF(Données!AA69=".",0,+Données!AA69)</f>
        <v>85732</v>
      </c>
      <c r="AB14" s="26">
        <f t="shared" si="0"/>
        <v>2950</v>
      </c>
      <c r="AC14" s="27">
        <f t="shared" si="1"/>
        <v>3590831</v>
      </c>
      <c r="AD14" s="26">
        <f>IF(Données!AD69=".",0,+Données!AD69)</f>
        <v>2</v>
      </c>
      <c r="AE14" s="27">
        <f>IF(Données!AE69=".",0,+Données!AE69)</f>
        <v>2828</v>
      </c>
      <c r="AF14" s="26">
        <f>IF(Données!AF69=".",0,+Données!AF69)</f>
        <v>2</v>
      </c>
      <c r="AG14" s="27">
        <f>IF(Données!AG69=".",0,+Données!AG69)</f>
        <v>2464</v>
      </c>
      <c r="AH14" s="26">
        <f>IF(Données!AH69=".",0,+Données!AH69)</f>
        <v>0</v>
      </c>
      <c r="AI14" s="27">
        <f>IF(Données!AI69=".",0,+Données!AI69)</f>
        <v>0</v>
      </c>
      <c r="AJ14" s="26">
        <f>IF(Données!AJ69=".",0,+Données!AJ69)</f>
        <v>0</v>
      </c>
      <c r="AK14" s="27">
        <f>IF(Données!AK69=".",0,+Données!AK69)</f>
        <v>0</v>
      </c>
      <c r="AL14" s="26">
        <f>IF(Données!AL69=".",0,+Données!AL69)</f>
        <v>0</v>
      </c>
      <c r="AM14" s="27">
        <f>IF(Données!AM69=".",0,+Données!AM69)</f>
        <v>0</v>
      </c>
      <c r="AN14" s="26">
        <f t="shared" si="2"/>
        <v>4</v>
      </c>
      <c r="AO14" s="27">
        <f t="shared" si="3"/>
        <v>5292</v>
      </c>
      <c r="AP14" s="26">
        <f t="shared" si="4"/>
        <v>2954</v>
      </c>
      <c r="AQ14" s="27">
        <f t="shared" si="5"/>
        <v>3596123</v>
      </c>
    </row>
    <row r="15" spans="1:43" x14ac:dyDescent="0.3">
      <c r="A15" s="22" t="str">
        <f>+Données!A70</f>
        <v>1 500 à 1 999 habitants</v>
      </c>
      <c r="B15" s="23">
        <f>IF(Données!B70=".",0,+Données!B70)</f>
        <v>253</v>
      </c>
      <c r="C15" s="24">
        <f>IF(Données!C70=".",0,+Données!C70)</f>
        <v>439566</v>
      </c>
      <c r="D15" s="23">
        <f>IF(Données!D70=".",0,+Données!D70)</f>
        <v>105</v>
      </c>
      <c r="E15" s="24">
        <f>IF(Données!E70=".",0,+Données!E70)</f>
        <v>180434</v>
      </c>
      <c r="F15" s="23">
        <f>IF(Données!F70=".",0,+Données!F70)</f>
        <v>130</v>
      </c>
      <c r="G15" s="24">
        <f>IF(Données!G70=".",0,+Données!G70)</f>
        <v>224707</v>
      </c>
      <c r="H15" s="23">
        <f>IF(Données!H70=".",0,+Données!H70)</f>
        <v>91</v>
      </c>
      <c r="I15" s="24">
        <f>IF(Données!I70=".",0,+Données!I70)</f>
        <v>157215</v>
      </c>
      <c r="J15" s="23">
        <f>IF(Données!J70=".",0,+Données!J70)</f>
        <v>10</v>
      </c>
      <c r="K15" s="24">
        <f>IF(Données!K70=".",0,+Données!K70)</f>
        <v>17525</v>
      </c>
      <c r="L15" s="23">
        <f>IF(Données!L70=".",0,+Données!L70)</f>
        <v>163</v>
      </c>
      <c r="M15" s="24">
        <f>IF(Données!M70=".",0,+Données!M70)</f>
        <v>280929</v>
      </c>
      <c r="N15" s="23">
        <f>IF(Données!N70=".",0,+Données!N70)</f>
        <v>156</v>
      </c>
      <c r="O15" s="24">
        <f>IF(Données!O70=".",0,+Données!O70)</f>
        <v>269934</v>
      </c>
      <c r="P15" s="23">
        <f>IF(Données!P70=".",0,+Données!P70)</f>
        <v>68</v>
      </c>
      <c r="Q15" s="24">
        <f>IF(Données!Q70=".",0,+Données!Q70)</f>
        <v>117297</v>
      </c>
      <c r="R15" s="23">
        <f>IF(Données!R70=".",0,+Données!R70)</f>
        <v>111</v>
      </c>
      <c r="S15" s="24">
        <f>IF(Données!S70=".",0,+Données!S70)</f>
        <v>191613</v>
      </c>
      <c r="T15" s="23">
        <f>IF(Données!T70=".",0,+Données!T70)</f>
        <v>185</v>
      </c>
      <c r="U15" s="24">
        <f>IF(Données!U70=".",0,+Données!U70)</f>
        <v>316442</v>
      </c>
      <c r="V15" s="23">
        <f>IF(Données!V70=".",0,+Données!V70)</f>
        <v>151</v>
      </c>
      <c r="W15" s="24">
        <f>IF(Données!W70=".",0,+Données!W70)</f>
        <v>258928</v>
      </c>
      <c r="X15" s="23">
        <f>IF(Données!X70=".",0,+Données!X70)</f>
        <v>106</v>
      </c>
      <c r="Y15" s="24">
        <f>IF(Données!Y70=".",0,+Données!Y70)</f>
        <v>184019</v>
      </c>
      <c r="Z15" s="23">
        <f>IF(Données!Z70=".",0,+Données!Z70)</f>
        <v>47</v>
      </c>
      <c r="AA15" s="24">
        <f>IF(Données!AA70=".",0,+Données!AA70)</f>
        <v>81605</v>
      </c>
      <c r="AB15" s="23">
        <f t="shared" si="0"/>
        <v>1576</v>
      </c>
      <c r="AC15" s="24">
        <f t="shared" si="1"/>
        <v>2720214</v>
      </c>
      <c r="AD15" s="23">
        <f>IF(Données!AD70=".",0,+Données!AD70)</f>
        <v>1</v>
      </c>
      <c r="AE15" s="24">
        <f>IF(Données!AE70=".",0,+Données!AE70)</f>
        <v>1730</v>
      </c>
      <c r="AF15" s="23">
        <f>IF(Données!AF70=".",0,+Données!AF70)</f>
        <v>3</v>
      </c>
      <c r="AG15" s="24">
        <f>IF(Données!AG70=".",0,+Données!AG70)</f>
        <v>5265</v>
      </c>
      <c r="AH15" s="23">
        <f>IF(Données!AH70=".",0,+Données!AH70)</f>
        <v>3</v>
      </c>
      <c r="AI15" s="24">
        <f>IF(Données!AI70=".",0,+Données!AI70)</f>
        <v>4891</v>
      </c>
      <c r="AJ15" s="23">
        <f>IF(Données!AJ70=".",0,+Données!AJ70)</f>
        <v>0</v>
      </c>
      <c r="AK15" s="24">
        <f>IF(Données!AK70=".",0,+Données!AK70)</f>
        <v>0</v>
      </c>
      <c r="AL15" s="23">
        <f>IF(Données!AL70=".",0,+Données!AL70)</f>
        <v>0</v>
      </c>
      <c r="AM15" s="24">
        <f>IF(Données!AM70=".",0,+Données!AM70)</f>
        <v>0</v>
      </c>
      <c r="AN15" s="23">
        <f t="shared" si="2"/>
        <v>7</v>
      </c>
      <c r="AO15" s="24">
        <f t="shared" si="3"/>
        <v>11886</v>
      </c>
      <c r="AP15" s="23">
        <f t="shared" si="4"/>
        <v>1583</v>
      </c>
      <c r="AQ15" s="24">
        <f t="shared" si="5"/>
        <v>2732100</v>
      </c>
    </row>
    <row r="16" spans="1:43" x14ac:dyDescent="0.3">
      <c r="A16" s="25" t="str">
        <f>+Données!A71</f>
        <v>2 000 à 2 499 habitants</v>
      </c>
      <c r="B16" s="26">
        <f>IF(Données!B71=".",0,+Données!B71)</f>
        <v>169</v>
      </c>
      <c r="C16" s="27">
        <f>IF(Données!C71=".",0,+Données!C71)</f>
        <v>375718</v>
      </c>
      <c r="D16" s="26">
        <f>IF(Données!D71=".",0,+Données!D71)</f>
        <v>49</v>
      </c>
      <c r="E16" s="27">
        <f>IF(Données!E71=".",0,+Données!E71)</f>
        <v>109434</v>
      </c>
      <c r="F16" s="26">
        <f>IF(Données!F71=".",0,+Données!F71)</f>
        <v>95</v>
      </c>
      <c r="G16" s="27">
        <f>IF(Données!G71=".",0,+Données!G71)</f>
        <v>211704</v>
      </c>
      <c r="H16" s="26">
        <f>IF(Données!H71=".",0,+Données!H71)</f>
        <v>44</v>
      </c>
      <c r="I16" s="27">
        <f>IF(Données!I71=".",0,+Données!I71)</f>
        <v>97663</v>
      </c>
      <c r="J16" s="26">
        <f>IF(Données!J71=".",0,+Données!J71)</f>
        <v>8</v>
      </c>
      <c r="K16" s="27">
        <f>IF(Données!K71=".",0,+Données!K71)</f>
        <v>16653</v>
      </c>
      <c r="L16" s="26">
        <f>IF(Données!L71=".",0,+Données!L71)</f>
        <v>114</v>
      </c>
      <c r="M16" s="27">
        <f>IF(Données!M71=".",0,+Données!M71)</f>
        <v>257037</v>
      </c>
      <c r="N16" s="26">
        <f>IF(Données!N71=".",0,+Données!N71)</f>
        <v>93</v>
      </c>
      <c r="O16" s="27">
        <f>IF(Données!O71=".",0,+Données!O71)</f>
        <v>207082</v>
      </c>
      <c r="P16" s="26">
        <f>IF(Données!P71=".",0,+Données!P71)</f>
        <v>46</v>
      </c>
      <c r="Q16" s="27">
        <f>IF(Données!Q71=".",0,+Données!Q71)</f>
        <v>101324</v>
      </c>
      <c r="R16" s="26">
        <f>IF(Données!R71=".",0,+Données!R71)</f>
        <v>59</v>
      </c>
      <c r="S16" s="27">
        <f>IF(Données!S71=".",0,+Données!S71)</f>
        <v>131952</v>
      </c>
      <c r="T16" s="26">
        <f>IF(Données!T71=".",0,+Données!T71)</f>
        <v>132</v>
      </c>
      <c r="U16" s="27">
        <f>IF(Données!U71=".",0,+Données!U71)</f>
        <v>294369</v>
      </c>
      <c r="V16" s="26">
        <f>IF(Données!V71=".",0,+Données!V71)</f>
        <v>102</v>
      </c>
      <c r="W16" s="27">
        <f>IF(Données!W71=".",0,+Données!W71)</f>
        <v>225916</v>
      </c>
      <c r="X16" s="26">
        <f>IF(Données!X71=".",0,+Données!X71)</f>
        <v>84</v>
      </c>
      <c r="Y16" s="27">
        <f>IF(Données!Y71=".",0,+Données!Y71)</f>
        <v>186769</v>
      </c>
      <c r="Z16" s="26">
        <f>IF(Données!Z71=".",0,+Données!Z71)</f>
        <v>37</v>
      </c>
      <c r="AA16" s="27">
        <f>IF(Données!AA71=".",0,+Données!AA71)</f>
        <v>83535</v>
      </c>
      <c r="AB16" s="26">
        <f t="shared" si="0"/>
        <v>1032</v>
      </c>
      <c r="AC16" s="27">
        <f t="shared" si="1"/>
        <v>2299156</v>
      </c>
      <c r="AD16" s="26">
        <f>IF(Données!AD71=".",0,+Données!AD71)</f>
        <v>0</v>
      </c>
      <c r="AE16" s="27">
        <f>IF(Données!AE71=".",0,+Données!AE71)</f>
        <v>0</v>
      </c>
      <c r="AF16" s="26">
        <f>IF(Données!AF71=".",0,+Données!AF71)</f>
        <v>0</v>
      </c>
      <c r="AG16" s="27">
        <f>IF(Données!AG71=".",0,+Données!AG71)</f>
        <v>0</v>
      </c>
      <c r="AH16" s="26">
        <f>IF(Données!AH71=".",0,+Données!AH71)</f>
        <v>1</v>
      </c>
      <c r="AI16" s="27">
        <f>IF(Données!AI71=".",0,+Données!AI71)</f>
        <v>2168</v>
      </c>
      <c r="AJ16" s="26">
        <f>IF(Données!AJ71=".",0,+Données!AJ71)</f>
        <v>0</v>
      </c>
      <c r="AK16" s="27">
        <f>IF(Données!AK71=".",0,+Données!AK71)</f>
        <v>0</v>
      </c>
      <c r="AL16" s="26">
        <f>IF(Données!AL71=".",0,+Données!AL71)</f>
        <v>0</v>
      </c>
      <c r="AM16" s="27">
        <f>IF(Données!AM71=".",0,+Données!AM71)</f>
        <v>0</v>
      </c>
      <c r="AN16" s="26">
        <f t="shared" si="2"/>
        <v>1</v>
      </c>
      <c r="AO16" s="27">
        <f t="shared" si="3"/>
        <v>2168</v>
      </c>
      <c r="AP16" s="26">
        <f t="shared" si="4"/>
        <v>1033</v>
      </c>
      <c r="AQ16" s="27">
        <f t="shared" si="5"/>
        <v>2301324</v>
      </c>
    </row>
    <row r="17" spans="1:43" x14ac:dyDescent="0.3">
      <c r="A17" s="22" t="str">
        <f>+Données!A72</f>
        <v>2 500 à 2 999 habitants</v>
      </c>
      <c r="B17" s="23">
        <f>IF(Données!B72=".",0,+Données!B72)</f>
        <v>98</v>
      </c>
      <c r="C17" s="24">
        <f>IF(Données!C72=".",0,+Données!C72)</f>
        <v>267873</v>
      </c>
      <c r="D17" s="23">
        <f>IF(Données!D72=".",0,+Données!D72)</f>
        <v>28</v>
      </c>
      <c r="E17" s="24">
        <f>IF(Données!E72=".",0,+Données!E72)</f>
        <v>76632</v>
      </c>
      <c r="F17" s="23">
        <f>IF(Données!F72=".",0,+Données!F72)</f>
        <v>66</v>
      </c>
      <c r="G17" s="24">
        <f>IF(Données!G72=".",0,+Données!G72)</f>
        <v>178660</v>
      </c>
      <c r="H17" s="23">
        <f>IF(Données!H72=".",0,+Données!H72)</f>
        <v>36</v>
      </c>
      <c r="I17" s="24">
        <f>IF(Données!I72=".",0,+Données!I72)</f>
        <v>97757</v>
      </c>
      <c r="J17" s="23">
        <f>IF(Données!J72=".",0,+Données!J72)</f>
        <v>4</v>
      </c>
      <c r="K17" s="24">
        <f>IF(Données!K72=".",0,+Données!K72)</f>
        <v>11029</v>
      </c>
      <c r="L17" s="23">
        <f>IF(Données!L72=".",0,+Données!L72)</f>
        <v>65</v>
      </c>
      <c r="M17" s="24">
        <f>IF(Données!M72=".",0,+Données!M72)</f>
        <v>177046</v>
      </c>
      <c r="N17" s="23">
        <f>IF(Données!N72=".",0,+Données!N72)</f>
        <v>73</v>
      </c>
      <c r="O17" s="24">
        <f>IF(Données!O72=".",0,+Données!O72)</f>
        <v>197701</v>
      </c>
      <c r="P17" s="23">
        <f>IF(Données!P72=".",0,+Données!P72)</f>
        <v>34</v>
      </c>
      <c r="Q17" s="24">
        <f>IF(Données!Q72=".",0,+Données!Q72)</f>
        <v>92699</v>
      </c>
      <c r="R17" s="23">
        <f>IF(Données!R72=".",0,+Données!R72)</f>
        <v>40</v>
      </c>
      <c r="S17" s="24">
        <f>IF(Données!S72=".",0,+Données!S72)</f>
        <v>107598</v>
      </c>
      <c r="T17" s="23">
        <f>IF(Données!T72=".",0,+Données!T72)</f>
        <v>79</v>
      </c>
      <c r="U17" s="24">
        <f>IF(Données!U72=".",0,+Données!U72)</f>
        <v>218204</v>
      </c>
      <c r="V17" s="23">
        <f>IF(Données!V72=".",0,+Données!V72)</f>
        <v>71</v>
      </c>
      <c r="W17" s="24">
        <f>IF(Données!W72=".",0,+Données!W72)</f>
        <v>195215</v>
      </c>
      <c r="X17" s="23">
        <f>IF(Données!X72=".",0,+Données!X72)</f>
        <v>61</v>
      </c>
      <c r="Y17" s="24">
        <f>IF(Données!Y72=".",0,+Données!Y72)</f>
        <v>167540</v>
      </c>
      <c r="Z17" s="23">
        <f>IF(Données!Z72=".",0,+Données!Z72)</f>
        <v>28</v>
      </c>
      <c r="AA17" s="24">
        <f>IF(Données!AA72=".",0,+Données!AA72)</f>
        <v>76611</v>
      </c>
      <c r="AB17" s="23">
        <f t="shared" si="0"/>
        <v>683</v>
      </c>
      <c r="AC17" s="24">
        <f t="shared" si="1"/>
        <v>1864565</v>
      </c>
      <c r="AD17" s="23">
        <f>IF(Données!AD72=".",0,+Données!AD72)</f>
        <v>1</v>
      </c>
      <c r="AE17" s="24">
        <f>IF(Données!AE72=".",0,+Données!AE72)</f>
        <v>2594</v>
      </c>
      <c r="AF17" s="23">
        <f>IF(Données!AF72=".",0,+Données!AF72)</f>
        <v>2</v>
      </c>
      <c r="AG17" s="24">
        <f>IF(Données!AG72=".",0,+Données!AG72)</f>
        <v>5801</v>
      </c>
      <c r="AH17" s="23">
        <f>IF(Données!AH72=".",0,+Données!AH72)</f>
        <v>1</v>
      </c>
      <c r="AI17" s="24">
        <f>IF(Données!AI72=".",0,+Données!AI72)</f>
        <v>2801</v>
      </c>
      <c r="AJ17" s="23">
        <f>IF(Données!AJ72=".",0,+Données!AJ72)</f>
        <v>0</v>
      </c>
      <c r="AK17" s="24">
        <f>IF(Données!AK72=".",0,+Données!AK72)</f>
        <v>0</v>
      </c>
      <c r="AL17" s="23">
        <f>IF(Données!AL72=".",0,+Données!AL72)</f>
        <v>0</v>
      </c>
      <c r="AM17" s="24">
        <f>IF(Données!AM72=".",0,+Données!AM72)</f>
        <v>0</v>
      </c>
      <c r="AN17" s="23">
        <f t="shared" si="2"/>
        <v>4</v>
      </c>
      <c r="AO17" s="24">
        <f t="shared" si="3"/>
        <v>11196</v>
      </c>
      <c r="AP17" s="23">
        <f t="shared" si="4"/>
        <v>687</v>
      </c>
      <c r="AQ17" s="24">
        <f t="shared" si="5"/>
        <v>1875761</v>
      </c>
    </row>
    <row r="18" spans="1:43" x14ac:dyDescent="0.3">
      <c r="A18" s="25" t="str">
        <f>+Données!A73</f>
        <v>3 000 à 3 499 habitants</v>
      </c>
      <c r="B18" s="26">
        <f>IF(Données!B73=".",0,+Données!B73)</f>
        <v>83</v>
      </c>
      <c r="C18" s="27">
        <f>IF(Données!C73=".",0,+Données!C73)</f>
        <v>269986</v>
      </c>
      <c r="D18" s="26">
        <f>IF(Données!D73=".",0,+Données!D73)</f>
        <v>19</v>
      </c>
      <c r="E18" s="27">
        <f>IF(Données!E73=".",0,+Données!E73)</f>
        <v>61236</v>
      </c>
      <c r="F18" s="26">
        <f>IF(Données!F73=".",0,+Données!F73)</f>
        <v>40</v>
      </c>
      <c r="G18" s="27">
        <f>IF(Données!G73=".",0,+Données!G73)</f>
        <v>131266</v>
      </c>
      <c r="H18" s="26">
        <f>IF(Données!H73=".",0,+Données!H73)</f>
        <v>29</v>
      </c>
      <c r="I18" s="27">
        <f>IF(Données!I73=".",0,+Données!I73)</f>
        <v>93593</v>
      </c>
      <c r="J18" s="26">
        <f>IF(Données!J73=".",0,+Données!J73)</f>
        <v>7</v>
      </c>
      <c r="K18" s="27">
        <f>IF(Données!K73=".",0,+Données!K73)</f>
        <v>22993</v>
      </c>
      <c r="L18" s="26">
        <f>IF(Données!L73=".",0,+Données!L73)</f>
        <v>44</v>
      </c>
      <c r="M18" s="27">
        <f>IF(Données!M73=".",0,+Données!M73)</f>
        <v>141181</v>
      </c>
      <c r="N18" s="26">
        <f>IF(Données!N73=".",0,+Données!N73)</f>
        <v>49</v>
      </c>
      <c r="O18" s="27">
        <f>IF(Données!O73=".",0,+Données!O73)</f>
        <v>158168</v>
      </c>
      <c r="P18" s="26">
        <f>IF(Données!P73=".",0,+Données!P73)</f>
        <v>31</v>
      </c>
      <c r="Q18" s="27">
        <f>IF(Données!Q73=".",0,+Données!Q73)</f>
        <v>100608</v>
      </c>
      <c r="R18" s="26">
        <f>IF(Données!R73=".",0,+Données!R73)</f>
        <v>31</v>
      </c>
      <c r="S18" s="27">
        <f>IF(Données!S73=".",0,+Données!S73)</f>
        <v>99226</v>
      </c>
      <c r="T18" s="26">
        <f>IF(Données!T73=".",0,+Données!T73)</f>
        <v>57</v>
      </c>
      <c r="U18" s="27">
        <f>IF(Données!U73=".",0,+Données!U73)</f>
        <v>183519</v>
      </c>
      <c r="V18" s="26">
        <f>IF(Données!V73=".",0,+Données!V73)</f>
        <v>65</v>
      </c>
      <c r="W18" s="27">
        <f>IF(Données!W73=".",0,+Données!W73)</f>
        <v>211106</v>
      </c>
      <c r="X18" s="26">
        <f>IF(Données!X73=".",0,+Données!X73)</f>
        <v>46</v>
      </c>
      <c r="Y18" s="27">
        <f>IF(Données!Y73=".",0,+Données!Y73)</f>
        <v>148624</v>
      </c>
      <c r="Z18" s="26">
        <f>IF(Données!Z73=".",0,+Données!Z73)</f>
        <v>26</v>
      </c>
      <c r="AA18" s="27">
        <f>IF(Données!AA73=".",0,+Données!AA73)</f>
        <v>83984</v>
      </c>
      <c r="AB18" s="26">
        <f t="shared" si="0"/>
        <v>527</v>
      </c>
      <c r="AC18" s="27">
        <f t="shared" si="1"/>
        <v>1705490</v>
      </c>
      <c r="AD18" s="26">
        <f>IF(Données!AD73=".",0,+Données!AD73)</f>
        <v>1</v>
      </c>
      <c r="AE18" s="27">
        <f>IF(Données!AE73=".",0,+Données!AE73)</f>
        <v>3150</v>
      </c>
      <c r="AF18" s="26">
        <f>IF(Données!AF73=".",0,+Données!AF73)</f>
        <v>0</v>
      </c>
      <c r="AG18" s="27">
        <f>IF(Données!AG73=".",0,+Données!AG73)</f>
        <v>0</v>
      </c>
      <c r="AH18" s="26">
        <f>IF(Données!AH73=".",0,+Données!AH73)</f>
        <v>2</v>
      </c>
      <c r="AI18" s="27">
        <f>IF(Données!AI73=".",0,+Données!AI73)</f>
        <v>6839</v>
      </c>
      <c r="AJ18" s="26">
        <f>IF(Données!AJ73=".",0,+Données!AJ73)</f>
        <v>0</v>
      </c>
      <c r="AK18" s="27">
        <f>IF(Données!AK73=".",0,+Données!AK73)</f>
        <v>0</v>
      </c>
      <c r="AL18" s="26">
        <f>IF(Données!AL73=".",0,+Données!AL73)</f>
        <v>0</v>
      </c>
      <c r="AM18" s="27">
        <f>IF(Données!AM73=".",0,+Données!AM73)</f>
        <v>0</v>
      </c>
      <c r="AN18" s="26">
        <f t="shared" si="2"/>
        <v>3</v>
      </c>
      <c r="AO18" s="27">
        <f t="shared" si="3"/>
        <v>9989</v>
      </c>
      <c r="AP18" s="26">
        <f t="shared" si="4"/>
        <v>530</v>
      </c>
      <c r="AQ18" s="27">
        <f t="shared" si="5"/>
        <v>1715479</v>
      </c>
    </row>
    <row r="19" spans="1:43" x14ac:dyDescent="0.3">
      <c r="A19" s="22" t="str">
        <f>+Données!A74</f>
        <v>3 500 à 3 999 habitants</v>
      </c>
      <c r="B19" s="23">
        <f>IF(Données!B74=".",0,+Données!B74)</f>
        <v>55</v>
      </c>
      <c r="C19" s="24">
        <f>IF(Données!C74=".",0,+Données!C74)</f>
        <v>203740</v>
      </c>
      <c r="D19" s="23">
        <f>IF(Données!D74=".",0,+Données!D74)</f>
        <v>17</v>
      </c>
      <c r="E19" s="24">
        <f>IF(Données!E74=".",0,+Données!E74)</f>
        <v>62538</v>
      </c>
      <c r="F19" s="23">
        <f>IF(Données!F74=".",0,+Données!F74)</f>
        <v>46</v>
      </c>
      <c r="G19" s="24">
        <f>IF(Données!G74=".",0,+Données!G74)</f>
        <v>173378</v>
      </c>
      <c r="H19" s="23">
        <f>IF(Données!H74=".",0,+Données!H74)</f>
        <v>20</v>
      </c>
      <c r="I19" s="24">
        <f>IF(Données!I74=".",0,+Données!I74)</f>
        <v>73875</v>
      </c>
      <c r="J19" s="23">
        <f>IF(Données!J74=".",0,+Données!J74)</f>
        <v>5</v>
      </c>
      <c r="K19" s="24">
        <f>IF(Données!K74=".",0,+Données!K74)</f>
        <v>18500</v>
      </c>
      <c r="L19" s="23">
        <f>IF(Données!L74=".",0,+Données!L74)</f>
        <v>37</v>
      </c>
      <c r="M19" s="24">
        <f>IF(Données!M74=".",0,+Données!M74)</f>
        <v>138955</v>
      </c>
      <c r="N19" s="23">
        <f>IF(Données!N74=".",0,+Données!N74)</f>
        <v>32</v>
      </c>
      <c r="O19" s="24">
        <f>IF(Données!O74=".",0,+Données!O74)</f>
        <v>120087</v>
      </c>
      <c r="P19" s="23">
        <f>IF(Données!P74=".",0,+Données!P74)</f>
        <v>25</v>
      </c>
      <c r="Q19" s="24">
        <f>IF(Données!Q74=".",0,+Données!Q74)</f>
        <v>94785</v>
      </c>
      <c r="R19" s="23">
        <f>IF(Données!R74=".",0,+Données!R74)</f>
        <v>25</v>
      </c>
      <c r="S19" s="24">
        <f>IF(Données!S74=".",0,+Données!S74)</f>
        <v>94026</v>
      </c>
      <c r="T19" s="23">
        <f>IF(Données!T74=".",0,+Données!T74)</f>
        <v>40</v>
      </c>
      <c r="U19" s="24">
        <f>IF(Données!U74=".",0,+Données!U74)</f>
        <v>148450</v>
      </c>
      <c r="V19" s="23">
        <f>IF(Données!V74=".",0,+Données!V74)</f>
        <v>37</v>
      </c>
      <c r="W19" s="24">
        <f>IF(Données!W74=".",0,+Données!W74)</f>
        <v>136959</v>
      </c>
      <c r="X19" s="23">
        <f>IF(Données!X74=".",0,+Données!X74)</f>
        <v>38</v>
      </c>
      <c r="Y19" s="24">
        <f>IF(Données!Y74=".",0,+Données!Y74)</f>
        <v>142422</v>
      </c>
      <c r="Z19" s="23">
        <f>IF(Données!Z74=".",0,+Données!Z74)</f>
        <v>23</v>
      </c>
      <c r="AA19" s="24">
        <f>IF(Données!AA74=".",0,+Données!AA74)</f>
        <v>86181</v>
      </c>
      <c r="AB19" s="23">
        <f t="shared" si="0"/>
        <v>400</v>
      </c>
      <c r="AC19" s="24">
        <f t="shared" si="1"/>
        <v>1493896</v>
      </c>
      <c r="AD19" s="23">
        <f>IF(Données!AD74=".",0,+Données!AD74)</f>
        <v>1</v>
      </c>
      <c r="AE19" s="24">
        <f>IF(Données!AE74=".",0,+Données!AE74)</f>
        <v>3792</v>
      </c>
      <c r="AF19" s="23">
        <f>IF(Données!AF74=".",0,+Données!AF74)</f>
        <v>2</v>
      </c>
      <c r="AG19" s="24">
        <f>IF(Données!AG74=".",0,+Données!AG74)</f>
        <v>7493</v>
      </c>
      <c r="AH19" s="23">
        <f>IF(Données!AH74=".",0,+Données!AH74)</f>
        <v>0</v>
      </c>
      <c r="AI19" s="24">
        <f>IF(Données!AI74=".",0,+Données!AI74)</f>
        <v>0</v>
      </c>
      <c r="AJ19" s="23">
        <f>IF(Données!AJ74=".",0,+Données!AJ74)</f>
        <v>0</v>
      </c>
      <c r="AK19" s="24">
        <f>IF(Données!AK74=".",0,+Données!AK74)</f>
        <v>0</v>
      </c>
      <c r="AL19" s="23">
        <f>IF(Données!AL74=".",0,+Données!AL74)</f>
        <v>0</v>
      </c>
      <c r="AM19" s="24">
        <f>IF(Données!AM74=".",0,+Données!AM74)</f>
        <v>0</v>
      </c>
      <c r="AN19" s="23">
        <f t="shared" si="2"/>
        <v>3</v>
      </c>
      <c r="AO19" s="24">
        <f t="shared" si="3"/>
        <v>11285</v>
      </c>
      <c r="AP19" s="23">
        <f t="shared" si="4"/>
        <v>403</v>
      </c>
      <c r="AQ19" s="24">
        <f t="shared" si="5"/>
        <v>1505181</v>
      </c>
    </row>
    <row r="20" spans="1:43" x14ac:dyDescent="0.3">
      <c r="A20" s="25" t="str">
        <f>+Données!A75</f>
        <v>4 000 à 4 999 habitants</v>
      </c>
      <c r="B20" s="26">
        <f>IF(Données!B75=".",0,+Données!B75)</f>
        <v>77</v>
      </c>
      <c r="C20" s="27">
        <f>IF(Données!C75=".",0,+Données!C75)</f>
        <v>344033</v>
      </c>
      <c r="D20" s="26">
        <f>IF(Données!D75=".",0,+Données!D75)</f>
        <v>22</v>
      </c>
      <c r="E20" s="27">
        <f>IF(Données!E75=".",0,+Données!E75)</f>
        <v>98135</v>
      </c>
      <c r="F20" s="26">
        <f>IF(Données!F75=".",0,+Données!F75)</f>
        <v>55</v>
      </c>
      <c r="G20" s="27">
        <f>IF(Données!G75=".",0,+Données!G75)</f>
        <v>243478</v>
      </c>
      <c r="H20" s="26">
        <f>IF(Données!H75=".",0,+Données!H75)</f>
        <v>28</v>
      </c>
      <c r="I20" s="27">
        <f>IF(Données!I75=".",0,+Données!I75)</f>
        <v>124198</v>
      </c>
      <c r="J20" s="26">
        <f>IF(Données!J75=".",0,+Données!J75)</f>
        <v>2</v>
      </c>
      <c r="K20" s="27">
        <f>IF(Données!K75=".",0,+Données!K75)</f>
        <v>8504</v>
      </c>
      <c r="L20" s="26">
        <f>IF(Données!L75=".",0,+Données!L75)</f>
        <v>54</v>
      </c>
      <c r="M20" s="27">
        <f>IF(Données!M75=".",0,+Données!M75)</f>
        <v>242238</v>
      </c>
      <c r="N20" s="26">
        <f>IF(Données!N75=".",0,+Données!N75)</f>
        <v>66</v>
      </c>
      <c r="O20" s="27">
        <f>IF(Données!O75=".",0,+Données!O75)</f>
        <v>295243</v>
      </c>
      <c r="P20" s="26">
        <f>IF(Données!P75=".",0,+Données!P75)</f>
        <v>39</v>
      </c>
      <c r="Q20" s="27">
        <f>IF(Données!Q75=".",0,+Données!Q75)</f>
        <v>174639</v>
      </c>
      <c r="R20" s="26">
        <f>IF(Données!R75=".",0,+Données!R75)</f>
        <v>39</v>
      </c>
      <c r="S20" s="27">
        <f>IF(Données!S75=".",0,+Données!S75)</f>
        <v>172210</v>
      </c>
      <c r="T20" s="26">
        <f>IF(Données!T75=".",0,+Données!T75)</f>
        <v>57</v>
      </c>
      <c r="U20" s="27">
        <f>IF(Données!U75=".",0,+Données!U75)</f>
        <v>255729</v>
      </c>
      <c r="V20" s="26">
        <f>IF(Données!V75=".",0,+Données!V75)</f>
        <v>64</v>
      </c>
      <c r="W20" s="27">
        <f>IF(Données!W75=".",0,+Données!W75)</f>
        <v>282265</v>
      </c>
      <c r="X20" s="26">
        <f>IF(Données!X75=".",0,+Données!X75)</f>
        <v>41</v>
      </c>
      <c r="Y20" s="27">
        <f>IF(Données!Y75=".",0,+Données!Y75)</f>
        <v>181443</v>
      </c>
      <c r="Z20" s="26">
        <f>IF(Données!Z75=".",0,+Données!Z75)</f>
        <v>34</v>
      </c>
      <c r="AA20" s="27">
        <f>IF(Données!AA75=".",0,+Données!AA75)</f>
        <v>150287</v>
      </c>
      <c r="AB20" s="26">
        <f t="shared" si="0"/>
        <v>578</v>
      </c>
      <c r="AC20" s="27">
        <f t="shared" si="1"/>
        <v>2572402</v>
      </c>
      <c r="AD20" s="26">
        <f>IF(Données!AD75=".",0,+Données!AD75)</f>
        <v>3</v>
      </c>
      <c r="AE20" s="27">
        <f>IF(Données!AE75=".",0,+Données!AE75)</f>
        <v>13859</v>
      </c>
      <c r="AF20" s="26">
        <f>IF(Données!AF75=".",0,+Données!AF75)</f>
        <v>4</v>
      </c>
      <c r="AG20" s="27">
        <f>IF(Données!AG75=".",0,+Données!AG75)</f>
        <v>17553</v>
      </c>
      <c r="AH20" s="26">
        <f>IF(Données!AH75=".",0,+Données!AH75)</f>
        <v>1</v>
      </c>
      <c r="AI20" s="27">
        <f>IF(Données!AI75=".",0,+Données!AI75)</f>
        <v>4710</v>
      </c>
      <c r="AJ20" s="26">
        <f>IF(Données!AJ75=".",0,+Données!AJ75)</f>
        <v>0</v>
      </c>
      <c r="AK20" s="27">
        <f>IF(Données!AK75=".",0,+Données!AK75)</f>
        <v>0</v>
      </c>
      <c r="AL20" s="26">
        <f>IF(Données!AL75=".",0,+Données!AL75)</f>
        <v>0</v>
      </c>
      <c r="AM20" s="27">
        <f>IF(Données!AM75=".",0,+Données!AM75)</f>
        <v>0</v>
      </c>
      <c r="AN20" s="26">
        <f t="shared" si="2"/>
        <v>8</v>
      </c>
      <c r="AO20" s="27">
        <f t="shared" si="3"/>
        <v>36122</v>
      </c>
      <c r="AP20" s="26">
        <f t="shared" si="4"/>
        <v>586</v>
      </c>
      <c r="AQ20" s="27">
        <f t="shared" si="5"/>
        <v>2608524</v>
      </c>
    </row>
    <row r="21" spans="1:43" x14ac:dyDescent="0.3">
      <c r="A21" s="22" t="str">
        <f>+Données!A76</f>
        <v>5 000 à 5 999 habitants</v>
      </c>
      <c r="B21" s="23">
        <f>IF(Données!B76=".",0,+Données!B76)</f>
        <v>42</v>
      </c>
      <c r="C21" s="24">
        <f>IF(Données!C76=".",0,+Données!C76)</f>
        <v>228803</v>
      </c>
      <c r="D21" s="23">
        <f>IF(Données!D76=".",0,+Données!D76)</f>
        <v>20</v>
      </c>
      <c r="E21" s="24">
        <f>IF(Données!E76=".",0,+Données!E76)</f>
        <v>107949</v>
      </c>
      <c r="F21" s="23">
        <f>IF(Données!F76=".",0,+Données!F76)</f>
        <v>23</v>
      </c>
      <c r="G21" s="24">
        <f>IF(Données!G76=".",0,+Données!G76)</f>
        <v>125814</v>
      </c>
      <c r="H21" s="23">
        <f>IF(Données!H76=".",0,+Données!H76)</f>
        <v>10</v>
      </c>
      <c r="I21" s="24">
        <f>IF(Données!I76=".",0,+Données!I76)</f>
        <v>54273</v>
      </c>
      <c r="J21" s="23">
        <f>IF(Données!J76=".",0,+Données!J76)</f>
        <v>1</v>
      </c>
      <c r="K21" s="24">
        <f>IF(Données!K76=".",0,+Données!K76)</f>
        <v>5720</v>
      </c>
      <c r="L21" s="23">
        <f>IF(Données!L76=".",0,+Données!L76)</f>
        <v>40</v>
      </c>
      <c r="M21" s="24">
        <f>IF(Données!M76=".",0,+Données!M76)</f>
        <v>217974</v>
      </c>
      <c r="N21" s="23">
        <f>IF(Données!N76=".",0,+Données!N76)</f>
        <v>47</v>
      </c>
      <c r="O21" s="24">
        <f>IF(Données!O76=".",0,+Données!O76)</f>
        <v>258728</v>
      </c>
      <c r="P21" s="23">
        <f>IF(Données!P76=".",0,+Données!P76)</f>
        <v>32</v>
      </c>
      <c r="Q21" s="24">
        <f>IF(Données!Q76=".",0,+Données!Q76)</f>
        <v>176585</v>
      </c>
      <c r="R21" s="23">
        <f>IF(Données!R76=".",0,+Données!R76)</f>
        <v>13</v>
      </c>
      <c r="S21" s="24">
        <f>IF(Données!S76=".",0,+Données!S76)</f>
        <v>71162</v>
      </c>
      <c r="T21" s="23">
        <f>IF(Données!T76=".",0,+Données!T76)</f>
        <v>44</v>
      </c>
      <c r="U21" s="24">
        <f>IF(Données!U76=".",0,+Données!U76)</f>
        <v>242719</v>
      </c>
      <c r="V21" s="23">
        <f>IF(Données!V76=".",0,+Données!V76)</f>
        <v>39</v>
      </c>
      <c r="W21" s="24">
        <f>IF(Données!W76=".",0,+Données!W76)</f>
        <v>215730</v>
      </c>
      <c r="X21" s="23">
        <f>IF(Données!X76=".",0,+Données!X76)</f>
        <v>32</v>
      </c>
      <c r="Y21" s="24">
        <f>IF(Données!Y76=".",0,+Données!Y76)</f>
        <v>174791</v>
      </c>
      <c r="Z21" s="23">
        <f>IF(Données!Z76=".",0,+Données!Z76)</f>
        <v>39</v>
      </c>
      <c r="AA21" s="24">
        <f>IF(Données!AA76=".",0,+Données!AA76)</f>
        <v>217201</v>
      </c>
      <c r="AB21" s="23">
        <f t="shared" si="0"/>
        <v>382</v>
      </c>
      <c r="AC21" s="24">
        <f t="shared" si="1"/>
        <v>2097449</v>
      </c>
      <c r="AD21" s="23">
        <f>IF(Données!AD76=".",0,+Données!AD76)</f>
        <v>2</v>
      </c>
      <c r="AE21" s="24">
        <f>IF(Données!AE76=".",0,+Données!AE76)</f>
        <v>11404</v>
      </c>
      <c r="AF21" s="23">
        <f>IF(Données!AF76=".",0,+Données!AF76)</f>
        <v>1</v>
      </c>
      <c r="AG21" s="24">
        <f>IF(Données!AG76=".",0,+Données!AG76)</f>
        <v>5924</v>
      </c>
      <c r="AH21" s="23">
        <f>IF(Données!AH76=".",0,+Données!AH76)</f>
        <v>1</v>
      </c>
      <c r="AI21" s="24">
        <f>IF(Données!AI76=".",0,+Données!AI76)</f>
        <v>5530</v>
      </c>
      <c r="AJ21" s="23">
        <f>IF(Données!AJ76=".",0,+Données!AJ76)</f>
        <v>2</v>
      </c>
      <c r="AK21" s="24">
        <f>IF(Données!AK76=".",0,+Données!AK76)</f>
        <v>10308</v>
      </c>
      <c r="AL21" s="23">
        <f>IF(Données!AL76=".",0,+Données!AL76)</f>
        <v>2</v>
      </c>
      <c r="AM21" s="24">
        <f>IF(Données!AM76=".",0,+Données!AM76)</f>
        <v>10699</v>
      </c>
      <c r="AN21" s="23">
        <f t="shared" si="2"/>
        <v>8</v>
      </c>
      <c r="AO21" s="24">
        <f t="shared" si="3"/>
        <v>43865</v>
      </c>
      <c r="AP21" s="23">
        <f t="shared" si="4"/>
        <v>390</v>
      </c>
      <c r="AQ21" s="24">
        <f t="shared" si="5"/>
        <v>2141314</v>
      </c>
    </row>
    <row r="22" spans="1:43" x14ac:dyDescent="0.3">
      <c r="A22" s="25" t="str">
        <f>+Données!A77</f>
        <v>6 000 à 7 999 habitants</v>
      </c>
      <c r="B22" s="26">
        <f>IF(Données!B77=".",0,+Données!B77)</f>
        <v>92</v>
      </c>
      <c r="C22" s="27">
        <f>IF(Données!C77=".",0,+Données!C77)</f>
        <v>627863</v>
      </c>
      <c r="D22" s="26">
        <f>IF(Données!D77=".",0,+Données!D77)</f>
        <v>13</v>
      </c>
      <c r="E22" s="27">
        <f>IF(Données!E77=".",0,+Données!E77)</f>
        <v>89126</v>
      </c>
      <c r="F22" s="26">
        <f>IF(Données!F77=".",0,+Données!F77)</f>
        <v>44</v>
      </c>
      <c r="G22" s="27">
        <f>IF(Données!G77=".",0,+Données!G77)</f>
        <v>305868</v>
      </c>
      <c r="H22" s="26">
        <f>IF(Données!H77=".",0,+Données!H77)</f>
        <v>17</v>
      </c>
      <c r="I22" s="27">
        <f>IF(Données!I77=".",0,+Données!I77)</f>
        <v>114748</v>
      </c>
      <c r="J22" s="26">
        <f>IF(Données!J77=".",0,+Données!J77)</f>
        <v>4</v>
      </c>
      <c r="K22" s="27">
        <f>IF(Données!K77=".",0,+Données!K77)</f>
        <v>28037</v>
      </c>
      <c r="L22" s="26">
        <f>IF(Données!L77=".",0,+Données!L77)</f>
        <v>41</v>
      </c>
      <c r="M22" s="27">
        <f>IF(Données!M77=".",0,+Données!M77)</f>
        <v>286093</v>
      </c>
      <c r="N22" s="26">
        <f>IF(Données!N77=".",0,+Données!N77)</f>
        <v>40</v>
      </c>
      <c r="O22" s="27">
        <f>IF(Données!O77=".",0,+Données!O77)</f>
        <v>272219</v>
      </c>
      <c r="P22" s="26">
        <f>IF(Données!P77=".",0,+Données!P77)</f>
        <v>53</v>
      </c>
      <c r="Q22" s="27">
        <f>IF(Données!Q77=".",0,+Données!Q77)</f>
        <v>370724</v>
      </c>
      <c r="R22" s="26">
        <f>IF(Données!R77=".",0,+Données!R77)</f>
        <v>23</v>
      </c>
      <c r="S22" s="27">
        <f>IF(Données!S77=".",0,+Données!S77)</f>
        <v>155319</v>
      </c>
      <c r="T22" s="26">
        <f>IF(Données!T77=".",0,+Données!T77)</f>
        <v>51</v>
      </c>
      <c r="U22" s="27">
        <f>IF(Données!U77=".",0,+Données!U77)</f>
        <v>357038</v>
      </c>
      <c r="V22" s="26">
        <f>IF(Données!V77=".",0,+Données!V77)</f>
        <v>54</v>
      </c>
      <c r="W22" s="27">
        <f>IF(Données!W77=".",0,+Données!W77)</f>
        <v>366182</v>
      </c>
      <c r="X22" s="26">
        <f>IF(Données!X77=".",0,+Données!X77)</f>
        <v>38</v>
      </c>
      <c r="Y22" s="27">
        <f>IF(Données!Y77=".",0,+Données!Y77)</f>
        <v>263583</v>
      </c>
      <c r="Z22" s="26">
        <f>IF(Données!Z77=".",0,+Données!Z77)</f>
        <v>28</v>
      </c>
      <c r="AA22" s="27">
        <f>IF(Données!AA77=".",0,+Données!AA77)</f>
        <v>188574</v>
      </c>
      <c r="AB22" s="26">
        <f t="shared" si="0"/>
        <v>498</v>
      </c>
      <c r="AC22" s="27">
        <f t="shared" si="1"/>
        <v>3425374</v>
      </c>
      <c r="AD22" s="26">
        <f>IF(Données!AD77=".",0,+Données!AD77)</f>
        <v>5</v>
      </c>
      <c r="AE22" s="27">
        <f>IF(Données!AE77=".",0,+Données!AE77)</f>
        <v>35958</v>
      </c>
      <c r="AF22" s="26">
        <f>IF(Données!AF77=".",0,+Données!AF77)</f>
        <v>2</v>
      </c>
      <c r="AG22" s="27">
        <f>IF(Données!AG77=".",0,+Données!AG77)</f>
        <v>13342</v>
      </c>
      <c r="AH22" s="26">
        <f>IF(Données!AH77=".",0,+Données!AH77)</f>
        <v>0</v>
      </c>
      <c r="AI22" s="27">
        <f>IF(Données!AI77=".",0,+Données!AI77)</f>
        <v>0</v>
      </c>
      <c r="AJ22" s="26">
        <f>IF(Données!AJ77=".",0,+Données!AJ77)</f>
        <v>5</v>
      </c>
      <c r="AK22" s="27">
        <f>IF(Données!AK77=".",0,+Données!AK77)</f>
        <v>34931</v>
      </c>
      <c r="AL22" s="26">
        <f>IF(Données!AL77=".",0,+Données!AL77)</f>
        <v>3</v>
      </c>
      <c r="AM22" s="27">
        <f>IF(Données!AM77=".",0,+Données!AM77)</f>
        <v>20326</v>
      </c>
      <c r="AN22" s="26">
        <f t="shared" si="2"/>
        <v>15</v>
      </c>
      <c r="AO22" s="27">
        <f t="shared" si="3"/>
        <v>104557</v>
      </c>
      <c r="AP22" s="26">
        <f t="shared" si="4"/>
        <v>513</v>
      </c>
      <c r="AQ22" s="27">
        <f t="shared" si="5"/>
        <v>3529931</v>
      </c>
    </row>
    <row r="23" spans="1:43" x14ac:dyDescent="0.3">
      <c r="A23" s="22" t="str">
        <f>+Données!A78</f>
        <v>8 000 à 9 999 habitants</v>
      </c>
      <c r="B23" s="23">
        <f>IF(Données!B78=".",0,+Données!B78)</f>
        <v>42</v>
      </c>
      <c r="C23" s="24">
        <f>IF(Données!C78=".",0,+Données!C78)</f>
        <v>372222</v>
      </c>
      <c r="D23" s="23">
        <f>IF(Données!D78=".",0,+Données!D78)</f>
        <v>11</v>
      </c>
      <c r="E23" s="24">
        <f>IF(Données!E78=".",0,+Données!E78)</f>
        <v>97232</v>
      </c>
      <c r="F23" s="23">
        <f>IF(Données!F78=".",0,+Données!F78)</f>
        <v>24</v>
      </c>
      <c r="G23" s="24">
        <f>IF(Données!G78=".",0,+Données!G78)</f>
        <v>211571</v>
      </c>
      <c r="H23" s="23">
        <f>IF(Données!H78=".",0,+Données!H78)</f>
        <v>13</v>
      </c>
      <c r="I23" s="24">
        <f>IF(Données!I78=".",0,+Données!I78)</f>
        <v>114987</v>
      </c>
      <c r="J23" s="23">
        <f>IF(Données!J78=".",0,+Données!J78)</f>
        <v>0</v>
      </c>
      <c r="K23" s="24">
        <f>IF(Données!K78=".",0,+Données!K78)</f>
        <v>0</v>
      </c>
      <c r="L23" s="23">
        <f>IF(Données!L78=".",0,+Données!L78)</f>
        <v>16</v>
      </c>
      <c r="M23" s="24">
        <f>IF(Données!M78=".",0,+Données!M78)</f>
        <v>141841</v>
      </c>
      <c r="N23" s="23">
        <f>IF(Données!N78=".",0,+Données!N78)</f>
        <v>33</v>
      </c>
      <c r="O23" s="24">
        <f>IF(Données!O78=".",0,+Données!O78)</f>
        <v>294082</v>
      </c>
      <c r="P23" s="23">
        <f>IF(Données!P78=".",0,+Données!P78)</f>
        <v>25</v>
      </c>
      <c r="Q23" s="24">
        <f>IF(Données!Q78=".",0,+Données!Q78)</f>
        <v>226599</v>
      </c>
      <c r="R23" s="23">
        <f>IF(Données!R78=".",0,+Données!R78)</f>
        <v>16</v>
      </c>
      <c r="S23" s="24">
        <f>IF(Données!S78=".",0,+Données!S78)</f>
        <v>144409</v>
      </c>
      <c r="T23" s="23">
        <f>IF(Données!T78=".",0,+Données!T78)</f>
        <v>23</v>
      </c>
      <c r="U23" s="24">
        <f>IF(Données!U78=".",0,+Données!U78)</f>
        <v>204795</v>
      </c>
      <c r="V23" s="23">
        <f>IF(Données!V78=".",0,+Données!V78)</f>
        <v>36</v>
      </c>
      <c r="W23" s="24">
        <f>IF(Données!W78=".",0,+Données!W78)</f>
        <v>325347</v>
      </c>
      <c r="X23" s="23">
        <f>IF(Données!X78=".",0,+Données!X78)</f>
        <v>24</v>
      </c>
      <c r="Y23" s="24">
        <f>IF(Données!Y78=".",0,+Données!Y78)</f>
        <v>210920</v>
      </c>
      <c r="Z23" s="23">
        <f>IF(Données!Z78=".",0,+Données!Z78)</f>
        <v>24</v>
      </c>
      <c r="AA23" s="24">
        <f>IF(Données!AA78=".",0,+Données!AA78)</f>
        <v>214448</v>
      </c>
      <c r="AB23" s="23">
        <f t="shared" si="0"/>
        <v>287</v>
      </c>
      <c r="AC23" s="24">
        <f t="shared" si="1"/>
        <v>2558453</v>
      </c>
      <c r="AD23" s="23">
        <f>IF(Données!AD78=".",0,+Données!AD78)</f>
        <v>2</v>
      </c>
      <c r="AE23" s="24">
        <f>IF(Données!AE78=".",0,+Données!AE78)</f>
        <v>17625</v>
      </c>
      <c r="AF23" s="23">
        <f>IF(Données!AF78=".",0,+Données!AF78)</f>
        <v>4</v>
      </c>
      <c r="AG23" s="24">
        <f>IF(Données!AG78=".",0,+Données!AG78)</f>
        <v>36034</v>
      </c>
      <c r="AH23" s="23">
        <f>IF(Données!AH78=".",0,+Données!AH78)</f>
        <v>2</v>
      </c>
      <c r="AI23" s="24">
        <f>IF(Données!AI78=".",0,+Données!AI78)</f>
        <v>17813</v>
      </c>
      <c r="AJ23" s="23">
        <f>IF(Données!AJ78=".",0,+Données!AJ78)</f>
        <v>0</v>
      </c>
      <c r="AK23" s="24">
        <f>IF(Données!AK78=".",0,+Données!AK78)</f>
        <v>0</v>
      </c>
      <c r="AL23" s="23">
        <f>IF(Données!AL78=".",0,+Données!AL78)</f>
        <v>2</v>
      </c>
      <c r="AM23" s="24">
        <f>IF(Données!AM78=".",0,+Données!AM78)</f>
        <v>17215</v>
      </c>
      <c r="AN23" s="23">
        <f t="shared" si="2"/>
        <v>10</v>
      </c>
      <c r="AO23" s="24">
        <f t="shared" si="3"/>
        <v>88687</v>
      </c>
      <c r="AP23" s="23">
        <f t="shared" si="4"/>
        <v>297</v>
      </c>
      <c r="AQ23" s="24">
        <f t="shared" si="5"/>
        <v>2647140</v>
      </c>
    </row>
    <row r="24" spans="1:43" x14ac:dyDescent="0.3">
      <c r="A24" s="25" t="str">
        <f>+Données!A79</f>
        <v>10 000 à 19 999 habitants</v>
      </c>
      <c r="B24" s="26">
        <f>IF(Données!B79=".",0,+Données!B79)</f>
        <v>64</v>
      </c>
      <c r="C24" s="27">
        <f>IF(Données!C79=".",0,+Données!C79)</f>
        <v>892219</v>
      </c>
      <c r="D24" s="26">
        <f>IF(Données!D79=".",0,+Données!D79)</f>
        <v>11</v>
      </c>
      <c r="E24" s="27">
        <f>IF(Données!E79=".",0,+Données!E79)</f>
        <v>152604</v>
      </c>
      <c r="F24" s="26">
        <f>IF(Données!F79=".",0,+Données!F79)</f>
        <v>29</v>
      </c>
      <c r="G24" s="27">
        <f>IF(Données!G79=".",0,+Données!G79)</f>
        <v>404629</v>
      </c>
      <c r="H24" s="26">
        <f>IF(Données!H79=".",0,+Données!H79)</f>
        <v>22</v>
      </c>
      <c r="I24" s="27">
        <f>IF(Données!I79=".",0,+Données!I79)</f>
        <v>300574</v>
      </c>
      <c r="J24" s="26">
        <f>IF(Données!J79=".",0,+Données!J79)</f>
        <v>2</v>
      </c>
      <c r="K24" s="27">
        <f>IF(Données!K79=".",0,+Données!K79)</f>
        <v>21638</v>
      </c>
      <c r="L24" s="26">
        <f>IF(Données!L79=".",0,+Données!L79)</f>
        <v>49</v>
      </c>
      <c r="M24" s="27">
        <f>IF(Données!M79=".",0,+Données!M79)</f>
        <v>657777</v>
      </c>
      <c r="N24" s="26">
        <f>IF(Données!N79=".",0,+Données!N79)</f>
        <v>61</v>
      </c>
      <c r="O24" s="27">
        <f>IF(Données!O79=".",0,+Données!O79)</f>
        <v>782766</v>
      </c>
      <c r="P24" s="26">
        <f>IF(Données!P79=".",0,+Données!P79)</f>
        <v>92</v>
      </c>
      <c r="Q24" s="27">
        <f>IF(Données!Q79=".",0,+Données!Q79)</f>
        <v>1325486</v>
      </c>
      <c r="R24" s="26">
        <f>IF(Données!R79=".",0,+Données!R79)</f>
        <v>28</v>
      </c>
      <c r="S24" s="27">
        <f>IF(Données!S79=".",0,+Données!S79)</f>
        <v>375886</v>
      </c>
      <c r="T24" s="26">
        <f>IF(Données!T79=".",0,+Données!T79)</f>
        <v>38</v>
      </c>
      <c r="U24" s="27">
        <f>IF(Données!U79=".",0,+Données!U79)</f>
        <v>505842</v>
      </c>
      <c r="V24" s="26">
        <f>IF(Données!V79=".",0,+Données!V79)</f>
        <v>46</v>
      </c>
      <c r="W24" s="27">
        <f>IF(Données!W79=".",0,+Données!W79)</f>
        <v>597677</v>
      </c>
      <c r="X24" s="26">
        <f>IF(Données!X79=".",0,+Données!X79)</f>
        <v>32</v>
      </c>
      <c r="Y24" s="27">
        <f>IF(Données!Y79=".",0,+Données!Y79)</f>
        <v>445633</v>
      </c>
      <c r="Z24" s="26">
        <f>IF(Données!Z79=".",0,+Données!Z79)</f>
        <v>53</v>
      </c>
      <c r="AA24" s="27">
        <f>IF(Données!AA79=".",0,+Données!AA79)</f>
        <v>730915</v>
      </c>
      <c r="AB24" s="26">
        <f t="shared" si="0"/>
        <v>527</v>
      </c>
      <c r="AC24" s="27">
        <f t="shared" si="1"/>
        <v>7193646</v>
      </c>
      <c r="AD24" s="26">
        <f>IF(Données!AD79=".",0,+Données!AD79)</f>
        <v>7</v>
      </c>
      <c r="AE24" s="27">
        <f>IF(Données!AE79=".",0,+Données!AE79)</f>
        <v>108188</v>
      </c>
      <c r="AF24" s="26">
        <f>IF(Données!AF79=".",0,+Données!AF79)</f>
        <v>9</v>
      </c>
      <c r="AG24" s="27">
        <f>IF(Données!AG79=".",0,+Données!AG79)</f>
        <v>129993</v>
      </c>
      <c r="AH24" s="26">
        <f>IF(Données!AH79=".",0,+Données!AH79)</f>
        <v>3</v>
      </c>
      <c r="AI24" s="27">
        <f>IF(Données!AI79=".",0,+Données!AI79)</f>
        <v>40230</v>
      </c>
      <c r="AJ24" s="26">
        <f>IF(Données!AJ79=".",0,+Données!AJ79)</f>
        <v>4</v>
      </c>
      <c r="AK24" s="27">
        <f>IF(Données!AK79=".",0,+Données!AK79)</f>
        <v>51825</v>
      </c>
      <c r="AL24" s="26">
        <f>IF(Données!AL79=".",0,+Données!AL79)</f>
        <v>8</v>
      </c>
      <c r="AM24" s="27">
        <f>IF(Données!AM79=".",0,+Données!AM79)</f>
        <v>104685</v>
      </c>
      <c r="AN24" s="26">
        <f t="shared" si="2"/>
        <v>31</v>
      </c>
      <c r="AO24" s="27">
        <f t="shared" si="3"/>
        <v>434921</v>
      </c>
      <c r="AP24" s="26">
        <f t="shared" si="4"/>
        <v>558</v>
      </c>
      <c r="AQ24" s="27">
        <f t="shared" si="5"/>
        <v>7628567</v>
      </c>
    </row>
    <row r="25" spans="1:43" x14ac:dyDescent="0.3">
      <c r="A25" s="22" t="str">
        <f>+Données!A80</f>
        <v>20 000 à 29 999 habitants</v>
      </c>
      <c r="B25" s="23">
        <f>IF(Données!B80=".",0,+Données!B80)</f>
        <v>12</v>
      </c>
      <c r="C25" s="24">
        <f>IF(Données!C80=".",0,+Données!C80)</f>
        <v>285069</v>
      </c>
      <c r="D25" s="23">
        <f>IF(Données!D80=".",0,+Données!D80)</f>
        <v>5</v>
      </c>
      <c r="E25" s="24">
        <f>IF(Données!E80=".",0,+Données!E80)</f>
        <v>117344</v>
      </c>
      <c r="F25" s="23">
        <f>IF(Données!F80=".",0,+Données!F80)</f>
        <v>4</v>
      </c>
      <c r="G25" s="24">
        <f>IF(Données!G80=".",0,+Données!G80)</f>
        <v>84947</v>
      </c>
      <c r="H25" s="23">
        <f>IF(Données!H80=".",0,+Données!H80)</f>
        <v>4</v>
      </c>
      <c r="I25" s="24">
        <f>IF(Données!I80=".",0,+Données!I80)</f>
        <v>91994</v>
      </c>
      <c r="J25" s="23">
        <f>IF(Données!J80=".",0,+Données!J80)</f>
        <v>0</v>
      </c>
      <c r="K25" s="24">
        <f>IF(Données!K80=".",0,+Données!K80)</f>
        <v>0</v>
      </c>
      <c r="L25" s="23">
        <f>IF(Données!L80=".",0,+Données!L80)</f>
        <v>10</v>
      </c>
      <c r="M25" s="24">
        <f>IF(Données!M80=".",0,+Données!M80)</f>
        <v>229804</v>
      </c>
      <c r="N25" s="23">
        <f>IF(Données!N80=".",0,+Données!N80)</f>
        <v>20</v>
      </c>
      <c r="O25" s="24">
        <f>IF(Données!O80=".",0,+Données!O80)</f>
        <v>464570</v>
      </c>
      <c r="P25" s="23">
        <f>IF(Données!P80=".",0,+Données!P80)</f>
        <v>72</v>
      </c>
      <c r="Q25" s="24">
        <f>IF(Données!Q80=".",0,+Données!Q80)</f>
        <v>1781744</v>
      </c>
      <c r="R25" s="23">
        <f>IF(Données!R80=".",0,+Données!R80)</f>
        <v>9</v>
      </c>
      <c r="S25" s="24">
        <f>IF(Données!S80=".",0,+Données!S80)</f>
        <v>227349</v>
      </c>
      <c r="T25" s="23">
        <f>IF(Données!T80=".",0,+Données!T80)</f>
        <v>16</v>
      </c>
      <c r="U25" s="24">
        <f>IF(Données!U80=".",0,+Données!U80)</f>
        <v>395914</v>
      </c>
      <c r="V25" s="23">
        <f>IF(Données!V80=".",0,+Données!V80)</f>
        <v>12</v>
      </c>
      <c r="W25" s="24">
        <f>IF(Données!W80=".",0,+Données!W80)</f>
        <v>297405</v>
      </c>
      <c r="X25" s="23">
        <f>IF(Données!X80=".",0,+Données!X80)</f>
        <v>13</v>
      </c>
      <c r="Y25" s="24">
        <f>IF(Données!Y80=".",0,+Données!Y80)</f>
        <v>308830</v>
      </c>
      <c r="Z25" s="23">
        <f>IF(Données!Z80=".",0,+Données!Z80)</f>
        <v>12</v>
      </c>
      <c r="AA25" s="24">
        <f>IF(Données!AA80=".",0,+Données!AA80)</f>
        <v>289377</v>
      </c>
      <c r="AB25" s="23">
        <f t="shared" si="0"/>
        <v>189</v>
      </c>
      <c r="AC25" s="24">
        <f t="shared" si="1"/>
        <v>4574347</v>
      </c>
      <c r="AD25" s="23">
        <f>IF(Données!AD80=".",0,+Données!AD80)</f>
        <v>4</v>
      </c>
      <c r="AE25" s="24">
        <f>IF(Données!AE80=".",0,+Données!AE80)</f>
        <v>98843</v>
      </c>
      <c r="AF25" s="23">
        <f>IF(Données!AF80=".",0,+Données!AF80)</f>
        <v>1</v>
      </c>
      <c r="AG25" s="24">
        <f>IF(Données!AG80=".",0,+Données!AG80)</f>
        <v>21490</v>
      </c>
      <c r="AH25" s="23">
        <f>IF(Données!AH80=".",0,+Données!AH80)</f>
        <v>2</v>
      </c>
      <c r="AI25" s="24">
        <f>IF(Données!AI80=".",0,+Données!AI80)</f>
        <v>51507</v>
      </c>
      <c r="AJ25" s="23">
        <f>IF(Données!AJ80=".",0,+Données!AJ80)</f>
        <v>1</v>
      </c>
      <c r="AK25" s="24">
        <f>IF(Données!AK80=".",0,+Données!AK80)</f>
        <v>24855</v>
      </c>
      <c r="AL25" s="23">
        <f>IF(Données!AL80=".",0,+Données!AL80)</f>
        <v>0</v>
      </c>
      <c r="AM25" s="24">
        <f>IF(Données!AM80=".",0,+Données!AM80)</f>
        <v>0</v>
      </c>
      <c r="AN25" s="23">
        <f t="shared" si="2"/>
        <v>8</v>
      </c>
      <c r="AO25" s="24">
        <f t="shared" si="3"/>
        <v>196695</v>
      </c>
      <c r="AP25" s="23">
        <f t="shared" si="4"/>
        <v>197</v>
      </c>
      <c r="AQ25" s="24">
        <f t="shared" si="5"/>
        <v>4771042</v>
      </c>
    </row>
    <row r="26" spans="1:43" x14ac:dyDescent="0.3">
      <c r="A26" s="25" t="str">
        <f>+Données!A81</f>
        <v>30 000 à 49 999 habitants</v>
      </c>
      <c r="B26" s="26">
        <f>IF(Données!B81=".",0,+Données!B81)</f>
        <v>19</v>
      </c>
      <c r="C26" s="27">
        <f>IF(Données!C81=".",0,+Données!C81)</f>
        <v>711161</v>
      </c>
      <c r="D26" s="26">
        <f>IF(Données!D81=".",0,+Données!D81)</f>
        <v>5</v>
      </c>
      <c r="E26" s="27">
        <f>IF(Données!E81=".",0,+Données!E81)</f>
        <v>193405</v>
      </c>
      <c r="F26" s="26">
        <f>IF(Données!F81=".",0,+Données!F81)</f>
        <v>2</v>
      </c>
      <c r="G26" s="27">
        <f>IF(Données!G81=".",0,+Données!G81)</f>
        <v>91862</v>
      </c>
      <c r="H26" s="26">
        <f>IF(Données!H81=".",0,+Données!H81)</f>
        <v>5</v>
      </c>
      <c r="I26" s="27">
        <f>IF(Données!I81=".",0,+Données!I81)</f>
        <v>197798</v>
      </c>
      <c r="J26" s="26">
        <f>IF(Données!J81=".",0,+Données!J81)</f>
        <v>1</v>
      </c>
      <c r="K26" s="27">
        <f>IF(Données!K81=".",0,+Données!K81)</f>
        <v>47459</v>
      </c>
      <c r="L26" s="26">
        <f>IF(Données!L81=".",0,+Données!L81)</f>
        <v>6</v>
      </c>
      <c r="M26" s="27">
        <f>IF(Données!M81=".",0,+Données!M81)</f>
        <v>234378</v>
      </c>
      <c r="N26" s="26">
        <f>IF(Données!N81=".",0,+Données!N81)</f>
        <v>11</v>
      </c>
      <c r="O26" s="27">
        <f>IF(Données!O81=".",0,+Données!O81)</f>
        <v>418976</v>
      </c>
      <c r="P26" s="26">
        <f>IF(Données!P81=".",0,+Données!P81)</f>
        <v>56</v>
      </c>
      <c r="Q26" s="27">
        <f>IF(Données!Q81=".",0,+Données!Q81)</f>
        <v>2117481</v>
      </c>
      <c r="R26" s="26">
        <f>IF(Données!R81=".",0,+Données!R81)</f>
        <v>1</v>
      </c>
      <c r="S26" s="27">
        <f>IF(Données!S81=".",0,+Données!S81)</f>
        <v>48335</v>
      </c>
      <c r="T26" s="26">
        <f>IF(Données!T81=".",0,+Données!T81)</f>
        <v>10</v>
      </c>
      <c r="U26" s="27">
        <f>IF(Données!U81=".",0,+Données!U81)</f>
        <v>377004</v>
      </c>
      <c r="V26" s="26">
        <f>IF(Données!V81=".",0,+Données!V81)</f>
        <v>6</v>
      </c>
      <c r="W26" s="27">
        <f>IF(Données!W81=".",0,+Données!W81)</f>
        <v>264689</v>
      </c>
      <c r="X26" s="26">
        <f>IF(Données!X81=".",0,+Données!X81)</f>
        <v>3</v>
      </c>
      <c r="Y26" s="27">
        <f>IF(Données!Y81=".",0,+Données!Y81)</f>
        <v>141563</v>
      </c>
      <c r="Z26" s="26">
        <f>IF(Données!Z81=".",0,+Données!Z81)</f>
        <v>16</v>
      </c>
      <c r="AA26" s="27">
        <f>IF(Données!AA81=".",0,+Données!AA81)</f>
        <v>629126</v>
      </c>
      <c r="AB26" s="26">
        <f t="shared" si="0"/>
        <v>141</v>
      </c>
      <c r="AC26" s="27">
        <f t="shared" si="1"/>
        <v>5473237</v>
      </c>
      <c r="AD26" s="26">
        <f>IF(Données!AD81=".",0,+Données!AD81)</f>
        <v>1</v>
      </c>
      <c r="AE26" s="27">
        <f>IF(Données!AE81=".",0,+Données!AE81)</f>
        <v>30943</v>
      </c>
      <c r="AF26" s="26">
        <f>IF(Données!AF81=".",0,+Données!AF81)</f>
        <v>1</v>
      </c>
      <c r="AG26" s="27">
        <f>IF(Données!AG81=".",0,+Données!AG81)</f>
        <v>39346</v>
      </c>
      <c r="AH26" s="26">
        <f>IF(Données!AH81=".",0,+Données!AH81)</f>
        <v>1</v>
      </c>
      <c r="AI26" s="27">
        <f>IF(Données!AI81=".",0,+Données!AI81)</f>
        <v>35551</v>
      </c>
      <c r="AJ26" s="26">
        <f>IF(Données!AJ81=".",0,+Données!AJ81)</f>
        <v>6</v>
      </c>
      <c r="AK26" s="27">
        <f>IF(Données!AK81=".",0,+Données!AK81)</f>
        <v>217818</v>
      </c>
      <c r="AL26" s="26">
        <f>IF(Données!AL81=".",0,+Données!AL81)</f>
        <v>1</v>
      </c>
      <c r="AM26" s="27">
        <f>IF(Données!AM81=".",0,+Données!AM81)</f>
        <v>32156</v>
      </c>
      <c r="AN26" s="26">
        <f t="shared" si="2"/>
        <v>10</v>
      </c>
      <c r="AO26" s="27">
        <f t="shared" si="3"/>
        <v>355814</v>
      </c>
      <c r="AP26" s="26">
        <f t="shared" si="4"/>
        <v>151</v>
      </c>
      <c r="AQ26" s="27">
        <f t="shared" si="5"/>
        <v>5829051</v>
      </c>
    </row>
    <row r="27" spans="1:43" x14ac:dyDescent="0.3">
      <c r="A27" s="22" t="str">
        <f>+Données!A82</f>
        <v>50 000 à 79 999 habitants</v>
      </c>
      <c r="B27" s="23">
        <f>IF(Données!B82=".",0,+Données!B82)</f>
        <v>4</v>
      </c>
      <c r="C27" s="24">
        <f>IF(Données!C82=".",0,+Données!C82)</f>
        <v>243688</v>
      </c>
      <c r="D27" s="23">
        <f>IF(Données!D82=".",0,+Données!D82)</f>
        <v>0</v>
      </c>
      <c r="E27" s="24">
        <f>IF(Données!E82=".",0,+Données!E82)</f>
        <v>0</v>
      </c>
      <c r="F27" s="23">
        <f>IF(Données!F82=".",0,+Données!F82)</f>
        <v>3</v>
      </c>
      <c r="G27" s="24">
        <f>IF(Données!G82=".",0,+Données!G82)</f>
        <v>177687</v>
      </c>
      <c r="H27" s="23">
        <f>IF(Données!H82=".",0,+Données!H82)</f>
        <v>1</v>
      </c>
      <c r="I27" s="24">
        <f>IF(Données!I82=".",0,+Données!I82)</f>
        <v>64238</v>
      </c>
      <c r="J27" s="23">
        <f>IF(Données!J82=".",0,+Données!J82)</f>
        <v>1</v>
      </c>
      <c r="K27" s="24">
        <f>IF(Données!K82=".",0,+Données!K82)</f>
        <v>75343</v>
      </c>
      <c r="L27" s="23">
        <f>IF(Données!L82=".",0,+Données!L82)</f>
        <v>2</v>
      </c>
      <c r="M27" s="24">
        <f>IF(Données!M82=".",0,+Données!M82)</f>
        <v>129803</v>
      </c>
      <c r="N27" s="23">
        <f>IF(Données!N82=".",0,+Données!N82)</f>
        <v>4</v>
      </c>
      <c r="O27" s="24">
        <f>IF(Données!O82=".",0,+Données!O82)</f>
        <v>238828</v>
      </c>
      <c r="P27" s="23">
        <f>IF(Données!P82=".",0,+Données!P82)</f>
        <v>30</v>
      </c>
      <c r="Q27" s="24">
        <f>IF(Données!Q82=".",0,+Données!Q82)</f>
        <v>1809459</v>
      </c>
      <c r="R27" s="23">
        <f>IF(Données!R82=".",0,+Données!R82)</f>
        <v>1</v>
      </c>
      <c r="S27" s="24">
        <f>IF(Données!S82=".",0,+Données!S82)</f>
        <v>78028</v>
      </c>
      <c r="T27" s="23">
        <f>IF(Données!T82=".",0,+Données!T82)</f>
        <v>6</v>
      </c>
      <c r="U27" s="24">
        <f>IF(Données!U82=".",0,+Données!U82)</f>
        <v>415977</v>
      </c>
      <c r="V27" s="23">
        <f>IF(Données!V82=".",0,+Données!V82)</f>
        <v>3</v>
      </c>
      <c r="W27" s="24">
        <f>IF(Données!W82=".",0,+Données!W82)</f>
        <v>169784</v>
      </c>
      <c r="X27" s="23">
        <f>IF(Données!X82=".",0,+Données!X82)</f>
        <v>4</v>
      </c>
      <c r="Y27" s="24">
        <f>IF(Données!Y82=".",0,+Données!Y82)</f>
        <v>232445</v>
      </c>
      <c r="Z27" s="23">
        <f>IF(Données!Z82=".",0,+Données!Z82)</f>
        <v>7</v>
      </c>
      <c r="AA27" s="24">
        <f>IF(Données!AA82=".",0,+Données!AA82)</f>
        <v>431448</v>
      </c>
      <c r="AB27" s="23">
        <f t="shared" si="0"/>
        <v>66</v>
      </c>
      <c r="AC27" s="24">
        <f t="shared" si="1"/>
        <v>4066728</v>
      </c>
      <c r="AD27" s="23">
        <f>IF(Données!AD82=".",0,+Données!AD82)</f>
        <v>1</v>
      </c>
      <c r="AE27" s="24">
        <f>IF(Données!AE82=".",0,+Données!AE82)</f>
        <v>51760</v>
      </c>
      <c r="AF27" s="23">
        <f>IF(Données!AF82=".",0,+Données!AF82)</f>
        <v>1</v>
      </c>
      <c r="AG27" s="24">
        <f>IF(Données!AG82=".",0,+Données!AG82)</f>
        <v>75165</v>
      </c>
      <c r="AH27" s="23">
        <f>IF(Données!AH82=".",0,+Données!AH82)</f>
        <v>2</v>
      </c>
      <c r="AI27" s="24">
        <f>IF(Données!AI82=".",0,+Données!AI82)</f>
        <v>115688</v>
      </c>
      <c r="AJ27" s="23">
        <f>IF(Données!AJ82=".",0,+Données!AJ82)</f>
        <v>2</v>
      </c>
      <c r="AK27" s="24">
        <f>IF(Données!AK82=".",0,+Données!AK82)</f>
        <v>112024</v>
      </c>
      <c r="AL27" s="23">
        <f>IF(Données!AL82=".",0,+Données!AL82)</f>
        <v>1</v>
      </c>
      <c r="AM27" s="24">
        <f>IF(Données!AM82=".",0,+Données!AM82)</f>
        <v>71437</v>
      </c>
      <c r="AN27" s="23">
        <f t="shared" si="2"/>
        <v>7</v>
      </c>
      <c r="AO27" s="24">
        <f t="shared" si="3"/>
        <v>426074</v>
      </c>
      <c r="AP27" s="23">
        <f t="shared" si="4"/>
        <v>73</v>
      </c>
      <c r="AQ27" s="24">
        <f t="shared" si="5"/>
        <v>4492802</v>
      </c>
    </row>
    <row r="28" spans="1:43" x14ac:dyDescent="0.3">
      <c r="A28" s="25" t="str">
        <f>+Données!A83</f>
        <v>80 000 à 99 999 habitants</v>
      </c>
      <c r="B28" s="26">
        <f>IF(Données!B83=".",0,+Données!B83)</f>
        <v>0</v>
      </c>
      <c r="C28" s="27">
        <f>IF(Données!C83=".",0,+Données!C83)</f>
        <v>0</v>
      </c>
      <c r="D28" s="26">
        <f>IF(Données!D83=".",0,+Données!D83)</f>
        <v>0</v>
      </c>
      <c r="E28" s="27">
        <f>IF(Données!E83=".",0,+Données!E83)</f>
        <v>0</v>
      </c>
      <c r="F28" s="26">
        <f>IF(Données!F83=".",0,+Données!F83)</f>
        <v>0</v>
      </c>
      <c r="G28" s="27">
        <f>IF(Données!G83=".",0,+Données!G83)</f>
        <v>0</v>
      </c>
      <c r="H28" s="26">
        <f>IF(Données!H83=".",0,+Données!H83)</f>
        <v>0</v>
      </c>
      <c r="I28" s="27">
        <f>IF(Données!I83=".",0,+Données!I83)</f>
        <v>0</v>
      </c>
      <c r="J28" s="26">
        <f>IF(Données!J83=".",0,+Données!J83)</f>
        <v>0</v>
      </c>
      <c r="K28" s="27">
        <f>IF(Données!K83=".",0,+Données!K83)</f>
        <v>0</v>
      </c>
      <c r="L28" s="26">
        <f>IF(Données!L83=".",0,+Données!L83)</f>
        <v>0</v>
      </c>
      <c r="M28" s="27">
        <f>IF(Données!M83=".",0,+Données!M83)</f>
        <v>0</v>
      </c>
      <c r="N28" s="26">
        <f>IF(Données!N83=".",0,+Données!N83)</f>
        <v>3</v>
      </c>
      <c r="O28" s="27">
        <f>IF(Données!O83=".",0,+Données!O83)</f>
        <v>285680</v>
      </c>
      <c r="P28" s="26">
        <f>IF(Données!P83=".",0,+Données!P83)</f>
        <v>10</v>
      </c>
      <c r="Q28" s="27">
        <f>IF(Données!Q83=".",0,+Données!Q83)</f>
        <v>890963</v>
      </c>
      <c r="R28" s="26">
        <f>IF(Données!R83=".",0,+Données!R83)</f>
        <v>0</v>
      </c>
      <c r="S28" s="27">
        <f>IF(Données!S83=".",0,+Données!S83)</f>
        <v>0</v>
      </c>
      <c r="T28" s="26">
        <f>IF(Données!T83=".",0,+Données!T83)</f>
        <v>1</v>
      </c>
      <c r="U28" s="27">
        <f>IF(Données!U83=".",0,+Données!U83)</f>
        <v>89472</v>
      </c>
      <c r="V28" s="26">
        <f>IF(Données!V83=".",0,+Données!V83)</f>
        <v>1</v>
      </c>
      <c r="W28" s="27">
        <f>IF(Données!W83=".",0,+Données!W83)</f>
        <v>80815</v>
      </c>
      <c r="X28" s="26">
        <f>IF(Données!X83=".",0,+Données!X83)</f>
        <v>0</v>
      </c>
      <c r="Y28" s="27">
        <f>IF(Données!Y83=".",0,+Données!Y83)</f>
        <v>0</v>
      </c>
      <c r="Z28" s="26">
        <f>IF(Données!Z83=".",0,+Données!Z83)</f>
        <v>1</v>
      </c>
      <c r="AA28" s="27">
        <f>IF(Données!AA83=".",0,+Données!AA83)</f>
        <v>91760</v>
      </c>
      <c r="AB28" s="26">
        <f t="shared" si="0"/>
        <v>16</v>
      </c>
      <c r="AC28" s="27">
        <f t="shared" si="1"/>
        <v>1438690</v>
      </c>
      <c r="AD28" s="26">
        <f>IF(Données!AD83=".",0,+Données!AD83)</f>
        <v>0</v>
      </c>
      <c r="AE28" s="27">
        <f>IF(Données!AE83=".",0,+Données!AE83)</f>
        <v>0</v>
      </c>
      <c r="AF28" s="26">
        <f>IF(Données!AF83=".",0,+Données!AF83)</f>
        <v>0</v>
      </c>
      <c r="AG28" s="27">
        <f>IF(Données!AG83=".",0,+Données!AG83)</f>
        <v>0</v>
      </c>
      <c r="AH28" s="26">
        <f>IF(Données!AH83=".",0,+Données!AH83)</f>
        <v>0</v>
      </c>
      <c r="AI28" s="27">
        <f>IF(Données!AI83=".",0,+Données!AI83)</f>
        <v>0</v>
      </c>
      <c r="AJ28" s="26">
        <f>IF(Données!AJ83=".",0,+Données!AJ83)</f>
        <v>2</v>
      </c>
      <c r="AK28" s="27">
        <f>IF(Données!AK83=".",0,+Données!AK83)</f>
        <v>167218</v>
      </c>
      <c r="AL28" s="26">
        <f>IF(Données!AL83=".",0,+Données!AL83)</f>
        <v>0</v>
      </c>
      <c r="AM28" s="27">
        <f>IF(Données!AM83=".",0,+Données!AM83)</f>
        <v>0</v>
      </c>
      <c r="AN28" s="26">
        <f t="shared" si="2"/>
        <v>2</v>
      </c>
      <c r="AO28" s="27">
        <f t="shared" si="3"/>
        <v>167218</v>
      </c>
      <c r="AP28" s="26">
        <f t="shared" si="4"/>
        <v>18</v>
      </c>
      <c r="AQ28" s="27">
        <f t="shared" si="5"/>
        <v>1605908</v>
      </c>
    </row>
    <row r="29" spans="1:43" x14ac:dyDescent="0.3">
      <c r="A29" s="22" t="str">
        <f>+Données!A84</f>
        <v>100 000 à 199 999 habitants</v>
      </c>
      <c r="B29" s="23">
        <f>IF(Données!B84=".",0,+Données!B84)</f>
        <v>5</v>
      </c>
      <c r="C29" s="24">
        <f>IF(Données!C84=".",0,+Données!C84)</f>
        <v>770188</v>
      </c>
      <c r="D29" s="23">
        <f>IF(Données!D84=".",0,+Données!D84)</f>
        <v>2</v>
      </c>
      <c r="E29" s="24">
        <f>IF(Données!E84=".",0,+Données!E84)</f>
        <v>279998</v>
      </c>
      <c r="F29" s="23">
        <f>IF(Données!F84=".",0,+Données!F84)</f>
        <v>1</v>
      </c>
      <c r="G29" s="24">
        <f>IF(Données!G84=".",0,+Données!G84)</f>
        <v>140993</v>
      </c>
      <c r="H29" s="23">
        <f>IF(Données!H84=".",0,+Données!H84)</f>
        <v>2</v>
      </c>
      <c r="I29" s="24">
        <f>IF(Données!I84=".",0,+Données!I84)</f>
        <v>255012</v>
      </c>
      <c r="J29" s="23">
        <f>IF(Données!J84=".",0,+Données!J84)</f>
        <v>0</v>
      </c>
      <c r="K29" s="24">
        <f>IF(Données!K84=".",0,+Données!K84)</f>
        <v>0</v>
      </c>
      <c r="L29" s="23">
        <f>IF(Données!L84=".",0,+Données!L84)</f>
        <v>4</v>
      </c>
      <c r="M29" s="24">
        <f>IF(Données!M84=".",0,+Données!M84)</f>
        <v>509484</v>
      </c>
      <c r="N29" s="23">
        <f>IF(Données!N84=".",0,+Données!N84)</f>
        <v>1</v>
      </c>
      <c r="O29" s="24">
        <f>IF(Données!O84=".",0,+Données!O84)</f>
        <v>134780</v>
      </c>
      <c r="P29" s="23">
        <f>IF(Données!P84=".",0,+Données!P84)</f>
        <v>4</v>
      </c>
      <c r="Q29" s="24">
        <f>IF(Données!Q84=".",0,+Données!Q84)</f>
        <v>487005</v>
      </c>
      <c r="R29" s="23">
        <f>IF(Données!R84=".",0,+Données!R84)</f>
        <v>3</v>
      </c>
      <c r="S29" s="24">
        <f>IF(Données!S84=".",0,+Données!S84)</f>
        <v>391191</v>
      </c>
      <c r="T29" s="23">
        <f>IF(Données!T84=".",0,+Données!T84)</f>
        <v>1</v>
      </c>
      <c r="U29" s="24">
        <f>IF(Données!U84=".",0,+Données!U84)</f>
        <v>129754</v>
      </c>
      <c r="V29" s="23">
        <f>IF(Données!V84=".",0,+Données!V84)</f>
        <v>2</v>
      </c>
      <c r="W29" s="24">
        <f>IF(Données!W84=".",0,+Données!W84)</f>
        <v>271440</v>
      </c>
      <c r="X29" s="23">
        <f>IF(Données!X84=".",0,+Données!X84)</f>
        <v>2</v>
      </c>
      <c r="Y29" s="24">
        <f>IF(Données!Y84=".",0,+Données!Y84)</f>
        <v>302737</v>
      </c>
      <c r="Z29" s="23">
        <f>IF(Données!Z84=".",0,+Données!Z84)</f>
        <v>2</v>
      </c>
      <c r="AA29" s="24">
        <f>IF(Données!AA84=".",0,+Données!AA84)</f>
        <v>328767</v>
      </c>
      <c r="AB29" s="23">
        <f t="shared" si="0"/>
        <v>29</v>
      </c>
      <c r="AC29" s="24">
        <f t="shared" si="1"/>
        <v>4001349</v>
      </c>
      <c r="AD29" s="23">
        <f>IF(Données!AD84=".",0,+Données!AD84)</f>
        <v>0</v>
      </c>
      <c r="AE29" s="24">
        <f>IF(Données!AE84=".",0,+Données!AE84)</f>
        <v>0</v>
      </c>
      <c r="AF29" s="23">
        <f>IF(Données!AF84=".",0,+Données!AF84)</f>
        <v>0</v>
      </c>
      <c r="AG29" s="24">
        <f>IF(Données!AG84=".",0,+Données!AG84)</f>
        <v>0</v>
      </c>
      <c r="AH29" s="23">
        <f>IF(Données!AH84=".",0,+Données!AH84)</f>
        <v>0</v>
      </c>
      <c r="AI29" s="24">
        <f>IF(Données!AI84=".",0,+Données!AI84)</f>
        <v>0</v>
      </c>
      <c r="AJ29" s="23">
        <f>IF(Données!AJ84=".",0,+Données!AJ84)</f>
        <v>2</v>
      </c>
      <c r="AK29" s="24">
        <f>IF(Données!AK84=".",0,+Données!AK84)</f>
        <v>262369</v>
      </c>
      <c r="AL29" s="23">
        <f>IF(Données!AL84=".",0,+Données!AL84)</f>
        <v>0</v>
      </c>
      <c r="AM29" s="24">
        <f>IF(Données!AM84=".",0,+Données!AM84)</f>
        <v>0</v>
      </c>
      <c r="AN29" s="23">
        <f t="shared" si="2"/>
        <v>2</v>
      </c>
      <c r="AO29" s="24">
        <f t="shared" si="3"/>
        <v>262369</v>
      </c>
      <c r="AP29" s="23">
        <f t="shared" si="4"/>
        <v>31</v>
      </c>
      <c r="AQ29" s="24">
        <f t="shared" si="5"/>
        <v>4263718</v>
      </c>
    </row>
    <row r="30" spans="1:43" x14ac:dyDescent="0.3">
      <c r="A30" s="25" t="str">
        <f>+Données!A85</f>
        <v>200 000 habitants ou plus</v>
      </c>
      <c r="B30" s="26">
        <f>IF(Données!B85=".",0,+Données!B85)</f>
        <v>1</v>
      </c>
      <c r="C30" s="27">
        <f>IF(Données!C85=".",0,+Données!C85)</f>
        <v>520774</v>
      </c>
      <c r="D30" s="26">
        <f>IF(Données!D85=".",0,+Données!D85)</f>
        <v>0</v>
      </c>
      <c r="E30" s="27">
        <f>IF(Données!E85=".",0,+Données!E85)</f>
        <v>0</v>
      </c>
      <c r="F30" s="26">
        <f>IF(Données!F85=".",0,+Données!F85)</f>
        <v>1</v>
      </c>
      <c r="G30" s="27">
        <f>IF(Données!G85=".",0,+Données!G85)</f>
        <v>227830</v>
      </c>
      <c r="H30" s="26">
        <f>IF(Données!H85=".",0,+Données!H85)</f>
        <v>0</v>
      </c>
      <c r="I30" s="27">
        <f>IF(Données!I85=".",0,+Données!I85)</f>
        <v>0</v>
      </c>
      <c r="J30" s="26">
        <f>IF(Données!J85=".",0,+Données!J85)</f>
        <v>0</v>
      </c>
      <c r="K30" s="27">
        <f>IF(Données!K85=".",0,+Données!K85)</f>
        <v>0</v>
      </c>
      <c r="L30" s="26">
        <f>IF(Données!L85=".",0,+Données!L85)</f>
        <v>1</v>
      </c>
      <c r="M30" s="27">
        <f>IF(Données!M85=".",0,+Données!M85)</f>
        <v>291709</v>
      </c>
      <c r="N30" s="26">
        <f>IF(Données!N85=".",0,+Données!N85)</f>
        <v>1</v>
      </c>
      <c r="O30" s="27">
        <f>IF(Données!O85=".",0,+Données!O85)</f>
        <v>238695</v>
      </c>
      <c r="P30" s="26">
        <f>IF(Données!P85=".",0,+Données!P85)</f>
        <v>1</v>
      </c>
      <c r="Q30" s="27">
        <f>IF(Données!Q85=".",0,+Données!Q85)</f>
        <v>2113705</v>
      </c>
      <c r="R30" s="26">
        <f>IF(Données!R85=".",0,+Données!R85)</f>
        <v>0</v>
      </c>
      <c r="S30" s="27">
        <f>IF(Données!S85=".",0,+Données!S85)</f>
        <v>0</v>
      </c>
      <c r="T30" s="26">
        <f>IF(Données!T85=".",0,+Données!T85)</f>
        <v>1</v>
      </c>
      <c r="U30" s="27">
        <f>IF(Données!U85=".",0,+Données!U85)</f>
        <v>265328</v>
      </c>
      <c r="V30" s="26">
        <f>IF(Données!V85=".",0,+Données!V85)</f>
        <v>2</v>
      </c>
      <c r="W30" s="27">
        <f>IF(Données!W85=".",0,+Données!W85)</f>
        <v>818785</v>
      </c>
      <c r="X30" s="26">
        <f>IF(Données!X85=".",0,+Données!X85)</f>
        <v>1</v>
      </c>
      <c r="Y30" s="27">
        <f>IF(Données!Y85=".",0,+Données!Y85)</f>
        <v>325070</v>
      </c>
      <c r="Z30" s="26">
        <f>IF(Données!Z85=".",0,+Données!Z85)</f>
        <v>2</v>
      </c>
      <c r="AA30" s="27">
        <f>IF(Données!AA85=".",0,+Données!AA85)</f>
        <v>1230916</v>
      </c>
      <c r="AB30" s="26">
        <f t="shared" si="0"/>
        <v>11</v>
      </c>
      <c r="AC30" s="27">
        <f t="shared" si="1"/>
        <v>6032812</v>
      </c>
      <c r="AD30" s="26">
        <f>IF(Données!AD85=".",0,+Données!AD85)</f>
        <v>0</v>
      </c>
      <c r="AE30" s="27">
        <f>IF(Données!AE85=".",0,+Données!AE85)</f>
        <v>0</v>
      </c>
      <c r="AF30" s="26">
        <f>IF(Données!AF85=".",0,+Données!AF85)</f>
        <v>0</v>
      </c>
      <c r="AG30" s="27">
        <f>IF(Données!AG85=".",0,+Données!AG85)</f>
        <v>0</v>
      </c>
      <c r="AH30" s="26">
        <f>IF(Données!AH85=".",0,+Données!AH85)</f>
        <v>0</v>
      </c>
      <c r="AI30" s="27">
        <f>IF(Données!AI85=".",0,+Données!AI85)</f>
        <v>0</v>
      </c>
      <c r="AJ30" s="26">
        <f>IF(Données!AJ85=".",0,+Données!AJ85)</f>
        <v>0</v>
      </c>
      <c r="AK30" s="27">
        <f>IF(Données!AK85=".",0,+Données!AK85)</f>
        <v>0</v>
      </c>
      <c r="AL30" s="26">
        <f>IF(Données!AL85=".",0,+Données!AL85)</f>
        <v>0</v>
      </c>
      <c r="AM30" s="27">
        <f>IF(Données!AM85=".",0,+Données!AM85)</f>
        <v>0</v>
      </c>
      <c r="AN30" s="26">
        <f t="shared" si="2"/>
        <v>0</v>
      </c>
      <c r="AO30" s="27">
        <f t="shared" si="3"/>
        <v>0</v>
      </c>
      <c r="AP30" s="26">
        <f t="shared" si="4"/>
        <v>11</v>
      </c>
      <c r="AQ30" s="27">
        <f t="shared" si="5"/>
        <v>6032812</v>
      </c>
    </row>
    <row r="31" spans="1:43" x14ac:dyDescent="0.3">
      <c r="A31" s="43" t="str">
        <f>+Données!A86</f>
        <v>Total</v>
      </c>
      <c r="B31" s="44">
        <f>IF(Données!B86=".",0,+Données!B86)</f>
        <v>4025</v>
      </c>
      <c r="C31" s="45">
        <f>IF(Données!C86=".",0,+Données!C86)</f>
        <v>8163884</v>
      </c>
      <c r="D31" s="44">
        <f>IF(Données!D86=".",0,+Données!D86)</f>
        <v>3685</v>
      </c>
      <c r="E31" s="45">
        <f>IF(Données!E86=".",0,+Données!E86)</f>
        <v>2803977</v>
      </c>
      <c r="F31" s="44">
        <f>IF(Données!F86=".",0,+Données!F86)</f>
        <v>1202</v>
      </c>
      <c r="G31" s="45">
        <f>IF(Données!G86=".",0,+Données!G86)</f>
        <v>3422845</v>
      </c>
      <c r="H31" s="44">
        <f>+Données!H86</f>
        <v>1754</v>
      </c>
      <c r="I31" s="45">
        <f>+Données!I86</f>
        <v>2581597</v>
      </c>
      <c r="J31" s="44">
        <f>IF(Données!J86=".",0,+Données!J86)</f>
        <v>360</v>
      </c>
      <c r="K31" s="45">
        <f>IF(Données!K86=".",0,+Données!K86)</f>
        <v>351276</v>
      </c>
      <c r="L31" s="44">
        <f>IF(Données!L86=".",0,+Données!L86)</f>
        <v>5115</v>
      </c>
      <c r="M31" s="45">
        <f>IF(Données!M86=".",0,+Données!M86)</f>
        <v>5560079</v>
      </c>
      <c r="N31" s="44">
        <f>+Données!N86</f>
        <v>3782</v>
      </c>
      <c r="O31" s="45">
        <f>+Données!O86</f>
        <v>5998916</v>
      </c>
      <c r="P31" s="44">
        <f>IF(Données!P86=".",0,+Données!P86)</f>
        <v>1266</v>
      </c>
      <c r="Q31" s="45">
        <f>IF(Données!Q86=".",0,+Données!Q86)</f>
        <v>12380964</v>
      </c>
      <c r="R31" s="44">
        <f>IF(Données!R86=".",0,+Données!R86)</f>
        <v>2644</v>
      </c>
      <c r="S31" s="45">
        <f>IF(Données!S86=".",0,+Données!S86)</f>
        <v>3339074</v>
      </c>
      <c r="T31" s="44">
        <f>+Données!T86</f>
        <v>4293</v>
      </c>
      <c r="U31" s="45">
        <f>+Données!U86</f>
        <v>6113384</v>
      </c>
      <c r="V31" s="44">
        <f>IF(Données!V86=".",0,+Données!V86)</f>
        <v>4446</v>
      </c>
      <c r="W31" s="45">
        <f>IF(Données!W86=".",0,+Données!W86)</f>
        <v>6080731</v>
      </c>
      <c r="X31" s="44">
        <f>IF(Données!X86=".",0,+Données!X86)</f>
        <v>1228</v>
      </c>
      <c r="Y31" s="45">
        <f>IF(Données!Y86=".",0,+Données!Y86)</f>
        <v>3879216</v>
      </c>
      <c r="Z31" s="44">
        <f>+Données!Z86</f>
        <v>946</v>
      </c>
      <c r="AA31" s="45">
        <f>+Données!AA86</f>
        <v>5170312</v>
      </c>
      <c r="AB31" s="44">
        <f t="shared" si="0"/>
        <v>34746</v>
      </c>
      <c r="AC31" s="45">
        <f t="shared" si="1"/>
        <v>65846255</v>
      </c>
      <c r="AD31" s="44">
        <f>IF(Données!AD86=".",0,+Données!AD86)</f>
        <v>32</v>
      </c>
      <c r="AE31" s="45">
        <f>IF(Données!AE86=".",0,+Données!AE86)</f>
        <v>383569</v>
      </c>
      <c r="AF31" s="44">
        <f>+Données!AF86</f>
        <v>34</v>
      </c>
      <c r="AG31" s="45">
        <f>+Données!AG86</f>
        <v>361019</v>
      </c>
      <c r="AH31" s="44">
        <f>IF(Données!AH86=".",0,+Données!AH86)</f>
        <v>22</v>
      </c>
      <c r="AI31" s="45">
        <f>IF(Données!AI86=".",0,+Données!AI86)</f>
        <v>288382</v>
      </c>
      <c r="AJ31" s="44">
        <f>IF(Données!AJ86=".",0,+Données!AJ86)</f>
        <v>24</v>
      </c>
      <c r="AK31" s="45">
        <f>IF(Données!AK86=".",0,+Données!AK86)</f>
        <v>881348</v>
      </c>
      <c r="AL31" s="44">
        <f>+Données!AL86</f>
        <v>17</v>
      </c>
      <c r="AM31" s="45">
        <f>+Données!AM86</f>
        <v>256518</v>
      </c>
      <c r="AN31" s="44">
        <f t="shared" si="2"/>
        <v>129</v>
      </c>
      <c r="AO31" s="45">
        <f t="shared" si="3"/>
        <v>2170836</v>
      </c>
      <c r="AP31" s="44">
        <f t="shared" si="4"/>
        <v>34875</v>
      </c>
      <c r="AQ31" s="45">
        <f t="shared" si="5"/>
        <v>68017091</v>
      </c>
    </row>
    <row r="32" spans="1:43" x14ac:dyDescent="0.3">
      <c r="A32" s="34" t="s">
        <v>425</v>
      </c>
      <c r="B32" s="33"/>
      <c r="C32" s="28"/>
      <c r="D32" s="33"/>
      <c r="E32" s="28"/>
      <c r="F32" s="33"/>
      <c r="G32" s="28"/>
    </row>
    <row r="33" spans="1:43" x14ac:dyDescent="0.3">
      <c r="A33" s="34" t="s">
        <v>14</v>
      </c>
      <c r="B33" s="33"/>
      <c r="C33" s="28"/>
      <c r="D33" s="33"/>
      <c r="E33" s="28"/>
      <c r="F33" s="33"/>
      <c r="G33" s="28"/>
    </row>
    <row r="34" spans="1:43" x14ac:dyDescent="0.3">
      <c r="A34" s="35" t="s">
        <v>15</v>
      </c>
    </row>
    <row r="37" spans="1:43" ht="24.6" customHeight="1" x14ac:dyDescent="0.3">
      <c r="A37" s="30" t="s">
        <v>430</v>
      </c>
      <c r="B37" s="30"/>
      <c r="C37" s="30"/>
      <c r="D37" s="30"/>
      <c r="E37" s="30"/>
      <c r="F37" s="30"/>
      <c r="G37" s="30"/>
    </row>
    <row r="38" spans="1:43" x14ac:dyDescent="0.3">
      <c r="A38" s="15" t="s">
        <v>10</v>
      </c>
      <c r="B38" s="188" t="str">
        <f>+B4</f>
        <v>Auvergne-Rhône-Alpes</v>
      </c>
      <c r="C38" s="189"/>
      <c r="D38" s="188" t="str">
        <f t="shared" ref="D38" si="6">+D4</f>
        <v>Bourgogne-Franche-Comté</v>
      </c>
      <c r="E38" s="189"/>
      <c r="F38" s="188" t="str">
        <f t="shared" ref="F38" si="7">+F4</f>
        <v>Bretagne</v>
      </c>
      <c r="G38" s="189"/>
      <c r="H38" s="188" t="str">
        <f t="shared" ref="H38" si="8">+H4</f>
        <v>Centre-Val de Loire</v>
      </c>
      <c r="I38" s="189"/>
      <c r="J38" s="188" t="str">
        <f t="shared" ref="J38" si="9">+J4</f>
        <v>Corse</v>
      </c>
      <c r="K38" s="189"/>
      <c r="L38" s="188" t="str">
        <f t="shared" ref="L38" si="10">+L4</f>
        <v>Grand Est</v>
      </c>
      <c r="M38" s="189"/>
      <c r="N38" s="188" t="str">
        <f t="shared" ref="N38" si="11">+N4</f>
        <v>Hauts-de-France</v>
      </c>
      <c r="O38" s="189"/>
      <c r="P38" s="188" t="str">
        <f t="shared" ref="P38" si="12">+P4</f>
        <v>Ile-de-France</v>
      </c>
      <c r="Q38" s="189"/>
      <c r="R38" s="188" t="str">
        <f t="shared" ref="R38" si="13">+R4</f>
        <v>Normandie</v>
      </c>
      <c r="S38" s="189"/>
      <c r="T38" s="188" t="str">
        <f t="shared" ref="T38" si="14">+T4</f>
        <v>Nouvelle-Aquitaine</v>
      </c>
      <c r="U38" s="189"/>
      <c r="V38" s="188" t="str">
        <f t="shared" ref="V38" si="15">+V4</f>
        <v>Occitanie</v>
      </c>
      <c r="W38" s="189"/>
      <c r="X38" s="188" t="str">
        <f t="shared" ref="X38" si="16">+X4</f>
        <v>Pays-de-la-Loire</v>
      </c>
      <c r="Y38" s="189"/>
      <c r="Z38" s="188" t="str">
        <f t="shared" ref="Z38" si="17">+Z4</f>
        <v>Provence-Alpes-Côte-d'Azur</v>
      </c>
      <c r="AA38" s="189"/>
      <c r="AB38" s="188" t="str">
        <f t="shared" ref="AB38" si="18">+AB4</f>
        <v>France métropolitaine</v>
      </c>
      <c r="AC38" s="189"/>
      <c r="AD38" s="188" t="str">
        <f t="shared" ref="AD38" si="19">+AD4</f>
        <v>Guadeloupe</v>
      </c>
      <c r="AE38" s="189"/>
      <c r="AF38" s="188" t="str">
        <f t="shared" ref="AF38" si="20">+AF4</f>
        <v>Martinique</v>
      </c>
      <c r="AG38" s="189"/>
      <c r="AH38" s="188" t="str">
        <f t="shared" ref="AH38" si="21">+AH4</f>
        <v>Guyane</v>
      </c>
      <c r="AI38" s="189"/>
      <c r="AJ38" s="188" t="str">
        <f t="shared" ref="AJ38" si="22">+AJ4</f>
        <v>La Réunion</v>
      </c>
      <c r="AK38" s="189"/>
      <c r="AL38" s="188" t="str">
        <f t="shared" ref="AL38" si="23">+AL4</f>
        <v>Mayotte</v>
      </c>
      <c r="AM38" s="189"/>
      <c r="AN38" s="188" t="str">
        <f t="shared" ref="AN38" si="24">+AN4</f>
        <v>DOM</v>
      </c>
      <c r="AO38" s="189"/>
      <c r="AP38" s="188" t="str">
        <f t="shared" ref="AP38" si="25">+AP4</f>
        <v>France métropolitaine + DOM</v>
      </c>
      <c r="AQ38" s="189"/>
    </row>
    <row r="39" spans="1:43" ht="26.4" x14ac:dyDescent="0.3">
      <c r="A39" s="16" t="s">
        <v>13</v>
      </c>
      <c r="B39" s="17" t="s">
        <v>6</v>
      </c>
      <c r="C39" s="18" t="s">
        <v>7</v>
      </c>
      <c r="D39" s="17" t="s">
        <v>6</v>
      </c>
      <c r="E39" s="18" t="s">
        <v>7</v>
      </c>
      <c r="F39" s="17" t="s">
        <v>6</v>
      </c>
      <c r="G39" s="32" t="s">
        <v>7</v>
      </c>
      <c r="H39" s="17" t="s">
        <v>6</v>
      </c>
      <c r="I39" s="18" t="s">
        <v>7</v>
      </c>
      <c r="J39" s="17" t="s">
        <v>6</v>
      </c>
      <c r="K39" s="18" t="s">
        <v>7</v>
      </c>
      <c r="L39" s="17" t="s">
        <v>6</v>
      </c>
      <c r="M39" s="32" t="s">
        <v>7</v>
      </c>
      <c r="N39" s="17" t="s">
        <v>6</v>
      </c>
      <c r="O39" s="18" t="s">
        <v>7</v>
      </c>
      <c r="P39" s="17" t="s">
        <v>6</v>
      </c>
      <c r="Q39" s="18" t="s">
        <v>7</v>
      </c>
      <c r="R39" s="17" t="s">
        <v>6</v>
      </c>
      <c r="S39" s="32" t="s">
        <v>7</v>
      </c>
      <c r="T39" s="17" t="s">
        <v>6</v>
      </c>
      <c r="U39" s="18" t="s">
        <v>7</v>
      </c>
      <c r="V39" s="17" t="s">
        <v>6</v>
      </c>
      <c r="W39" s="18" t="s">
        <v>7</v>
      </c>
      <c r="X39" s="17" t="s">
        <v>6</v>
      </c>
      <c r="Y39" s="32" t="s">
        <v>7</v>
      </c>
      <c r="Z39" s="17" t="s">
        <v>6</v>
      </c>
      <c r="AA39" s="18" t="s">
        <v>7</v>
      </c>
      <c r="AB39" s="17" t="s">
        <v>6</v>
      </c>
      <c r="AC39" s="18" t="s">
        <v>7</v>
      </c>
      <c r="AD39" s="17" t="s">
        <v>6</v>
      </c>
      <c r="AE39" s="32" t="s">
        <v>7</v>
      </c>
      <c r="AF39" s="17" t="s">
        <v>6</v>
      </c>
      <c r="AG39" s="18" t="s">
        <v>7</v>
      </c>
      <c r="AH39" s="17" t="s">
        <v>6</v>
      </c>
      <c r="AI39" s="18" t="s">
        <v>7</v>
      </c>
      <c r="AJ39" s="17" t="s">
        <v>6</v>
      </c>
      <c r="AK39" s="32" t="s">
        <v>7</v>
      </c>
      <c r="AL39" s="17" t="s">
        <v>6</v>
      </c>
      <c r="AM39" s="18" t="s">
        <v>7</v>
      </c>
      <c r="AN39" s="17" t="s">
        <v>6</v>
      </c>
      <c r="AO39" s="18" t="s">
        <v>7</v>
      </c>
      <c r="AP39" s="17" t="s">
        <v>6</v>
      </c>
      <c r="AQ39" s="32" t="s">
        <v>7</v>
      </c>
    </row>
    <row r="40" spans="1:43" x14ac:dyDescent="0.3">
      <c r="A40" s="19" t="str">
        <f>+A6</f>
        <v>Moins de 50 habitants</v>
      </c>
      <c r="B40" s="36">
        <f>+B6/B$31</f>
        <v>2.0124223602484472E-2</v>
      </c>
      <c r="C40" s="37">
        <f t="shared" ref="C40:AQ40" si="26">+C6/C$31</f>
        <v>3.080641518179337E-4</v>
      </c>
      <c r="D40" s="36">
        <f t="shared" si="26"/>
        <v>3.9348710990502037E-2</v>
      </c>
      <c r="E40" s="37">
        <f t="shared" si="26"/>
        <v>1.8502291566585604E-3</v>
      </c>
      <c r="F40" s="36">
        <f t="shared" si="26"/>
        <v>0</v>
      </c>
      <c r="G40" s="37">
        <f t="shared" si="26"/>
        <v>0</v>
      </c>
      <c r="H40" s="36">
        <f t="shared" si="26"/>
        <v>5.1311288483466364E-3</v>
      </c>
      <c r="I40" s="37">
        <f t="shared" si="26"/>
        <v>1.0226228183562345E-4</v>
      </c>
      <c r="J40" s="36">
        <f t="shared" si="26"/>
        <v>0.12777777777777777</v>
      </c>
      <c r="K40" s="37">
        <f t="shared" si="26"/>
        <v>4.0566392238581628E-3</v>
      </c>
      <c r="L40" s="36">
        <f t="shared" si="26"/>
        <v>4.457478005865103E-2</v>
      </c>
      <c r="M40" s="37">
        <f t="shared" si="26"/>
        <v>1.4384687699581246E-3</v>
      </c>
      <c r="N40" s="36">
        <f t="shared" si="26"/>
        <v>1.5864621893178214E-2</v>
      </c>
      <c r="O40" s="37">
        <f t="shared" si="26"/>
        <v>3.6173201958487167E-4</v>
      </c>
      <c r="P40" s="36">
        <f t="shared" si="26"/>
        <v>3.1595576619273301E-3</v>
      </c>
      <c r="Q40" s="37">
        <f t="shared" si="26"/>
        <v>1.1792296625690859E-5</v>
      </c>
      <c r="R40" s="36">
        <f t="shared" si="26"/>
        <v>6.0514372163388806E-3</v>
      </c>
      <c r="S40" s="37">
        <f t="shared" si="26"/>
        <v>1.5692973560933361E-4</v>
      </c>
      <c r="T40" s="36">
        <f t="shared" si="26"/>
        <v>6.0563708362450499E-3</v>
      </c>
      <c r="U40" s="37">
        <f t="shared" si="26"/>
        <v>1.7289933038722906E-4</v>
      </c>
      <c r="V40" s="36">
        <f t="shared" si="26"/>
        <v>5.8254610886189835E-2</v>
      </c>
      <c r="W40" s="37">
        <f t="shared" si="26"/>
        <v>1.4544303966085657E-3</v>
      </c>
      <c r="X40" s="36">
        <f t="shared" si="26"/>
        <v>1.6286644951140066E-3</v>
      </c>
      <c r="Y40" s="37">
        <f t="shared" si="26"/>
        <v>1.160028211886113E-5</v>
      </c>
      <c r="Z40" s="36">
        <f t="shared" si="26"/>
        <v>2.8541226215644821E-2</v>
      </c>
      <c r="AA40" s="37">
        <f t="shared" si="26"/>
        <v>1.6304625330154158E-4</v>
      </c>
      <c r="AB40" s="36">
        <f t="shared" si="26"/>
        <v>2.5988603004662408E-2</v>
      </c>
      <c r="AC40" s="37">
        <f t="shared" si="26"/>
        <v>4.7108222024168269E-4</v>
      </c>
      <c r="AD40" s="36">
        <f t="shared" si="26"/>
        <v>0</v>
      </c>
      <c r="AE40" s="37">
        <f t="shared" si="26"/>
        <v>0</v>
      </c>
      <c r="AF40" s="36">
        <f t="shared" si="26"/>
        <v>0</v>
      </c>
      <c r="AG40" s="37">
        <f t="shared" si="26"/>
        <v>0</v>
      </c>
      <c r="AH40" s="36">
        <f t="shared" si="26"/>
        <v>0</v>
      </c>
      <c r="AI40" s="37">
        <f t="shared" si="26"/>
        <v>0</v>
      </c>
      <c r="AJ40" s="36">
        <f t="shared" si="26"/>
        <v>0</v>
      </c>
      <c r="AK40" s="37">
        <f t="shared" si="26"/>
        <v>0</v>
      </c>
      <c r="AL40" s="36">
        <f t="shared" si="26"/>
        <v>0</v>
      </c>
      <c r="AM40" s="37">
        <f t="shared" si="26"/>
        <v>0</v>
      </c>
      <c r="AN40" s="36">
        <f t="shared" si="26"/>
        <v>0</v>
      </c>
      <c r="AO40" s="37">
        <f t="shared" si="26"/>
        <v>0</v>
      </c>
      <c r="AP40" s="36">
        <f t="shared" si="26"/>
        <v>2.5892473118279569E-2</v>
      </c>
      <c r="AQ40" s="37">
        <f t="shared" si="26"/>
        <v>4.5604714262184484E-4</v>
      </c>
    </row>
    <row r="41" spans="1:43" x14ac:dyDescent="0.3">
      <c r="A41" s="22" t="str">
        <f t="shared" ref="A41:A65" si="27">+A7</f>
        <v>50 à 99 habitants</v>
      </c>
      <c r="B41" s="38">
        <f t="shared" ref="B41:AQ41" si="28">+B7/B$31</f>
        <v>4.5217391304347827E-2</v>
      </c>
      <c r="C41" s="39">
        <f t="shared" si="28"/>
        <v>1.6753055285939878E-3</v>
      </c>
      <c r="D41" s="38">
        <f t="shared" si="28"/>
        <v>0.12374491180461329</v>
      </c>
      <c r="E41" s="39">
        <f t="shared" si="28"/>
        <v>1.2336763104690231E-2</v>
      </c>
      <c r="F41" s="38">
        <f t="shared" si="28"/>
        <v>2.4958402662229617E-3</v>
      </c>
      <c r="G41" s="39">
        <f t="shared" si="28"/>
        <v>7.2162192562035386E-5</v>
      </c>
      <c r="H41" s="38">
        <f t="shared" si="28"/>
        <v>2.7936145952109463E-2</v>
      </c>
      <c r="I41" s="39">
        <f t="shared" si="28"/>
        <v>1.4866766578981924E-3</v>
      </c>
      <c r="J41" s="38">
        <f t="shared" si="28"/>
        <v>0.20833333333333334</v>
      </c>
      <c r="K41" s="39">
        <f t="shared" si="28"/>
        <v>1.516471378631048E-2</v>
      </c>
      <c r="L41" s="38">
        <f t="shared" si="28"/>
        <v>0.1278592375366569</v>
      </c>
      <c r="M41" s="39">
        <f t="shared" si="28"/>
        <v>8.8032921834384006E-3</v>
      </c>
      <c r="N41" s="38">
        <f t="shared" si="28"/>
        <v>5.6583818085668959E-2</v>
      </c>
      <c r="O41" s="39">
        <f t="shared" si="28"/>
        <v>2.7745012598942875E-3</v>
      </c>
      <c r="P41" s="38">
        <f t="shared" si="28"/>
        <v>7.8988941548183249E-3</v>
      </c>
      <c r="Q41" s="39">
        <f t="shared" si="28"/>
        <v>5.710379256413313E-5</v>
      </c>
      <c r="R41" s="38">
        <f t="shared" si="28"/>
        <v>4.1981845688350984E-2</v>
      </c>
      <c r="S41" s="39">
        <f t="shared" si="28"/>
        <v>2.5420221294885949E-3</v>
      </c>
      <c r="T41" s="38">
        <f t="shared" si="28"/>
        <v>4.006522245515956E-2</v>
      </c>
      <c r="U41" s="39">
        <f t="shared" si="28"/>
        <v>2.222337088591196E-3</v>
      </c>
      <c r="V41" s="38">
        <f t="shared" si="28"/>
        <v>0.1126855600539811</v>
      </c>
      <c r="W41" s="39">
        <f t="shared" si="28"/>
        <v>6.2831261570360534E-3</v>
      </c>
      <c r="X41" s="38">
        <f t="shared" si="28"/>
        <v>7.3289902280130291E-3</v>
      </c>
      <c r="Y41" s="39">
        <f t="shared" si="28"/>
        <v>1.7194195940623054E-4</v>
      </c>
      <c r="Z41" s="38">
        <f t="shared" si="28"/>
        <v>6.765327695560254E-2</v>
      </c>
      <c r="AA41" s="39">
        <f t="shared" si="28"/>
        <v>9.4481725667619281E-4</v>
      </c>
      <c r="AB41" s="38">
        <f t="shared" si="28"/>
        <v>7.1950728141368797E-2</v>
      </c>
      <c r="AC41" s="39">
        <f t="shared" si="28"/>
        <v>2.8826392632352441E-3</v>
      </c>
      <c r="AD41" s="38">
        <f t="shared" si="28"/>
        <v>0</v>
      </c>
      <c r="AE41" s="39">
        <f t="shared" si="28"/>
        <v>0</v>
      </c>
      <c r="AF41" s="38">
        <f t="shared" si="28"/>
        <v>0</v>
      </c>
      <c r="AG41" s="39">
        <f t="shared" si="28"/>
        <v>0</v>
      </c>
      <c r="AH41" s="38">
        <f t="shared" si="28"/>
        <v>0</v>
      </c>
      <c r="AI41" s="39">
        <f t="shared" si="28"/>
        <v>0</v>
      </c>
      <c r="AJ41" s="38">
        <f t="shared" si="28"/>
        <v>0</v>
      </c>
      <c r="AK41" s="39">
        <f t="shared" si="28"/>
        <v>0</v>
      </c>
      <c r="AL41" s="38">
        <f t="shared" si="28"/>
        <v>0</v>
      </c>
      <c r="AM41" s="39">
        <f t="shared" si="28"/>
        <v>0</v>
      </c>
      <c r="AN41" s="38">
        <f t="shared" si="28"/>
        <v>0</v>
      </c>
      <c r="AO41" s="39">
        <f t="shared" si="28"/>
        <v>0</v>
      </c>
      <c r="AP41" s="38">
        <f t="shared" si="28"/>
        <v>7.1684587813620068E-2</v>
      </c>
      <c r="AQ41" s="39">
        <f t="shared" si="28"/>
        <v>2.7906368415550145E-3</v>
      </c>
    </row>
    <row r="42" spans="1:43" x14ac:dyDescent="0.3">
      <c r="A42" s="25" t="str">
        <f t="shared" si="27"/>
        <v>100 à 199 habitants</v>
      </c>
      <c r="B42" s="40">
        <f t="shared" ref="B42:AQ42" si="29">+B8/B$31</f>
        <v>0.10906832298136646</v>
      </c>
      <c r="C42" s="41">
        <f t="shared" si="29"/>
        <v>7.8762755570755301E-3</v>
      </c>
      <c r="D42" s="40">
        <f t="shared" si="29"/>
        <v>0.23419267299864316</v>
      </c>
      <c r="E42" s="41">
        <f t="shared" si="29"/>
        <v>4.5451157409636386E-2</v>
      </c>
      <c r="F42" s="40">
        <f t="shared" si="29"/>
        <v>1.747088186356073E-2</v>
      </c>
      <c r="G42" s="41">
        <f t="shared" si="29"/>
        <v>9.5563778085189363E-4</v>
      </c>
      <c r="H42" s="40">
        <f t="shared" si="29"/>
        <v>0.1145952109464082</v>
      </c>
      <c r="I42" s="41">
        <f t="shared" si="29"/>
        <v>1.1766747482275507E-2</v>
      </c>
      <c r="J42" s="40">
        <f t="shared" si="29"/>
        <v>0.24444444444444444</v>
      </c>
      <c r="K42" s="41">
        <f t="shared" si="29"/>
        <v>3.5194547876883135E-2</v>
      </c>
      <c r="L42" s="40">
        <f t="shared" si="29"/>
        <v>0.20332355816226785</v>
      </c>
      <c r="M42" s="41">
        <f t="shared" si="29"/>
        <v>2.7012206121531726E-2</v>
      </c>
      <c r="N42" s="40">
        <f t="shared" si="29"/>
        <v>0.16129032258064516</v>
      </c>
      <c r="O42" s="41">
        <f t="shared" si="29"/>
        <v>1.5283427872635657E-2</v>
      </c>
      <c r="P42" s="40">
        <f t="shared" si="29"/>
        <v>4.4233807266982623E-2</v>
      </c>
      <c r="Q42" s="41">
        <f t="shared" si="29"/>
        <v>6.837916659801289E-4</v>
      </c>
      <c r="R42" s="40">
        <f t="shared" si="29"/>
        <v>0.15582450832072617</v>
      </c>
      <c r="S42" s="41">
        <f t="shared" si="29"/>
        <v>1.8745316815380553E-2</v>
      </c>
      <c r="T42" s="40">
        <f t="shared" si="29"/>
        <v>0.15513626834381553</v>
      </c>
      <c r="U42" s="41">
        <f t="shared" si="29"/>
        <v>1.6382088872545875E-2</v>
      </c>
      <c r="V42" s="40">
        <f t="shared" si="29"/>
        <v>0.19050832208726945</v>
      </c>
      <c r="W42" s="41">
        <f t="shared" si="29"/>
        <v>2.0244441005530422E-2</v>
      </c>
      <c r="X42" s="40">
        <f t="shared" si="29"/>
        <v>4.8045602605863193E-2</v>
      </c>
      <c r="Y42" s="41">
        <f t="shared" si="29"/>
        <v>2.2909268264515305E-3</v>
      </c>
      <c r="Z42" s="40">
        <f t="shared" si="29"/>
        <v>0.113107822410148</v>
      </c>
      <c r="AA42" s="41">
        <f t="shared" si="29"/>
        <v>2.9526264565852118E-3</v>
      </c>
      <c r="AB42" s="40">
        <f t="shared" si="29"/>
        <v>0.1556725954066655</v>
      </c>
      <c r="AC42" s="41">
        <f t="shared" si="29"/>
        <v>1.2120537455015476E-2</v>
      </c>
      <c r="AD42" s="40">
        <f t="shared" si="29"/>
        <v>0</v>
      </c>
      <c r="AE42" s="41">
        <f t="shared" si="29"/>
        <v>0</v>
      </c>
      <c r="AF42" s="40">
        <f t="shared" si="29"/>
        <v>0</v>
      </c>
      <c r="AG42" s="41">
        <f t="shared" si="29"/>
        <v>0</v>
      </c>
      <c r="AH42" s="40">
        <f t="shared" si="29"/>
        <v>4.5454545454545456E-2</v>
      </c>
      <c r="AI42" s="41">
        <f t="shared" si="29"/>
        <v>5.4441678052028213E-4</v>
      </c>
      <c r="AJ42" s="40">
        <f t="shared" si="29"/>
        <v>0</v>
      </c>
      <c r="AK42" s="41">
        <f t="shared" si="29"/>
        <v>0</v>
      </c>
      <c r="AL42" s="40">
        <f t="shared" si="29"/>
        <v>0</v>
      </c>
      <c r="AM42" s="41">
        <f t="shared" si="29"/>
        <v>0</v>
      </c>
      <c r="AN42" s="40">
        <f t="shared" si="29"/>
        <v>7.7519379844961239E-3</v>
      </c>
      <c r="AO42" s="41">
        <f t="shared" si="29"/>
        <v>7.2322367972523034E-5</v>
      </c>
      <c r="AP42" s="40">
        <f t="shared" si="29"/>
        <v>0.15512544802867384</v>
      </c>
      <c r="AQ42" s="41">
        <f t="shared" si="29"/>
        <v>1.1736006175271447E-2</v>
      </c>
    </row>
    <row r="43" spans="1:43" x14ac:dyDescent="0.3">
      <c r="A43" s="22" t="str">
        <f t="shared" si="27"/>
        <v>200 à 299 habitants</v>
      </c>
      <c r="B43" s="38">
        <f t="shared" ref="B43:AQ43" si="30">+B9/B$31</f>
        <v>9.7639751552795029E-2</v>
      </c>
      <c r="C43" s="39">
        <f t="shared" si="30"/>
        <v>1.1950439276207257E-2</v>
      </c>
      <c r="D43" s="38">
        <f t="shared" si="30"/>
        <v>0.14816824966078698</v>
      </c>
      <c r="E43" s="39">
        <f t="shared" si="30"/>
        <v>4.8022505177467575E-2</v>
      </c>
      <c r="F43" s="38">
        <f t="shared" si="30"/>
        <v>4.2429284525790346E-2</v>
      </c>
      <c r="G43" s="39">
        <f t="shared" si="30"/>
        <v>3.668001326382001E-3</v>
      </c>
      <c r="H43" s="38">
        <f t="shared" si="30"/>
        <v>0.14652223489167618</v>
      </c>
      <c r="I43" s="39">
        <f t="shared" si="30"/>
        <v>2.4764128560731982E-2</v>
      </c>
      <c r="J43" s="38">
        <f t="shared" si="30"/>
        <v>7.2222222222222215E-2</v>
      </c>
      <c r="K43" s="39">
        <f t="shared" si="30"/>
        <v>1.7800817590726381E-2</v>
      </c>
      <c r="L43" s="38">
        <f t="shared" si="30"/>
        <v>0.12512218963831867</v>
      </c>
      <c r="M43" s="39">
        <f t="shared" si="30"/>
        <v>2.832405798550704E-2</v>
      </c>
      <c r="N43" s="38">
        <f t="shared" si="30"/>
        <v>0.14621893178212586</v>
      </c>
      <c r="O43" s="39">
        <f t="shared" si="30"/>
        <v>2.2775948187972628E-2</v>
      </c>
      <c r="P43" s="38">
        <f t="shared" si="30"/>
        <v>6.0821484992101105E-2</v>
      </c>
      <c r="Q43" s="39">
        <f t="shared" si="30"/>
        <v>1.5810562085472504E-3</v>
      </c>
      <c r="R43" s="38">
        <f t="shared" si="30"/>
        <v>0.1380484114977307</v>
      </c>
      <c r="S43" s="39">
        <f t="shared" si="30"/>
        <v>2.6997904209370621E-2</v>
      </c>
      <c r="T43" s="38">
        <f t="shared" si="30"/>
        <v>0.13044491031912417</v>
      </c>
      <c r="U43" s="39">
        <f t="shared" si="30"/>
        <v>2.25107730841053E-2</v>
      </c>
      <c r="V43" s="38">
        <f t="shared" si="30"/>
        <v>0.13135402609086819</v>
      </c>
      <c r="W43" s="39">
        <f t="shared" si="30"/>
        <v>2.3344561698256345E-2</v>
      </c>
      <c r="X43" s="38">
        <f t="shared" si="30"/>
        <v>5.6188925081433222E-2</v>
      </c>
      <c r="Y43" s="39">
        <f t="shared" si="30"/>
        <v>4.4454858919946707E-3</v>
      </c>
      <c r="Z43" s="38">
        <f t="shared" si="30"/>
        <v>7.5052854122621568E-2</v>
      </c>
      <c r="AA43" s="39">
        <f t="shared" si="30"/>
        <v>3.3963134139680545E-3</v>
      </c>
      <c r="AB43" s="38">
        <f t="shared" si="30"/>
        <v>0.12064698094744719</v>
      </c>
      <c r="AC43" s="39">
        <f t="shared" si="30"/>
        <v>1.5690596222974262E-2</v>
      </c>
      <c r="AD43" s="38">
        <f t="shared" si="30"/>
        <v>0</v>
      </c>
      <c r="AE43" s="39">
        <f t="shared" si="30"/>
        <v>0</v>
      </c>
      <c r="AF43" s="38">
        <f t="shared" si="30"/>
        <v>0</v>
      </c>
      <c r="AG43" s="39">
        <f t="shared" si="30"/>
        <v>0</v>
      </c>
      <c r="AH43" s="38">
        <f t="shared" si="30"/>
        <v>9.0909090909090912E-2</v>
      </c>
      <c r="AI43" s="39">
        <f t="shared" si="30"/>
        <v>1.7234085345132497E-3</v>
      </c>
      <c r="AJ43" s="38">
        <f t="shared" si="30"/>
        <v>0</v>
      </c>
      <c r="AK43" s="39">
        <f t="shared" si="30"/>
        <v>0</v>
      </c>
      <c r="AL43" s="38">
        <f t="shared" si="30"/>
        <v>0</v>
      </c>
      <c r="AM43" s="39">
        <f t="shared" si="30"/>
        <v>0</v>
      </c>
      <c r="AN43" s="38">
        <f t="shared" si="30"/>
        <v>1.5503875968992248E-2</v>
      </c>
      <c r="AO43" s="39">
        <f t="shared" si="30"/>
        <v>2.2894405657543915E-4</v>
      </c>
      <c r="AP43" s="38">
        <f t="shared" si="30"/>
        <v>0.12025806451612903</v>
      </c>
      <c r="AQ43" s="39">
        <f t="shared" si="30"/>
        <v>1.519712155875646E-2</v>
      </c>
    </row>
    <row r="44" spans="1:43" x14ac:dyDescent="0.3">
      <c r="A44" s="25" t="str">
        <f t="shared" si="27"/>
        <v>300 à 399 habitants</v>
      </c>
      <c r="B44" s="40">
        <f t="shared" ref="B44:AQ44" si="31">+B10/B$31</f>
        <v>7.2298136645962727E-2</v>
      </c>
      <c r="C44" s="41">
        <f t="shared" si="31"/>
        <v>1.2339837263733782E-2</v>
      </c>
      <c r="D44" s="40">
        <f t="shared" si="31"/>
        <v>9.525101763907734E-2</v>
      </c>
      <c r="E44" s="41">
        <f t="shared" si="31"/>
        <v>4.3467546274452325E-2</v>
      </c>
      <c r="F44" s="40">
        <f t="shared" si="31"/>
        <v>4.5757071547420966E-2</v>
      </c>
      <c r="G44" s="41">
        <f t="shared" si="31"/>
        <v>5.7212640362038015E-3</v>
      </c>
      <c r="H44" s="40">
        <f t="shared" si="31"/>
        <v>9.6921322690992018E-2</v>
      </c>
      <c r="I44" s="41">
        <f t="shared" si="31"/>
        <v>2.2521330788655241E-2</v>
      </c>
      <c r="J44" s="40">
        <f t="shared" si="31"/>
        <v>5.8333333333333334E-2</v>
      </c>
      <c r="K44" s="41">
        <f t="shared" si="31"/>
        <v>2.1322265113472027E-2</v>
      </c>
      <c r="L44" s="40">
        <f t="shared" si="31"/>
        <v>9.16911045943304E-2</v>
      </c>
      <c r="M44" s="41">
        <f t="shared" si="31"/>
        <v>2.9258577081368808E-2</v>
      </c>
      <c r="N44" s="40">
        <f t="shared" si="31"/>
        <v>9.7303014278159711E-2</v>
      </c>
      <c r="O44" s="41">
        <f t="shared" si="31"/>
        <v>2.1268342480541484E-2</v>
      </c>
      <c r="P44" s="40">
        <f t="shared" si="31"/>
        <v>6.6350710900473939E-2</v>
      </c>
      <c r="Q44" s="41">
        <f t="shared" si="31"/>
        <v>2.3749362327521507E-3</v>
      </c>
      <c r="R44" s="40">
        <f t="shared" si="31"/>
        <v>0.11195158850226929</v>
      </c>
      <c r="S44" s="41">
        <f t="shared" si="31"/>
        <v>3.0804049266353484E-2</v>
      </c>
      <c r="T44" s="40">
        <f t="shared" si="31"/>
        <v>0.10668530165385512</v>
      </c>
      <c r="U44" s="41">
        <f t="shared" si="31"/>
        <v>2.6016033018701264E-2</v>
      </c>
      <c r="V44" s="40">
        <f t="shared" si="31"/>
        <v>8.6594691857849751E-2</v>
      </c>
      <c r="W44" s="41">
        <f t="shared" si="31"/>
        <v>2.1862831952276791E-2</v>
      </c>
      <c r="X44" s="40">
        <f t="shared" si="31"/>
        <v>6.6775244299674269E-2</v>
      </c>
      <c r="Y44" s="41">
        <f t="shared" si="31"/>
        <v>7.3061154625058264E-3</v>
      </c>
      <c r="Z44" s="40">
        <f t="shared" si="31"/>
        <v>6.4482029598308663E-2</v>
      </c>
      <c r="AA44" s="41">
        <f t="shared" si="31"/>
        <v>4.0893083434810126E-3</v>
      </c>
      <c r="AB44" s="40">
        <f t="shared" si="31"/>
        <v>8.8959880273988379E-2</v>
      </c>
      <c r="AC44" s="41">
        <f t="shared" si="31"/>
        <v>1.627788854506608E-2</v>
      </c>
      <c r="AD44" s="40">
        <f t="shared" si="31"/>
        <v>0</v>
      </c>
      <c r="AE44" s="41">
        <f t="shared" si="31"/>
        <v>0</v>
      </c>
      <c r="AF44" s="40">
        <f t="shared" si="31"/>
        <v>0</v>
      </c>
      <c r="AG44" s="41">
        <f t="shared" si="31"/>
        <v>0</v>
      </c>
      <c r="AH44" s="40">
        <f t="shared" si="31"/>
        <v>0</v>
      </c>
      <c r="AI44" s="41">
        <f t="shared" si="31"/>
        <v>0</v>
      </c>
      <c r="AJ44" s="40">
        <f t="shared" si="31"/>
        <v>0</v>
      </c>
      <c r="AK44" s="41">
        <f t="shared" si="31"/>
        <v>0</v>
      </c>
      <c r="AL44" s="40">
        <f t="shared" si="31"/>
        <v>0</v>
      </c>
      <c r="AM44" s="41">
        <f t="shared" si="31"/>
        <v>0</v>
      </c>
      <c r="AN44" s="40">
        <f t="shared" si="31"/>
        <v>0</v>
      </c>
      <c r="AO44" s="41">
        <f t="shared" si="31"/>
        <v>0</v>
      </c>
      <c r="AP44" s="40">
        <f t="shared" si="31"/>
        <v>8.8630824372759862E-2</v>
      </c>
      <c r="AQ44" s="41">
        <f t="shared" si="31"/>
        <v>1.5758362850301844E-2</v>
      </c>
    </row>
    <row r="45" spans="1:43" x14ac:dyDescent="0.3">
      <c r="A45" s="22" t="str">
        <f t="shared" si="27"/>
        <v>400 à 499 habitants</v>
      </c>
      <c r="B45" s="38">
        <f t="shared" ref="B45:AQ45" si="32">+B11/B$31</f>
        <v>6.1366459627329194E-2</v>
      </c>
      <c r="C45" s="39">
        <f t="shared" si="32"/>
        <v>1.3492597396043355E-2</v>
      </c>
      <c r="D45" s="38">
        <f t="shared" si="32"/>
        <v>6.8385345997286295E-2</v>
      </c>
      <c r="E45" s="39">
        <f t="shared" si="32"/>
        <v>4.0432214672231619E-2</v>
      </c>
      <c r="F45" s="38">
        <f t="shared" si="32"/>
        <v>4.6589018302828619E-2</v>
      </c>
      <c r="G45" s="39">
        <f t="shared" si="32"/>
        <v>7.1534060116657345E-3</v>
      </c>
      <c r="H45" s="38">
        <f t="shared" si="32"/>
        <v>8.95096921322691E-2</v>
      </c>
      <c r="I45" s="39">
        <f t="shared" si="32"/>
        <v>2.7251348680680989E-2</v>
      </c>
      <c r="J45" s="38">
        <f t="shared" si="32"/>
        <v>1.6666666666666666E-2</v>
      </c>
      <c r="K45" s="39">
        <f t="shared" si="32"/>
        <v>7.4414420569580619E-3</v>
      </c>
      <c r="L45" s="38">
        <f t="shared" si="32"/>
        <v>5.4349951124144674E-2</v>
      </c>
      <c r="M45" s="39">
        <f t="shared" si="32"/>
        <v>2.232000660422271E-2</v>
      </c>
      <c r="N45" s="38">
        <f t="shared" si="32"/>
        <v>6.2400846113167638E-2</v>
      </c>
      <c r="O45" s="39">
        <f t="shared" si="32"/>
        <v>1.7637353148468822E-2</v>
      </c>
      <c r="P45" s="38">
        <f t="shared" si="32"/>
        <v>4.1864139020537122E-2</v>
      </c>
      <c r="Q45" s="39">
        <f t="shared" si="32"/>
        <v>1.9406404864758511E-3</v>
      </c>
      <c r="R45" s="38">
        <f t="shared" si="32"/>
        <v>8.736762481089258E-2</v>
      </c>
      <c r="S45" s="39">
        <f t="shared" si="32"/>
        <v>3.090198060899519E-2</v>
      </c>
      <c r="T45" s="38">
        <f t="shared" si="32"/>
        <v>7.4772886093640814E-2</v>
      </c>
      <c r="U45" s="39">
        <f t="shared" si="32"/>
        <v>2.3471452144998579E-2</v>
      </c>
      <c r="V45" s="38">
        <f t="shared" si="32"/>
        <v>5.083220872694557E-2</v>
      </c>
      <c r="W45" s="39">
        <f t="shared" si="32"/>
        <v>1.6712628794136757E-2</v>
      </c>
      <c r="X45" s="38">
        <f t="shared" si="32"/>
        <v>5.7003257328990226E-2</v>
      </c>
      <c r="Y45" s="39">
        <f t="shared" si="32"/>
        <v>8.1485537283822306E-3</v>
      </c>
      <c r="Z45" s="38">
        <f t="shared" si="32"/>
        <v>3.8054968287526428E-2</v>
      </c>
      <c r="AA45" s="39">
        <f t="shared" si="32"/>
        <v>3.1557089784910466E-3</v>
      </c>
      <c r="AB45" s="38">
        <f t="shared" si="32"/>
        <v>6.242445173545156E-2</v>
      </c>
      <c r="AC45" s="39">
        <f t="shared" si="32"/>
        <v>1.4748477343168568E-2</v>
      </c>
      <c r="AD45" s="38">
        <f t="shared" si="32"/>
        <v>0</v>
      </c>
      <c r="AE45" s="39">
        <f t="shared" si="32"/>
        <v>0</v>
      </c>
      <c r="AF45" s="38">
        <f t="shared" si="32"/>
        <v>0</v>
      </c>
      <c r="AG45" s="39">
        <f t="shared" si="32"/>
        <v>0</v>
      </c>
      <c r="AH45" s="38">
        <f t="shared" si="32"/>
        <v>0</v>
      </c>
      <c r="AI45" s="39">
        <f t="shared" si="32"/>
        <v>0</v>
      </c>
      <c r="AJ45" s="38">
        <f t="shared" si="32"/>
        <v>0</v>
      </c>
      <c r="AK45" s="39">
        <f t="shared" si="32"/>
        <v>0</v>
      </c>
      <c r="AL45" s="38">
        <f t="shared" si="32"/>
        <v>0</v>
      </c>
      <c r="AM45" s="39">
        <f t="shared" si="32"/>
        <v>0</v>
      </c>
      <c r="AN45" s="38">
        <f t="shared" si="32"/>
        <v>0</v>
      </c>
      <c r="AO45" s="39">
        <f t="shared" si="32"/>
        <v>0</v>
      </c>
      <c r="AP45" s="38">
        <f t="shared" si="32"/>
        <v>6.2193548387096773E-2</v>
      </c>
      <c r="AQ45" s="39">
        <f t="shared" si="32"/>
        <v>1.4277764393069971E-2</v>
      </c>
    </row>
    <row r="46" spans="1:43" x14ac:dyDescent="0.3">
      <c r="A46" s="25" t="str">
        <f t="shared" si="27"/>
        <v>500 à 699 habitants</v>
      </c>
      <c r="B46" s="40">
        <f t="shared" ref="B46:AQ46" si="33">+B12/B$31</f>
        <v>0.11080745341614907</v>
      </c>
      <c r="C46" s="41">
        <f t="shared" si="33"/>
        <v>3.2362537243302333E-2</v>
      </c>
      <c r="D46" s="40">
        <f t="shared" si="33"/>
        <v>8.8466757123473544E-2</v>
      </c>
      <c r="E46" s="41">
        <f t="shared" si="33"/>
        <v>6.891212017787593E-2</v>
      </c>
      <c r="F46" s="40">
        <f t="shared" si="33"/>
        <v>9.1514143094841932E-2</v>
      </c>
      <c r="G46" s="41">
        <f t="shared" si="33"/>
        <v>1.9598608759672145E-2</v>
      </c>
      <c r="H46" s="40">
        <f t="shared" si="33"/>
        <v>0.11630558722919042</v>
      </c>
      <c r="I46" s="41">
        <f t="shared" si="33"/>
        <v>4.6838061866356369E-2</v>
      </c>
      <c r="J46" s="40">
        <f t="shared" si="33"/>
        <v>6.3888888888888884E-2</v>
      </c>
      <c r="K46" s="41">
        <f t="shared" si="33"/>
        <v>3.741217731925893E-2</v>
      </c>
      <c r="L46" s="40">
        <f t="shared" si="33"/>
        <v>9.4819159335288367E-2</v>
      </c>
      <c r="M46" s="41">
        <f t="shared" si="33"/>
        <v>5.1330026066176399E-2</v>
      </c>
      <c r="N46" s="40">
        <f t="shared" si="33"/>
        <v>0.11607615018508725</v>
      </c>
      <c r="O46" s="41">
        <f t="shared" si="33"/>
        <v>4.2944091899269801E-2</v>
      </c>
      <c r="P46" s="40">
        <f t="shared" si="33"/>
        <v>0.10031595576619273</v>
      </c>
      <c r="Q46" s="41">
        <f t="shared" si="33"/>
        <v>6.186109579189472E-3</v>
      </c>
      <c r="R46" s="40">
        <f t="shared" si="33"/>
        <v>0.1267019667170953</v>
      </c>
      <c r="S46" s="41">
        <f t="shared" si="33"/>
        <v>6.0180457216581607E-2</v>
      </c>
      <c r="T46" s="40">
        <f t="shared" si="33"/>
        <v>0.11437223386908922</v>
      </c>
      <c r="U46" s="41">
        <f t="shared" si="33"/>
        <v>4.7524742433977647E-2</v>
      </c>
      <c r="V46" s="40">
        <f t="shared" si="33"/>
        <v>8.11965811965812E-2</v>
      </c>
      <c r="W46" s="41">
        <f t="shared" si="33"/>
        <v>3.4977373608534895E-2</v>
      </c>
      <c r="X46" s="40">
        <f t="shared" si="33"/>
        <v>9.8534201954397396E-2</v>
      </c>
      <c r="Y46" s="41">
        <f t="shared" si="33"/>
        <v>1.8375620228417287E-2</v>
      </c>
      <c r="Z46" s="40">
        <f t="shared" si="33"/>
        <v>7.5052854122621568E-2</v>
      </c>
      <c r="AA46" s="41">
        <f t="shared" si="33"/>
        <v>8.0629563554385116E-3</v>
      </c>
      <c r="AB46" s="40">
        <f t="shared" si="33"/>
        <v>0.10185345075692166</v>
      </c>
      <c r="AC46" s="41">
        <f t="shared" si="33"/>
        <v>3.1821460461190998E-2</v>
      </c>
      <c r="AD46" s="40">
        <f t="shared" si="33"/>
        <v>0</v>
      </c>
      <c r="AE46" s="41">
        <f t="shared" si="33"/>
        <v>0</v>
      </c>
      <c r="AF46" s="40">
        <f t="shared" si="33"/>
        <v>5.8823529411764705E-2</v>
      </c>
      <c r="AG46" s="41">
        <f t="shared" si="33"/>
        <v>3.1826579764499931E-3</v>
      </c>
      <c r="AH46" s="40">
        <f t="shared" si="33"/>
        <v>0</v>
      </c>
      <c r="AI46" s="41">
        <f t="shared" si="33"/>
        <v>0</v>
      </c>
      <c r="AJ46" s="40">
        <f t="shared" si="33"/>
        <v>0</v>
      </c>
      <c r="AK46" s="41">
        <f t="shared" si="33"/>
        <v>0</v>
      </c>
      <c r="AL46" s="40">
        <f t="shared" si="33"/>
        <v>0</v>
      </c>
      <c r="AM46" s="41">
        <f t="shared" si="33"/>
        <v>0</v>
      </c>
      <c r="AN46" s="40">
        <f t="shared" si="33"/>
        <v>1.5503875968992248E-2</v>
      </c>
      <c r="AO46" s="41">
        <f t="shared" si="33"/>
        <v>5.2928917707279594E-4</v>
      </c>
      <c r="AP46" s="40">
        <f t="shared" si="33"/>
        <v>0.10153405017921147</v>
      </c>
      <c r="AQ46" s="41">
        <f t="shared" si="33"/>
        <v>3.0822738361450948E-2</v>
      </c>
    </row>
    <row r="47" spans="1:43" x14ac:dyDescent="0.3">
      <c r="A47" s="22" t="str">
        <f t="shared" si="27"/>
        <v>700 à 999 habitants</v>
      </c>
      <c r="B47" s="38">
        <f t="shared" ref="B47:AQ47" si="34">+B13/B$31</f>
        <v>0.11304347826086956</v>
      </c>
      <c r="C47" s="39">
        <f t="shared" si="34"/>
        <v>4.6829303307102353E-2</v>
      </c>
      <c r="D47" s="38">
        <f t="shared" si="34"/>
        <v>6.2686567164179099E-2</v>
      </c>
      <c r="E47" s="39">
        <f t="shared" si="34"/>
        <v>6.8306551729917897E-2</v>
      </c>
      <c r="F47" s="38">
        <f t="shared" si="34"/>
        <v>0.12396006655574043</v>
      </c>
      <c r="G47" s="39">
        <f t="shared" si="34"/>
        <v>3.6590321793712542E-2</v>
      </c>
      <c r="H47" s="38">
        <f t="shared" si="34"/>
        <v>0.10775370581527936</v>
      </c>
      <c r="I47" s="39">
        <f t="shared" si="34"/>
        <v>6.1030439685202609E-2</v>
      </c>
      <c r="J47" s="38">
        <f t="shared" si="34"/>
        <v>5.2777777777777778E-2</v>
      </c>
      <c r="K47" s="39">
        <f t="shared" si="34"/>
        <v>4.4617337933704551E-2</v>
      </c>
      <c r="L47" s="38">
        <f t="shared" si="34"/>
        <v>6.9599217986314757E-2</v>
      </c>
      <c r="M47" s="39">
        <f t="shared" si="34"/>
        <v>5.3489347903150297E-2</v>
      </c>
      <c r="N47" s="38">
        <f t="shared" si="34"/>
        <v>8.4611316763617134E-2</v>
      </c>
      <c r="O47" s="39">
        <f t="shared" si="34"/>
        <v>4.4419191733973268E-2</v>
      </c>
      <c r="P47" s="38">
        <f t="shared" si="34"/>
        <v>0.10268562401263823</v>
      </c>
      <c r="Q47" s="39">
        <f t="shared" si="34"/>
        <v>8.9068993335252415E-3</v>
      </c>
      <c r="R47" s="38">
        <f t="shared" si="34"/>
        <v>9.6066565809379723E-2</v>
      </c>
      <c r="S47" s="39">
        <f t="shared" si="34"/>
        <v>6.2692530923243991E-2</v>
      </c>
      <c r="T47" s="38">
        <f t="shared" si="34"/>
        <v>0.10435592825529932</v>
      </c>
      <c r="U47" s="39">
        <f t="shared" si="34"/>
        <v>6.0861709324982693E-2</v>
      </c>
      <c r="V47" s="38">
        <f t="shared" si="34"/>
        <v>6.8600989653621228E-2</v>
      </c>
      <c r="W47" s="39">
        <f t="shared" si="34"/>
        <v>4.1951864011086824E-2</v>
      </c>
      <c r="X47" s="38">
        <f t="shared" si="34"/>
        <v>0.10830618892508144</v>
      </c>
      <c r="Y47" s="39">
        <f t="shared" si="34"/>
        <v>2.8904294063542738E-2</v>
      </c>
      <c r="Z47" s="38">
        <f t="shared" si="34"/>
        <v>6.5539112050739964E-2</v>
      </c>
      <c r="AA47" s="39">
        <f t="shared" si="34"/>
        <v>1.0085271449769376E-2</v>
      </c>
      <c r="AB47" s="38">
        <f t="shared" si="34"/>
        <v>8.7808668623726466E-2</v>
      </c>
      <c r="AC47" s="39">
        <f t="shared" si="34"/>
        <v>3.8684553889966861E-2</v>
      </c>
      <c r="AD47" s="38">
        <f t="shared" si="34"/>
        <v>3.125E-2</v>
      </c>
      <c r="AE47" s="39">
        <f t="shared" si="34"/>
        <v>2.3333481068595219E-3</v>
      </c>
      <c r="AF47" s="38">
        <f t="shared" si="34"/>
        <v>0</v>
      </c>
      <c r="AG47" s="39">
        <f t="shared" si="34"/>
        <v>0</v>
      </c>
      <c r="AH47" s="38">
        <f t="shared" si="34"/>
        <v>0</v>
      </c>
      <c r="AI47" s="39">
        <f t="shared" si="34"/>
        <v>0</v>
      </c>
      <c r="AJ47" s="38">
        <f t="shared" si="34"/>
        <v>0</v>
      </c>
      <c r="AK47" s="39">
        <f t="shared" si="34"/>
        <v>0</v>
      </c>
      <c r="AL47" s="38">
        <f t="shared" si="34"/>
        <v>0</v>
      </c>
      <c r="AM47" s="39">
        <f t="shared" si="34"/>
        <v>0</v>
      </c>
      <c r="AN47" s="38">
        <f t="shared" si="34"/>
        <v>7.7519379844961239E-3</v>
      </c>
      <c r="AO47" s="39">
        <f t="shared" si="34"/>
        <v>4.1228356264591152E-4</v>
      </c>
      <c r="AP47" s="38">
        <f t="shared" si="34"/>
        <v>8.7512544802867381E-2</v>
      </c>
      <c r="AQ47" s="39">
        <f t="shared" si="34"/>
        <v>3.7463054690180735E-2</v>
      </c>
    </row>
    <row r="48" spans="1:43" x14ac:dyDescent="0.3">
      <c r="A48" s="25" t="str">
        <f t="shared" si="27"/>
        <v>1 000 à 1 499 habitants</v>
      </c>
      <c r="B48" s="40">
        <f t="shared" ref="B48:AQ48" si="35">+B14/B$31</f>
        <v>0.11801242236024845</v>
      </c>
      <c r="C48" s="41">
        <f t="shared" si="35"/>
        <v>7.0495857118988953E-2</v>
      </c>
      <c r="D48" s="40">
        <f t="shared" si="35"/>
        <v>5.644504748982361E-2</v>
      </c>
      <c r="E48" s="41">
        <f t="shared" si="35"/>
        <v>9.1306383754217665E-2</v>
      </c>
      <c r="F48" s="40">
        <f t="shared" si="35"/>
        <v>0.16139767054908485</v>
      </c>
      <c r="G48" s="41">
        <f t="shared" si="35"/>
        <v>6.8943817204693753E-2</v>
      </c>
      <c r="H48" s="40">
        <f t="shared" si="35"/>
        <v>0.11174458380843785</v>
      </c>
      <c r="I48" s="41">
        <f t="shared" si="35"/>
        <v>9.2305654213264116E-2</v>
      </c>
      <c r="J48" s="40">
        <f t="shared" si="35"/>
        <v>3.0555555555555555E-2</v>
      </c>
      <c r="K48" s="41">
        <f t="shared" si="35"/>
        <v>3.8681834227217347E-2</v>
      </c>
      <c r="L48" s="40">
        <f t="shared" si="35"/>
        <v>6.236559139784946E-2</v>
      </c>
      <c r="M48" s="41">
        <f t="shared" si="35"/>
        <v>7.0075623026219586E-2</v>
      </c>
      <c r="N48" s="40">
        <f t="shared" si="35"/>
        <v>7.720782654680064E-2</v>
      </c>
      <c r="O48" s="41">
        <f t="shared" si="35"/>
        <v>5.9472578045766937E-2</v>
      </c>
      <c r="P48" s="40">
        <f t="shared" si="35"/>
        <v>8.4518167456556076E-2</v>
      </c>
      <c r="Q48" s="41">
        <f t="shared" si="35"/>
        <v>1.0554105479993319E-2</v>
      </c>
      <c r="R48" s="40">
        <f t="shared" si="35"/>
        <v>8.5098335854765506E-2</v>
      </c>
      <c r="S48" s="41">
        <f t="shared" si="35"/>
        <v>8.1667851625929822E-2</v>
      </c>
      <c r="T48" s="40">
        <f t="shared" si="35"/>
        <v>9.5504309340787324E-2</v>
      </c>
      <c r="U48" s="41">
        <f t="shared" si="35"/>
        <v>8.101470478543471E-2</v>
      </c>
      <c r="V48" s="40">
        <f t="shared" si="35"/>
        <v>6.4552406657669814E-2</v>
      </c>
      <c r="W48" s="41">
        <f t="shared" si="35"/>
        <v>5.7235223857131652E-2</v>
      </c>
      <c r="X48" s="40">
        <f t="shared" si="35"/>
        <v>0.12866449511400652</v>
      </c>
      <c r="Y48" s="41">
        <f t="shared" si="35"/>
        <v>4.965487871776153E-2</v>
      </c>
      <c r="Z48" s="40">
        <f t="shared" si="35"/>
        <v>7.1881606765327691E-2</v>
      </c>
      <c r="AA48" s="41">
        <f t="shared" si="35"/>
        <v>1.6581591207648589E-2</v>
      </c>
      <c r="AB48" s="40">
        <f t="shared" si="35"/>
        <v>8.4901859206815172E-2</v>
      </c>
      <c r="AC48" s="41">
        <f t="shared" si="35"/>
        <v>5.4533564589208605E-2</v>
      </c>
      <c r="AD48" s="40">
        <f t="shared" si="35"/>
        <v>6.25E-2</v>
      </c>
      <c r="AE48" s="41">
        <f t="shared" si="35"/>
        <v>7.3728585991047245E-3</v>
      </c>
      <c r="AF48" s="40">
        <f t="shared" si="35"/>
        <v>5.8823529411764705E-2</v>
      </c>
      <c r="AG48" s="41">
        <f t="shared" si="35"/>
        <v>6.8251255474088618E-3</v>
      </c>
      <c r="AH48" s="40">
        <f t="shared" si="35"/>
        <v>0</v>
      </c>
      <c r="AI48" s="41">
        <f t="shared" si="35"/>
        <v>0</v>
      </c>
      <c r="AJ48" s="40">
        <f t="shared" si="35"/>
        <v>0</v>
      </c>
      <c r="AK48" s="41">
        <f t="shared" si="35"/>
        <v>0</v>
      </c>
      <c r="AL48" s="40">
        <f t="shared" si="35"/>
        <v>0</v>
      </c>
      <c r="AM48" s="41">
        <f t="shared" si="35"/>
        <v>0</v>
      </c>
      <c r="AN48" s="40">
        <f t="shared" si="35"/>
        <v>3.1007751937984496E-2</v>
      </c>
      <c r="AO48" s="41">
        <f t="shared" si="35"/>
        <v>2.4377705179018591E-3</v>
      </c>
      <c r="AP48" s="40">
        <f t="shared" si="35"/>
        <v>8.4702508960573478E-2</v>
      </c>
      <c r="AQ48" s="41">
        <f t="shared" si="35"/>
        <v>5.2870873292714032E-2</v>
      </c>
    </row>
    <row r="49" spans="1:43" x14ac:dyDescent="0.3">
      <c r="A49" s="22" t="str">
        <f t="shared" si="27"/>
        <v>1 500 à 1 999 habitants</v>
      </c>
      <c r="B49" s="38">
        <f t="shared" ref="B49:AQ49" si="36">+B15/B$31</f>
        <v>6.2857142857142861E-2</v>
      </c>
      <c r="C49" s="39">
        <f t="shared" si="36"/>
        <v>5.3842754257654814E-2</v>
      </c>
      <c r="D49" s="38">
        <f t="shared" si="36"/>
        <v>2.8493894165535955E-2</v>
      </c>
      <c r="E49" s="39">
        <f t="shared" si="36"/>
        <v>6.4349315276123878E-2</v>
      </c>
      <c r="F49" s="38">
        <f t="shared" si="36"/>
        <v>0.10815307820299501</v>
      </c>
      <c r="G49" s="39">
        <f t="shared" si="36"/>
        <v>6.56491894900295E-2</v>
      </c>
      <c r="H49" s="38">
        <f t="shared" si="36"/>
        <v>5.1881413911060437E-2</v>
      </c>
      <c r="I49" s="39">
        <f t="shared" si="36"/>
        <v>6.0898350904498265E-2</v>
      </c>
      <c r="J49" s="38">
        <f t="shared" si="36"/>
        <v>2.7777777777777776E-2</v>
      </c>
      <c r="K49" s="39">
        <f t="shared" si="36"/>
        <v>4.9889545542536357E-2</v>
      </c>
      <c r="L49" s="38">
        <f t="shared" si="36"/>
        <v>3.1867057673509287E-2</v>
      </c>
      <c r="M49" s="39">
        <f t="shared" si="36"/>
        <v>5.0526080654609402E-2</v>
      </c>
      <c r="N49" s="38">
        <f t="shared" si="36"/>
        <v>4.1248016922263354E-2</v>
      </c>
      <c r="O49" s="39">
        <f t="shared" si="36"/>
        <v>4.4997129481392971E-2</v>
      </c>
      <c r="P49" s="38">
        <f t="shared" si="36"/>
        <v>5.3712480252764615E-2</v>
      </c>
      <c r="Q49" s="39">
        <f t="shared" si="36"/>
        <v>9.4739795705730181E-3</v>
      </c>
      <c r="R49" s="38">
        <f t="shared" si="36"/>
        <v>4.1981845688350984E-2</v>
      </c>
      <c r="S49" s="39">
        <f t="shared" si="36"/>
        <v>5.7385071429983281E-2</v>
      </c>
      <c r="T49" s="38">
        <f t="shared" si="36"/>
        <v>4.3093407873282086E-2</v>
      </c>
      <c r="U49" s="39">
        <f t="shared" si="36"/>
        <v>5.1762166420430973E-2</v>
      </c>
      <c r="V49" s="38">
        <f t="shared" si="36"/>
        <v>3.3963112910481333E-2</v>
      </c>
      <c r="W49" s="39">
        <f t="shared" si="36"/>
        <v>4.2581722493562041E-2</v>
      </c>
      <c r="X49" s="38">
        <f t="shared" si="36"/>
        <v>8.6319218241042342E-2</v>
      </c>
      <c r="Y49" s="39">
        <f t="shared" si="36"/>
        <v>4.7437162560682367E-2</v>
      </c>
      <c r="Z49" s="38">
        <f t="shared" si="36"/>
        <v>4.9682875264270614E-2</v>
      </c>
      <c r="AA49" s="39">
        <f t="shared" si="36"/>
        <v>1.5783380190595848E-2</v>
      </c>
      <c r="AB49" s="38">
        <f t="shared" si="36"/>
        <v>4.5357739020318887E-2</v>
      </c>
      <c r="AC49" s="39">
        <f t="shared" si="36"/>
        <v>4.131159775145906E-2</v>
      </c>
      <c r="AD49" s="38">
        <f t="shared" si="36"/>
        <v>3.125E-2</v>
      </c>
      <c r="AE49" s="39">
        <f t="shared" si="36"/>
        <v>4.5102706423094671E-3</v>
      </c>
      <c r="AF49" s="38">
        <f t="shared" si="36"/>
        <v>8.8235294117647065E-2</v>
      </c>
      <c r="AG49" s="39">
        <f t="shared" si="36"/>
        <v>1.458371997041707E-2</v>
      </c>
      <c r="AH49" s="38">
        <f t="shared" si="36"/>
        <v>0.13636363636363635</v>
      </c>
      <c r="AI49" s="39">
        <f t="shared" si="36"/>
        <v>1.6960143143469424E-2</v>
      </c>
      <c r="AJ49" s="38">
        <f t="shared" si="36"/>
        <v>0</v>
      </c>
      <c r="AK49" s="39">
        <f t="shared" si="36"/>
        <v>0</v>
      </c>
      <c r="AL49" s="38">
        <f t="shared" si="36"/>
        <v>0</v>
      </c>
      <c r="AM49" s="39">
        <f t="shared" si="36"/>
        <v>0</v>
      </c>
      <c r="AN49" s="38">
        <f t="shared" si="36"/>
        <v>5.4263565891472867E-2</v>
      </c>
      <c r="AO49" s="39">
        <f t="shared" si="36"/>
        <v>5.4753099727478261E-3</v>
      </c>
      <c r="AP49" s="38">
        <f t="shared" si="36"/>
        <v>4.5390681003584232E-2</v>
      </c>
      <c r="AQ49" s="39">
        <f t="shared" si="36"/>
        <v>4.0167845461076837E-2</v>
      </c>
    </row>
    <row r="50" spans="1:43" x14ac:dyDescent="0.3">
      <c r="A50" s="25" t="str">
        <f t="shared" si="27"/>
        <v>2 000 à 2 499 habitants</v>
      </c>
      <c r="B50" s="40">
        <f t="shared" ref="B50:AQ50" si="37">+B16/B$31</f>
        <v>4.1987577639751555E-2</v>
      </c>
      <c r="C50" s="41">
        <f t="shared" si="37"/>
        <v>4.6021966995121441E-2</v>
      </c>
      <c r="D50" s="40">
        <f t="shared" si="37"/>
        <v>1.3297150610583446E-2</v>
      </c>
      <c r="E50" s="41">
        <f t="shared" si="37"/>
        <v>3.9028137534651675E-2</v>
      </c>
      <c r="F50" s="40">
        <f t="shared" si="37"/>
        <v>7.9034941763727121E-2</v>
      </c>
      <c r="G50" s="41">
        <f t="shared" si="37"/>
        <v>6.1850302891308252E-2</v>
      </c>
      <c r="H50" s="40">
        <f t="shared" si="37"/>
        <v>2.5085518814139111E-2</v>
      </c>
      <c r="I50" s="41">
        <f t="shared" si="37"/>
        <v>3.783045920800187E-2</v>
      </c>
      <c r="J50" s="40">
        <f t="shared" si="37"/>
        <v>2.2222222222222223E-2</v>
      </c>
      <c r="K50" s="41">
        <f t="shared" si="37"/>
        <v>4.7407167013971921E-2</v>
      </c>
      <c r="L50" s="40">
        <f t="shared" si="37"/>
        <v>2.2287390029325515E-2</v>
      </c>
      <c r="M50" s="41">
        <f t="shared" si="37"/>
        <v>4.6229019407817769E-2</v>
      </c>
      <c r="N50" s="40">
        <f t="shared" si="37"/>
        <v>2.4590163934426229E-2</v>
      </c>
      <c r="O50" s="41">
        <f t="shared" si="37"/>
        <v>3.4519903262522765E-2</v>
      </c>
      <c r="P50" s="40">
        <f t="shared" si="37"/>
        <v>3.6334913112164295E-2</v>
      </c>
      <c r="Q50" s="41">
        <f t="shared" si="37"/>
        <v>8.1838538582294559E-3</v>
      </c>
      <c r="R50" s="40">
        <f t="shared" si="37"/>
        <v>2.2314674735249621E-2</v>
      </c>
      <c r="S50" s="41">
        <f t="shared" si="37"/>
        <v>3.951754288763891E-2</v>
      </c>
      <c r="T50" s="40">
        <f t="shared" si="37"/>
        <v>3.0747728860936407E-2</v>
      </c>
      <c r="U50" s="41">
        <f t="shared" si="37"/>
        <v>4.8151563847453394E-2</v>
      </c>
      <c r="V50" s="40">
        <f t="shared" si="37"/>
        <v>2.2941970310391364E-2</v>
      </c>
      <c r="W50" s="41">
        <f t="shared" si="37"/>
        <v>3.7152769954796556E-2</v>
      </c>
      <c r="X50" s="40">
        <f t="shared" si="37"/>
        <v>6.8403908794788276E-2</v>
      </c>
      <c r="Y50" s="41">
        <f t="shared" si="37"/>
        <v>4.8146068690168325E-2</v>
      </c>
      <c r="Z50" s="40">
        <f t="shared" si="37"/>
        <v>3.9112050739957716E-2</v>
      </c>
      <c r="AA50" s="41">
        <f t="shared" si="37"/>
        <v>1.6156665207051335E-2</v>
      </c>
      <c r="AB50" s="40">
        <f t="shared" si="37"/>
        <v>2.9701260576757038E-2</v>
      </c>
      <c r="AC50" s="41">
        <f t="shared" si="37"/>
        <v>3.4917035144975218E-2</v>
      </c>
      <c r="AD50" s="40">
        <f t="shared" si="37"/>
        <v>0</v>
      </c>
      <c r="AE50" s="41">
        <f t="shared" si="37"/>
        <v>0</v>
      </c>
      <c r="AF50" s="40">
        <f t="shared" si="37"/>
        <v>0</v>
      </c>
      <c r="AG50" s="41">
        <f t="shared" si="37"/>
        <v>0</v>
      </c>
      <c r="AH50" s="40">
        <f t="shared" si="37"/>
        <v>4.5454545454545456E-2</v>
      </c>
      <c r="AI50" s="41">
        <f t="shared" si="37"/>
        <v>7.5178062431080998E-3</v>
      </c>
      <c r="AJ50" s="40">
        <f t="shared" si="37"/>
        <v>0</v>
      </c>
      <c r="AK50" s="41">
        <f t="shared" si="37"/>
        <v>0</v>
      </c>
      <c r="AL50" s="40">
        <f t="shared" si="37"/>
        <v>0</v>
      </c>
      <c r="AM50" s="41">
        <f t="shared" si="37"/>
        <v>0</v>
      </c>
      <c r="AN50" s="40">
        <f t="shared" si="37"/>
        <v>7.7519379844961239E-3</v>
      </c>
      <c r="AO50" s="41">
        <f t="shared" si="37"/>
        <v>9.9869359085624147E-4</v>
      </c>
      <c r="AP50" s="40">
        <f t="shared" si="37"/>
        <v>2.9620071684587815E-2</v>
      </c>
      <c r="AQ50" s="41">
        <f t="shared" si="37"/>
        <v>3.3834496097458797E-2</v>
      </c>
    </row>
    <row r="51" spans="1:43" x14ac:dyDescent="0.3">
      <c r="A51" s="22" t="str">
        <f t="shared" si="27"/>
        <v>2 500 à 2 999 habitants</v>
      </c>
      <c r="B51" s="38">
        <f t="shared" ref="B51:AQ51" si="38">+B17/B$31</f>
        <v>2.4347826086956521E-2</v>
      </c>
      <c r="C51" s="39">
        <f t="shared" si="38"/>
        <v>3.281195568187887E-2</v>
      </c>
      <c r="D51" s="38">
        <f t="shared" si="38"/>
        <v>7.5983717774762548E-3</v>
      </c>
      <c r="E51" s="39">
        <f t="shared" si="38"/>
        <v>2.7329753418091518E-2</v>
      </c>
      <c r="F51" s="38">
        <f t="shared" si="38"/>
        <v>5.4908485856905158E-2</v>
      </c>
      <c r="G51" s="39">
        <f t="shared" si="38"/>
        <v>5.2196345437786403E-2</v>
      </c>
      <c r="H51" s="38">
        <f t="shared" si="38"/>
        <v>2.0524515393386546E-2</v>
      </c>
      <c r="I51" s="39">
        <f t="shared" si="38"/>
        <v>3.78668707780494E-2</v>
      </c>
      <c r="J51" s="38">
        <f t="shared" si="38"/>
        <v>1.1111111111111112E-2</v>
      </c>
      <c r="K51" s="39">
        <f t="shared" si="38"/>
        <v>3.139696421047837E-2</v>
      </c>
      <c r="L51" s="38">
        <f t="shared" si="38"/>
        <v>1.2707722385141741E-2</v>
      </c>
      <c r="M51" s="39">
        <f t="shared" si="38"/>
        <v>3.1842353319080537E-2</v>
      </c>
      <c r="N51" s="38">
        <f t="shared" si="38"/>
        <v>1.930195663670016E-2</v>
      </c>
      <c r="O51" s="39">
        <f t="shared" si="38"/>
        <v>3.2956120739146874E-2</v>
      </c>
      <c r="P51" s="38">
        <f t="shared" si="38"/>
        <v>2.6856240126382307E-2</v>
      </c>
      <c r="Q51" s="39">
        <f t="shared" si="38"/>
        <v>7.4872198966090204E-3</v>
      </c>
      <c r="R51" s="38">
        <f t="shared" si="38"/>
        <v>1.5128593040847202E-2</v>
      </c>
      <c r="S51" s="39">
        <f t="shared" si="38"/>
        <v>3.2223903992544038E-2</v>
      </c>
      <c r="T51" s="38">
        <f t="shared" si="38"/>
        <v>1.8402049848590729E-2</v>
      </c>
      <c r="U51" s="39">
        <f t="shared" si="38"/>
        <v>3.5692833952521222E-2</v>
      </c>
      <c r="V51" s="38">
        <f t="shared" si="38"/>
        <v>1.5969410706252813E-2</v>
      </c>
      <c r="W51" s="39">
        <f t="shared" si="38"/>
        <v>3.2103870406370548E-2</v>
      </c>
      <c r="X51" s="38">
        <f t="shared" si="38"/>
        <v>4.96742671009772E-2</v>
      </c>
      <c r="Y51" s="39">
        <f t="shared" si="38"/>
        <v>4.318913924875542E-2</v>
      </c>
      <c r="Z51" s="38">
        <f t="shared" si="38"/>
        <v>2.9598308668076109E-2</v>
      </c>
      <c r="AA51" s="39">
        <f t="shared" si="38"/>
        <v>1.4817481034026574E-2</v>
      </c>
      <c r="AB51" s="38">
        <f t="shared" si="38"/>
        <v>1.9656938928221953E-2</v>
      </c>
      <c r="AC51" s="39">
        <f t="shared" si="38"/>
        <v>2.8316948321510466E-2</v>
      </c>
      <c r="AD51" s="38">
        <f t="shared" si="38"/>
        <v>3.125E-2</v>
      </c>
      <c r="AE51" s="39">
        <f t="shared" si="38"/>
        <v>6.7627988706073748E-3</v>
      </c>
      <c r="AF51" s="38">
        <f t="shared" si="38"/>
        <v>5.8823529411764705E-2</v>
      </c>
      <c r="AG51" s="39">
        <f t="shared" si="38"/>
        <v>1.6068406371963804E-2</v>
      </c>
      <c r="AH51" s="38">
        <f t="shared" si="38"/>
        <v>4.5454545454545456E-2</v>
      </c>
      <c r="AI51" s="39">
        <f t="shared" si="38"/>
        <v>9.7128114792185364E-3</v>
      </c>
      <c r="AJ51" s="38">
        <f t="shared" si="38"/>
        <v>0</v>
      </c>
      <c r="AK51" s="39">
        <f t="shared" si="38"/>
        <v>0</v>
      </c>
      <c r="AL51" s="38">
        <f t="shared" si="38"/>
        <v>0</v>
      </c>
      <c r="AM51" s="39">
        <f t="shared" si="38"/>
        <v>0</v>
      </c>
      <c r="AN51" s="38">
        <f t="shared" si="38"/>
        <v>3.1007751937984496E-2</v>
      </c>
      <c r="AO51" s="39">
        <f t="shared" si="38"/>
        <v>5.1574600752889669E-3</v>
      </c>
      <c r="AP51" s="38">
        <f t="shared" si="38"/>
        <v>1.9698924731182794E-2</v>
      </c>
      <c r="AQ51" s="39">
        <f t="shared" si="38"/>
        <v>2.7577789235355567E-2</v>
      </c>
    </row>
    <row r="52" spans="1:43" x14ac:dyDescent="0.3">
      <c r="A52" s="25" t="str">
        <f t="shared" si="27"/>
        <v>3 000 à 3 499 habitants</v>
      </c>
      <c r="B52" s="40">
        <f t="shared" ref="B52:AQ52" si="39">+B18/B$31</f>
        <v>2.0621118012422359E-2</v>
      </c>
      <c r="C52" s="41">
        <f t="shared" si="39"/>
        <v>3.3070778565692509E-2</v>
      </c>
      <c r="D52" s="40">
        <f t="shared" si="39"/>
        <v>5.1560379918588872E-3</v>
      </c>
      <c r="E52" s="41">
        <f t="shared" si="39"/>
        <v>2.1838980847560446E-2</v>
      </c>
      <c r="F52" s="40">
        <f t="shared" si="39"/>
        <v>3.3277870216306155E-2</v>
      </c>
      <c r="G52" s="41">
        <f t="shared" si="39"/>
        <v>3.8349969104648329E-2</v>
      </c>
      <c r="H52" s="40">
        <f t="shared" si="39"/>
        <v>1.6533637400228049E-2</v>
      </c>
      <c r="I52" s="41">
        <f t="shared" si="39"/>
        <v>3.6253915696369342E-2</v>
      </c>
      <c r="J52" s="40">
        <f t="shared" si="39"/>
        <v>1.9444444444444445E-2</v>
      </c>
      <c r="K52" s="41">
        <f t="shared" si="39"/>
        <v>6.5455653104681225E-2</v>
      </c>
      <c r="L52" s="40">
        <f t="shared" si="39"/>
        <v>8.6021505376344086E-3</v>
      </c>
      <c r="M52" s="41">
        <f t="shared" si="39"/>
        <v>2.5391905402782945E-2</v>
      </c>
      <c r="N52" s="40">
        <f t="shared" si="39"/>
        <v>1.2956107879428873E-2</v>
      </c>
      <c r="O52" s="41">
        <f t="shared" si="39"/>
        <v>2.6366096808156672E-2</v>
      </c>
      <c r="P52" s="40">
        <f t="shared" si="39"/>
        <v>2.448657187993681E-2</v>
      </c>
      <c r="Q52" s="41">
        <f t="shared" si="39"/>
        <v>8.1260231432705894E-3</v>
      </c>
      <c r="R52" s="40">
        <f t="shared" si="39"/>
        <v>1.1724659606656581E-2</v>
      </c>
      <c r="S52" s="41">
        <f t="shared" si="39"/>
        <v>2.9716622033533847E-2</v>
      </c>
      <c r="T52" s="40">
        <f t="shared" si="39"/>
        <v>1.3277428371767994E-2</v>
      </c>
      <c r="U52" s="41">
        <f t="shared" si="39"/>
        <v>3.0019216852728375E-2</v>
      </c>
      <c r="V52" s="40">
        <f t="shared" si="39"/>
        <v>1.4619883040935672E-2</v>
      </c>
      <c r="W52" s="41">
        <f t="shared" si="39"/>
        <v>3.4717207519951138E-2</v>
      </c>
      <c r="X52" s="40">
        <f t="shared" si="39"/>
        <v>3.7459283387622153E-2</v>
      </c>
      <c r="Y52" s="41">
        <f t="shared" si="39"/>
        <v>3.8312896214080371E-2</v>
      </c>
      <c r="Z52" s="40">
        <f t="shared" si="39"/>
        <v>2.748414376321353E-2</v>
      </c>
      <c r="AA52" s="41">
        <f t="shared" si="39"/>
        <v>1.6243507161656782E-2</v>
      </c>
      <c r="AB52" s="40">
        <f t="shared" si="39"/>
        <v>1.5167213492200541E-2</v>
      </c>
      <c r="AC52" s="41">
        <f t="shared" si="39"/>
        <v>2.5901093387923124E-2</v>
      </c>
      <c r="AD52" s="40">
        <f t="shared" si="39"/>
        <v>3.125E-2</v>
      </c>
      <c r="AE52" s="41">
        <f t="shared" si="39"/>
        <v>8.2123424990027862E-3</v>
      </c>
      <c r="AF52" s="40">
        <f t="shared" si="39"/>
        <v>0</v>
      </c>
      <c r="AG52" s="41">
        <f t="shared" si="39"/>
        <v>0</v>
      </c>
      <c r="AH52" s="40">
        <f t="shared" si="39"/>
        <v>9.0909090909090912E-2</v>
      </c>
      <c r="AI52" s="41">
        <f t="shared" si="39"/>
        <v>2.3715072369287958E-2</v>
      </c>
      <c r="AJ52" s="40">
        <f t="shared" si="39"/>
        <v>0</v>
      </c>
      <c r="AK52" s="41">
        <f t="shared" si="39"/>
        <v>0</v>
      </c>
      <c r="AL52" s="40">
        <f t="shared" si="39"/>
        <v>0</v>
      </c>
      <c r="AM52" s="41">
        <f t="shared" si="39"/>
        <v>0</v>
      </c>
      <c r="AN52" s="40">
        <f t="shared" si="39"/>
        <v>2.3255813953488372E-2</v>
      </c>
      <c r="AO52" s="41">
        <f t="shared" si="39"/>
        <v>4.6014530807486145E-3</v>
      </c>
      <c r="AP52" s="40">
        <f t="shared" si="39"/>
        <v>1.5197132616487455E-2</v>
      </c>
      <c r="AQ52" s="41">
        <f t="shared" si="39"/>
        <v>2.5221293277596951E-2</v>
      </c>
    </row>
    <row r="53" spans="1:43" x14ac:dyDescent="0.3">
      <c r="A53" s="22" t="str">
        <f t="shared" si="27"/>
        <v>3 500 à 3 999 habitants</v>
      </c>
      <c r="B53" s="38">
        <f t="shared" ref="B53:AQ53" si="40">+B19/B$31</f>
        <v>1.3664596273291925E-2</v>
      </c>
      <c r="C53" s="39">
        <f t="shared" si="40"/>
        <v>2.4956258565163345E-2</v>
      </c>
      <c r="D53" s="38">
        <f t="shared" si="40"/>
        <v>4.6132971506105836E-3</v>
      </c>
      <c r="E53" s="39">
        <f t="shared" si="40"/>
        <v>2.2303321318256176E-2</v>
      </c>
      <c r="F53" s="38">
        <f t="shared" si="40"/>
        <v>3.8269550748752081E-2</v>
      </c>
      <c r="G53" s="39">
        <f t="shared" si="40"/>
        <v>5.0653184704536725E-2</v>
      </c>
      <c r="H53" s="38">
        <f t="shared" si="40"/>
        <v>1.1402508551881414E-2</v>
      </c>
      <c r="I53" s="39">
        <f t="shared" si="40"/>
        <v>2.8616007843207131E-2</v>
      </c>
      <c r="J53" s="38">
        <f t="shared" si="40"/>
        <v>1.3888888888888888E-2</v>
      </c>
      <c r="K53" s="39">
        <f t="shared" si="40"/>
        <v>5.2665140800965619E-2</v>
      </c>
      <c r="L53" s="38">
        <f t="shared" si="40"/>
        <v>7.2336265884652981E-3</v>
      </c>
      <c r="M53" s="39">
        <f t="shared" si="40"/>
        <v>2.4991551379036161E-2</v>
      </c>
      <c r="N53" s="38">
        <f t="shared" si="40"/>
        <v>8.4611316763617134E-3</v>
      </c>
      <c r="O53" s="39">
        <f t="shared" si="40"/>
        <v>2.0018116606400224E-2</v>
      </c>
      <c r="P53" s="38">
        <f t="shared" si="40"/>
        <v>1.9747235387045814E-2</v>
      </c>
      <c r="Q53" s="39">
        <f t="shared" si="40"/>
        <v>7.6557043538774527E-3</v>
      </c>
      <c r="R53" s="38">
        <f t="shared" si="40"/>
        <v>9.4553706505295012E-3</v>
      </c>
      <c r="S53" s="39">
        <f t="shared" si="40"/>
        <v>2.8159304046570997E-2</v>
      </c>
      <c r="T53" s="38">
        <f t="shared" si="40"/>
        <v>9.3174935942231547E-3</v>
      </c>
      <c r="U53" s="39">
        <f t="shared" si="40"/>
        <v>2.4282786751167601E-2</v>
      </c>
      <c r="V53" s="38">
        <f t="shared" si="40"/>
        <v>8.322087269455691E-3</v>
      </c>
      <c r="W53" s="39">
        <f t="shared" si="40"/>
        <v>2.2523443316272335E-2</v>
      </c>
      <c r="X53" s="38">
        <f t="shared" si="40"/>
        <v>3.0944625407166124E-2</v>
      </c>
      <c r="Y53" s="39">
        <f t="shared" si="40"/>
        <v>3.6714119554054223E-2</v>
      </c>
      <c r="Z53" s="38">
        <f t="shared" si="40"/>
        <v>2.4312896405919663E-2</v>
      </c>
      <c r="AA53" s="39">
        <f t="shared" si="40"/>
        <v>1.6668433162254036E-2</v>
      </c>
      <c r="AB53" s="38">
        <f t="shared" si="40"/>
        <v>1.1512116502619007E-2</v>
      </c>
      <c r="AC53" s="39">
        <f t="shared" si="40"/>
        <v>2.2687638044107443E-2</v>
      </c>
      <c r="AD53" s="38">
        <f t="shared" si="40"/>
        <v>3.125E-2</v>
      </c>
      <c r="AE53" s="39">
        <f t="shared" si="40"/>
        <v>9.8860961130852604E-3</v>
      </c>
      <c r="AF53" s="38">
        <f t="shared" si="40"/>
        <v>5.8823529411764705E-2</v>
      </c>
      <c r="AG53" s="39">
        <f t="shared" si="40"/>
        <v>2.0755140311174758E-2</v>
      </c>
      <c r="AH53" s="38">
        <f t="shared" si="40"/>
        <v>0</v>
      </c>
      <c r="AI53" s="39">
        <f t="shared" si="40"/>
        <v>0</v>
      </c>
      <c r="AJ53" s="38">
        <f t="shared" si="40"/>
        <v>0</v>
      </c>
      <c r="AK53" s="39">
        <f t="shared" si="40"/>
        <v>0</v>
      </c>
      <c r="AL53" s="38">
        <f t="shared" si="40"/>
        <v>0</v>
      </c>
      <c r="AM53" s="39">
        <f t="shared" si="40"/>
        <v>0</v>
      </c>
      <c r="AN53" s="38">
        <f t="shared" si="40"/>
        <v>2.3255813953488372E-2</v>
      </c>
      <c r="AO53" s="39">
        <f t="shared" si="40"/>
        <v>5.1984581055409072E-3</v>
      </c>
      <c r="AP53" s="38">
        <f t="shared" si="40"/>
        <v>1.1555555555555555E-2</v>
      </c>
      <c r="AQ53" s="39">
        <f t="shared" si="40"/>
        <v>2.2129452728285599E-2</v>
      </c>
    </row>
    <row r="54" spans="1:43" x14ac:dyDescent="0.3">
      <c r="A54" s="25" t="str">
        <f t="shared" si="27"/>
        <v>4 000 à 4 999 habitants</v>
      </c>
      <c r="B54" s="40">
        <f t="shared" ref="B54:AQ54" si="41">+B20/B$31</f>
        <v>1.9130434782608695E-2</v>
      </c>
      <c r="C54" s="41">
        <f t="shared" si="41"/>
        <v>4.2140848645081191E-2</v>
      </c>
      <c r="D54" s="40">
        <f t="shared" si="41"/>
        <v>5.9701492537313433E-3</v>
      </c>
      <c r="E54" s="41">
        <f t="shared" si="41"/>
        <v>3.4998503910695415E-2</v>
      </c>
      <c r="F54" s="40">
        <f t="shared" si="41"/>
        <v>4.5757071547420966E-2</v>
      </c>
      <c r="G54" s="41">
        <f t="shared" si="41"/>
        <v>7.1133223970118425E-2</v>
      </c>
      <c r="H54" s="40">
        <f t="shared" si="41"/>
        <v>1.596351197263398E-2</v>
      </c>
      <c r="I54" s="41">
        <f t="shared" si="41"/>
        <v>4.8108980603866522E-2</v>
      </c>
      <c r="J54" s="40">
        <f t="shared" si="41"/>
        <v>5.5555555555555558E-3</v>
      </c>
      <c r="K54" s="41">
        <f t="shared" si="41"/>
        <v>2.4208884182238467E-2</v>
      </c>
      <c r="L54" s="40">
        <f t="shared" si="41"/>
        <v>1.0557184750733138E-2</v>
      </c>
      <c r="M54" s="41">
        <f t="shared" si="41"/>
        <v>4.3567366578784225E-2</v>
      </c>
      <c r="N54" s="40">
        <f t="shared" si="41"/>
        <v>1.7451084082496033E-2</v>
      </c>
      <c r="O54" s="41">
        <f t="shared" si="41"/>
        <v>4.9216058367878464E-2</v>
      </c>
      <c r="P54" s="40">
        <f t="shared" si="41"/>
        <v>3.0805687203791468E-2</v>
      </c>
      <c r="Q54" s="41">
        <f t="shared" si="41"/>
        <v>1.4105444454890589E-2</v>
      </c>
      <c r="R54" s="40">
        <f t="shared" si="41"/>
        <v>1.4750378214826021E-2</v>
      </c>
      <c r="S54" s="41">
        <f t="shared" si="41"/>
        <v>5.1574178949014012E-2</v>
      </c>
      <c r="T54" s="40">
        <f t="shared" si="41"/>
        <v>1.3277428371767994E-2</v>
      </c>
      <c r="U54" s="41">
        <f t="shared" si="41"/>
        <v>4.1831005544556009E-2</v>
      </c>
      <c r="V54" s="40">
        <f t="shared" si="41"/>
        <v>1.4394961763382817E-2</v>
      </c>
      <c r="W54" s="41">
        <f t="shared" si="41"/>
        <v>4.6419583434952144E-2</v>
      </c>
      <c r="X54" s="40">
        <f t="shared" si="41"/>
        <v>3.3387622149837134E-2</v>
      </c>
      <c r="Y54" s="41">
        <f t="shared" si="41"/>
        <v>4.6773110855389335E-2</v>
      </c>
      <c r="Z54" s="40">
        <f t="shared" si="41"/>
        <v>3.5940803382663845E-2</v>
      </c>
      <c r="AA54" s="41">
        <f t="shared" si="41"/>
        <v>2.9067298066344931E-2</v>
      </c>
      <c r="AB54" s="40">
        <f t="shared" si="41"/>
        <v>1.6635008346284466E-2</v>
      </c>
      <c r="AC54" s="41">
        <f t="shared" si="41"/>
        <v>3.9066792788747057E-2</v>
      </c>
      <c r="AD54" s="40">
        <f t="shared" si="41"/>
        <v>9.375E-2</v>
      </c>
      <c r="AE54" s="41">
        <f t="shared" si="41"/>
        <v>3.6131699902755436E-2</v>
      </c>
      <c r="AF54" s="40">
        <f t="shared" si="41"/>
        <v>0.11764705882352941</v>
      </c>
      <c r="AG54" s="41">
        <f t="shared" si="41"/>
        <v>4.8620709713339184E-2</v>
      </c>
      <c r="AH54" s="40">
        <f t="shared" si="41"/>
        <v>4.5454545454545456E-2</v>
      </c>
      <c r="AI54" s="41">
        <f t="shared" si="41"/>
        <v>1.6332503415608463E-2</v>
      </c>
      <c r="AJ54" s="40">
        <f t="shared" si="41"/>
        <v>0</v>
      </c>
      <c r="AK54" s="41">
        <f t="shared" si="41"/>
        <v>0</v>
      </c>
      <c r="AL54" s="40">
        <f t="shared" si="41"/>
        <v>0</v>
      </c>
      <c r="AM54" s="41">
        <f t="shared" si="41"/>
        <v>0</v>
      </c>
      <c r="AN54" s="40">
        <f t="shared" si="41"/>
        <v>6.2015503875968991E-2</v>
      </c>
      <c r="AO54" s="41">
        <f t="shared" si="41"/>
        <v>1.663967245798393E-2</v>
      </c>
      <c r="AP54" s="40">
        <f t="shared" si="41"/>
        <v>1.6802867383512544E-2</v>
      </c>
      <c r="AQ54" s="41">
        <f t="shared" si="41"/>
        <v>3.8351007984155042E-2</v>
      </c>
    </row>
    <row r="55" spans="1:43" x14ac:dyDescent="0.3">
      <c r="A55" s="22" t="str">
        <f t="shared" si="27"/>
        <v>5 000 à 5 999 habitants</v>
      </c>
      <c r="B55" s="38">
        <f t="shared" ref="B55:AQ55" si="42">+B21/B$31</f>
        <v>1.0434782608695653E-2</v>
      </c>
      <c r="C55" s="39">
        <f t="shared" si="42"/>
        <v>2.8026243391013395E-2</v>
      </c>
      <c r="D55" s="38">
        <f t="shared" si="42"/>
        <v>5.4274084124830389E-3</v>
      </c>
      <c r="E55" s="39">
        <f t="shared" si="42"/>
        <v>3.8498532619918063E-2</v>
      </c>
      <c r="F55" s="38">
        <f t="shared" si="42"/>
        <v>1.913477537437604E-2</v>
      </c>
      <c r="G55" s="39">
        <f t="shared" si="42"/>
        <v>3.6757142085019914E-2</v>
      </c>
      <c r="H55" s="38">
        <f t="shared" si="42"/>
        <v>5.7012542759407071E-3</v>
      </c>
      <c r="I55" s="39">
        <f t="shared" si="42"/>
        <v>2.1023033416912088E-2</v>
      </c>
      <c r="J55" s="38">
        <f t="shared" si="42"/>
        <v>2.7777777777777779E-3</v>
      </c>
      <c r="K55" s="39">
        <f t="shared" si="42"/>
        <v>1.6283492182785048E-2</v>
      </c>
      <c r="L55" s="38">
        <f t="shared" si="42"/>
        <v>7.8201368523949169E-3</v>
      </c>
      <c r="M55" s="39">
        <f t="shared" si="42"/>
        <v>3.9203399807808487E-2</v>
      </c>
      <c r="N55" s="38">
        <f t="shared" si="42"/>
        <v>1.2427287149656267E-2</v>
      </c>
      <c r="O55" s="39">
        <f t="shared" si="42"/>
        <v>4.3129125328642708E-2</v>
      </c>
      <c r="P55" s="38">
        <f t="shared" si="42"/>
        <v>2.5276461295418641E-2</v>
      </c>
      <c r="Q55" s="39">
        <f t="shared" si="42"/>
        <v>1.4262621230463153E-2</v>
      </c>
      <c r="R55" s="38">
        <f t="shared" si="42"/>
        <v>4.9167927382753407E-3</v>
      </c>
      <c r="S55" s="39">
        <f t="shared" si="42"/>
        <v>2.1311896651586639E-2</v>
      </c>
      <c r="T55" s="38">
        <f t="shared" si="42"/>
        <v>1.0249242953645469E-2</v>
      </c>
      <c r="U55" s="39">
        <f t="shared" si="42"/>
        <v>3.9702887958616699E-2</v>
      </c>
      <c r="V55" s="38">
        <f t="shared" si="42"/>
        <v>8.771929824561403E-3</v>
      </c>
      <c r="W55" s="39">
        <f t="shared" si="42"/>
        <v>3.5477642408453851E-2</v>
      </c>
      <c r="X55" s="38">
        <f t="shared" si="42"/>
        <v>2.6058631921824105E-2</v>
      </c>
      <c r="Y55" s="39">
        <f t="shared" si="42"/>
        <v>4.5058331374174573E-2</v>
      </c>
      <c r="Z55" s="38">
        <f t="shared" si="42"/>
        <v>4.1226215644820298E-2</v>
      </c>
      <c r="AA55" s="39">
        <f t="shared" si="42"/>
        <v>4.2009263657589717E-2</v>
      </c>
      <c r="AB55" s="38">
        <f t="shared" si="42"/>
        <v>1.0994071260001152E-2</v>
      </c>
      <c r="AC55" s="39">
        <f t="shared" si="42"/>
        <v>3.1853732607875725E-2</v>
      </c>
      <c r="AD55" s="38">
        <f t="shared" si="42"/>
        <v>6.25E-2</v>
      </c>
      <c r="AE55" s="39">
        <f t="shared" si="42"/>
        <v>2.9731286939246915E-2</v>
      </c>
      <c r="AF55" s="38">
        <f t="shared" si="42"/>
        <v>2.9411764705882353E-2</v>
      </c>
      <c r="AG55" s="39">
        <f t="shared" si="42"/>
        <v>1.640910866187098E-2</v>
      </c>
      <c r="AH55" s="38">
        <f t="shared" si="42"/>
        <v>4.5454545454545456E-2</v>
      </c>
      <c r="AI55" s="39">
        <f t="shared" si="42"/>
        <v>1.9175954116415032E-2</v>
      </c>
      <c r="AJ55" s="38">
        <f t="shared" si="42"/>
        <v>8.3333333333333329E-2</v>
      </c>
      <c r="AK55" s="39">
        <f t="shared" si="42"/>
        <v>1.16957206461012E-2</v>
      </c>
      <c r="AL55" s="38">
        <f t="shared" si="42"/>
        <v>0.11764705882352941</v>
      </c>
      <c r="AM55" s="39">
        <f t="shared" si="42"/>
        <v>4.1708574057181175E-2</v>
      </c>
      <c r="AN55" s="38">
        <f t="shared" si="42"/>
        <v>6.2015503875968991E-2</v>
      </c>
      <c r="AO55" s="39">
        <f t="shared" si="42"/>
        <v>2.0206501089902691E-2</v>
      </c>
      <c r="AP55" s="38">
        <f t="shared" si="42"/>
        <v>1.1182795698924731E-2</v>
      </c>
      <c r="AQ55" s="39">
        <f t="shared" si="42"/>
        <v>3.1481999134599863E-2</v>
      </c>
    </row>
    <row r="56" spans="1:43" x14ac:dyDescent="0.3">
      <c r="A56" s="25" t="str">
        <f t="shared" si="27"/>
        <v>6 000 à 7 999 habitants</v>
      </c>
      <c r="B56" s="40">
        <f t="shared" ref="B56:AQ56" si="43">+B22/B$31</f>
        <v>2.2857142857142857E-2</v>
      </c>
      <c r="C56" s="41">
        <f t="shared" si="43"/>
        <v>7.6907388689011258E-2</v>
      </c>
      <c r="D56" s="40">
        <f t="shared" si="43"/>
        <v>3.5278154681139757E-3</v>
      </c>
      <c r="E56" s="41">
        <f t="shared" si="43"/>
        <v>3.1785567427978188E-2</v>
      </c>
      <c r="F56" s="40">
        <f t="shared" si="43"/>
        <v>3.6605657237936774E-2</v>
      </c>
      <c r="G56" s="41">
        <f t="shared" si="43"/>
        <v>8.9360751071111896E-2</v>
      </c>
      <c r="H56" s="40">
        <f t="shared" si="43"/>
        <v>9.6921322690992021E-3</v>
      </c>
      <c r="I56" s="41">
        <f t="shared" si="43"/>
        <v>4.4448455742704999E-2</v>
      </c>
      <c r="J56" s="40">
        <f t="shared" si="43"/>
        <v>1.1111111111111112E-2</v>
      </c>
      <c r="K56" s="41">
        <f t="shared" si="43"/>
        <v>7.9814732574955305E-2</v>
      </c>
      <c r="L56" s="40">
        <f t="shared" si="43"/>
        <v>8.0156402737047907E-3</v>
      </c>
      <c r="M56" s="41">
        <f t="shared" si="43"/>
        <v>5.1454844436562862E-2</v>
      </c>
      <c r="N56" s="40">
        <f t="shared" si="43"/>
        <v>1.0576414595452142E-2</v>
      </c>
      <c r="O56" s="41">
        <f t="shared" si="43"/>
        <v>4.5378031631048012E-2</v>
      </c>
      <c r="P56" s="40">
        <f t="shared" si="43"/>
        <v>4.1864139020537122E-2</v>
      </c>
      <c r="Q56" s="41">
        <f t="shared" si="43"/>
        <v>2.9943064207278207E-2</v>
      </c>
      <c r="R56" s="40">
        <f t="shared" si="43"/>
        <v>8.6989409984871407E-3</v>
      </c>
      <c r="S56" s="41">
        <f t="shared" si="43"/>
        <v>4.6515590849439098E-2</v>
      </c>
      <c r="T56" s="40">
        <f t="shared" si="43"/>
        <v>1.1879804332634521E-2</v>
      </c>
      <c r="U56" s="41">
        <f t="shared" si="43"/>
        <v>5.8402678451083719E-2</v>
      </c>
      <c r="V56" s="40">
        <f t="shared" si="43"/>
        <v>1.2145748987854251E-2</v>
      </c>
      <c r="W56" s="41">
        <f t="shared" si="43"/>
        <v>6.0220062357634302E-2</v>
      </c>
      <c r="X56" s="40">
        <f t="shared" si="43"/>
        <v>3.0944625407166124E-2</v>
      </c>
      <c r="Y56" s="41">
        <f t="shared" si="43"/>
        <v>6.7947492483017194E-2</v>
      </c>
      <c r="Z56" s="40">
        <f t="shared" si="43"/>
        <v>2.9598308668076109E-2</v>
      </c>
      <c r="AA56" s="41">
        <f t="shared" si="43"/>
        <v>3.6472460462734162E-2</v>
      </c>
      <c r="AB56" s="40">
        <f t="shared" si="43"/>
        <v>1.4332585045760663E-2</v>
      </c>
      <c r="AC56" s="41">
        <f t="shared" si="43"/>
        <v>5.2020786907319178E-2</v>
      </c>
      <c r="AD56" s="40">
        <f t="shared" si="43"/>
        <v>0.15625</v>
      </c>
      <c r="AE56" s="41">
        <f t="shared" si="43"/>
        <v>9.3745844945759438E-2</v>
      </c>
      <c r="AF56" s="40">
        <f t="shared" si="43"/>
        <v>5.8823529411764705E-2</v>
      </c>
      <c r="AG56" s="41">
        <f t="shared" si="43"/>
        <v>3.695650367432185E-2</v>
      </c>
      <c r="AH56" s="40">
        <f t="shared" si="43"/>
        <v>0</v>
      </c>
      <c r="AI56" s="41">
        <f t="shared" si="43"/>
        <v>0</v>
      </c>
      <c r="AJ56" s="40">
        <f t="shared" si="43"/>
        <v>0.20833333333333334</v>
      </c>
      <c r="AK56" s="41">
        <f t="shared" si="43"/>
        <v>3.9633606702460321E-2</v>
      </c>
      <c r="AL56" s="40">
        <f t="shared" si="43"/>
        <v>0.17647058823529413</v>
      </c>
      <c r="AM56" s="41">
        <f t="shared" si="43"/>
        <v>7.9238104148636745E-2</v>
      </c>
      <c r="AN56" s="40">
        <f t="shared" si="43"/>
        <v>0.11627906976744186</v>
      </c>
      <c r="AO56" s="41">
        <f t="shared" si="43"/>
        <v>4.8164393809573824E-2</v>
      </c>
      <c r="AP56" s="40">
        <f t="shared" si="43"/>
        <v>1.4709677419354838E-2</v>
      </c>
      <c r="AQ56" s="41">
        <f t="shared" si="43"/>
        <v>5.1897706122127449E-2</v>
      </c>
    </row>
    <row r="57" spans="1:43" x14ac:dyDescent="0.3">
      <c r="A57" s="22" t="str">
        <f t="shared" si="27"/>
        <v>8 000 à 9 999 habitants</v>
      </c>
      <c r="B57" s="38">
        <f t="shared" ref="B57:AQ57" si="44">+B23/B$31</f>
        <v>1.0434782608695653E-2</v>
      </c>
      <c r="C57" s="39">
        <f t="shared" si="44"/>
        <v>4.5593739450487045E-2</v>
      </c>
      <c r="D57" s="38">
        <f t="shared" si="44"/>
        <v>2.9850746268656717E-3</v>
      </c>
      <c r="E57" s="39">
        <f t="shared" si="44"/>
        <v>3.4676461326180637E-2</v>
      </c>
      <c r="F57" s="38">
        <f t="shared" si="44"/>
        <v>1.9966722129783693E-2</v>
      </c>
      <c r="G57" s="39">
        <f t="shared" si="44"/>
        <v>6.1811446326082542E-2</v>
      </c>
      <c r="H57" s="38">
        <f t="shared" si="44"/>
        <v>7.4116305587229193E-3</v>
      </c>
      <c r="I57" s="39">
        <f t="shared" si="44"/>
        <v>4.4541034096336495E-2</v>
      </c>
      <c r="J57" s="38">
        <f t="shared" si="44"/>
        <v>0</v>
      </c>
      <c r="K57" s="39">
        <f t="shared" si="44"/>
        <v>0</v>
      </c>
      <c r="L57" s="38">
        <f t="shared" si="44"/>
        <v>3.1280547409579668E-3</v>
      </c>
      <c r="M57" s="39">
        <f t="shared" si="44"/>
        <v>2.5510608752141832E-2</v>
      </c>
      <c r="N57" s="38">
        <f t="shared" si="44"/>
        <v>8.7255420412480165E-3</v>
      </c>
      <c r="O57" s="39">
        <f t="shared" si="44"/>
        <v>4.9022523402561399E-2</v>
      </c>
      <c r="P57" s="38">
        <f t="shared" si="44"/>
        <v>1.9747235387045814E-2</v>
      </c>
      <c r="Q57" s="39">
        <f t="shared" si="44"/>
        <v>1.8302209747157006E-2</v>
      </c>
      <c r="R57" s="38">
        <f t="shared" si="44"/>
        <v>6.0514372163388806E-3</v>
      </c>
      <c r="S57" s="39">
        <f t="shared" si="44"/>
        <v>4.3248217919099725E-2</v>
      </c>
      <c r="T57" s="38">
        <f t="shared" si="44"/>
        <v>5.3575588166783136E-3</v>
      </c>
      <c r="U57" s="39">
        <f t="shared" si="44"/>
        <v>3.3499449731932432E-2</v>
      </c>
      <c r="V57" s="38">
        <f t="shared" si="44"/>
        <v>8.0971659919028341E-3</v>
      </c>
      <c r="W57" s="39">
        <f t="shared" si="44"/>
        <v>5.3504586866283017E-2</v>
      </c>
      <c r="X57" s="38">
        <f t="shared" si="44"/>
        <v>1.9543973941368076E-2</v>
      </c>
      <c r="Y57" s="39">
        <f t="shared" si="44"/>
        <v>5.4371811211337551E-2</v>
      </c>
      <c r="Z57" s="38">
        <f t="shared" si="44"/>
        <v>2.5369978858350951E-2</v>
      </c>
      <c r="AA57" s="39">
        <f t="shared" si="44"/>
        <v>4.1476800626345178E-2</v>
      </c>
      <c r="AB57" s="38">
        <f t="shared" si="44"/>
        <v>8.2599435906291364E-3</v>
      </c>
      <c r="AC57" s="39">
        <f t="shared" si="44"/>
        <v>3.8854950824462227E-2</v>
      </c>
      <c r="AD57" s="38">
        <f t="shared" si="44"/>
        <v>6.25E-2</v>
      </c>
      <c r="AE57" s="39">
        <f t="shared" si="44"/>
        <v>4.5950011601563215E-2</v>
      </c>
      <c r="AF57" s="38">
        <f t="shared" si="44"/>
        <v>0.11764705882352941</v>
      </c>
      <c r="AG57" s="39">
        <f t="shared" si="44"/>
        <v>9.9811921256221972E-2</v>
      </c>
      <c r="AH57" s="38">
        <f t="shared" si="44"/>
        <v>9.0909090909090912E-2</v>
      </c>
      <c r="AI57" s="39">
        <f t="shared" si="44"/>
        <v>6.1768765040813918E-2</v>
      </c>
      <c r="AJ57" s="38">
        <f t="shared" si="44"/>
        <v>0</v>
      </c>
      <c r="AK57" s="39">
        <f t="shared" si="44"/>
        <v>0</v>
      </c>
      <c r="AL57" s="38">
        <f t="shared" si="44"/>
        <v>0.11764705882352941</v>
      </c>
      <c r="AM57" s="39">
        <f t="shared" si="44"/>
        <v>6.7110300251834176E-2</v>
      </c>
      <c r="AN57" s="38">
        <f t="shared" si="44"/>
        <v>7.7519379844961239E-2</v>
      </c>
      <c r="AO57" s="39">
        <f t="shared" si="44"/>
        <v>4.0853846168020062E-2</v>
      </c>
      <c r="AP57" s="38">
        <f t="shared" si="44"/>
        <v>8.516129032258065E-3</v>
      </c>
      <c r="AQ57" s="39">
        <f t="shared" si="44"/>
        <v>3.8918747642412405E-2</v>
      </c>
    </row>
    <row r="58" spans="1:43" x14ac:dyDescent="0.3">
      <c r="A58" s="25" t="str">
        <f t="shared" si="27"/>
        <v>10 000 à 19 999 habitants</v>
      </c>
      <c r="B58" s="40">
        <f t="shared" ref="B58:AQ58" si="45">+B24/B$31</f>
        <v>1.5900621118012423E-2</v>
      </c>
      <c r="C58" s="41">
        <f t="shared" si="45"/>
        <v>0.10928854452121074</v>
      </c>
      <c r="D58" s="40">
        <f t="shared" si="45"/>
        <v>2.9850746268656717E-3</v>
      </c>
      <c r="E58" s="41">
        <f t="shared" si="45"/>
        <v>5.4424126874079208E-2</v>
      </c>
      <c r="F58" s="40">
        <f t="shared" si="45"/>
        <v>2.4126455906821963E-2</v>
      </c>
      <c r="G58" s="41">
        <f t="shared" si="45"/>
        <v>0.11821423406552152</v>
      </c>
      <c r="H58" s="40">
        <f t="shared" si="45"/>
        <v>1.2542759407069556E-2</v>
      </c>
      <c r="I58" s="41">
        <f t="shared" si="45"/>
        <v>0.11642948144113896</v>
      </c>
      <c r="J58" s="40">
        <f t="shared" si="45"/>
        <v>5.5555555555555558E-3</v>
      </c>
      <c r="K58" s="41">
        <f t="shared" si="45"/>
        <v>6.1598287386556441E-2</v>
      </c>
      <c r="L58" s="40">
        <f t="shared" si="45"/>
        <v>9.5796676441837741E-3</v>
      </c>
      <c r="M58" s="41">
        <f t="shared" si="45"/>
        <v>0.11830353489581713</v>
      </c>
      <c r="N58" s="40">
        <f t="shared" si="45"/>
        <v>1.6129032258064516E-2</v>
      </c>
      <c r="O58" s="41">
        <f t="shared" si="45"/>
        <v>0.13048457421307449</v>
      </c>
      <c r="P58" s="40">
        <f t="shared" si="45"/>
        <v>7.266982622432859E-2</v>
      </c>
      <c r="Q58" s="41">
        <f t="shared" si="45"/>
        <v>0.10705838414520873</v>
      </c>
      <c r="R58" s="40">
        <f t="shared" si="45"/>
        <v>1.059001512859304E-2</v>
      </c>
      <c r="S58" s="41">
        <f t="shared" si="45"/>
        <v>0.11257192862452285</v>
      </c>
      <c r="T58" s="40">
        <f t="shared" si="45"/>
        <v>8.851618914511996E-3</v>
      </c>
      <c r="U58" s="41">
        <f t="shared" si="45"/>
        <v>8.2743370938256122E-2</v>
      </c>
      <c r="V58" s="40">
        <f t="shared" si="45"/>
        <v>1.03463787674314E-2</v>
      </c>
      <c r="W58" s="41">
        <f t="shared" si="45"/>
        <v>9.8290320686772695E-2</v>
      </c>
      <c r="X58" s="40">
        <f t="shared" si="45"/>
        <v>2.6058631921824105E-2</v>
      </c>
      <c r="Y58" s="41">
        <f t="shared" si="45"/>
        <v>0.11487707825498761</v>
      </c>
      <c r="Z58" s="40">
        <f t="shared" si="45"/>
        <v>5.6025369978858354E-2</v>
      </c>
      <c r="AA58" s="41">
        <f t="shared" si="45"/>
        <v>0.14136767761790778</v>
      </c>
      <c r="AB58" s="40">
        <f t="shared" si="45"/>
        <v>1.5167213492200541E-2</v>
      </c>
      <c r="AC58" s="41">
        <f t="shared" si="45"/>
        <v>0.10924912889882651</v>
      </c>
      <c r="AD58" s="40">
        <f t="shared" si="45"/>
        <v>0.21875</v>
      </c>
      <c r="AE58" s="41">
        <f t="shared" si="45"/>
        <v>0.28205616199432176</v>
      </c>
      <c r="AF58" s="40">
        <f t="shared" si="45"/>
        <v>0.26470588235294118</v>
      </c>
      <c r="AG58" s="41">
        <f t="shared" si="45"/>
        <v>0.3600724615601949</v>
      </c>
      <c r="AH58" s="40">
        <f t="shared" si="45"/>
        <v>0.13636363636363635</v>
      </c>
      <c r="AI58" s="41">
        <f t="shared" si="45"/>
        <v>0.13950246547981496</v>
      </c>
      <c r="AJ58" s="40">
        <f t="shared" si="45"/>
        <v>0.16666666666666666</v>
      </c>
      <c r="AK58" s="41">
        <f t="shared" si="45"/>
        <v>5.8801971525436036E-2</v>
      </c>
      <c r="AL58" s="40">
        <f t="shared" si="45"/>
        <v>0.47058823529411764</v>
      </c>
      <c r="AM58" s="41">
        <f t="shared" si="45"/>
        <v>0.40810001637311999</v>
      </c>
      <c r="AN58" s="40">
        <f t="shared" si="45"/>
        <v>0.24031007751937986</v>
      </c>
      <c r="AO58" s="41">
        <f t="shared" si="45"/>
        <v>0.20034723949667316</v>
      </c>
      <c r="AP58" s="40">
        <f t="shared" si="45"/>
        <v>1.6E-2</v>
      </c>
      <c r="AQ58" s="41">
        <f t="shared" si="45"/>
        <v>0.11215661957668846</v>
      </c>
    </row>
    <row r="59" spans="1:43" x14ac:dyDescent="0.3">
      <c r="A59" s="22" t="str">
        <f t="shared" si="27"/>
        <v>20 000 à 29 999 habitants</v>
      </c>
      <c r="B59" s="38">
        <f t="shared" ref="B59:AQ59" si="46">+B25/B$31</f>
        <v>2.9813664596273293E-3</v>
      </c>
      <c r="C59" s="39">
        <f t="shared" si="46"/>
        <v>3.4918306041585107E-2</v>
      </c>
      <c r="D59" s="38">
        <f t="shared" si="46"/>
        <v>1.3568521031207597E-3</v>
      </c>
      <c r="E59" s="39">
        <f t="shared" si="46"/>
        <v>4.1849130716835409E-2</v>
      </c>
      <c r="F59" s="38">
        <f t="shared" si="46"/>
        <v>3.3277870216306157E-3</v>
      </c>
      <c r="G59" s="39">
        <f t="shared" si="46"/>
        <v>2.4817658994199271E-2</v>
      </c>
      <c r="H59" s="38">
        <f t="shared" si="46"/>
        <v>2.2805017103762829E-3</v>
      </c>
      <c r="I59" s="39">
        <f t="shared" si="46"/>
        <v>3.5634531648433124E-2</v>
      </c>
      <c r="J59" s="38">
        <f t="shared" si="46"/>
        <v>0</v>
      </c>
      <c r="K59" s="39">
        <f t="shared" si="46"/>
        <v>0</v>
      </c>
      <c r="L59" s="38">
        <f t="shared" si="46"/>
        <v>1.9550342130987292E-3</v>
      </c>
      <c r="M59" s="39">
        <f t="shared" si="46"/>
        <v>4.1331067418286682E-2</v>
      </c>
      <c r="N59" s="38">
        <f t="shared" si="46"/>
        <v>5.2882072977260709E-3</v>
      </c>
      <c r="O59" s="39">
        <f t="shared" si="46"/>
        <v>7.7442324579974117E-2</v>
      </c>
      <c r="P59" s="38">
        <f t="shared" si="46"/>
        <v>5.6872037914691941E-2</v>
      </c>
      <c r="Q59" s="39">
        <f t="shared" si="46"/>
        <v>0.14390995725373243</v>
      </c>
      <c r="R59" s="38">
        <f t="shared" si="46"/>
        <v>3.4039334341906201E-3</v>
      </c>
      <c r="S59" s="39">
        <f t="shared" si="46"/>
        <v>6.8087439811157224E-2</v>
      </c>
      <c r="T59" s="38">
        <f t="shared" si="46"/>
        <v>3.7269974376892617E-3</v>
      </c>
      <c r="U59" s="39">
        <f t="shared" si="46"/>
        <v>6.47618405779843E-2</v>
      </c>
      <c r="V59" s="38">
        <f t="shared" si="46"/>
        <v>2.6990553306342779E-3</v>
      </c>
      <c r="W59" s="39">
        <f t="shared" si="46"/>
        <v>4.8909415660715792E-2</v>
      </c>
      <c r="X59" s="38">
        <f t="shared" si="46"/>
        <v>1.0586319218241042E-2</v>
      </c>
      <c r="Y59" s="39">
        <f t="shared" si="46"/>
        <v>7.9611447261508511E-2</v>
      </c>
      <c r="Z59" s="38">
        <f t="shared" si="46"/>
        <v>1.2684989429175475E-2</v>
      </c>
      <c r="AA59" s="39">
        <f t="shared" si="46"/>
        <v>5.5968962801471171E-2</v>
      </c>
      <c r="AB59" s="38">
        <f t="shared" si="46"/>
        <v>5.439475047487481E-3</v>
      </c>
      <c r="AC59" s="39">
        <f t="shared" si="46"/>
        <v>6.947011640980949E-2</v>
      </c>
      <c r="AD59" s="38">
        <f t="shared" si="46"/>
        <v>0.125</v>
      </c>
      <c r="AE59" s="39">
        <f t="shared" si="46"/>
        <v>0.25769287924728013</v>
      </c>
      <c r="AF59" s="38">
        <f t="shared" si="46"/>
        <v>2.9411764705882353E-2</v>
      </c>
      <c r="AG59" s="39">
        <f t="shared" si="46"/>
        <v>5.9525952927685248E-2</v>
      </c>
      <c r="AH59" s="38">
        <f t="shared" si="46"/>
        <v>9.0909090909090912E-2</v>
      </c>
      <c r="AI59" s="39">
        <f t="shared" si="46"/>
        <v>0.17860684786151701</v>
      </c>
      <c r="AJ59" s="38">
        <f t="shared" si="46"/>
        <v>4.1666666666666664E-2</v>
      </c>
      <c r="AK59" s="39">
        <f t="shared" si="46"/>
        <v>2.8201119194688137E-2</v>
      </c>
      <c r="AL59" s="38">
        <f t="shared" si="46"/>
        <v>0</v>
      </c>
      <c r="AM59" s="39">
        <f t="shared" si="46"/>
        <v>0</v>
      </c>
      <c r="AN59" s="38">
        <f t="shared" si="46"/>
        <v>6.2015503875968991E-2</v>
      </c>
      <c r="AO59" s="39">
        <f t="shared" si="46"/>
        <v>9.0607950116913485E-2</v>
      </c>
      <c r="AP59" s="38">
        <f t="shared" si="46"/>
        <v>5.6487455197132613E-3</v>
      </c>
      <c r="AQ59" s="39">
        <f t="shared" si="46"/>
        <v>7.0144752294684282E-2</v>
      </c>
    </row>
    <row r="60" spans="1:43" x14ac:dyDescent="0.3">
      <c r="A60" s="25" t="str">
        <f t="shared" si="27"/>
        <v>30 000 à 49 999 habitants</v>
      </c>
      <c r="B60" s="40">
        <f t="shared" ref="B60:AQ60" si="47">+B26/B$31</f>
        <v>4.7204968944099378E-3</v>
      </c>
      <c r="C60" s="41">
        <f t="shared" si="47"/>
        <v>8.7110620386080945E-2</v>
      </c>
      <c r="D60" s="40">
        <f t="shared" si="47"/>
        <v>1.3568521031207597E-3</v>
      </c>
      <c r="E60" s="41">
        <f t="shared" si="47"/>
        <v>6.8975244804076491E-2</v>
      </c>
      <c r="F60" s="40">
        <f t="shared" si="47"/>
        <v>1.6638935108153079E-3</v>
      </c>
      <c r="G60" s="41">
        <f t="shared" si="47"/>
        <v>2.6837908231310503E-2</v>
      </c>
      <c r="H60" s="40">
        <f t="shared" si="47"/>
        <v>2.8506271379703536E-3</v>
      </c>
      <c r="I60" s="41">
        <f t="shared" si="47"/>
        <v>7.6618465236828207E-2</v>
      </c>
      <c r="J60" s="40">
        <f t="shared" si="47"/>
        <v>2.7777777777777779E-3</v>
      </c>
      <c r="K60" s="41">
        <f t="shared" si="47"/>
        <v>0.13510459012286635</v>
      </c>
      <c r="L60" s="40">
        <f t="shared" si="47"/>
        <v>1.1730205278592375E-3</v>
      </c>
      <c r="M60" s="41">
        <f t="shared" si="47"/>
        <v>4.2153717600055686E-2</v>
      </c>
      <c r="N60" s="40">
        <f t="shared" si="47"/>
        <v>2.908514013749339E-3</v>
      </c>
      <c r="O60" s="41">
        <f t="shared" si="47"/>
        <v>6.9841951445894557E-2</v>
      </c>
      <c r="P60" s="40">
        <f t="shared" si="47"/>
        <v>4.4233807266982623E-2</v>
      </c>
      <c r="Q60" s="41">
        <f t="shared" si="47"/>
        <v>0.17102715103605826</v>
      </c>
      <c r="R60" s="40">
        <f t="shared" si="47"/>
        <v>3.7821482602118004E-4</v>
      </c>
      <c r="S60" s="41">
        <f t="shared" si="47"/>
        <v>1.4475570173047977E-2</v>
      </c>
      <c r="T60" s="40">
        <f t="shared" si="47"/>
        <v>2.3293733985557887E-3</v>
      </c>
      <c r="U60" s="41">
        <f t="shared" si="47"/>
        <v>6.1668627391964909E-2</v>
      </c>
      <c r="V60" s="40">
        <f t="shared" si="47"/>
        <v>1.3495276653171389E-3</v>
      </c>
      <c r="W60" s="41">
        <f t="shared" si="47"/>
        <v>4.3529141479864836E-2</v>
      </c>
      <c r="X60" s="40">
        <f t="shared" si="47"/>
        <v>2.4429967426710096E-3</v>
      </c>
      <c r="Y60" s="41">
        <f t="shared" si="47"/>
        <v>3.6492683057607514E-2</v>
      </c>
      <c r="Z60" s="40">
        <f t="shared" si="47"/>
        <v>1.6913319238900635E-2</v>
      </c>
      <c r="AA60" s="41">
        <f t="shared" si="47"/>
        <v>0.12168047112050491</v>
      </c>
      <c r="AB60" s="40">
        <f t="shared" si="47"/>
        <v>4.0580210671731995E-3</v>
      </c>
      <c r="AC60" s="41">
        <f t="shared" si="47"/>
        <v>8.3121462260837761E-2</v>
      </c>
      <c r="AD60" s="40">
        <f t="shared" si="47"/>
        <v>3.125E-2</v>
      </c>
      <c r="AE60" s="41">
        <f t="shared" si="47"/>
        <v>8.0671274268775628E-2</v>
      </c>
      <c r="AF60" s="40">
        <f t="shared" si="47"/>
        <v>2.9411764705882353E-2</v>
      </c>
      <c r="AG60" s="41">
        <f t="shared" si="47"/>
        <v>0.10898595364786895</v>
      </c>
      <c r="AH60" s="40">
        <f t="shared" si="47"/>
        <v>4.5454545454545456E-2</v>
      </c>
      <c r="AI60" s="41">
        <f t="shared" si="47"/>
        <v>0.12327745837118821</v>
      </c>
      <c r="AJ60" s="40">
        <f t="shared" si="47"/>
        <v>0.25</v>
      </c>
      <c r="AK60" s="41">
        <f t="shared" si="47"/>
        <v>0.24714187812305696</v>
      </c>
      <c r="AL60" s="40">
        <f t="shared" si="47"/>
        <v>5.8823529411764705E-2</v>
      </c>
      <c r="AM60" s="41">
        <f t="shared" si="47"/>
        <v>0.12535572552413476</v>
      </c>
      <c r="AN60" s="40">
        <f t="shared" si="47"/>
        <v>7.7519379844961239E-2</v>
      </c>
      <c r="AO60" s="41">
        <f t="shared" si="47"/>
        <v>0.16390643973105293</v>
      </c>
      <c r="AP60" s="40">
        <f t="shared" si="47"/>
        <v>4.3297491039426522E-3</v>
      </c>
      <c r="AQ60" s="41">
        <f t="shared" si="47"/>
        <v>8.5699798599149141E-2</v>
      </c>
    </row>
    <row r="61" spans="1:43" x14ac:dyDescent="0.3">
      <c r="A61" s="22" t="str">
        <f t="shared" si="27"/>
        <v>50 000 à 79 999 habitants</v>
      </c>
      <c r="B61" s="38">
        <f t="shared" ref="B61:AQ61" si="48">+B27/B$31</f>
        <v>9.9378881987577643E-4</v>
      </c>
      <c r="C61" s="39">
        <f t="shared" si="48"/>
        <v>2.9849517705053133E-2</v>
      </c>
      <c r="D61" s="38">
        <f t="shared" si="48"/>
        <v>0</v>
      </c>
      <c r="E61" s="39">
        <f t="shared" si="48"/>
        <v>0</v>
      </c>
      <c r="F61" s="38">
        <f t="shared" si="48"/>
        <v>2.4958402662229617E-3</v>
      </c>
      <c r="G61" s="39">
        <f t="shared" si="48"/>
        <v>5.1912078986924619E-2</v>
      </c>
      <c r="H61" s="38">
        <f t="shared" si="48"/>
        <v>5.7012542759407071E-4</v>
      </c>
      <c r="I61" s="39">
        <f t="shared" si="48"/>
        <v>2.488304719907871E-2</v>
      </c>
      <c r="J61" s="38">
        <f t="shared" si="48"/>
        <v>2.7777777777777779E-3</v>
      </c>
      <c r="K61" s="39">
        <f t="shared" si="48"/>
        <v>0.21448376774957584</v>
      </c>
      <c r="L61" s="38">
        <f t="shared" si="48"/>
        <v>3.9100684261974585E-4</v>
      </c>
      <c r="M61" s="39">
        <f t="shared" si="48"/>
        <v>2.3345531601259621E-2</v>
      </c>
      <c r="N61" s="38">
        <f t="shared" si="48"/>
        <v>1.0576414595452142E-3</v>
      </c>
      <c r="O61" s="39">
        <f t="shared" si="48"/>
        <v>3.9811859342587894E-2</v>
      </c>
      <c r="P61" s="38">
        <f t="shared" si="48"/>
        <v>2.3696682464454975E-2</v>
      </c>
      <c r="Q61" s="39">
        <f t="shared" si="48"/>
        <v>0.14614847438373943</v>
      </c>
      <c r="R61" s="38">
        <f t="shared" si="48"/>
        <v>3.7821482602118004E-4</v>
      </c>
      <c r="S61" s="39">
        <f t="shared" si="48"/>
        <v>2.3368155362834125E-2</v>
      </c>
      <c r="T61" s="38">
        <f t="shared" si="48"/>
        <v>1.397624039133473E-3</v>
      </c>
      <c r="U61" s="39">
        <f t="shared" si="48"/>
        <v>6.8043656344832906E-2</v>
      </c>
      <c r="V61" s="38">
        <f t="shared" si="48"/>
        <v>6.7476383265856947E-4</v>
      </c>
      <c r="W61" s="39">
        <f t="shared" si="48"/>
        <v>2.7921642973517492E-2</v>
      </c>
      <c r="X61" s="38">
        <f t="shared" si="48"/>
        <v>3.2573289902280132E-3</v>
      </c>
      <c r="Y61" s="39">
        <f t="shared" si="48"/>
        <v>5.9920612824859457E-2</v>
      </c>
      <c r="Z61" s="38">
        <f t="shared" si="48"/>
        <v>7.3995771670190271E-3</v>
      </c>
      <c r="AA61" s="39">
        <f t="shared" si="48"/>
        <v>8.3447188486884344E-2</v>
      </c>
      <c r="AB61" s="38">
        <f t="shared" si="48"/>
        <v>1.8994992229321361E-3</v>
      </c>
      <c r="AC61" s="39">
        <f t="shared" si="48"/>
        <v>6.1760961196654238E-2</v>
      </c>
      <c r="AD61" s="38">
        <f t="shared" si="48"/>
        <v>3.125E-2</v>
      </c>
      <c r="AE61" s="39">
        <f t="shared" si="48"/>
        <v>0.13494312626932833</v>
      </c>
      <c r="AF61" s="38">
        <f t="shared" si="48"/>
        <v>2.9411764705882353E-2</v>
      </c>
      <c r="AG61" s="39">
        <f t="shared" si="48"/>
        <v>0.20820233838108243</v>
      </c>
      <c r="AH61" s="38">
        <f t="shared" si="48"/>
        <v>9.0909090909090912E-2</v>
      </c>
      <c r="AI61" s="39">
        <f t="shared" si="48"/>
        <v>0.40116234716452481</v>
      </c>
      <c r="AJ61" s="38">
        <f t="shared" si="48"/>
        <v>8.3333333333333329E-2</v>
      </c>
      <c r="AK61" s="39">
        <f t="shared" si="48"/>
        <v>0.127105297793834</v>
      </c>
      <c r="AL61" s="38">
        <f t="shared" si="48"/>
        <v>5.8823529411764705E-2</v>
      </c>
      <c r="AM61" s="39">
        <f t="shared" si="48"/>
        <v>0.27848727964509312</v>
      </c>
      <c r="AN61" s="38">
        <f t="shared" si="48"/>
        <v>5.4263565891472867E-2</v>
      </c>
      <c r="AO61" s="39">
        <f t="shared" si="48"/>
        <v>0.19627185102882022</v>
      </c>
      <c r="AP61" s="38">
        <f t="shared" si="48"/>
        <v>2.093189964157706E-3</v>
      </c>
      <c r="AQ61" s="39">
        <f t="shared" si="48"/>
        <v>6.6054015747306807E-2</v>
      </c>
    </row>
    <row r="62" spans="1:43" x14ac:dyDescent="0.3">
      <c r="A62" s="25" t="str">
        <f t="shared" si="27"/>
        <v>80 000 à 99 999 habitants</v>
      </c>
      <c r="B62" s="40">
        <f t="shared" ref="B62:AQ62" si="49">+B28/B$31</f>
        <v>0</v>
      </c>
      <c r="C62" s="41">
        <f t="shared" si="49"/>
        <v>0</v>
      </c>
      <c r="D62" s="40">
        <f t="shared" si="49"/>
        <v>0</v>
      </c>
      <c r="E62" s="41">
        <f t="shared" si="49"/>
        <v>0</v>
      </c>
      <c r="F62" s="40">
        <f t="shared" si="49"/>
        <v>0</v>
      </c>
      <c r="G62" s="41">
        <f t="shared" si="49"/>
        <v>0</v>
      </c>
      <c r="H62" s="40">
        <f t="shared" si="49"/>
        <v>0</v>
      </c>
      <c r="I62" s="41">
        <f t="shared" si="49"/>
        <v>0</v>
      </c>
      <c r="J62" s="40">
        <f t="shared" si="49"/>
        <v>0</v>
      </c>
      <c r="K62" s="41">
        <f t="shared" si="49"/>
        <v>0</v>
      </c>
      <c r="L62" s="40">
        <f t="shared" si="49"/>
        <v>0</v>
      </c>
      <c r="M62" s="41">
        <f t="shared" si="49"/>
        <v>0</v>
      </c>
      <c r="N62" s="40">
        <f t="shared" si="49"/>
        <v>7.9323109465891063E-4</v>
      </c>
      <c r="O62" s="41">
        <f t="shared" si="49"/>
        <v>4.7621937029956748E-2</v>
      </c>
      <c r="P62" s="40">
        <f t="shared" si="49"/>
        <v>7.8988941548183249E-3</v>
      </c>
      <c r="Q62" s="41">
        <f t="shared" si="49"/>
        <v>7.1962328619968527E-2</v>
      </c>
      <c r="R62" s="40">
        <f t="shared" si="49"/>
        <v>0</v>
      </c>
      <c r="S62" s="41">
        <f t="shared" si="49"/>
        <v>0</v>
      </c>
      <c r="T62" s="40">
        <f t="shared" si="49"/>
        <v>2.3293733985557886E-4</v>
      </c>
      <c r="U62" s="41">
        <f t="shared" si="49"/>
        <v>1.4635429411926358E-2</v>
      </c>
      <c r="V62" s="40">
        <f t="shared" si="49"/>
        <v>2.2492127755285651E-4</v>
      </c>
      <c r="W62" s="41">
        <f t="shared" si="49"/>
        <v>1.3290342888050794E-2</v>
      </c>
      <c r="X62" s="40">
        <f t="shared" si="49"/>
        <v>0</v>
      </c>
      <c r="Y62" s="41">
        <f t="shared" si="49"/>
        <v>0</v>
      </c>
      <c r="Z62" s="40">
        <f t="shared" si="49"/>
        <v>1.0570824524312897E-3</v>
      </c>
      <c r="AA62" s="41">
        <f t="shared" si="49"/>
        <v>1.7747478295313708E-2</v>
      </c>
      <c r="AB62" s="40">
        <f t="shared" si="49"/>
        <v>4.6048466010476029E-4</v>
      </c>
      <c r="AC62" s="41">
        <f t="shared" si="49"/>
        <v>2.1849230453577048E-2</v>
      </c>
      <c r="AD62" s="40">
        <f t="shared" si="49"/>
        <v>0</v>
      </c>
      <c r="AE62" s="41">
        <f t="shared" si="49"/>
        <v>0</v>
      </c>
      <c r="AF62" s="40">
        <f t="shared" si="49"/>
        <v>0</v>
      </c>
      <c r="AG62" s="41">
        <f t="shared" si="49"/>
        <v>0</v>
      </c>
      <c r="AH62" s="40">
        <f t="shared" si="49"/>
        <v>0</v>
      </c>
      <c r="AI62" s="41">
        <f t="shared" si="49"/>
        <v>0</v>
      </c>
      <c r="AJ62" s="40">
        <f t="shared" si="49"/>
        <v>8.3333333333333329E-2</v>
      </c>
      <c r="AK62" s="41">
        <f t="shared" si="49"/>
        <v>0.18972982295302196</v>
      </c>
      <c r="AL62" s="40">
        <f t="shared" si="49"/>
        <v>0</v>
      </c>
      <c r="AM62" s="41">
        <f t="shared" si="49"/>
        <v>0</v>
      </c>
      <c r="AN62" s="40">
        <f t="shared" si="49"/>
        <v>1.5503875968992248E-2</v>
      </c>
      <c r="AO62" s="41">
        <f t="shared" si="49"/>
        <v>7.7029310367065965E-2</v>
      </c>
      <c r="AP62" s="40">
        <f t="shared" si="49"/>
        <v>5.1612903225806454E-4</v>
      </c>
      <c r="AQ62" s="41">
        <f t="shared" si="49"/>
        <v>2.3610359931447229E-2</v>
      </c>
    </row>
    <row r="63" spans="1:43" x14ac:dyDescent="0.3">
      <c r="A63" s="22" t="str">
        <f t="shared" si="27"/>
        <v>100 000 à 199 999 habitants</v>
      </c>
      <c r="B63" s="38">
        <f t="shared" ref="B63:AQ63" si="50">+B29/B$31</f>
        <v>1.2422360248447205E-3</v>
      </c>
      <c r="C63" s="39">
        <f t="shared" si="50"/>
        <v>9.4340879904712016E-2</v>
      </c>
      <c r="D63" s="38">
        <f t="shared" si="50"/>
        <v>5.4274084124830398E-4</v>
      </c>
      <c r="E63" s="39">
        <f t="shared" si="50"/>
        <v>9.9857452468404703E-2</v>
      </c>
      <c r="F63" s="38">
        <f t="shared" si="50"/>
        <v>8.3194675540765393E-4</v>
      </c>
      <c r="G63" s="39">
        <f t="shared" si="50"/>
        <v>4.1191757149388886E-2</v>
      </c>
      <c r="H63" s="38">
        <f t="shared" si="50"/>
        <v>1.1402508551881414E-3</v>
      </c>
      <c r="I63" s="39">
        <f t="shared" si="50"/>
        <v>9.8780715967674279E-2</v>
      </c>
      <c r="J63" s="38">
        <f t="shared" si="50"/>
        <v>0</v>
      </c>
      <c r="K63" s="39">
        <f t="shared" si="50"/>
        <v>0</v>
      </c>
      <c r="L63" s="38">
        <f t="shared" si="50"/>
        <v>7.8201368523949169E-4</v>
      </c>
      <c r="M63" s="39">
        <f t="shared" si="50"/>
        <v>9.1632510976912385E-2</v>
      </c>
      <c r="N63" s="38">
        <f t="shared" si="50"/>
        <v>2.6441036488630354E-4</v>
      </c>
      <c r="O63" s="39">
        <f t="shared" si="50"/>
        <v>2.2467392442234564E-2</v>
      </c>
      <c r="P63" s="38">
        <f t="shared" si="50"/>
        <v>3.1595576619273301E-3</v>
      </c>
      <c r="Q63" s="39">
        <f t="shared" si="50"/>
        <v>3.9334982316401208E-2</v>
      </c>
      <c r="R63" s="38">
        <f t="shared" si="50"/>
        <v>1.1346444780635401E-3</v>
      </c>
      <c r="S63" s="39">
        <f t="shared" si="50"/>
        <v>0.11715553473807409</v>
      </c>
      <c r="T63" s="38">
        <f t="shared" si="50"/>
        <v>2.3293733985557886E-4</v>
      </c>
      <c r="U63" s="39">
        <f t="shared" si="50"/>
        <v>2.122457872759179E-2</v>
      </c>
      <c r="V63" s="38">
        <f t="shared" si="50"/>
        <v>4.4984255510571302E-4</v>
      </c>
      <c r="W63" s="39">
        <f t="shared" si="50"/>
        <v>4.4639369838922326E-2</v>
      </c>
      <c r="X63" s="38">
        <f t="shared" si="50"/>
        <v>1.6286644951140066E-3</v>
      </c>
      <c r="Y63" s="39">
        <f t="shared" si="50"/>
        <v>7.8040769062614715E-2</v>
      </c>
      <c r="Z63" s="38">
        <f t="shared" si="50"/>
        <v>2.1141649048625794E-3</v>
      </c>
      <c r="AA63" s="39">
        <f t="shared" si="50"/>
        <v>6.3587458551824336E-2</v>
      </c>
      <c r="AB63" s="38">
        <f t="shared" si="50"/>
        <v>8.3462844643987792E-4</v>
      </c>
      <c r="AC63" s="39">
        <f t="shared" si="50"/>
        <v>6.0768057348136201E-2</v>
      </c>
      <c r="AD63" s="38">
        <f t="shared" si="50"/>
        <v>0</v>
      </c>
      <c r="AE63" s="39">
        <f t="shared" si="50"/>
        <v>0</v>
      </c>
      <c r="AF63" s="38">
        <f t="shared" si="50"/>
        <v>0</v>
      </c>
      <c r="AG63" s="39">
        <f t="shared" si="50"/>
        <v>0</v>
      </c>
      <c r="AH63" s="38">
        <f t="shared" si="50"/>
        <v>0</v>
      </c>
      <c r="AI63" s="39">
        <f t="shared" si="50"/>
        <v>0</v>
      </c>
      <c r="AJ63" s="38">
        <f t="shared" si="50"/>
        <v>8.3333333333333329E-2</v>
      </c>
      <c r="AK63" s="39">
        <f t="shared" si="50"/>
        <v>0.29769058306140139</v>
      </c>
      <c r="AL63" s="38">
        <f t="shared" si="50"/>
        <v>0</v>
      </c>
      <c r="AM63" s="39">
        <f t="shared" si="50"/>
        <v>0</v>
      </c>
      <c r="AN63" s="38">
        <f t="shared" si="50"/>
        <v>1.5503875968992248E-2</v>
      </c>
      <c r="AO63" s="39">
        <f t="shared" si="50"/>
        <v>0.12086081122664263</v>
      </c>
      <c r="AP63" s="38">
        <f t="shared" si="50"/>
        <v>8.8888888888888893E-4</v>
      </c>
      <c r="AQ63" s="39">
        <f t="shared" si="50"/>
        <v>6.268597991054925E-2</v>
      </c>
    </row>
    <row r="64" spans="1:43" x14ac:dyDescent="0.3">
      <c r="A64" s="25" t="str">
        <f t="shared" si="27"/>
        <v>200 000 habitants ou plus</v>
      </c>
      <c r="B64" s="40">
        <f t="shared" ref="B64:AQ64" si="51">+B30/B$31</f>
        <v>2.4844720496894411E-4</v>
      </c>
      <c r="C64" s="41">
        <f t="shared" si="51"/>
        <v>6.3789980357388712E-2</v>
      </c>
      <c r="D64" s="40">
        <f t="shared" si="51"/>
        <v>0</v>
      </c>
      <c r="E64" s="41">
        <f t="shared" si="51"/>
        <v>0</v>
      </c>
      <c r="F64" s="40">
        <f t="shared" si="51"/>
        <v>8.3194675540765393E-4</v>
      </c>
      <c r="G64" s="41">
        <f t="shared" si="51"/>
        <v>6.6561588386269313E-2</v>
      </c>
      <c r="H64" s="40">
        <f t="shared" si="51"/>
        <v>0</v>
      </c>
      <c r="I64" s="41">
        <f t="shared" si="51"/>
        <v>0</v>
      </c>
      <c r="J64" s="40">
        <f t="shared" si="51"/>
        <v>0</v>
      </c>
      <c r="K64" s="41">
        <f t="shared" si="51"/>
        <v>0</v>
      </c>
      <c r="L64" s="40">
        <f t="shared" si="51"/>
        <v>1.9550342130987292E-4</v>
      </c>
      <c r="M64" s="41">
        <f t="shared" si="51"/>
        <v>5.2464902027471193E-2</v>
      </c>
      <c r="N64" s="40">
        <f t="shared" si="51"/>
        <v>2.6441036488630354E-4</v>
      </c>
      <c r="O64" s="41">
        <f t="shared" si="51"/>
        <v>3.9789688670419786E-2</v>
      </c>
      <c r="P64" s="40">
        <f t="shared" si="51"/>
        <v>7.8988941548183253E-4</v>
      </c>
      <c r="Q64" s="41">
        <f t="shared" si="51"/>
        <v>0.17072216670688969</v>
      </c>
      <c r="R64" s="40">
        <f t="shared" si="51"/>
        <v>0</v>
      </c>
      <c r="S64" s="41">
        <f t="shared" si="51"/>
        <v>0</v>
      </c>
      <c r="T64" s="40">
        <f t="shared" si="51"/>
        <v>2.3293733985557886E-4</v>
      </c>
      <c r="U64" s="41">
        <f t="shared" si="51"/>
        <v>4.3401167013228679E-2</v>
      </c>
      <c r="V64" s="40">
        <f t="shared" si="51"/>
        <v>4.4984255510571302E-4</v>
      </c>
      <c r="W64" s="41">
        <f t="shared" si="51"/>
        <v>0.13465239623328182</v>
      </c>
      <c r="X64" s="40">
        <f t="shared" si="51"/>
        <v>8.1433224755700329E-4</v>
      </c>
      <c r="Y64" s="41">
        <f t="shared" si="51"/>
        <v>8.3797860186181947E-2</v>
      </c>
      <c r="Z64" s="40">
        <f t="shared" si="51"/>
        <v>2.1141649048625794E-3</v>
      </c>
      <c r="AA64" s="41">
        <f t="shared" si="51"/>
        <v>0.23807383384213565</v>
      </c>
      <c r="AB64" s="40">
        <f t="shared" si="51"/>
        <v>3.1658320382202268E-4</v>
      </c>
      <c r="AC64" s="41">
        <f t="shared" si="51"/>
        <v>9.1619667663711477E-2</v>
      </c>
      <c r="AD64" s="40">
        <f t="shared" si="51"/>
        <v>0</v>
      </c>
      <c r="AE64" s="41">
        <f t="shared" si="51"/>
        <v>0</v>
      </c>
      <c r="AF64" s="40">
        <f t="shared" si="51"/>
        <v>0</v>
      </c>
      <c r="AG64" s="41">
        <f t="shared" si="51"/>
        <v>0</v>
      </c>
      <c r="AH64" s="40">
        <f t="shared" si="51"/>
        <v>0</v>
      </c>
      <c r="AI64" s="41">
        <f t="shared" si="51"/>
        <v>0</v>
      </c>
      <c r="AJ64" s="40">
        <f t="shared" si="51"/>
        <v>0</v>
      </c>
      <c r="AK64" s="41">
        <f t="shared" si="51"/>
        <v>0</v>
      </c>
      <c r="AL64" s="40">
        <f t="shared" si="51"/>
        <v>0</v>
      </c>
      <c r="AM64" s="41">
        <f t="shared" si="51"/>
        <v>0</v>
      </c>
      <c r="AN64" s="40">
        <f t="shared" si="51"/>
        <v>0</v>
      </c>
      <c r="AO64" s="41">
        <f t="shared" si="51"/>
        <v>0</v>
      </c>
      <c r="AP64" s="40">
        <f t="shared" si="51"/>
        <v>3.154121863799283E-4</v>
      </c>
      <c r="AQ64" s="41">
        <f t="shared" si="51"/>
        <v>8.8695530951184015E-2</v>
      </c>
    </row>
    <row r="65" spans="1:43" x14ac:dyDescent="0.3">
      <c r="A65" s="43" t="str">
        <f t="shared" si="27"/>
        <v>Total</v>
      </c>
      <c r="B65" s="46">
        <f t="shared" ref="B65:AQ65" si="52">+B31/B$31</f>
        <v>1</v>
      </c>
      <c r="C65" s="47">
        <f t="shared" si="52"/>
        <v>1</v>
      </c>
      <c r="D65" s="46">
        <f t="shared" si="52"/>
        <v>1</v>
      </c>
      <c r="E65" s="47">
        <f t="shared" si="52"/>
        <v>1</v>
      </c>
      <c r="F65" s="46">
        <f t="shared" si="52"/>
        <v>1</v>
      </c>
      <c r="G65" s="47">
        <f t="shared" si="52"/>
        <v>1</v>
      </c>
      <c r="H65" s="46">
        <f t="shared" si="52"/>
        <v>1</v>
      </c>
      <c r="I65" s="47">
        <f t="shared" si="52"/>
        <v>1</v>
      </c>
      <c r="J65" s="46">
        <f t="shared" si="52"/>
        <v>1</v>
      </c>
      <c r="K65" s="47">
        <f t="shared" si="52"/>
        <v>1</v>
      </c>
      <c r="L65" s="46">
        <f t="shared" si="52"/>
        <v>1</v>
      </c>
      <c r="M65" s="47">
        <f t="shared" si="52"/>
        <v>1</v>
      </c>
      <c r="N65" s="46">
        <f t="shared" si="52"/>
        <v>1</v>
      </c>
      <c r="O65" s="47">
        <f t="shared" si="52"/>
        <v>1</v>
      </c>
      <c r="P65" s="46">
        <f t="shared" si="52"/>
        <v>1</v>
      </c>
      <c r="Q65" s="47">
        <f t="shared" si="52"/>
        <v>1</v>
      </c>
      <c r="R65" s="46">
        <f t="shared" si="52"/>
        <v>1</v>
      </c>
      <c r="S65" s="47">
        <f t="shared" si="52"/>
        <v>1</v>
      </c>
      <c r="T65" s="46">
        <f t="shared" si="52"/>
        <v>1</v>
      </c>
      <c r="U65" s="47">
        <f t="shared" si="52"/>
        <v>1</v>
      </c>
      <c r="V65" s="46">
        <f t="shared" si="52"/>
        <v>1</v>
      </c>
      <c r="W65" s="47">
        <f t="shared" si="52"/>
        <v>1</v>
      </c>
      <c r="X65" s="46">
        <f t="shared" si="52"/>
        <v>1</v>
      </c>
      <c r="Y65" s="47">
        <f t="shared" si="52"/>
        <v>1</v>
      </c>
      <c r="Z65" s="46">
        <f t="shared" si="52"/>
        <v>1</v>
      </c>
      <c r="AA65" s="47">
        <f t="shared" si="52"/>
        <v>1</v>
      </c>
      <c r="AB65" s="46">
        <f t="shared" si="52"/>
        <v>1</v>
      </c>
      <c r="AC65" s="47">
        <f t="shared" si="52"/>
        <v>1</v>
      </c>
      <c r="AD65" s="46">
        <f t="shared" si="52"/>
        <v>1</v>
      </c>
      <c r="AE65" s="47">
        <f t="shared" si="52"/>
        <v>1</v>
      </c>
      <c r="AF65" s="46">
        <f t="shared" si="52"/>
        <v>1</v>
      </c>
      <c r="AG65" s="47">
        <f t="shared" si="52"/>
        <v>1</v>
      </c>
      <c r="AH65" s="46">
        <f t="shared" si="52"/>
        <v>1</v>
      </c>
      <c r="AI65" s="47">
        <f t="shared" si="52"/>
        <v>1</v>
      </c>
      <c r="AJ65" s="46">
        <f t="shared" si="52"/>
        <v>1</v>
      </c>
      <c r="AK65" s="47">
        <f t="shared" si="52"/>
        <v>1</v>
      </c>
      <c r="AL65" s="46">
        <f t="shared" si="52"/>
        <v>1</v>
      </c>
      <c r="AM65" s="47">
        <f t="shared" si="52"/>
        <v>1</v>
      </c>
      <c r="AN65" s="46">
        <f t="shared" si="52"/>
        <v>1</v>
      </c>
      <c r="AO65" s="47">
        <f t="shared" si="52"/>
        <v>1</v>
      </c>
      <c r="AP65" s="46">
        <f t="shared" si="52"/>
        <v>1</v>
      </c>
      <c r="AQ65" s="47">
        <f t="shared" si="52"/>
        <v>1</v>
      </c>
    </row>
    <row r="66" spans="1:43" x14ac:dyDescent="0.3">
      <c r="A66" s="34" t="str">
        <f>+A32</f>
        <v>Source : Insee, Recensement de la population. Population municipale en vigueur en 2025 (millésimée 2022)</v>
      </c>
      <c r="B66" s="33"/>
      <c r="C66" s="28"/>
      <c r="D66" s="33"/>
      <c r="E66" s="28"/>
      <c r="F66" s="33"/>
      <c r="G66" s="28"/>
    </row>
    <row r="67" spans="1:43" x14ac:dyDescent="0.3">
      <c r="A67" s="34" t="str">
        <f t="shared" ref="A67:A68" si="53">+A33</f>
        <v>Champ : France métropolitaine + DOM.</v>
      </c>
      <c r="B67" s="33"/>
      <c r="C67" s="28"/>
      <c r="D67" s="33"/>
      <c r="E67" s="28"/>
      <c r="F67" s="33"/>
      <c r="G67" s="28"/>
    </row>
    <row r="68" spans="1:43" x14ac:dyDescent="0.3">
      <c r="A68" s="34" t="str">
        <f t="shared" si="53"/>
        <v>Le département de Mayotte a été recensé en 2017.</v>
      </c>
    </row>
    <row r="71" spans="1:43" ht="24.6" customHeight="1" x14ac:dyDescent="0.3">
      <c r="A71" s="30" t="s">
        <v>55</v>
      </c>
      <c r="B71" s="30"/>
      <c r="C71" s="30"/>
      <c r="D71" s="30"/>
      <c r="E71" s="30"/>
      <c r="F71" s="30"/>
      <c r="G71" s="30"/>
    </row>
    <row r="72" spans="1:43" x14ac:dyDescent="0.3">
      <c r="A72" s="15" t="s">
        <v>10</v>
      </c>
      <c r="B72" s="188" t="str">
        <f>+B38</f>
        <v>Auvergne-Rhône-Alpes</v>
      </c>
      <c r="C72" s="189"/>
      <c r="D72" s="188" t="str">
        <f t="shared" ref="D72" si="54">+D38</f>
        <v>Bourgogne-Franche-Comté</v>
      </c>
      <c r="E72" s="189"/>
      <c r="F72" s="188" t="str">
        <f t="shared" ref="F72" si="55">+F38</f>
        <v>Bretagne</v>
      </c>
      <c r="G72" s="189"/>
      <c r="H72" s="188" t="str">
        <f t="shared" ref="H72" si="56">+H38</f>
        <v>Centre-Val de Loire</v>
      </c>
      <c r="I72" s="189"/>
      <c r="J72" s="188" t="str">
        <f t="shared" ref="J72" si="57">+J38</f>
        <v>Corse</v>
      </c>
      <c r="K72" s="189"/>
      <c r="L72" s="188" t="str">
        <f t="shared" ref="L72" si="58">+L38</f>
        <v>Grand Est</v>
      </c>
      <c r="M72" s="189"/>
      <c r="N72" s="188" t="str">
        <f t="shared" ref="N72" si="59">+N38</f>
        <v>Hauts-de-France</v>
      </c>
      <c r="O72" s="189"/>
      <c r="P72" s="188" t="str">
        <f t="shared" ref="P72" si="60">+P38</f>
        <v>Ile-de-France</v>
      </c>
      <c r="Q72" s="189"/>
      <c r="R72" s="188" t="str">
        <f t="shared" ref="R72" si="61">+R38</f>
        <v>Normandie</v>
      </c>
      <c r="S72" s="189"/>
      <c r="T72" s="188" t="str">
        <f t="shared" ref="T72" si="62">+T38</f>
        <v>Nouvelle-Aquitaine</v>
      </c>
      <c r="U72" s="189"/>
      <c r="V72" s="188" t="str">
        <f t="shared" ref="V72" si="63">+V38</f>
        <v>Occitanie</v>
      </c>
      <c r="W72" s="189"/>
      <c r="X72" s="188" t="str">
        <f t="shared" ref="X72" si="64">+X38</f>
        <v>Pays-de-la-Loire</v>
      </c>
      <c r="Y72" s="189"/>
      <c r="Z72" s="188" t="str">
        <f t="shared" ref="Z72" si="65">+Z38</f>
        <v>Provence-Alpes-Côte-d'Azur</v>
      </c>
      <c r="AA72" s="189"/>
      <c r="AB72" s="188" t="str">
        <f t="shared" ref="AB72" si="66">+AB38</f>
        <v>France métropolitaine</v>
      </c>
      <c r="AC72" s="189"/>
      <c r="AD72" s="188" t="str">
        <f t="shared" ref="AD72" si="67">+AD38</f>
        <v>Guadeloupe</v>
      </c>
      <c r="AE72" s="189"/>
      <c r="AF72" s="188" t="str">
        <f t="shared" ref="AF72" si="68">+AF38</f>
        <v>Martinique</v>
      </c>
      <c r="AG72" s="189"/>
      <c r="AH72" s="188" t="str">
        <f t="shared" ref="AH72" si="69">+AH38</f>
        <v>Guyane</v>
      </c>
      <c r="AI72" s="189"/>
      <c r="AJ72" s="188" t="str">
        <f t="shared" ref="AJ72" si="70">+AJ38</f>
        <v>La Réunion</v>
      </c>
      <c r="AK72" s="189"/>
      <c r="AL72" s="188" t="str">
        <f t="shared" ref="AL72" si="71">+AL38</f>
        <v>Mayotte</v>
      </c>
      <c r="AM72" s="189"/>
      <c r="AN72" s="188" t="str">
        <f t="shared" ref="AN72" si="72">+AN38</f>
        <v>DOM</v>
      </c>
      <c r="AO72" s="189"/>
      <c r="AP72" s="188" t="str">
        <f t="shared" ref="AP72" si="73">+AP38</f>
        <v>France métropolitaine + DOM</v>
      </c>
      <c r="AQ72" s="189"/>
    </row>
    <row r="73" spans="1:43" ht="26.4" x14ac:dyDescent="0.3">
      <c r="A73" s="16" t="s">
        <v>13</v>
      </c>
      <c r="B73" s="17" t="s">
        <v>6</v>
      </c>
      <c r="C73" s="18" t="s">
        <v>7</v>
      </c>
      <c r="D73" s="17" t="s">
        <v>6</v>
      </c>
      <c r="E73" s="18" t="s">
        <v>7</v>
      </c>
      <c r="F73" s="17" t="s">
        <v>6</v>
      </c>
      <c r="G73" s="32" t="s">
        <v>7</v>
      </c>
      <c r="H73" s="17" t="s">
        <v>6</v>
      </c>
      <c r="I73" s="18" t="s">
        <v>7</v>
      </c>
      <c r="J73" s="17" t="s">
        <v>6</v>
      </c>
      <c r="K73" s="18" t="s">
        <v>7</v>
      </c>
      <c r="L73" s="17" t="s">
        <v>6</v>
      </c>
      <c r="M73" s="32" t="s">
        <v>7</v>
      </c>
      <c r="N73" s="17" t="s">
        <v>6</v>
      </c>
      <c r="O73" s="18" t="s">
        <v>7</v>
      </c>
      <c r="P73" s="17" t="s">
        <v>6</v>
      </c>
      <c r="Q73" s="18" t="s">
        <v>7</v>
      </c>
      <c r="R73" s="17" t="s">
        <v>6</v>
      </c>
      <c r="S73" s="32" t="s">
        <v>7</v>
      </c>
      <c r="T73" s="17" t="s">
        <v>6</v>
      </c>
      <c r="U73" s="18" t="s">
        <v>7</v>
      </c>
      <c r="V73" s="17" t="s">
        <v>6</v>
      </c>
      <c r="W73" s="18" t="s">
        <v>7</v>
      </c>
      <c r="X73" s="17" t="s">
        <v>6</v>
      </c>
      <c r="Y73" s="32" t="s">
        <v>7</v>
      </c>
      <c r="Z73" s="17" t="s">
        <v>6</v>
      </c>
      <c r="AA73" s="18" t="s">
        <v>7</v>
      </c>
      <c r="AB73" s="17" t="s">
        <v>6</v>
      </c>
      <c r="AC73" s="18" t="s">
        <v>7</v>
      </c>
      <c r="AD73" s="17" t="s">
        <v>6</v>
      </c>
      <c r="AE73" s="32" t="s">
        <v>7</v>
      </c>
      <c r="AF73" s="17" t="s">
        <v>6</v>
      </c>
      <c r="AG73" s="18" t="s">
        <v>7</v>
      </c>
      <c r="AH73" s="17" t="s">
        <v>6</v>
      </c>
      <c r="AI73" s="18" t="s">
        <v>7</v>
      </c>
      <c r="AJ73" s="17" t="s">
        <v>6</v>
      </c>
      <c r="AK73" s="32" t="s">
        <v>7</v>
      </c>
      <c r="AL73" s="17" t="s">
        <v>6</v>
      </c>
      <c r="AM73" s="18" t="s">
        <v>7</v>
      </c>
      <c r="AN73" s="17" t="s">
        <v>6</v>
      </c>
      <c r="AO73" s="18" t="s">
        <v>7</v>
      </c>
      <c r="AP73" s="17" t="s">
        <v>6</v>
      </c>
      <c r="AQ73" s="32" t="s">
        <v>7</v>
      </c>
    </row>
    <row r="74" spans="1:43" x14ac:dyDescent="0.3">
      <c r="A74" s="19" t="s">
        <v>30</v>
      </c>
      <c r="B74" s="36">
        <f>+B40</f>
        <v>2.0124223602484472E-2</v>
      </c>
      <c r="C74" s="37">
        <f t="shared" ref="C74:AQ74" si="74">+C40</f>
        <v>3.080641518179337E-4</v>
      </c>
      <c r="D74" s="36">
        <f t="shared" si="74"/>
        <v>3.9348710990502037E-2</v>
      </c>
      <c r="E74" s="37">
        <f t="shared" si="74"/>
        <v>1.8502291566585604E-3</v>
      </c>
      <c r="F74" s="36">
        <f t="shared" si="74"/>
        <v>0</v>
      </c>
      <c r="G74" s="37">
        <f t="shared" si="74"/>
        <v>0</v>
      </c>
      <c r="H74" s="36">
        <f t="shared" si="74"/>
        <v>5.1311288483466364E-3</v>
      </c>
      <c r="I74" s="37">
        <f t="shared" si="74"/>
        <v>1.0226228183562345E-4</v>
      </c>
      <c r="J74" s="36">
        <f t="shared" si="74"/>
        <v>0.12777777777777777</v>
      </c>
      <c r="K74" s="37">
        <f t="shared" si="74"/>
        <v>4.0566392238581628E-3</v>
      </c>
      <c r="L74" s="36">
        <f t="shared" si="74"/>
        <v>4.457478005865103E-2</v>
      </c>
      <c r="M74" s="37">
        <f t="shared" si="74"/>
        <v>1.4384687699581246E-3</v>
      </c>
      <c r="N74" s="36">
        <f t="shared" si="74"/>
        <v>1.5864621893178214E-2</v>
      </c>
      <c r="O74" s="37">
        <f t="shared" si="74"/>
        <v>3.6173201958487167E-4</v>
      </c>
      <c r="P74" s="36">
        <f t="shared" si="74"/>
        <v>3.1595576619273301E-3</v>
      </c>
      <c r="Q74" s="37">
        <f t="shared" si="74"/>
        <v>1.1792296625690859E-5</v>
      </c>
      <c r="R74" s="36">
        <f t="shared" si="74"/>
        <v>6.0514372163388806E-3</v>
      </c>
      <c r="S74" s="37">
        <f t="shared" si="74"/>
        <v>1.5692973560933361E-4</v>
      </c>
      <c r="T74" s="36">
        <f t="shared" si="74"/>
        <v>6.0563708362450499E-3</v>
      </c>
      <c r="U74" s="37">
        <f t="shared" si="74"/>
        <v>1.7289933038722906E-4</v>
      </c>
      <c r="V74" s="36">
        <f t="shared" si="74"/>
        <v>5.8254610886189835E-2</v>
      </c>
      <c r="W74" s="37">
        <f t="shared" si="74"/>
        <v>1.4544303966085657E-3</v>
      </c>
      <c r="X74" s="36">
        <f t="shared" si="74"/>
        <v>1.6286644951140066E-3</v>
      </c>
      <c r="Y74" s="37">
        <f t="shared" si="74"/>
        <v>1.160028211886113E-5</v>
      </c>
      <c r="Z74" s="36">
        <f t="shared" si="74"/>
        <v>2.8541226215644821E-2</v>
      </c>
      <c r="AA74" s="37">
        <f t="shared" si="74"/>
        <v>1.6304625330154158E-4</v>
      </c>
      <c r="AB74" s="36">
        <f t="shared" si="74"/>
        <v>2.5988603004662408E-2</v>
      </c>
      <c r="AC74" s="37">
        <f t="shared" si="74"/>
        <v>4.7108222024168269E-4</v>
      </c>
      <c r="AD74" s="36">
        <f t="shared" si="74"/>
        <v>0</v>
      </c>
      <c r="AE74" s="37">
        <f t="shared" si="74"/>
        <v>0</v>
      </c>
      <c r="AF74" s="36">
        <f t="shared" si="74"/>
        <v>0</v>
      </c>
      <c r="AG74" s="37">
        <f t="shared" si="74"/>
        <v>0</v>
      </c>
      <c r="AH74" s="36">
        <f t="shared" si="74"/>
        <v>0</v>
      </c>
      <c r="AI74" s="37">
        <f t="shared" si="74"/>
        <v>0</v>
      </c>
      <c r="AJ74" s="36">
        <f t="shared" si="74"/>
        <v>0</v>
      </c>
      <c r="AK74" s="37">
        <f t="shared" si="74"/>
        <v>0</v>
      </c>
      <c r="AL74" s="36">
        <f t="shared" si="74"/>
        <v>0</v>
      </c>
      <c r="AM74" s="37">
        <f t="shared" si="74"/>
        <v>0</v>
      </c>
      <c r="AN74" s="36">
        <f t="shared" si="74"/>
        <v>0</v>
      </c>
      <c r="AO74" s="37">
        <f t="shared" si="74"/>
        <v>0</v>
      </c>
      <c r="AP74" s="36">
        <f t="shared" si="74"/>
        <v>2.5892473118279569E-2</v>
      </c>
      <c r="AQ74" s="37">
        <f t="shared" si="74"/>
        <v>4.5604714262184484E-4</v>
      </c>
    </row>
    <row r="75" spans="1:43" x14ac:dyDescent="0.3">
      <c r="A75" s="22" t="s">
        <v>56</v>
      </c>
      <c r="B75" s="38">
        <f>+B74+B41</f>
        <v>6.5341614906832296E-2</v>
      </c>
      <c r="C75" s="39">
        <f t="shared" ref="C75:AQ75" si="75">+C74+C41</f>
        <v>1.9833696804119217E-3</v>
      </c>
      <c r="D75" s="38">
        <f t="shared" si="75"/>
        <v>0.16309362279511533</v>
      </c>
      <c r="E75" s="39">
        <f t="shared" si="75"/>
        <v>1.4186992261348792E-2</v>
      </c>
      <c r="F75" s="38">
        <f t="shared" si="75"/>
        <v>2.4958402662229617E-3</v>
      </c>
      <c r="G75" s="39">
        <f t="shared" si="75"/>
        <v>7.2162192562035386E-5</v>
      </c>
      <c r="H75" s="38">
        <f t="shared" si="75"/>
        <v>3.3067274800456098E-2</v>
      </c>
      <c r="I75" s="39">
        <f t="shared" si="75"/>
        <v>1.588938939733816E-3</v>
      </c>
      <c r="J75" s="38">
        <f t="shared" si="75"/>
        <v>0.33611111111111114</v>
      </c>
      <c r="K75" s="39">
        <f t="shared" si="75"/>
        <v>1.9221353010168644E-2</v>
      </c>
      <c r="L75" s="38">
        <f t="shared" si="75"/>
        <v>0.17243401759530794</v>
      </c>
      <c r="M75" s="39">
        <f t="shared" si="75"/>
        <v>1.0241760953396526E-2</v>
      </c>
      <c r="N75" s="38">
        <f t="shared" si="75"/>
        <v>7.2448439978847173E-2</v>
      </c>
      <c r="O75" s="39">
        <f t="shared" si="75"/>
        <v>3.136233279479159E-3</v>
      </c>
      <c r="P75" s="38">
        <f t="shared" si="75"/>
        <v>1.1058451816745654E-2</v>
      </c>
      <c r="Q75" s="39">
        <f t="shared" si="75"/>
        <v>6.8896089189823996E-5</v>
      </c>
      <c r="R75" s="38">
        <f t="shared" si="75"/>
        <v>4.8033282904689861E-2</v>
      </c>
      <c r="S75" s="39">
        <f t="shared" si="75"/>
        <v>2.6989518650979284E-3</v>
      </c>
      <c r="T75" s="38">
        <f t="shared" si="75"/>
        <v>4.6121593291404611E-2</v>
      </c>
      <c r="U75" s="39">
        <f t="shared" si="75"/>
        <v>2.3952364189784251E-3</v>
      </c>
      <c r="V75" s="38">
        <f t="shared" si="75"/>
        <v>0.17094017094017094</v>
      </c>
      <c r="W75" s="39">
        <f t="shared" si="75"/>
        <v>7.7375565536446193E-3</v>
      </c>
      <c r="X75" s="38">
        <f t="shared" si="75"/>
        <v>8.9576547231270363E-3</v>
      </c>
      <c r="Y75" s="39">
        <f t="shared" si="75"/>
        <v>1.8354224152509167E-4</v>
      </c>
      <c r="Z75" s="38">
        <f t="shared" si="75"/>
        <v>9.6194503171247364E-2</v>
      </c>
      <c r="AA75" s="39">
        <f t="shared" si="75"/>
        <v>1.1078635099777345E-3</v>
      </c>
      <c r="AB75" s="38">
        <f t="shared" si="75"/>
        <v>9.7939331146031205E-2</v>
      </c>
      <c r="AC75" s="39">
        <f t="shared" si="75"/>
        <v>3.3537214834769269E-3</v>
      </c>
      <c r="AD75" s="38">
        <f t="shared" si="75"/>
        <v>0</v>
      </c>
      <c r="AE75" s="39">
        <f t="shared" si="75"/>
        <v>0</v>
      </c>
      <c r="AF75" s="38">
        <f t="shared" si="75"/>
        <v>0</v>
      </c>
      <c r="AG75" s="39">
        <f t="shared" si="75"/>
        <v>0</v>
      </c>
      <c r="AH75" s="38">
        <f t="shared" si="75"/>
        <v>0</v>
      </c>
      <c r="AI75" s="39">
        <f t="shared" si="75"/>
        <v>0</v>
      </c>
      <c r="AJ75" s="38">
        <f t="shared" si="75"/>
        <v>0</v>
      </c>
      <c r="AK75" s="39">
        <f t="shared" si="75"/>
        <v>0</v>
      </c>
      <c r="AL75" s="38">
        <f t="shared" si="75"/>
        <v>0</v>
      </c>
      <c r="AM75" s="39">
        <f t="shared" si="75"/>
        <v>0</v>
      </c>
      <c r="AN75" s="38">
        <f t="shared" si="75"/>
        <v>0</v>
      </c>
      <c r="AO75" s="39">
        <f t="shared" si="75"/>
        <v>0</v>
      </c>
      <c r="AP75" s="38">
        <f t="shared" si="75"/>
        <v>9.7577060931899634E-2</v>
      </c>
      <c r="AQ75" s="39">
        <f t="shared" si="75"/>
        <v>3.2466839841768591E-3</v>
      </c>
    </row>
    <row r="76" spans="1:43" x14ac:dyDescent="0.3">
      <c r="A76" s="25" t="s">
        <v>57</v>
      </c>
      <c r="B76" s="40">
        <f t="shared" ref="B76:AQ76" si="76">+B75+B42</f>
        <v>0.17440993788819875</v>
      </c>
      <c r="C76" s="41">
        <f t="shared" si="76"/>
        <v>9.8596452374874518E-3</v>
      </c>
      <c r="D76" s="40">
        <f t="shared" si="76"/>
        <v>0.39728629579375851</v>
      </c>
      <c r="E76" s="41">
        <f t="shared" si="76"/>
        <v>5.9638149670985179E-2</v>
      </c>
      <c r="F76" s="40">
        <f t="shared" si="76"/>
        <v>1.9966722129783693E-2</v>
      </c>
      <c r="G76" s="41">
        <f t="shared" si="76"/>
        <v>1.0277999734139289E-3</v>
      </c>
      <c r="H76" s="40">
        <f t="shared" si="76"/>
        <v>0.1476624857468643</v>
      </c>
      <c r="I76" s="41">
        <f t="shared" si="76"/>
        <v>1.3355686422009324E-2</v>
      </c>
      <c r="J76" s="40">
        <f t="shared" si="76"/>
        <v>0.5805555555555556</v>
      </c>
      <c r="K76" s="41">
        <f t="shared" si="76"/>
        <v>5.4415900887051782E-2</v>
      </c>
      <c r="L76" s="40">
        <f t="shared" si="76"/>
        <v>0.37575757575757579</v>
      </c>
      <c r="M76" s="41">
        <f t="shared" si="76"/>
        <v>3.725396707492825E-2</v>
      </c>
      <c r="N76" s="40">
        <f t="shared" si="76"/>
        <v>0.23373876255949233</v>
      </c>
      <c r="O76" s="41">
        <f t="shared" si="76"/>
        <v>1.8419661152114818E-2</v>
      </c>
      <c r="P76" s="40">
        <f t="shared" si="76"/>
        <v>5.5292259083728278E-2</v>
      </c>
      <c r="Q76" s="41">
        <f t="shared" si="76"/>
        <v>7.5268775516995287E-4</v>
      </c>
      <c r="R76" s="40">
        <f t="shared" si="76"/>
        <v>0.20385779122541603</v>
      </c>
      <c r="S76" s="41">
        <f t="shared" si="76"/>
        <v>2.1444268680478482E-2</v>
      </c>
      <c r="T76" s="40">
        <f t="shared" si="76"/>
        <v>0.20125786163522014</v>
      </c>
      <c r="U76" s="41">
        <f t="shared" si="76"/>
        <v>1.8777325291524302E-2</v>
      </c>
      <c r="V76" s="40">
        <f t="shared" si="76"/>
        <v>0.36144849302744042</v>
      </c>
      <c r="W76" s="41">
        <f t="shared" si="76"/>
        <v>2.7981997559175041E-2</v>
      </c>
      <c r="X76" s="40">
        <f t="shared" si="76"/>
        <v>5.7003257328990226E-2</v>
      </c>
      <c r="Y76" s="41">
        <f t="shared" si="76"/>
        <v>2.4744690679766221E-3</v>
      </c>
      <c r="Z76" s="40">
        <f t="shared" si="76"/>
        <v>0.20930232558139536</v>
      </c>
      <c r="AA76" s="41">
        <f t="shared" si="76"/>
        <v>4.0604899665629465E-3</v>
      </c>
      <c r="AB76" s="40">
        <f t="shared" si="76"/>
        <v>0.25361192655269671</v>
      </c>
      <c r="AC76" s="41">
        <f t="shared" si="76"/>
        <v>1.5474258938492403E-2</v>
      </c>
      <c r="AD76" s="40">
        <f t="shared" si="76"/>
        <v>0</v>
      </c>
      <c r="AE76" s="41">
        <f t="shared" si="76"/>
        <v>0</v>
      </c>
      <c r="AF76" s="40">
        <f t="shared" si="76"/>
        <v>0</v>
      </c>
      <c r="AG76" s="41">
        <f t="shared" si="76"/>
        <v>0</v>
      </c>
      <c r="AH76" s="40">
        <f t="shared" si="76"/>
        <v>4.5454545454545456E-2</v>
      </c>
      <c r="AI76" s="41">
        <f t="shared" si="76"/>
        <v>5.4441678052028213E-4</v>
      </c>
      <c r="AJ76" s="40">
        <f t="shared" si="76"/>
        <v>0</v>
      </c>
      <c r="AK76" s="41">
        <f t="shared" si="76"/>
        <v>0</v>
      </c>
      <c r="AL76" s="40">
        <f t="shared" si="76"/>
        <v>0</v>
      </c>
      <c r="AM76" s="41">
        <f t="shared" si="76"/>
        <v>0</v>
      </c>
      <c r="AN76" s="40">
        <f t="shared" si="76"/>
        <v>7.7519379844961239E-3</v>
      </c>
      <c r="AO76" s="41">
        <f t="shared" si="76"/>
        <v>7.2322367972523034E-5</v>
      </c>
      <c r="AP76" s="40">
        <f t="shared" si="76"/>
        <v>0.25270250896057345</v>
      </c>
      <c r="AQ76" s="41">
        <f t="shared" si="76"/>
        <v>1.4982690159448305E-2</v>
      </c>
    </row>
    <row r="77" spans="1:43" x14ac:dyDescent="0.3">
      <c r="A77" s="22" t="s">
        <v>58</v>
      </c>
      <c r="B77" s="38">
        <f t="shared" ref="B77:AQ77" si="77">+B76+B43</f>
        <v>0.27204968944099378</v>
      </c>
      <c r="C77" s="39">
        <f t="shared" si="77"/>
        <v>2.1810084513694709E-2</v>
      </c>
      <c r="D77" s="38">
        <f t="shared" si="77"/>
        <v>0.54545454545454553</v>
      </c>
      <c r="E77" s="39">
        <f t="shared" si="77"/>
        <v>0.10766065484845275</v>
      </c>
      <c r="F77" s="38">
        <f t="shared" si="77"/>
        <v>6.2396006655574043E-2</v>
      </c>
      <c r="G77" s="39">
        <f t="shared" si="77"/>
        <v>4.6958012997959297E-3</v>
      </c>
      <c r="H77" s="38">
        <f t="shared" si="77"/>
        <v>0.29418472063854051</v>
      </c>
      <c r="I77" s="39">
        <f t="shared" si="77"/>
        <v>3.8119814982741307E-2</v>
      </c>
      <c r="J77" s="38">
        <f t="shared" si="77"/>
        <v>0.65277777777777779</v>
      </c>
      <c r="K77" s="39">
        <f t="shared" si="77"/>
        <v>7.2216718477778163E-2</v>
      </c>
      <c r="L77" s="38">
        <f t="shared" si="77"/>
        <v>0.50087976539589452</v>
      </c>
      <c r="M77" s="39">
        <f t="shared" si="77"/>
        <v>6.5578025060435294E-2</v>
      </c>
      <c r="N77" s="38">
        <f t="shared" si="77"/>
        <v>0.37995769434161819</v>
      </c>
      <c r="O77" s="39">
        <f t="shared" si="77"/>
        <v>4.1195609340087445E-2</v>
      </c>
      <c r="P77" s="38">
        <f t="shared" si="77"/>
        <v>0.11611374407582939</v>
      </c>
      <c r="Q77" s="39">
        <f t="shared" si="77"/>
        <v>2.3337439637172034E-3</v>
      </c>
      <c r="R77" s="38">
        <f t="shared" si="77"/>
        <v>0.34190620272314676</v>
      </c>
      <c r="S77" s="39">
        <f t="shared" si="77"/>
        <v>4.8442172889849103E-2</v>
      </c>
      <c r="T77" s="38">
        <f t="shared" si="77"/>
        <v>0.33170277195434428</v>
      </c>
      <c r="U77" s="39">
        <f t="shared" si="77"/>
        <v>4.1288098375629606E-2</v>
      </c>
      <c r="V77" s="38">
        <f t="shared" si="77"/>
        <v>0.49280251911830864</v>
      </c>
      <c r="W77" s="39">
        <f t="shared" si="77"/>
        <v>5.1326559257431389E-2</v>
      </c>
      <c r="X77" s="38">
        <f t="shared" si="77"/>
        <v>0.11319218241042345</v>
      </c>
      <c r="Y77" s="39">
        <f t="shared" si="77"/>
        <v>6.9199549599712924E-3</v>
      </c>
      <c r="Z77" s="38">
        <f t="shared" si="77"/>
        <v>0.28435517970401691</v>
      </c>
      <c r="AA77" s="39">
        <f t="shared" si="77"/>
        <v>7.4568033805310005E-3</v>
      </c>
      <c r="AB77" s="38">
        <f t="shared" si="77"/>
        <v>0.3742589075001439</v>
      </c>
      <c r="AC77" s="39">
        <f t="shared" si="77"/>
        <v>3.1164855161466665E-2</v>
      </c>
      <c r="AD77" s="38">
        <f t="shared" si="77"/>
        <v>0</v>
      </c>
      <c r="AE77" s="39">
        <f t="shared" si="77"/>
        <v>0</v>
      </c>
      <c r="AF77" s="38">
        <f t="shared" si="77"/>
        <v>0</v>
      </c>
      <c r="AG77" s="39">
        <f t="shared" si="77"/>
        <v>0</v>
      </c>
      <c r="AH77" s="38">
        <f t="shared" si="77"/>
        <v>0.13636363636363635</v>
      </c>
      <c r="AI77" s="39">
        <f t="shared" si="77"/>
        <v>2.2678253150335316E-3</v>
      </c>
      <c r="AJ77" s="38">
        <f t="shared" si="77"/>
        <v>0</v>
      </c>
      <c r="AK77" s="39">
        <f t="shared" si="77"/>
        <v>0</v>
      </c>
      <c r="AL77" s="38">
        <f t="shared" si="77"/>
        <v>0</v>
      </c>
      <c r="AM77" s="39">
        <f t="shared" si="77"/>
        <v>0</v>
      </c>
      <c r="AN77" s="38">
        <f t="shared" si="77"/>
        <v>2.3255813953488372E-2</v>
      </c>
      <c r="AO77" s="39">
        <f t="shared" si="77"/>
        <v>3.0126642454796217E-4</v>
      </c>
      <c r="AP77" s="38">
        <f t="shared" si="77"/>
        <v>0.37296057347670247</v>
      </c>
      <c r="AQ77" s="39">
        <f t="shared" si="77"/>
        <v>3.0179811718204767E-2</v>
      </c>
    </row>
    <row r="78" spans="1:43" x14ac:dyDescent="0.3">
      <c r="A78" s="25" t="s">
        <v>59</v>
      </c>
      <c r="B78" s="40">
        <f t="shared" ref="B78:AQ78" si="78">+B77+B44</f>
        <v>0.34434782608695652</v>
      </c>
      <c r="C78" s="41">
        <f t="shared" si="78"/>
        <v>3.4149921777428489E-2</v>
      </c>
      <c r="D78" s="40">
        <f t="shared" si="78"/>
        <v>0.64070556309362292</v>
      </c>
      <c r="E78" s="41">
        <f t="shared" si="78"/>
        <v>0.15112820112290506</v>
      </c>
      <c r="F78" s="40">
        <f t="shared" si="78"/>
        <v>0.10815307820299501</v>
      </c>
      <c r="G78" s="41">
        <f t="shared" si="78"/>
        <v>1.0417065335999731E-2</v>
      </c>
      <c r="H78" s="40">
        <f t="shared" si="78"/>
        <v>0.39110604332953253</v>
      </c>
      <c r="I78" s="41">
        <f t="shared" si="78"/>
        <v>6.0641145771396551E-2</v>
      </c>
      <c r="J78" s="40">
        <f t="shared" si="78"/>
        <v>0.71111111111111114</v>
      </c>
      <c r="K78" s="41">
        <f t="shared" si="78"/>
        <v>9.3538983591250194E-2</v>
      </c>
      <c r="L78" s="40">
        <f t="shared" si="78"/>
        <v>0.5925708699902249</v>
      </c>
      <c r="M78" s="41">
        <f t="shared" si="78"/>
        <v>9.4836602141804102E-2</v>
      </c>
      <c r="N78" s="40">
        <f t="shared" si="78"/>
        <v>0.47726070861977787</v>
      </c>
      <c r="O78" s="41">
        <f t="shared" si="78"/>
        <v>6.246395182062893E-2</v>
      </c>
      <c r="P78" s="40">
        <f t="shared" si="78"/>
        <v>0.18246445497630331</v>
      </c>
      <c r="Q78" s="41">
        <f t="shared" si="78"/>
        <v>4.7086801964693545E-3</v>
      </c>
      <c r="R78" s="40">
        <f t="shared" si="78"/>
        <v>0.45385779122541603</v>
      </c>
      <c r="S78" s="41">
        <f t="shared" si="78"/>
        <v>7.9246222156202584E-2</v>
      </c>
      <c r="T78" s="40">
        <f t="shared" si="78"/>
        <v>0.43838807360819942</v>
      </c>
      <c r="U78" s="41">
        <f t="shared" si="78"/>
        <v>6.7304131394330863E-2</v>
      </c>
      <c r="V78" s="40">
        <f t="shared" si="78"/>
        <v>0.57939721097615837</v>
      </c>
      <c r="W78" s="41">
        <f t="shared" si="78"/>
        <v>7.3189391209708188E-2</v>
      </c>
      <c r="X78" s="40">
        <f t="shared" si="78"/>
        <v>0.17996742671009772</v>
      </c>
      <c r="Y78" s="41">
        <f t="shared" si="78"/>
        <v>1.422607042247712E-2</v>
      </c>
      <c r="Z78" s="40">
        <f t="shared" si="78"/>
        <v>0.34883720930232559</v>
      </c>
      <c r="AA78" s="41">
        <f t="shared" si="78"/>
        <v>1.1546111724012013E-2</v>
      </c>
      <c r="AB78" s="40">
        <f t="shared" si="78"/>
        <v>0.46321878777413228</v>
      </c>
      <c r="AC78" s="41">
        <f t="shared" si="78"/>
        <v>4.7442743706532745E-2</v>
      </c>
      <c r="AD78" s="40">
        <f t="shared" si="78"/>
        <v>0</v>
      </c>
      <c r="AE78" s="41">
        <f t="shared" si="78"/>
        <v>0</v>
      </c>
      <c r="AF78" s="40">
        <f t="shared" si="78"/>
        <v>0</v>
      </c>
      <c r="AG78" s="41">
        <f t="shared" si="78"/>
        <v>0</v>
      </c>
      <c r="AH78" s="40">
        <f t="shared" si="78"/>
        <v>0.13636363636363635</v>
      </c>
      <c r="AI78" s="41">
        <f t="shared" si="78"/>
        <v>2.2678253150335316E-3</v>
      </c>
      <c r="AJ78" s="40">
        <f t="shared" si="78"/>
        <v>0</v>
      </c>
      <c r="AK78" s="41">
        <f t="shared" si="78"/>
        <v>0</v>
      </c>
      <c r="AL78" s="40">
        <f t="shared" si="78"/>
        <v>0</v>
      </c>
      <c r="AM78" s="41">
        <f t="shared" si="78"/>
        <v>0</v>
      </c>
      <c r="AN78" s="40">
        <f t="shared" si="78"/>
        <v>2.3255813953488372E-2</v>
      </c>
      <c r="AO78" s="41">
        <f t="shared" si="78"/>
        <v>3.0126642454796217E-4</v>
      </c>
      <c r="AP78" s="40">
        <f t="shared" si="78"/>
        <v>0.46159139784946235</v>
      </c>
      <c r="AQ78" s="41">
        <f t="shared" si="78"/>
        <v>4.5938174568506615E-2</v>
      </c>
    </row>
    <row r="79" spans="1:43" x14ac:dyDescent="0.3">
      <c r="A79" s="22" t="s">
        <v>60</v>
      </c>
      <c r="B79" s="38">
        <f t="shared" ref="B79:AQ79" si="79">+B78+B45</f>
        <v>0.40571428571428569</v>
      </c>
      <c r="C79" s="39">
        <f t="shared" si="79"/>
        <v>4.7642519173471842E-2</v>
      </c>
      <c r="D79" s="38">
        <f t="shared" si="79"/>
        <v>0.70909090909090922</v>
      </c>
      <c r="E79" s="39">
        <f t="shared" si="79"/>
        <v>0.19156041579513669</v>
      </c>
      <c r="F79" s="38">
        <f t="shared" si="79"/>
        <v>0.15474209650582363</v>
      </c>
      <c r="G79" s="39">
        <f t="shared" si="79"/>
        <v>1.7570471347665467E-2</v>
      </c>
      <c r="H79" s="38">
        <f t="shared" si="79"/>
        <v>0.48061573546180164</v>
      </c>
      <c r="I79" s="39">
        <f t="shared" si="79"/>
        <v>8.7892494452077544E-2</v>
      </c>
      <c r="J79" s="38">
        <f t="shared" si="79"/>
        <v>0.72777777777777786</v>
      </c>
      <c r="K79" s="39">
        <f t="shared" si="79"/>
        <v>0.10098042564820825</v>
      </c>
      <c r="L79" s="38">
        <f t="shared" si="79"/>
        <v>0.64692082111436955</v>
      </c>
      <c r="M79" s="39">
        <f t="shared" si="79"/>
        <v>0.11715660874602682</v>
      </c>
      <c r="N79" s="38">
        <f t="shared" si="79"/>
        <v>0.53966155473294553</v>
      </c>
      <c r="O79" s="39">
        <f t="shared" si="79"/>
        <v>8.0101304969097759E-2</v>
      </c>
      <c r="P79" s="38">
        <f t="shared" si="79"/>
        <v>0.22432859399684044</v>
      </c>
      <c r="Q79" s="39">
        <f t="shared" si="79"/>
        <v>6.6493206829452058E-3</v>
      </c>
      <c r="R79" s="38">
        <f t="shared" si="79"/>
        <v>0.54122541603630858</v>
      </c>
      <c r="S79" s="39">
        <f t="shared" si="79"/>
        <v>0.11014820276519777</v>
      </c>
      <c r="T79" s="38">
        <f t="shared" si="79"/>
        <v>0.51316095970184028</v>
      </c>
      <c r="U79" s="39">
        <f t="shared" si="79"/>
        <v>9.0775583539329435E-2</v>
      </c>
      <c r="V79" s="38">
        <f t="shared" si="79"/>
        <v>0.63022941970310398</v>
      </c>
      <c r="W79" s="39">
        <f t="shared" si="79"/>
        <v>8.9902020003844951E-2</v>
      </c>
      <c r="X79" s="38">
        <f t="shared" si="79"/>
        <v>0.23697068403908794</v>
      </c>
      <c r="Y79" s="39">
        <f t="shared" si="79"/>
        <v>2.2374624150859349E-2</v>
      </c>
      <c r="Z79" s="38">
        <f t="shared" si="79"/>
        <v>0.386892177589852</v>
      </c>
      <c r="AA79" s="39">
        <f t="shared" si="79"/>
        <v>1.470182070250306E-2</v>
      </c>
      <c r="AB79" s="38">
        <f t="shared" si="79"/>
        <v>0.5256432395095838</v>
      </c>
      <c r="AC79" s="39">
        <f t="shared" si="79"/>
        <v>6.219122104970131E-2</v>
      </c>
      <c r="AD79" s="38">
        <f t="shared" si="79"/>
        <v>0</v>
      </c>
      <c r="AE79" s="39">
        <f t="shared" si="79"/>
        <v>0</v>
      </c>
      <c r="AF79" s="38">
        <f t="shared" si="79"/>
        <v>0</v>
      </c>
      <c r="AG79" s="39">
        <f t="shared" si="79"/>
        <v>0</v>
      </c>
      <c r="AH79" s="38">
        <f t="shared" si="79"/>
        <v>0.13636363636363635</v>
      </c>
      <c r="AI79" s="39">
        <f t="shared" si="79"/>
        <v>2.2678253150335316E-3</v>
      </c>
      <c r="AJ79" s="38">
        <f t="shared" si="79"/>
        <v>0</v>
      </c>
      <c r="AK79" s="39">
        <f t="shared" si="79"/>
        <v>0</v>
      </c>
      <c r="AL79" s="38">
        <f t="shared" si="79"/>
        <v>0</v>
      </c>
      <c r="AM79" s="39">
        <f t="shared" si="79"/>
        <v>0</v>
      </c>
      <c r="AN79" s="38">
        <f t="shared" si="79"/>
        <v>2.3255813953488372E-2</v>
      </c>
      <c r="AO79" s="39">
        <f t="shared" si="79"/>
        <v>3.0126642454796217E-4</v>
      </c>
      <c r="AP79" s="38">
        <f t="shared" si="79"/>
        <v>0.52378494623655913</v>
      </c>
      <c r="AQ79" s="39">
        <f t="shared" si="79"/>
        <v>6.0215938961576586E-2</v>
      </c>
    </row>
    <row r="80" spans="1:43" x14ac:dyDescent="0.3">
      <c r="A80" s="25" t="s">
        <v>61</v>
      </c>
      <c r="B80" s="40">
        <f t="shared" ref="B80:AQ80" si="80">+B79+B46</f>
        <v>0.51652173913043475</v>
      </c>
      <c r="C80" s="41">
        <f t="shared" si="80"/>
        <v>8.0005056416774176E-2</v>
      </c>
      <c r="D80" s="40">
        <f t="shared" si="80"/>
        <v>0.79755766621438273</v>
      </c>
      <c r="E80" s="41">
        <f t="shared" si="80"/>
        <v>0.26047253597301262</v>
      </c>
      <c r="F80" s="40">
        <f t="shared" si="80"/>
        <v>0.24625623960066556</v>
      </c>
      <c r="G80" s="41">
        <f t="shared" si="80"/>
        <v>3.7169080107337611E-2</v>
      </c>
      <c r="H80" s="40">
        <f t="shared" si="80"/>
        <v>0.59692132269099207</v>
      </c>
      <c r="I80" s="41">
        <f t="shared" si="80"/>
        <v>0.13473055631843392</v>
      </c>
      <c r="J80" s="40">
        <f t="shared" si="80"/>
        <v>0.79166666666666674</v>
      </c>
      <c r="K80" s="41">
        <f t="shared" si="80"/>
        <v>0.13839260296746719</v>
      </c>
      <c r="L80" s="40">
        <f t="shared" si="80"/>
        <v>0.74173998044965794</v>
      </c>
      <c r="M80" s="41">
        <f t="shared" si="80"/>
        <v>0.16848663481220322</v>
      </c>
      <c r="N80" s="40">
        <f t="shared" si="80"/>
        <v>0.65573770491803274</v>
      </c>
      <c r="O80" s="41">
        <f t="shared" si="80"/>
        <v>0.12304539686836756</v>
      </c>
      <c r="P80" s="40">
        <f t="shared" si="80"/>
        <v>0.32464454976303314</v>
      </c>
      <c r="Q80" s="41">
        <f t="shared" si="80"/>
        <v>1.2835430262134677E-2</v>
      </c>
      <c r="R80" s="40">
        <f t="shared" si="80"/>
        <v>0.66792738275340391</v>
      </c>
      <c r="S80" s="41">
        <f t="shared" si="80"/>
        <v>0.17032865998177937</v>
      </c>
      <c r="T80" s="40">
        <f t="shared" si="80"/>
        <v>0.62753319357092952</v>
      </c>
      <c r="U80" s="41">
        <f t="shared" si="80"/>
        <v>0.13830032597330708</v>
      </c>
      <c r="V80" s="40">
        <f t="shared" si="80"/>
        <v>0.71142600089968522</v>
      </c>
      <c r="W80" s="41">
        <f t="shared" si="80"/>
        <v>0.12487939361237985</v>
      </c>
      <c r="X80" s="40">
        <f t="shared" si="80"/>
        <v>0.33550488599348532</v>
      </c>
      <c r="Y80" s="41">
        <f t="shared" si="80"/>
        <v>4.0750244379276636E-2</v>
      </c>
      <c r="Z80" s="40">
        <f t="shared" si="80"/>
        <v>0.46194503171247359</v>
      </c>
      <c r="AA80" s="41">
        <f t="shared" si="80"/>
        <v>2.2764777057941572E-2</v>
      </c>
      <c r="AB80" s="40">
        <f t="shared" si="80"/>
        <v>0.62749669026650545</v>
      </c>
      <c r="AC80" s="41">
        <f t="shared" si="80"/>
        <v>9.4012681510892315E-2</v>
      </c>
      <c r="AD80" s="40">
        <f t="shared" si="80"/>
        <v>0</v>
      </c>
      <c r="AE80" s="41">
        <f t="shared" si="80"/>
        <v>0</v>
      </c>
      <c r="AF80" s="40">
        <f t="shared" si="80"/>
        <v>5.8823529411764705E-2</v>
      </c>
      <c r="AG80" s="41">
        <f t="shared" si="80"/>
        <v>3.1826579764499931E-3</v>
      </c>
      <c r="AH80" s="40">
        <f t="shared" si="80"/>
        <v>0.13636363636363635</v>
      </c>
      <c r="AI80" s="41">
        <f t="shared" si="80"/>
        <v>2.2678253150335316E-3</v>
      </c>
      <c r="AJ80" s="40">
        <f t="shared" si="80"/>
        <v>0</v>
      </c>
      <c r="AK80" s="41">
        <f t="shared" si="80"/>
        <v>0</v>
      </c>
      <c r="AL80" s="40">
        <f t="shared" si="80"/>
        <v>0</v>
      </c>
      <c r="AM80" s="41">
        <f t="shared" si="80"/>
        <v>0</v>
      </c>
      <c r="AN80" s="40">
        <f t="shared" si="80"/>
        <v>3.875968992248062E-2</v>
      </c>
      <c r="AO80" s="41">
        <f t="shared" si="80"/>
        <v>8.3055560162075817E-4</v>
      </c>
      <c r="AP80" s="40">
        <f t="shared" si="80"/>
        <v>0.6253189964157706</v>
      </c>
      <c r="AQ80" s="41">
        <f t="shared" si="80"/>
        <v>9.1038677323027534E-2</v>
      </c>
    </row>
    <row r="81" spans="1:43" x14ac:dyDescent="0.3">
      <c r="A81" s="22" t="s">
        <v>62</v>
      </c>
      <c r="B81" s="38">
        <f t="shared" ref="B81:AQ81" si="81">+B80+B47</f>
        <v>0.62956521739130433</v>
      </c>
      <c r="C81" s="39">
        <f t="shared" si="81"/>
        <v>0.12683435972387652</v>
      </c>
      <c r="D81" s="38">
        <f t="shared" si="81"/>
        <v>0.86024423337856182</v>
      </c>
      <c r="E81" s="39">
        <f t="shared" si="81"/>
        <v>0.32877908770293052</v>
      </c>
      <c r="F81" s="38">
        <f t="shared" si="81"/>
        <v>0.37021630615640599</v>
      </c>
      <c r="G81" s="39">
        <f t="shared" si="81"/>
        <v>7.3759401901050153E-2</v>
      </c>
      <c r="H81" s="38">
        <f t="shared" si="81"/>
        <v>0.70467502850627139</v>
      </c>
      <c r="I81" s="39">
        <f t="shared" si="81"/>
        <v>0.19576099600363653</v>
      </c>
      <c r="J81" s="38">
        <f t="shared" si="81"/>
        <v>0.84444444444444455</v>
      </c>
      <c r="K81" s="39">
        <f t="shared" si="81"/>
        <v>0.18300994090117173</v>
      </c>
      <c r="L81" s="38">
        <f t="shared" si="81"/>
        <v>0.81133919843597269</v>
      </c>
      <c r="M81" s="39">
        <f t="shared" si="81"/>
        <v>0.22197598271535351</v>
      </c>
      <c r="N81" s="38">
        <f t="shared" si="81"/>
        <v>0.74034902168164984</v>
      </c>
      <c r="O81" s="39">
        <f t="shared" si="81"/>
        <v>0.16746458860234081</v>
      </c>
      <c r="P81" s="38">
        <f t="shared" si="81"/>
        <v>0.4273301737756714</v>
      </c>
      <c r="Q81" s="39">
        <f t="shared" si="81"/>
        <v>2.1742329595659918E-2</v>
      </c>
      <c r="R81" s="38">
        <f t="shared" si="81"/>
        <v>0.76399394856278358</v>
      </c>
      <c r="S81" s="39">
        <f t="shared" si="81"/>
        <v>0.23302119090502338</v>
      </c>
      <c r="T81" s="38">
        <f t="shared" si="81"/>
        <v>0.73188912182622889</v>
      </c>
      <c r="U81" s="39">
        <f t="shared" si="81"/>
        <v>0.19916203529828977</v>
      </c>
      <c r="V81" s="38">
        <f t="shared" si="81"/>
        <v>0.78002699055330649</v>
      </c>
      <c r="W81" s="39">
        <f t="shared" si="81"/>
        <v>0.16683125762346668</v>
      </c>
      <c r="X81" s="38">
        <f t="shared" si="81"/>
        <v>0.44381107491856675</v>
      </c>
      <c r="Y81" s="39">
        <f t="shared" si="81"/>
        <v>6.965453844281938E-2</v>
      </c>
      <c r="Z81" s="38">
        <f t="shared" si="81"/>
        <v>0.52748414376321351</v>
      </c>
      <c r="AA81" s="39">
        <f t="shared" si="81"/>
        <v>3.2850048507710949E-2</v>
      </c>
      <c r="AB81" s="38">
        <f t="shared" si="81"/>
        <v>0.71530535889023195</v>
      </c>
      <c r="AC81" s="39">
        <f t="shared" si="81"/>
        <v>0.13269723540085918</v>
      </c>
      <c r="AD81" s="38">
        <f t="shared" si="81"/>
        <v>3.125E-2</v>
      </c>
      <c r="AE81" s="39">
        <f t="shared" si="81"/>
        <v>2.3333481068595219E-3</v>
      </c>
      <c r="AF81" s="38">
        <f t="shared" si="81"/>
        <v>5.8823529411764705E-2</v>
      </c>
      <c r="AG81" s="39">
        <f t="shared" si="81"/>
        <v>3.1826579764499931E-3</v>
      </c>
      <c r="AH81" s="38">
        <f t="shared" si="81"/>
        <v>0.13636363636363635</v>
      </c>
      <c r="AI81" s="39">
        <f t="shared" si="81"/>
        <v>2.2678253150335316E-3</v>
      </c>
      <c r="AJ81" s="38">
        <f t="shared" si="81"/>
        <v>0</v>
      </c>
      <c r="AK81" s="39">
        <f t="shared" si="81"/>
        <v>0</v>
      </c>
      <c r="AL81" s="38">
        <f t="shared" si="81"/>
        <v>0</v>
      </c>
      <c r="AM81" s="39">
        <f t="shared" si="81"/>
        <v>0</v>
      </c>
      <c r="AN81" s="38">
        <f t="shared" si="81"/>
        <v>4.6511627906976744E-2</v>
      </c>
      <c r="AO81" s="39">
        <f t="shared" si="81"/>
        <v>1.2428391642666696E-3</v>
      </c>
      <c r="AP81" s="38">
        <f t="shared" si="81"/>
        <v>0.71283154121863801</v>
      </c>
      <c r="AQ81" s="39">
        <f t="shared" si="81"/>
        <v>0.12850173201320828</v>
      </c>
    </row>
    <row r="82" spans="1:43" x14ac:dyDescent="0.3">
      <c r="A82" s="25" t="s">
        <v>63</v>
      </c>
      <c r="B82" s="40">
        <f t="shared" ref="B82:AQ82" si="82">+B81+B48</f>
        <v>0.74757763975155278</v>
      </c>
      <c r="C82" s="41">
        <f t="shared" si="82"/>
        <v>0.19733021684286547</v>
      </c>
      <c r="D82" s="40">
        <f t="shared" si="82"/>
        <v>0.91668928086838541</v>
      </c>
      <c r="E82" s="41">
        <f t="shared" si="82"/>
        <v>0.4200854714571482</v>
      </c>
      <c r="F82" s="40">
        <f t="shared" si="82"/>
        <v>0.53161397670549082</v>
      </c>
      <c r="G82" s="41">
        <f t="shared" si="82"/>
        <v>0.14270321910574391</v>
      </c>
      <c r="H82" s="40">
        <f t="shared" si="82"/>
        <v>0.81641961231470928</v>
      </c>
      <c r="I82" s="41">
        <f t="shared" si="82"/>
        <v>0.28806665021690064</v>
      </c>
      <c r="J82" s="40">
        <f t="shared" si="82"/>
        <v>0.87500000000000011</v>
      </c>
      <c r="K82" s="41">
        <f t="shared" si="82"/>
        <v>0.22169177512838908</v>
      </c>
      <c r="L82" s="40">
        <f t="shared" si="82"/>
        <v>0.87370478983382216</v>
      </c>
      <c r="M82" s="41">
        <f t="shared" si="82"/>
        <v>0.29205160574157307</v>
      </c>
      <c r="N82" s="40">
        <f t="shared" si="82"/>
        <v>0.81755684822845054</v>
      </c>
      <c r="O82" s="41">
        <f t="shared" si="82"/>
        <v>0.22693716664810776</v>
      </c>
      <c r="P82" s="40">
        <f t="shared" si="82"/>
        <v>0.51184834123222744</v>
      </c>
      <c r="Q82" s="41">
        <f t="shared" si="82"/>
        <v>3.2296435075653239E-2</v>
      </c>
      <c r="R82" s="40">
        <f t="shared" si="82"/>
        <v>0.84909228441754903</v>
      </c>
      <c r="S82" s="41">
        <f t="shared" si="82"/>
        <v>0.3146890425309532</v>
      </c>
      <c r="T82" s="40">
        <f t="shared" si="82"/>
        <v>0.82739343116701625</v>
      </c>
      <c r="U82" s="41">
        <f t="shared" si="82"/>
        <v>0.28017674008372451</v>
      </c>
      <c r="V82" s="40">
        <f t="shared" si="82"/>
        <v>0.8445793972109763</v>
      </c>
      <c r="W82" s="41">
        <f t="shared" si="82"/>
        <v>0.22406648148059832</v>
      </c>
      <c r="X82" s="40">
        <f t="shared" si="82"/>
        <v>0.57247557003257321</v>
      </c>
      <c r="Y82" s="41">
        <f t="shared" si="82"/>
        <v>0.11930941716058091</v>
      </c>
      <c r="Z82" s="40">
        <f t="shared" si="82"/>
        <v>0.59936575052854124</v>
      </c>
      <c r="AA82" s="41">
        <f t="shared" si="82"/>
        <v>4.9431639715359535E-2</v>
      </c>
      <c r="AB82" s="40">
        <f t="shared" si="82"/>
        <v>0.80020721809704709</v>
      </c>
      <c r="AC82" s="41">
        <f t="shared" si="82"/>
        <v>0.18723079999006778</v>
      </c>
      <c r="AD82" s="40">
        <f t="shared" si="82"/>
        <v>9.375E-2</v>
      </c>
      <c r="AE82" s="41">
        <f t="shared" si="82"/>
        <v>9.7062067059642473E-3</v>
      </c>
      <c r="AF82" s="40">
        <f t="shared" si="82"/>
        <v>0.11764705882352941</v>
      </c>
      <c r="AG82" s="41">
        <f t="shared" si="82"/>
        <v>1.0007783523858855E-2</v>
      </c>
      <c r="AH82" s="40">
        <f t="shared" si="82"/>
        <v>0.13636363636363635</v>
      </c>
      <c r="AI82" s="41">
        <f t="shared" si="82"/>
        <v>2.2678253150335316E-3</v>
      </c>
      <c r="AJ82" s="40">
        <f t="shared" si="82"/>
        <v>0</v>
      </c>
      <c r="AK82" s="41">
        <f t="shared" si="82"/>
        <v>0</v>
      </c>
      <c r="AL82" s="40">
        <f t="shared" si="82"/>
        <v>0</v>
      </c>
      <c r="AM82" s="41">
        <f t="shared" si="82"/>
        <v>0</v>
      </c>
      <c r="AN82" s="40">
        <f t="shared" si="82"/>
        <v>7.7519379844961239E-2</v>
      </c>
      <c r="AO82" s="41">
        <f t="shared" si="82"/>
        <v>3.6806096821685287E-3</v>
      </c>
      <c r="AP82" s="40">
        <f t="shared" si="82"/>
        <v>0.79753405017921153</v>
      </c>
      <c r="AQ82" s="41">
        <f t="shared" si="82"/>
        <v>0.18137260530592231</v>
      </c>
    </row>
    <row r="83" spans="1:43" x14ac:dyDescent="0.3">
      <c r="A83" s="22" t="s">
        <v>64</v>
      </c>
      <c r="B83" s="38">
        <f t="shared" ref="B83:AQ83" si="83">+B82+B49</f>
        <v>0.81043478260869561</v>
      </c>
      <c r="C83" s="39">
        <f t="shared" si="83"/>
        <v>0.25117297110052028</v>
      </c>
      <c r="D83" s="38">
        <f t="shared" si="83"/>
        <v>0.94518317503392135</v>
      </c>
      <c r="E83" s="39">
        <f t="shared" si="83"/>
        <v>0.48443478673327206</v>
      </c>
      <c r="F83" s="38">
        <f t="shared" si="83"/>
        <v>0.63976705490848584</v>
      </c>
      <c r="G83" s="39">
        <f t="shared" si="83"/>
        <v>0.20835240859577342</v>
      </c>
      <c r="H83" s="38">
        <f t="shared" si="83"/>
        <v>0.86830102622576977</v>
      </c>
      <c r="I83" s="39">
        <f t="shared" si="83"/>
        <v>0.34896500112139889</v>
      </c>
      <c r="J83" s="38">
        <f t="shared" si="83"/>
        <v>0.9027777777777779</v>
      </c>
      <c r="K83" s="39">
        <f t="shared" si="83"/>
        <v>0.27158132067092544</v>
      </c>
      <c r="L83" s="38">
        <f t="shared" si="83"/>
        <v>0.90557184750733144</v>
      </c>
      <c r="M83" s="39">
        <f t="shared" si="83"/>
        <v>0.34257768639618247</v>
      </c>
      <c r="N83" s="38">
        <f t="shared" si="83"/>
        <v>0.85880486515071386</v>
      </c>
      <c r="O83" s="39">
        <f t="shared" si="83"/>
        <v>0.27193429612950071</v>
      </c>
      <c r="P83" s="38">
        <f t="shared" si="83"/>
        <v>0.56556082148499209</v>
      </c>
      <c r="Q83" s="39">
        <f t="shared" si="83"/>
        <v>4.1770414646226259E-2</v>
      </c>
      <c r="R83" s="38">
        <f t="shared" si="83"/>
        <v>0.89107413010589998</v>
      </c>
      <c r="S83" s="39">
        <f t="shared" si="83"/>
        <v>0.37207411396093648</v>
      </c>
      <c r="T83" s="38">
        <f t="shared" si="83"/>
        <v>0.87048683904029833</v>
      </c>
      <c r="U83" s="39">
        <f t="shared" si="83"/>
        <v>0.33193890650415547</v>
      </c>
      <c r="V83" s="38">
        <f t="shared" si="83"/>
        <v>0.87854251012145768</v>
      </c>
      <c r="W83" s="39">
        <f t="shared" si="83"/>
        <v>0.26664820397416034</v>
      </c>
      <c r="X83" s="38">
        <f t="shared" si="83"/>
        <v>0.65879478827361559</v>
      </c>
      <c r="Y83" s="39">
        <f t="shared" si="83"/>
        <v>0.16674657972126328</v>
      </c>
      <c r="Z83" s="38">
        <f t="shared" si="83"/>
        <v>0.64904862579281186</v>
      </c>
      <c r="AA83" s="39">
        <f t="shared" si="83"/>
        <v>6.5215019905955379E-2</v>
      </c>
      <c r="AB83" s="38">
        <f t="shared" si="83"/>
        <v>0.84556495711736601</v>
      </c>
      <c r="AC83" s="39">
        <f t="shared" si="83"/>
        <v>0.22854239774152685</v>
      </c>
      <c r="AD83" s="38">
        <f t="shared" si="83"/>
        <v>0.125</v>
      </c>
      <c r="AE83" s="39">
        <f t="shared" si="83"/>
        <v>1.4216477348273714E-2</v>
      </c>
      <c r="AF83" s="38">
        <f t="shared" si="83"/>
        <v>0.20588235294117646</v>
      </c>
      <c r="AG83" s="39">
        <f t="shared" si="83"/>
        <v>2.4591503494275926E-2</v>
      </c>
      <c r="AH83" s="38">
        <f t="shared" si="83"/>
        <v>0.27272727272727271</v>
      </c>
      <c r="AI83" s="39">
        <f t="shared" si="83"/>
        <v>1.9227968458502956E-2</v>
      </c>
      <c r="AJ83" s="38">
        <f t="shared" si="83"/>
        <v>0</v>
      </c>
      <c r="AK83" s="39">
        <f t="shared" si="83"/>
        <v>0</v>
      </c>
      <c r="AL83" s="38">
        <f t="shared" si="83"/>
        <v>0</v>
      </c>
      <c r="AM83" s="39">
        <f t="shared" si="83"/>
        <v>0</v>
      </c>
      <c r="AN83" s="38">
        <f t="shared" si="83"/>
        <v>0.13178294573643412</v>
      </c>
      <c r="AO83" s="39">
        <f t="shared" si="83"/>
        <v>9.1559196549163557E-3</v>
      </c>
      <c r="AP83" s="38">
        <f t="shared" si="83"/>
        <v>0.84292473118279576</v>
      </c>
      <c r="AQ83" s="39">
        <f t="shared" si="83"/>
        <v>0.22154045076699913</v>
      </c>
    </row>
    <row r="84" spans="1:43" x14ac:dyDescent="0.3">
      <c r="A84" s="25" t="s">
        <v>65</v>
      </c>
      <c r="B84" s="40">
        <f t="shared" ref="B84:AQ84" si="84">+B83+B50</f>
        <v>0.8524223602484472</v>
      </c>
      <c r="C84" s="41">
        <f t="shared" si="84"/>
        <v>0.29719493809564174</v>
      </c>
      <c r="D84" s="40">
        <f t="shared" si="84"/>
        <v>0.9584803256445048</v>
      </c>
      <c r="E84" s="41">
        <f t="shared" si="84"/>
        <v>0.52346292426792373</v>
      </c>
      <c r="F84" s="40">
        <f t="shared" si="84"/>
        <v>0.71880199667221301</v>
      </c>
      <c r="G84" s="41">
        <f t="shared" si="84"/>
        <v>0.27020271148708169</v>
      </c>
      <c r="H84" s="40">
        <f t="shared" si="84"/>
        <v>0.89338654503990889</v>
      </c>
      <c r="I84" s="41">
        <f t="shared" si="84"/>
        <v>0.38679546032940076</v>
      </c>
      <c r="J84" s="40">
        <f t="shared" si="84"/>
        <v>0.92500000000000016</v>
      </c>
      <c r="K84" s="41">
        <f t="shared" si="84"/>
        <v>0.31898848768489735</v>
      </c>
      <c r="L84" s="40">
        <f t="shared" si="84"/>
        <v>0.927859237536657</v>
      </c>
      <c r="M84" s="41">
        <f t="shared" si="84"/>
        <v>0.38880670580400023</v>
      </c>
      <c r="N84" s="40">
        <f t="shared" si="84"/>
        <v>0.88339502908514012</v>
      </c>
      <c r="O84" s="41">
        <f t="shared" si="84"/>
        <v>0.30645419939202345</v>
      </c>
      <c r="P84" s="40">
        <f t="shared" si="84"/>
        <v>0.6018957345971564</v>
      </c>
      <c r="Q84" s="41">
        <f t="shared" si="84"/>
        <v>4.9954268504455716E-2</v>
      </c>
      <c r="R84" s="40">
        <f t="shared" si="84"/>
        <v>0.91338880484114959</v>
      </c>
      <c r="S84" s="41">
        <f t="shared" si="84"/>
        <v>0.4115916568485754</v>
      </c>
      <c r="T84" s="40">
        <f t="shared" si="84"/>
        <v>0.9012345679012348</v>
      </c>
      <c r="U84" s="41">
        <f t="shared" si="84"/>
        <v>0.38009047035160887</v>
      </c>
      <c r="V84" s="40">
        <f t="shared" si="84"/>
        <v>0.90148448043184903</v>
      </c>
      <c r="W84" s="41">
        <f t="shared" si="84"/>
        <v>0.30380097392895689</v>
      </c>
      <c r="X84" s="40">
        <f t="shared" si="84"/>
        <v>0.7271986970684039</v>
      </c>
      <c r="Y84" s="41">
        <f t="shared" si="84"/>
        <v>0.2148926484114316</v>
      </c>
      <c r="Z84" s="40">
        <f t="shared" si="84"/>
        <v>0.68816067653276958</v>
      </c>
      <c r="AA84" s="41">
        <f t="shared" si="84"/>
        <v>8.1371685113006714E-2</v>
      </c>
      <c r="AB84" s="40">
        <f t="shared" si="84"/>
        <v>0.87526621769412305</v>
      </c>
      <c r="AC84" s="41">
        <f t="shared" si="84"/>
        <v>0.26345943288650209</v>
      </c>
      <c r="AD84" s="40">
        <f t="shared" si="84"/>
        <v>0.125</v>
      </c>
      <c r="AE84" s="41">
        <f t="shared" si="84"/>
        <v>1.4216477348273714E-2</v>
      </c>
      <c r="AF84" s="40">
        <f t="shared" si="84"/>
        <v>0.20588235294117646</v>
      </c>
      <c r="AG84" s="41">
        <f t="shared" si="84"/>
        <v>2.4591503494275926E-2</v>
      </c>
      <c r="AH84" s="40">
        <f t="shared" si="84"/>
        <v>0.31818181818181818</v>
      </c>
      <c r="AI84" s="41">
        <f t="shared" si="84"/>
        <v>2.6745774701611054E-2</v>
      </c>
      <c r="AJ84" s="40">
        <f t="shared" si="84"/>
        <v>0</v>
      </c>
      <c r="AK84" s="41">
        <f t="shared" si="84"/>
        <v>0</v>
      </c>
      <c r="AL84" s="40">
        <f t="shared" si="84"/>
        <v>0</v>
      </c>
      <c r="AM84" s="41">
        <f t="shared" si="84"/>
        <v>0</v>
      </c>
      <c r="AN84" s="40">
        <f t="shared" si="84"/>
        <v>0.13953488372093026</v>
      </c>
      <c r="AO84" s="41">
        <f t="shared" si="84"/>
        <v>1.0154613245772597E-2</v>
      </c>
      <c r="AP84" s="40">
        <f t="shared" si="84"/>
        <v>0.87254480286738356</v>
      </c>
      <c r="AQ84" s="41">
        <f t="shared" si="84"/>
        <v>0.25537494686445794</v>
      </c>
    </row>
    <row r="85" spans="1:43" x14ac:dyDescent="0.3">
      <c r="A85" s="22" t="s">
        <v>66</v>
      </c>
      <c r="B85" s="38">
        <f t="shared" ref="B85:AQ85" si="85">+B84+B51</f>
        <v>0.87677018633540371</v>
      </c>
      <c r="C85" s="39">
        <f t="shared" si="85"/>
        <v>0.33000689377752063</v>
      </c>
      <c r="D85" s="38">
        <f t="shared" si="85"/>
        <v>0.96607869742198105</v>
      </c>
      <c r="E85" s="39">
        <f t="shared" si="85"/>
        <v>0.55079267768601525</v>
      </c>
      <c r="F85" s="38">
        <f t="shared" si="85"/>
        <v>0.77371048252911812</v>
      </c>
      <c r="G85" s="39">
        <f t="shared" si="85"/>
        <v>0.32239905692486809</v>
      </c>
      <c r="H85" s="38">
        <f t="shared" si="85"/>
        <v>0.9139110604332954</v>
      </c>
      <c r="I85" s="39">
        <f t="shared" si="85"/>
        <v>0.42466233110745016</v>
      </c>
      <c r="J85" s="38">
        <f t="shared" si="85"/>
        <v>0.93611111111111123</v>
      </c>
      <c r="K85" s="39">
        <f t="shared" si="85"/>
        <v>0.35038545189537573</v>
      </c>
      <c r="L85" s="38">
        <f t="shared" si="85"/>
        <v>0.94056695992179873</v>
      </c>
      <c r="M85" s="39">
        <f t="shared" si="85"/>
        <v>0.42064905912308076</v>
      </c>
      <c r="N85" s="38">
        <f t="shared" si="85"/>
        <v>0.90269698572184032</v>
      </c>
      <c r="O85" s="39">
        <f t="shared" si="85"/>
        <v>0.33941032013117034</v>
      </c>
      <c r="P85" s="38">
        <f t="shared" si="85"/>
        <v>0.62875197472353872</v>
      </c>
      <c r="Q85" s="39">
        <f t="shared" si="85"/>
        <v>5.7441488401064736E-2</v>
      </c>
      <c r="R85" s="38">
        <f t="shared" si="85"/>
        <v>0.92851739788199683</v>
      </c>
      <c r="S85" s="39">
        <f t="shared" si="85"/>
        <v>0.44381556084111945</v>
      </c>
      <c r="T85" s="38">
        <f t="shared" si="85"/>
        <v>0.91963661774982552</v>
      </c>
      <c r="U85" s="39">
        <f t="shared" si="85"/>
        <v>0.41578330430413007</v>
      </c>
      <c r="V85" s="38">
        <f t="shared" si="85"/>
        <v>0.91745389113810183</v>
      </c>
      <c r="W85" s="39">
        <f t="shared" si="85"/>
        <v>0.33590484433532741</v>
      </c>
      <c r="X85" s="38">
        <f t="shared" si="85"/>
        <v>0.77687296416938112</v>
      </c>
      <c r="Y85" s="39">
        <f t="shared" si="85"/>
        <v>0.25808178766018702</v>
      </c>
      <c r="Z85" s="38">
        <f t="shared" si="85"/>
        <v>0.71775898520084569</v>
      </c>
      <c r="AA85" s="39">
        <f t="shared" si="85"/>
        <v>9.6189166147033295E-2</v>
      </c>
      <c r="AB85" s="38">
        <f t="shared" si="85"/>
        <v>0.89492315662234501</v>
      </c>
      <c r="AC85" s="39">
        <f t="shared" si="85"/>
        <v>0.29177638120801253</v>
      </c>
      <c r="AD85" s="38">
        <f t="shared" si="85"/>
        <v>0.15625</v>
      </c>
      <c r="AE85" s="39">
        <f t="shared" si="85"/>
        <v>2.0979276218881088E-2</v>
      </c>
      <c r="AF85" s="38">
        <f t="shared" si="85"/>
        <v>0.26470588235294118</v>
      </c>
      <c r="AG85" s="39">
        <f t="shared" si="85"/>
        <v>4.0659909866239727E-2</v>
      </c>
      <c r="AH85" s="38">
        <f t="shared" si="85"/>
        <v>0.36363636363636365</v>
      </c>
      <c r="AI85" s="39">
        <f t="shared" si="85"/>
        <v>3.6458586180829589E-2</v>
      </c>
      <c r="AJ85" s="38">
        <f t="shared" si="85"/>
        <v>0</v>
      </c>
      <c r="AK85" s="39">
        <f t="shared" si="85"/>
        <v>0</v>
      </c>
      <c r="AL85" s="38">
        <f t="shared" si="85"/>
        <v>0</v>
      </c>
      <c r="AM85" s="39">
        <f t="shared" si="85"/>
        <v>0</v>
      </c>
      <c r="AN85" s="38">
        <f t="shared" si="85"/>
        <v>0.17054263565891475</v>
      </c>
      <c r="AO85" s="39">
        <f t="shared" si="85"/>
        <v>1.5312073321061563E-2</v>
      </c>
      <c r="AP85" s="38">
        <f t="shared" si="85"/>
        <v>0.89224372759856641</v>
      </c>
      <c r="AQ85" s="39">
        <f t="shared" si="85"/>
        <v>0.28295273609981353</v>
      </c>
    </row>
    <row r="86" spans="1:43" x14ac:dyDescent="0.3">
      <c r="A86" s="25" t="s">
        <v>67</v>
      </c>
      <c r="B86" s="40">
        <f t="shared" ref="B86:AQ86" si="86">+B85+B52</f>
        <v>0.8973913043478261</v>
      </c>
      <c r="C86" s="41">
        <f t="shared" si="86"/>
        <v>0.36307767234321314</v>
      </c>
      <c r="D86" s="40">
        <f t="shared" si="86"/>
        <v>0.97123473541383998</v>
      </c>
      <c r="E86" s="41">
        <f t="shared" si="86"/>
        <v>0.57263165853357567</v>
      </c>
      <c r="F86" s="40">
        <f t="shared" si="86"/>
        <v>0.80698835274542424</v>
      </c>
      <c r="G86" s="41">
        <f t="shared" si="86"/>
        <v>0.36074902602951642</v>
      </c>
      <c r="H86" s="40">
        <f t="shared" si="86"/>
        <v>0.93044469783352346</v>
      </c>
      <c r="I86" s="41">
        <f t="shared" si="86"/>
        <v>0.46091624680381948</v>
      </c>
      <c r="J86" s="40">
        <f t="shared" si="86"/>
        <v>0.95555555555555571</v>
      </c>
      <c r="K86" s="41">
        <f t="shared" si="86"/>
        <v>0.41584110500005694</v>
      </c>
      <c r="L86" s="40">
        <f t="shared" si="86"/>
        <v>0.94916911045943309</v>
      </c>
      <c r="M86" s="41">
        <f t="shared" si="86"/>
        <v>0.44604096452586373</v>
      </c>
      <c r="N86" s="40">
        <f t="shared" si="86"/>
        <v>0.91565309360126923</v>
      </c>
      <c r="O86" s="41">
        <f t="shared" si="86"/>
        <v>0.365776416939327</v>
      </c>
      <c r="P86" s="40">
        <f t="shared" si="86"/>
        <v>0.65323854660347558</v>
      </c>
      <c r="Q86" s="41">
        <f t="shared" si="86"/>
        <v>6.5567511544335322E-2</v>
      </c>
      <c r="R86" s="40">
        <f t="shared" si="86"/>
        <v>0.94024205748865342</v>
      </c>
      <c r="S86" s="41">
        <f t="shared" si="86"/>
        <v>0.47353218287465332</v>
      </c>
      <c r="T86" s="40">
        <f t="shared" si="86"/>
        <v>0.93291404612159357</v>
      </c>
      <c r="U86" s="41">
        <f t="shared" si="86"/>
        <v>0.44580252115685848</v>
      </c>
      <c r="V86" s="40">
        <f t="shared" si="86"/>
        <v>0.93207377417903747</v>
      </c>
      <c r="W86" s="41">
        <f t="shared" si="86"/>
        <v>0.37062205185527852</v>
      </c>
      <c r="X86" s="40">
        <f t="shared" si="86"/>
        <v>0.81433224755700329</v>
      </c>
      <c r="Y86" s="41">
        <f t="shared" si="86"/>
        <v>0.29639468387426737</v>
      </c>
      <c r="Z86" s="40">
        <f t="shared" si="86"/>
        <v>0.7452431289640592</v>
      </c>
      <c r="AA86" s="41">
        <f t="shared" si="86"/>
        <v>0.11243267330869008</v>
      </c>
      <c r="AB86" s="40">
        <f t="shared" si="86"/>
        <v>0.91009037011454552</v>
      </c>
      <c r="AC86" s="41">
        <f t="shared" si="86"/>
        <v>0.31767747459593565</v>
      </c>
      <c r="AD86" s="40">
        <f t="shared" si="86"/>
        <v>0.1875</v>
      </c>
      <c r="AE86" s="41">
        <f t="shared" si="86"/>
        <v>2.9191618717883873E-2</v>
      </c>
      <c r="AF86" s="40">
        <f t="shared" si="86"/>
        <v>0.26470588235294118</v>
      </c>
      <c r="AG86" s="41">
        <f t="shared" si="86"/>
        <v>4.0659909866239727E-2</v>
      </c>
      <c r="AH86" s="40">
        <f t="shared" si="86"/>
        <v>0.45454545454545459</v>
      </c>
      <c r="AI86" s="41">
        <f t="shared" si="86"/>
        <v>6.0173658550117547E-2</v>
      </c>
      <c r="AJ86" s="40">
        <f t="shared" si="86"/>
        <v>0</v>
      </c>
      <c r="AK86" s="41">
        <f t="shared" si="86"/>
        <v>0</v>
      </c>
      <c r="AL86" s="40">
        <f t="shared" si="86"/>
        <v>0</v>
      </c>
      <c r="AM86" s="41">
        <f t="shared" si="86"/>
        <v>0</v>
      </c>
      <c r="AN86" s="40">
        <f t="shared" si="86"/>
        <v>0.19379844961240311</v>
      </c>
      <c r="AO86" s="41">
        <f t="shared" si="86"/>
        <v>1.9913526401810176E-2</v>
      </c>
      <c r="AP86" s="40">
        <f t="shared" si="86"/>
        <v>0.90744086021505388</v>
      </c>
      <c r="AQ86" s="41">
        <f t="shared" si="86"/>
        <v>0.30817402937741045</v>
      </c>
    </row>
    <row r="87" spans="1:43" x14ac:dyDescent="0.3">
      <c r="A87" s="22" t="s">
        <v>68</v>
      </c>
      <c r="B87" s="38">
        <f t="shared" ref="B87:AQ87" si="87">+B86+B53</f>
        <v>0.91105590062111808</v>
      </c>
      <c r="C87" s="39">
        <f t="shared" si="87"/>
        <v>0.38803393090837651</v>
      </c>
      <c r="D87" s="38">
        <f t="shared" si="87"/>
        <v>0.97584803256445052</v>
      </c>
      <c r="E87" s="39">
        <f t="shared" si="87"/>
        <v>0.59493497985183186</v>
      </c>
      <c r="F87" s="38">
        <f t="shared" si="87"/>
        <v>0.84525790349417629</v>
      </c>
      <c r="G87" s="39">
        <f t="shared" si="87"/>
        <v>0.41140221073405314</v>
      </c>
      <c r="H87" s="38">
        <f t="shared" si="87"/>
        <v>0.94184720638540487</v>
      </c>
      <c r="I87" s="39">
        <f t="shared" si="87"/>
        <v>0.4895322546470266</v>
      </c>
      <c r="J87" s="38">
        <f t="shared" si="87"/>
        <v>0.96944444444444455</v>
      </c>
      <c r="K87" s="39">
        <f t="shared" si="87"/>
        <v>0.46850624580102257</v>
      </c>
      <c r="L87" s="38">
        <f t="shared" si="87"/>
        <v>0.95640273704789835</v>
      </c>
      <c r="M87" s="39">
        <f t="shared" si="87"/>
        <v>0.47103251590489986</v>
      </c>
      <c r="N87" s="38">
        <f t="shared" si="87"/>
        <v>0.92411422527763099</v>
      </c>
      <c r="O87" s="39">
        <f t="shared" si="87"/>
        <v>0.38579453354572724</v>
      </c>
      <c r="P87" s="38">
        <f t="shared" si="87"/>
        <v>0.67298578199052139</v>
      </c>
      <c r="Q87" s="39">
        <f t="shared" si="87"/>
        <v>7.3223215898212776E-2</v>
      </c>
      <c r="R87" s="38">
        <f t="shared" si="87"/>
        <v>0.9496974281391829</v>
      </c>
      <c r="S87" s="39">
        <f t="shared" si="87"/>
        <v>0.50169148692122434</v>
      </c>
      <c r="T87" s="38">
        <f t="shared" si="87"/>
        <v>0.94223153971581675</v>
      </c>
      <c r="U87" s="39">
        <f t="shared" si="87"/>
        <v>0.47008530790802605</v>
      </c>
      <c r="V87" s="38">
        <f t="shared" si="87"/>
        <v>0.94039586144849319</v>
      </c>
      <c r="W87" s="39">
        <f t="shared" si="87"/>
        <v>0.39314549517155084</v>
      </c>
      <c r="X87" s="38">
        <f t="shared" si="87"/>
        <v>0.84527687296416942</v>
      </c>
      <c r="Y87" s="39">
        <f t="shared" si="87"/>
        <v>0.33310880342832161</v>
      </c>
      <c r="Z87" s="38">
        <f t="shared" si="87"/>
        <v>0.76955602536997891</v>
      </c>
      <c r="AA87" s="39">
        <f t="shared" si="87"/>
        <v>0.12910110647094411</v>
      </c>
      <c r="AB87" s="38">
        <f t="shared" si="87"/>
        <v>0.92160248661716448</v>
      </c>
      <c r="AC87" s="39">
        <f t="shared" si="87"/>
        <v>0.3403651126400431</v>
      </c>
      <c r="AD87" s="38">
        <f t="shared" si="87"/>
        <v>0.21875</v>
      </c>
      <c r="AE87" s="39">
        <f t="shared" si="87"/>
        <v>3.9077714830969133E-2</v>
      </c>
      <c r="AF87" s="38">
        <f t="shared" si="87"/>
        <v>0.3235294117647059</v>
      </c>
      <c r="AG87" s="39">
        <f t="shared" si="87"/>
        <v>6.1415050177414485E-2</v>
      </c>
      <c r="AH87" s="38">
        <f t="shared" si="87"/>
        <v>0.45454545454545459</v>
      </c>
      <c r="AI87" s="39">
        <f t="shared" si="87"/>
        <v>6.0173658550117547E-2</v>
      </c>
      <c r="AJ87" s="38">
        <f t="shared" si="87"/>
        <v>0</v>
      </c>
      <c r="AK87" s="39">
        <f t="shared" si="87"/>
        <v>0</v>
      </c>
      <c r="AL87" s="38">
        <f t="shared" si="87"/>
        <v>0</v>
      </c>
      <c r="AM87" s="39">
        <f t="shared" si="87"/>
        <v>0</v>
      </c>
      <c r="AN87" s="38">
        <f t="shared" si="87"/>
        <v>0.21705426356589147</v>
      </c>
      <c r="AO87" s="39">
        <f t="shared" si="87"/>
        <v>2.5111984507351082E-2</v>
      </c>
      <c r="AP87" s="38">
        <f t="shared" si="87"/>
        <v>0.91899641577060942</v>
      </c>
      <c r="AQ87" s="39">
        <f t="shared" si="87"/>
        <v>0.33030348210569604</v>
      </c>
    </row>
    <row r="88" spans="1:43" x14ac:dyDescent="0.3">
      <c r="A88" s="25" t="s">
        <v>69</v>
      </c>
      <c r="B88" s="40">
        <f t="shared" ref="B88:AQ88" si="88">+B87+B54</f>
        <v>0.93018633540372675</v>
      </c>
      <c r="C88" s="41">
        <f t="shared" si="88"/>
        <v>0.43017477955345773</v>
      </c>
      <c r="D88" s="40">
        <f t="shared" si="88"/>
        <v>0.98181818181818181</v>
      </c>
      <c r="E88" s="41">
        <f t="shared" si="88"/>
        <v>0.62993348376252722</v>
      </c>
      <c r="F88" s="40">
        <f t="shared" si="88"/>
        <v>0.89101497504159721</v>
      </c>
      <c r="G88" s="41">
        <f t="shared" si="88"/>
        <v>0.4825354347041716</v>
      </c>
      <c r="H88" s="40">
        <f t="shared" si="88"/>
        <v>0.95781071835803888</v>
      </c>
      <c r="I88" s="41">
        <f t="shared" si="88"/>
        <v>0.53764123525089313</v>
      </c>
      <c r="J88" s="40">
        <f t="shared" si="88"/>
        <v>0.97500000000000009</v>
      </c>
      <c r="K88" s="41">
        <f t="shared" si="88"/>
        <v>0.49271512998326106</v>
      </c>
      <c r="L88" s="40">
        <f t="shared" si="88"/>
        <v>0.96695992179863144</v>
      </c>
      <c r="M88" s="41">
        <f t="shared" si="88"/>
        <v>0.51459988248368405</v>
      </c>
      <c r="N88" s="40">
        <f t="shared" si="88"/>
        <v>0.94156530936012706</v>
      </c>
      <c r="O88" s="41">
        <f t="shared" si="88"/>
        <v>0.43501059191360569</v>
      </c>
      <c r="P88" s="40">
        <f t="shared" si="88"/>
        <v>0.7037914691943129</v>
      </c>
      <c r="Q88" s="41">
        <f t="shared" si="88"/>
        <v>8.7328660353103368E-2</v>
      </c>
      <c r="R88" s="40">
        <f t="shared" si="88"/>
        <v>0.96444780635400895</v>
      </c>
      <c r="S88" s="41">
        <f t="shared" si="88"/>
        <v>0.5532656658702384</v>
      </c>
      <c r="T88" s="40">
        <f t="shared" si="88"/>
        <v>0.95550896808758479</v>
      </c>
      <c r="U88" s="41">
        <f t="shared" si="88"/>
        <v>0.51191631345258204</v>
      </c>
      <c r="V88" s="40">
        <f t="shared" si="88"/>
        <v>0.95479082321187603</v>
      </c>
      <c r="W88" s="41">
        <f t="shared" si="88"/>
        <v>0.43956507860650296</v>
      </c>
      <c r="X88" s="40">
        <f t="shared" si="88"/>
        <v>0.87866449511400657</v>
      </c>
      <c r="Y88" s="41">
        <f t="shared" si="88"/>
        <v>0.37988191428371093</v>
      </c>
      <c r="Z88" s="40">
        <f t="shared" si="88"/>
        <v>0.80549682875264272</v>
      </c>
      <c r="AA88" s="41">
        <f t="shared" si="88"/>
        <v>0.15816840453728903</v>
      </c>
      <c r="AB88" s="40">
        <f t="shared" si="88"/>
        <v>0.93823749496344899</v>
      </c>
      <c r="AC88" s="41">
        <f t="shared" si="88"/>
        <v>0.37943190542879013</v>
      </c>
      <c r="AD88" s="40">
        <f t="shared" si="88"/>
        <v>0.3125</v>
      </c>
      <c r="AE88" s="41">
        <f t="shared" si="88"/>
        <v>7.5209414733724569E-2</v>
      </c>
      <c r="AF88" s="40">
        <f t="shared" si="88"/>
        <v>0.44117647058823528</v>
      </c>
      <c r="AG88" s="41">
        <f t="shared" si="88"/>
        <v>0.11003575989075368</v>
      </c>
      <c r="AH88" s="40">
        <f t="shared" si="88"/>
        <v>0.5</v>
      </c>
      <c r="AI88" s="41">
        <f t="shared" si="88"/>
        <v>7.6506161965726016E-2</v>
      </c>
      <c r="AJ88" s="40">
        <f t="shared" si="88"/>
        <v>0</v>
      </c>
      <c r="AK88" s="41">
        <f t="shared" si="88"/>
        <v>0</v>
      </c>
      <c r="AL88" s="40">
        <f t="shared" si="88"/>
        <v>0</v>
      </c>
      <c r="AM88" s="41">
        <f t="shared" si="88"/>
        <v>0</v>
      </c>
      <c r="AN88" s="40">
        <f t="shared" si="88"/>
        <v>0.27906976744186046</v>
      </c>
      <c r="AO88" s="41">
        <f t="shared" si="88"/>
        <v>4.1751656965335011E-2</v>
      </c>
      <c r="AP88" s="40">
        <f t="shared" si="88"/>
        <v>0.93579928315412197</v>
      </c>
      <c r="AQ88" s="41">
        <f t="shared" si="88"/>
        <v>0.36865449008985107</v>
      </c>
    </row>
    <row r="89" spans="1:43" x14ac:dyDescent="0.3">
      <c r="A89" s="22" t="s">
        <v>70</v>
      </c>
      <c r="B89" s="38">
        <f t="shared" ref="B89:AQ89" si="89">+B88+B55</f>
        <v>0.94062111801242243</v>
      </c>
      <c r="C89" s="39">
        <f t="shared" si="89"/>
        <v>0.45820102294447113</v>
      </c>
      <c r="D89" s="38">
        <f t="shared" si="89"/>
        <v>0.98724559023066483</v>
      </c>
      <c r="E89" s="39">
        <f t="shared" si="89"/>
        <v>0.66843201638244532</v>
      </c>
      <c r="F89" s="38">
        <f t="shared" si="89"/>
        <v>0.91014975041597324</v>
      </c>
      <c r="G89" s="39">
        <f t="shared" si="89"/>
        <v>0.5192925767891915</v>
      </c>
      <c r="H89" s="38">
        <f t="shared" si="89"/>
        <v>0.96351197263397959</v>
      </c>
      <c r="I89" s="39">
        <f t="shared" si="89"/>
        <v>0.55866426866780527</v>
      </c>
      <c r="J89" s="38">
        <f t="shared" si="89"/>
        <v>0.97777777777777786</v>
      </c>
      <c r="K89" s="39">
        <f t="shared" si="89"/>
        <v>0.50899862216604608</v>
      </c>
      <c r="L89" s="38">
        <f t="shared" si="89"/>
        <v>0.97478005865102635</v>
      </c>
      <c r="M89" s="39">
        <f t="shared" si="89"/>
        <v>0.55380328229149256</v>
      </c>
      <c r="N89" s="38">
        <f t="shared" si="89"/>
        <v>0.9539925965097833</v>
      </c>
      <c r="O89" s="39">
        <f t="shared" si="89"/>
        <v>0.47813971724224841</v>
      </c>
      <c r="P89" s="38">
        <f t="shared" si="89"/>
        <v>0.72906793048973151</v>
      </c>
      <c r="Q89" s="39">
        <f t="shared" si="89"/>
        <v>0.10159128158356652</v>
      </c>
      <c r="R89" s="38">
        <f t="shared" si="89"/>
        <v>0.96936459909228434</v>
      </c>
      <c r="S89" s="39">
        <f t="shared" si="89"/>
        <v>0.57457756252182501</v>
      </c>
      <c r="T89" s="38">
        <f t="shared" si="89"/>
        <v>0.96575821104123027</v>
      </c>
      <c r="U89" s="39">
        <f t="shared" si="89"/>
        <v>0.55161920141119869</v>
      </c>
      <c r="V89" s="38">
        <f t="shared" si="89"/>
        <v>0.96356275303643746</v>
      </c>
      <c r="W89" s="39">
        <f t="shared" si="89"/>
        <v>0.47504272101495681</v>
      </c>
      <c r="X89" s="38">
        <f t="shared" si="89"/>
        <v>0.90472312703583069</v>
      </c>
      <c r="Y89" s="39">
        <f t="shared" si="89"/>
        <v>0.42494024565788552</v>
      </c>
      <c r="Z89" s="38">
        <f t="shared" si="89"/>
        <v>0.84672304439746304</v>
      </c>
      <c r="AA89" s="39">
        <f t="shared" si="89"/>
        <v>0.20017766819487876</v>
      </c>
      <c r="AB89" s="38">
        <f t="shared" si="89"/>
        <v>0.94923156622345017</v>
      </c>
      <c r="AC89" s="39">
        <f t="shared" si="89"/>
        <v>0.41128563803666585</v>
      </c>
      <c r="AD89" s="38">
        <f t="shared" si="89"/>
        <v>0.375</v>
      </c>
      <c r="AE89" s="39">
        <f t="shared" si="89"/>
        <v>0.10494070167297148</v>
      </c>
      <c r="AF89" s="38">
        <f t="shared" si="89"/>
        <v>0.47058823529411764</v>
      </c>
      <c r="AG89" s="39">
        <f t="shared" si="89"/>
        <v>0.12644486855262466</v>
      </c>
      <c r="AH89" s="38">
        <f t="shared" si="89"/>
        <v>0.54545454545454541</v>
      </c>
      <c r="AI89" s="39">
        <f t="shared" si="89"/>
        <v>9.5682116082141055E-2</v>
      </c>
      <c r="AJ89" s="38">
        <f t="shared" si="89"/>
        <v>8.3333333333333329E-2</v>
      </c>
      <c r="AK89" s="39">
        <f t="shared" si="89"/>
        <v>1.16957206461012E-2</v>
      </c>
      <c r="AL89" s="38">
        <f t="shared" si="89"/>
        <v>0.11764705882352941</v>
      </c>
      <c r="AM89" s="39">
        <f t="shared" si="89"/>
        <v>4.1708574057181175E-2</v>
      </c>
      <c r="AN89" s="38">
        <f t="shared" si="89"/>
        <v>0.34108527131782945</v>
      </c>
      <c r="AO89" s="39">
        <f t="shared" si="89"/>
        <v>6.1958158055237703E-2</v>
      </c>
      <c r="AP89" s="38">
        <f t="shared" si="89"/>
        <v>0.94698207885304675</v>
      </c>
      <c r="AQ89" s="39">
        <f t="shared" si="89"/>
        <v>0.40013648922445094</v>
      </c>
    </row>
    <row r="90" spans="1:43" x14ac:dyDescent="0.3">
      <c r="A90" s="25" t="s">
        <v>71</v>
      </c>
      <c r="B90" s="40">
        <f t="shared" ref="B90:AQ90" si="90">+B89+B56</f>
        <v>0.96347826086956534</v>
      </c>
      <c r="C90" s="41">
        <f t="shared" si="90"/>
        <v>0.53510841163348233</v>
      </c>
      <c r="D90" s="40">
        <f t="shared" si="90"/>
        <v>0.99077340569877881</v>
      </c>
      <c r="E90" s="41">
        <f t="shared" si="90"/>
        <v>0.70021758381042354</v>
      </c>
      <c r="F90" s="40">
        <f t="shared" si="90"/>
        <v>0.94675540765390997</v>
      </c>
      <c r="G90" s="41">
        <f t="shared" si="90"/>
        <v>0.60865332786030335</v>
      </c>
      <c r="H90" s="40">
        <f t="shared" si="90"/>
        <v>0.97320410490307874</v>
      </c>
      <c r="I90" s="41">
        <f t="shared" si="90"/>
        <v>0.60311272441051023</v>
      </c>
      <c r="J90" s="40">
        <f t="shared" si="90"/>
        <v>0.98888888888888893</v>
      </c>
      <c r="K90" s="41">
        <f t="shared" si="90"/>
        <v>0.58881335474100138</v>
      </c>
      <c r="L90" s="40">
        <f t="shared" si="90"/>
        <v>0.98279569892473118</v>
      </c>
      <c r="M90" s="41">
        <f t="shared" si="90"/>
        <v>0.60525812672805546</v>
      </c>
      <c r="N90" s="40">
        <f t="shared" si="90"/>
        <v>0.96456901110523541</v>
      </c>
      <c r="O90" s="41">
        <f t="shared" si="90"/>
        <v>0.52351774887329638</v>
      </c>
      <c r="P90" s="40">
        <f t="shared" si="90"/>
        <v>0.7709320695102686</v>
      </c>
      <c r="Q90" s="41">
        <f t="shared" si="90"/>
        <v>0.13153434579084472</v>
      </c>
      <c r="R90" s="40">
        <f t="shared" si="90"/>
        <v>0.97806354009077145</v>
      </c>
      <c r="S90" s="41">
        <f t="shared" si="90"/>
        <v>0.62109315337126414</v>
      </c>
      <c r="T90" s="40">
        <f t="shared" si="90"/>
        <v>0.97763801537386474</v>
      </c>
      <c r="U90" s="41">
        <f t="shared" si="90"/>
        <v>0.6100218798622824</v>
      </c>
      <c r="V90" s="40">
        <f t="shared" si="90"/>
        <v>0.97570850202429171</v>
      </c>
      <c r="W90" s="41">
        <f t="shared" si="90"/>
        <v>0.53526278337259114</v>
      </c>
      <c r="X90" s="40">
        <f t="shared" si="90"/>
        <v>0.93566775244299683</v>
      </c>
      <c r="Y90" s="41">
        <f t="shared" si="90"/>
        <v>0.4928877381409027</v>
      </c>
      <c r="Z90" s="40">
        <f t="shared" si="90"/>
        <v>0.87632135306553915</v>
      </c>
      <c r="AA90" s="41">
        <f t="shared" si="90"/>
        <v>0.23665012865761292</v>
      </c>
      <c r="AB90" s="40">
        <f t="shared" si="90"/>
        <v>0.9635641512692108</v>
      </c>
      <c r="AC90" s="41">
        <f t="shared" si="90"/>
        <v>0.463306424943985</v>
      </c>
      <c r="AD90" s="40">
        <f t="shared" si="90"/>
        <v>0.53125</v>
      </c>
      <c r="AE90" s="41">
        <f t="shared" si="90"/>
        <v>0.19868654661873092</v>
      </c>
      <c r="AF90" s="40">
        <f t="shared" si="90"/>
        <v>0.52941176470588236</v>
      </c>
      <c r="AG90" s="41">
        <f t="shared" si="90"/>
        <v>0.16340137222694651</v>
      </c>
      <c r="AH90" s="40">
        <f t="shared" si="90"/>
        <v>0.54545454545454541</v>
      </c>
      <c r="AI90" s="41">
        <f t="shared" si="90"/>
        <v>9.5682116082141055E-2</v>
      </c>
      <c r="AJ90" s="40">
        <f t="shared" si="90"/>
        <v>0.29166666666666669</v>
      </c>
      <c r="AK90" s="41">
        <f t="shared" si="90"/>
        <v>5.1329327348561521E-2</v>
      </c>
      <c r="AL90" s="40">
        <f t="shared" si="90"/>
        <v>0.29411764705882354</v>
      </c>
      <c r="AM90" s="41">
        <f t="shared" si="90"/>
        <v>0.12094667820581792</v>
      </c>
      <c r="AN90" s="40">
        <f t="shared" si="90"/>
        <v>0.4573643410852713</v>
      </c>
      <c r="AO90" s="41">
        <f t="shared" si="90"/>
        <v>0.11012255186481153</v>
      </c>
      <c r="AP90" s="40">
        <f t="shared" si="90"/>
        <v>0.96169175627240155</v>
      </c>
      <c r="AQ90" s="41">
        <f t="shared" si="90"/>
        <v>0.4520341953465784</v>
      </c>
    </row>
    <row r="91" spans="1:43" x14ac:dyDescent="0.3">
      <c r="A91" s="22" t="s">
        <v>72</v>
      </c>
      <c r="B91" s="38">
        <f t="shared" ref="B91:AQ91" si="91">+B90+B57</f>
        <v>0.97391304347826102</v>
      </c>
      <c r="C91" s="39">
        <f t="shared" si="91"/>
        <v>0.58070215108396939</v>
      </c>
      <c r="D91" s="38">
        <f t="shared" si="91"/>
        <v>0.99375848032564451</v>
      </c>
      <c r="E91" s="39">
        <f t="shared" si="91"/>
        <v>0.73489404513660417</v>
      </c>
      <c r="F91" s="38">
        <f t="shared" si="91"/>
        <v>0.96672212978369365</v>
      </c>
      <c r="G91" s="39">
        <f t="shared" si="91"/>
        <v>0.67046477418638584</v>
      </c>
      <c r="H91" s="38">
        <f t="shared" si="91"/>
        <v>0.9806157354618017</v>
      </c>
      <c r="I91" s="39">
        <f t="shared" si="91"/>
        <v>0.6476537585068467</v>
      </c>
      <c r="J91" s="38">
        <f t="shared" si="91"/>
        <v>0.98888888888888893</v>
      </c>
      <c r="K91" s="39">
        <f t="shared" si="91"/>
        <v>0.58881335474100138</v>
      </c>
      <c r="L91" s="38">
        <f t="shared" si="91"/>
        <v>0.98592375366568918</v>
      </c>
      <c r="M91" s="39">
        <f t="shared" si="91"/>
        <v>0.6307687354801973</v>
      </c>
      <c r="N91" s="38">
        <f t="shared" si="91"/>
        <v>0.97329455314648339</v>
      </c>
      <c r="O91" s="39">
        <f t="shared" si="91"/>
        <v>0.5725402722758578</v>
      </c>
      <c r="P91" s="38">
        <f t="shared" si="91"/>
        <v>0.79067930489731442</v>
      </c>
      <c r="Q91" s="39">
        <f t="shared" si="91"/>
        <v>0.14983655553800174</v>
      </c>
      <c r="R91" s="38">
        <f t="shared" si="91"/>
        <v>0.98411497730711028</v>
      </c>
      <c r="S91" s="39">
        <f t="shared" si="91"/>
        <v>0.66434137129036386</v>
      </c>
      <c r="T91" s="38">
        <f t="shared" si="91"/>
        <v>0.98299557419054306</v>
      </c>
      <c r="U91" s="39">
        <f t="shared" si="91"/>
        <v>0.64352132959421482</v>
      </c>
      <c r="V91" s="38">
        <f t="shared" si="91"/>
        <v>0.98380566801619451</v>
      </c>
      <c r="W91" s="39">
        <f t="shared" si="91"/>
        <v>0.58876737023887415</v>
      </c>
      <c r="X91" s="38">
        <f t="shared" si="91"/>
        <v>0.95521172638436491</v>
      </c>
      <c r="Y91" s="39">
        <f t="shared" si="91"/>
        <v>0.5472595493522403</v>
      </c>
      <c r="Z91" s="38">
        <f t="shared" si="91"/>
        <v>0.90169133192389006</v>
      </c>
      <c r="AA91" s="39">
        <f t="shared" si="91"/>
        <v>0.2781269292839581</v>
      </c>
      <c r="AB91" s="38">
        <f t="shared" si="91"/>
        <v>0.97182409485983989</v>
      </c>
      <c r="AC91" s="39">
        <f t="shared" si="91"/>
        <v>0.50216137576844722</v>
      </c>
      <c r="AD91" s="38">
        <f t="shared" si="91"/>
        <v>0.59375</v>
      </c>
      <c r="AE91" s="39">
        <f t="shared" si="91"/>
        <v>0.24463655822029412</v>
      </c>
      <c r="AF91" s="38">
        <f t="shared" si="91"/>
        <v>0.6470588235294118</v>
      </c>
      <c r="AG91" s="39">
        <f t="shared" si="91"/>
        <v>0.26321329348316846</v>
      </c>
      <c r="AH91" s="38">
        <f t="shared" si="91"/>
        <v>0.63636363636363635</v>
      </c>
      <c r="AI91" s="39">
        <f t="shared" si="91"/>
        <v>0.15745088112295497</v>
      </c>
      <c r="AJ91" s="38">
        <f t="shared" si="91"/>
        <v>0.29166666666666669</v>
      </c>
      <c r="AK91" s="39">
        <f t="shared" si="91"/>
        <v>5.1329327348561521E-2</v>
      </c>
      <c r="AL91" s="38">
        <f t="shared" si="91"/>
        <v>0.41176470588235292</v>
      </c>
      <c r="AM91" s="39">
        <f t="shared" si="91"/>
        <v>0.1880569784576521</v>
      </c>
      <c r="AN91" s="38">
        <f t="shared" si="91"/>
        <v>0.53488372093023251</v>
      </c>
      <c r="AO91" s="39">
        <f t="shared" si="91"/>
        <v>0.15097639803283158</v>
      </c>
      <c r="AP91" s="38">
        <f t="shared" si="91"/>
        <v>0.97020788530465962</v>
      </c>
      <c r="AQ91" s="39">
        <f t="shared" si="91"/>
        <v>0.49095294298899084</v>
      </c>
    </row>
    <row r="92" spans="1:43" x14ac:dyDescent="0.3">
      <c r="A92" s="25" t="s">
        <v>73</v>
      </c>
      <c r="B92" s="40">
        <f t="shared" ref="B92:AQ92" si="92">+B91+B58</f>
        <v>0.9898136645962734</v>
      </c>
      <c r="C92" s="41">
        <f t="shared" si="92"/>
        <v>0.68999069560518012</v>
      </c>
      <c r="D92" s="40">
        <f t="shared" si="92"/>
        <v>0.99674355495251021</v>
      </c>
      <c r="E92" s="41">
        <f t="shared" si="92"/>
        <v>0.78931817201068333</v>
      </c>
      <c r="F92" s="40">
        <f t="shared" si="92"/>
        <v>0.99084858569051559</v>
      </c>
      <c r="G92" s="41">
        <f t="shared" si="92"/>
        <v>0.7886790082519074</v>
      </c>
      <c r="H92" s="40">
        <f t="shared" si="92"/>
        <v>0.9931584948688712</v>
      </c>
      <c r="I92" s="41">
        <f t="shared" si="92"/>
        <v>0.76408323994798566</v>
      </c>
      <c r="J92" s="40">
        <f t="shared" si="92"/>
        <v>0.99444444444444446</v>
      </c>
      <c r="K92" s="41">
        <f t="shared" si="92"/>
        <v>0.65041164212755787</v>
      </c>
      <c r="L92" s="40">
        <f t="shared" si="92"/>
        <v>0.9955034213098729</v>
      </c>
      <c r="M92" s="41">
        <f t="shared" si="92"/>
        <v>0.74907227037601443</v>
      </c>
      <c r="N92" s="40">
        <f t="shared" si="92"/>
        <v>0.98942358540454789</v>
      </c>
      <c r="O92" s="41">
        <f t="shared" si="92"/>
        <v>0.70302484648893226</v>
      </c>
      <c r="P92" s="40">
        <f t="shared" si="92"/>
        <v>0.86334913112164302</v>
      </c>
      <c r="Q92" s="41">
        <f t="shared" si="92"/>
        <v>0.25689493968321048</v>
      </c>
      <c r="R92" s="40">
        <f t="shared" si="92"/>
        <v>0.99470499243570332</v>
      </c>
      <c r="S92" s="41">
        <f t="shared" si="92"/>
        <v>0.77691329991488667</v>
      </c>
      <c r="T92" s="40">
        <f t="shared" si="92"/>
        <v>0.99184719310505509</v>
      </c>
      <c r="U92" s="41">
        <f t="shared" si="92"/>
        <v>0.72626470053247094</v>
      </c>
      <c r="V92" s="40">
        <f t="shared" si="92"/>
        <v>0.9941520467836259</v>
      </c>
      <c r="W92" s="41">
        <f t="shared" si="92"/>
        <v>0.68705769092564684</v>
      </c>
      <c r="X92" s="40">
        <f t="shared" si="92"/>
        <v>0.98127035830618903</v>
      </c>
      <c r="Y92" s="41">
        <f t="shared" si="92"/>
        <v>0.66213662760722791</v>
      </c>
      <c r="Z92" s="40">
        <f t="shared" si="92"/>
        <v>0.95771670190274838</v>
      </c>
      <c r="AA92" s="41">
        <f t="shared" si="92"/>
        <v>0.41949460690186591</v>
      </c>
      <c r="AB92" s="40">
        <f t="shared" si="92"/>
        <v>0.98699130835204041</v>
      </c>
      <c r="AC92" s="41">
        <f t="shared" si="92"/>
        <v>0.61141050466727376</v>
      </c>
      <c r="AD92" s="40">
        <f t="shared" si="92"/>
        <v>0.8125</v>
      </c>
      <c r="AE92" s="41">
        <f t="shared" si="92"/>
        <v>0.52669272021461588</v>
      </c>
      <c r="AF92" s="40">
        <f t="shared" si="92"/>
        <v>0.91176470588235303</v>
      </c>
      <c r="AG92" s="41">
        <f t="shared" si="92"/>
        <v>0.62328575504336337</v>
      </c>
      <c r="AH92" s="40">
        <f t="shared" si="92"/>
        <v>0.77272727272727271</v>
      </c>
      <c r="AI92" s="41">
        <f t="shared" si="92"/>
        <v>0.29695334660276995</v>
      </c>
      <c r="AJ92" s="40">
        <f t="shared" si="92"/>
        <v>0.45833333333333337</v>
      </c>
      <c r="AK92" s="41">
        <f t="shared" si="92"/>
        <v>0.11013129887399756</v>
      </c>
      <c r="AL92" s="40">
        <f t="shared" si="92"/>
        <v>0.88235294117647056</v>
      </c>
      <c r="AM92" s="41">
        <f t="shared" si="92"/>
        <v>0.59615699483077211</v>
      </c>
      <c r="AN92" s="40">
        <f t="shared" si="92"/>
        <v>0.77519379844961234</v>
      </c>
      <c r="AO92" s="41">
        <f t="shared" si="92"/>
        <v>0.35132363752950474</v>
      </c>
      <c r="AP92" s="40">
        <f t="shared" si="92"/>
        <v>0.98620788530465964</v>
      </c>
      <c r="AQ92" s="41">
        <f t="shared" si="92"/>
        <v>0.60310956256567927</v>
      </c>
    </row>
    <row r="93" spans="1:43" x14ac:dyDescent="0.3">
      <c r="A93" s="22" t="s">
        <v>74</v>
      </c>
      <c r="B93" s="38">
        <f t="shared" ref="B93:AQ93" si="93">+B92+B59</f>
        <v>0.99279503105590072</v>
      </c>
      <c r="C93" s="39">
        <f t="shared" si="93"/>
        <v>0.72490900164676519</v>
      </c>
      <c r="D93" s="38">
        <f t="shared" si="93"/>
        <v>0.99810040705563097</v>
      </c>
      <c r="E93" s="39">
        <f t="shared" si="93"/>
        <v>0.83116730272751871</v>
      </c>
      <c r="F93" s="38">
        <f t="shared" si="93"/>
        <v>0.99417637271214621</v>
      </c>
      <c r="G93" s="39">
        <f t="shared" si="93"/>
        <v>0.8134966672461067</v>
      </c>
      <c r="H93" s="38">
        <f t="shared" si="93"/>
        <v>0.9954389965792475</v>
      </c>
      <c r="I93" s="39">
        <f t="shared" si="93"/>
        <v>0.79971777159641877</v>
      </c>
      <c r="J93" s="38">
        <f t="shared" si="93"/>
        <v>0.99444444444444446</v>
      </c>
      <c r="K93" s="39">
        <f t="shared" si="93"/>
        <v>0.65041164212755787</v>
      </c>
      <c r="L93" s="38">
        <f t="shared" si="93"/>
        <v>0.99745845552297163</v>
      </c>
      <c r="M93" s="39">
        <f t="shared" si="93"/>
        <v>0.79040333779430116</v>
      </c>
      <c r="N93" s="38">
        <f t="shared" si="93"/>
        <v>0.99471179270227394</v>
      </c>
      <c r="O93" s="39">
        <f t="shared" si="93"/>
        <v>0.7804671710689064</v>
      </c>
      <c r="P93" s="38">
        <f t="shared" si="93"/>
        <v>0.920221169036335</v>
      </c>
      <c r="Q93" s="39">
        <f t="shared" si="93"/>
        <v>0.40080489693694288</v>
      </c>
      <c r="R93" s="38">
        <f t="shared" si="93"/>
        <v>0.99810892586989397</v>
      </c>
      <c r="S93" s="39">
        <f t="shared" si="93"/>
        <v>0.84500073972604395</v>
      </c>
      <c r="T93" s="38">
        <f t="shared" si="93"/>
        <v>0.99557419054274432</v>
      </c>
      <c r="U93" s="39">
        <f t="shared" si="93"/>
        <v>0.79102654111045523</v>
      </c>
      <c r="V93" s="38">
        <f t="shared" si="93"/>
        <v>0.9968511021142602</v>
      </c>
      <c r="W93" s="39">
        <f t="shared" si="93"/>
        <v>0.73596710658636266</v>
      </c>
      <c r="X93" s="38">
        <f t="shared" si="93"/>
        <v>0.99185667752443007</v>
      </c>
      <c r="Y93" s="39">
        <f t="shared" si="93"/>
        <v>0.7417480748687364</v>
      </c>
      <c r="Z93" s="38">
        <f t="shared" si="93"/>
        <v>0.97040169133192389</v>
      </c>
      <c r="AA93" s="39">
        <f t="shared" si="93"/>
        <v>0.47546356970333709</v>
      </c>
      <c r="AB93" s="38">
        <f t="shared" si="93"/>
        <v>0.99243078339952784</v>
      </c>
      <c r="AC93" s="39">
        <f t="shared" si="93"/>
        <v>0.68088062107708325</v>
      </c>
      <c r="AD93" s="38">
        <f t="shared" si="93"/>
        <v>0.9375</v>
      </c>
      <c r="AE93" s="39">
        <f t="shared" si="93"/>
        <v>0.78438559946189601</v>
      </c>
      <c r="AF93" s="38">
        <f t="shared" si="93"/>
        <v>0.94117647058823539</v>
      </c>
      <c r="AG93" s="39">
        <f t="shared" si="93"/>
        <v>0.68281170797104862</v>
      </c>
      <c r="AH93" s="38">
        <f t="shared" si="93"/>
        <v>0.86363636363636365</v>
      </c>
      <c r="AI93" s="39">
        <f t="shared" si="93"/>
        <v>0.47556019446428699</v>
      </c>
      <c r="AJ93" s="38">
        <f t="shared" si="93"/>
        <v>0.5</v>
      </c>
      <c r="AK93" s="39">
        <f t="shared" si="93"/>
        <v>0.13833241806868568</v>
      </c>
      <c r="AL93" s="38">
        <f t="shared" si="93"/>
        <v>0.88235294117647056</v>
      </c>
      <c r="AM93" s="39">
        <f t="shared" si="93"/>
        <v>0.59615699483077211</v>
      </c>
      <c r="AN93" s="38">
        <f t="shared" si="93"/>
        <v>0.83720930232558133</v>
      </c>
      <c r="AO93" s="39">
        <f t="shared" si="93"/>
        <v>0.44193158764641821</v>
      </c>
      <c r="AP93" s="38">
        <f t="shared" si="93"/>
        <v>0.99185663082437292</v>
      </c>
      <c r="AQ93" s="39">
        <f t="shared" si="93"/>
        <v>0.67325431486036358</v>
      </c>
    </row>
    <row r="94" spans="1:43" x14ac:dyDescent="0.3">
      <c r="A94" s="25" t="s">
        <v>75</v>
      </c>
      <c r="B94" s="40">
        <f t="shared" ref="B94:AQ94" si="94">+B93+B60</f>
        <v>0.99751552795031062</v>
      </c>
      <c r="C94" s="41">
        <f t="shared" si="94"/>
        <v>0.81201962203284617</v>
      </c>
      <c r="D94" s="40">
        <f t="shared" si="94"/>
        <v>0.99945725915875172</v>
      </c>
      <c r="E94" s="41">
        <f t="shared" si="94"/>
        <v>0.90014254753159517</v>
      </c>
      <c r="F94" s="40">
        <f t="shared" si="94"/>
        <v>0.99584026622296151</v>
      </c>
      <c r="G94" s="41">
        <f t="shared" si="94"/>
        <v>0.84033457547741719</v>
      </c>
      <c r="H94" s="40">
        <f t="shared" si="94"/>
        <v>0.99828962371721786</v>
      </c>
      <c r="I94" s="41">
        <f t="shared" si="94"/>
        <v>0.87633623683324702</v>
      </c>
      <c r="J94" s="40">
        <f t="shared" si="94"/>
        <v>0.99722222222222223</v>
      </c>
      <c r="K94" s="41">
        <f t="shared" si="94"/>
        <v>0.78551623225042422</v>
      </c>
      <c r="L94" s="40">
        <f t="shared" si="94"/>
        <v>0.99863147605083091</v>
      </c>
      <c r="M94" s="41">
        <f t="shared" si="94"/>
        <v>0.83255705539435687</v>
      </c>
      <c r="N94" s="40">
        <f t="shared" si="94"/>
        <v>0.99762030671602331</v>
      </c>
      <c r="O94" s="41">
        <f t="shared" si="94"/>
        <v>0.85030912251480095</v>
      </c>
      <c r="P94" s="40">
        <f t="shared" si="94"/>
        <v>0.96445497630331767</v>
      </c>
      <c r="Q94" s="41">
        <f t="shared" si="94"/>
        <v>0.57183204797300113</v>
      </c>
      <c r="R94" s="40">
        <f t="shared" si="94"/>
        <v>0.99848714069591515</v>
      </c>
      <c r="S94" s="41">
        <f t="shared" si="94"/>
        <v>0.85947630989909196</v>
      </c>
      <c r="T94" s="40">
        <f t="shared" si="94"/>
        <v>0.99790356394130009</v>
      </c>
      <c r="U94" s="41">
        <f t="shared" si="94"/>
        <v>0.85269516850242011</v>
      </c>
      <c r="V94" s="40">
        <f t="shared" si="94"/>
        <v>0.99820062977957735</v>
      </c>
      <c r="W94" s="41">
        <f t="shared" si="94"/>
        <v>0.77949624806622753</v>
      </c>
      <c r="X94" s="40">
        <f t="shared" si="94"/>
        <v>0.99429967426710109</v>
      </c>
      <c r="Y94" s="41">
        <f t="shared" si="94"/>
        <v>0.77824075792634395</v>
      </c>
      <c r="Z94" s="40">
        <f t="shared" si="94"/>
        <v>0.98731501057082449</v>
      </c>
      <c r="AA94" s="41">
        <f t="shared" si="94"/>
        <v>0.59714404082384198</v>
      </c>
      <c r="AB94" s="40">
        <f t="shared" si="94"/>
        <v>0.99648880446670107</v>
      </c>
      <c r="AC94" s="41">
        <f t="shared" si="94"/>
        <v>0.76400208333792097</v>
      </c>
      <c r="AD94" s="40">
        <f t="shared" si="94"/>
        <v>0.96875</v>
      </c>
      <c r="AE94" s="41">
        <f t="shared" si="94"/>
        <v>0.86505687373067164</v>
      </c>
      <c r="AF94" s="40">
        <f t="shared" si="94"/>
        <v>0.97058823529411775</v>
      </c>
      <c r="AG94" s="41">
        <f t="shared" si="94"/>
        <v>0.79179766161891751</v>
      </c>
      <c r="AH94" s="40">
        <f t="shared" si="94"/>
        <v>0.90909090909090906</v>
      </c>
      <c r="AI94" s="41">
        <f t="shared" si="94"/>
        <v>0.59883765283547519</v>
      </c>
      <c r="AJ94" s="40">
        <f t="shared" si="94"/>
        <v>0.75</v>
      </c>
      <c r="AK94" s="41">
        <f t="shared" si="94"/>
        <v>0.38547429619174267</v>
      </c>
      <c r="AL94" s="40">
        <f t="shared" si="94"/>
        <v>0.94117647058823528</v>
      </c>
      <c r="AM94" s="41">
        <f t="shared" si="94"/>
        <v>0.72151272035490688</v>
      </c>
      <c r="AN94" s="40">
        <f t="shared" si="94"/>
        <v>0.9147286821705426</v>
      </c>
      <c r="AO94" s="41">
        <f t="shared" si="94"/>
        <v>0.60583802737747117</v>
      </c>
      <c r="AP94" s="40">
        <f t="shared" si="94"/>
        <v>0.9961863799283156</v>
      </c>
      <c r="AQ94" s="41">
        <f t="shared" si="94"/>
        <v>0.75895411345951269</v>
      </c>
    </row>
    <row r="95" spans="1:43" x14ac:dyDescent="0.3">
      <c r="A95" s="22" t="s">
        <v>76</v>
      </c>
      <c r="B95" s="38">
        <f t="shared" ref="B95:AQ95" si="95">+B94+B61</f>
        <v>0.99850931677018639</v>
      </c>
      <c r="C95" s="39">
        <f t="shared" si="95"/>
        <v>0.84186913973789934</v>
      </c>
      <c r="D95" s="38">
        <f t="shared" si="95"/>
        <v>0.99945725915875172</v>
      </c>
      <c r="E95" s="39">
        <f t="shared" si="95"/>
        <v>0.90014254753159517</v>
      </c>
      <c r="F95" s="38">
        <f t="shared" si="95"/>
        <v>0.99833610648918447</v>
      </c>
      <c r="G95" s="39">
        <f t="shared" si="95"/>
        <v>0.89224665446434182</v>
      </c>
      <c r="H95" s="38">
        <f t="shared" si="95"/>
        <v>0.9988597491448119</v>
      </c>
      <c r="I95" s="39">
        <f t="shared" si="95"/>
        <v>0.90121928403232576</v>
      </c>
      <c r="J95" s="38">
        <f t="shared" si="95"/>
        <v>1</v>
      </c>
      <c r="K95" s="39">
        <f t="shared" si="95"/>
        <v>1</v>
      </c>
      <c r="L95" s="38">
        <f t="shared" si="95"/>
        <v>0.99902248289345064</v>
      </c>
      <c r="M95" s="39">
        <f t="shared" si="95"/>
        <v>0.8559025869956165</v>
      </c>
      <c r="N95" s="38">
        <f t="shared" si="95"/>
        <v>0.99867794817556854</v>
      </c>
      <c r="O95" s="39">
        <f t="shared" si="95"/>
        <v>0.89012098185738886</v>
      </c>
      <c r="P95" s="38">
        <f t="shared" si="95"/>
        <v>0.98815165876777267</v>
      </c>
      <c r="Q95" s="39">
        <f t="shared" si="95"/>
        <v>0.71798052235674059</v>
      </c>
      <c r="R95" s="38">
        <f t="shared" si="95"/>
        <v>0.99886535552193634</v>
      </c>
      <c r="S95" s="39">
        <f t="shared" si="95"/>
        <v>0.88284446526192606</v>
      </c>
      <c r="T95" s="38">
        <f t="shared" si="95"/>
        <v>0.99930118798043355</v>
      </c>
      <c r="U95" s="39">
        <f t="shared" si="95"/>
        <v>0.920738824847253</v>
      </c>
      <c r="V95" s="38">
        <f t="shared" si="95"/>
        <v>0.99887539361223587</v>
      </c>
      <c r="W95" s="39">
        <f t="shared" si="95"/>
        <v>0.80741789103974504</v>
      </c>
      <c r="X95" s="38">
        <f t="shared" si="95"/>
        <v>0.9975570032573291</v>
      </c>
      <c r="Y95" s="39">
        <f t="shared" si="95"/>
        <v>0.83816137075120345</v>
      </c>
      <c r="Z95" s="38">
        <f t="shared" si="95"/>
        <v>0.99471458773784349</v>
      </c>
      <c r="AA95" s="39">
        <f t="shared" si="95"/>
        <v>0.68059122931072635</v>
      </c>
      <c r="AB95" s="38">
        <f t="shared" si="95"/>
        <v>0.99838830368963316</v>
      </c>
      <c r="AC95" s="39">
        <f t="shared" si="95"/>
        <v>0.82576304453457516</v>
      </c>
      <c r="AD95" s="38">
        <f t="shared" si="95"/>
        <v>1</v>
      </c>
      <c r="AE95" s="39">
        <f t="shared" si="95"/>
        <v>1</v>
      </c>
      <c r="AF95" s="38">
        <f t="shared" si="95"/>
        <v>1</v>
      </c>
      <c r="AG95" s="39">
        <f t="shared" si="95"/>
        <v>1</v>
      </c>
      <c r="AH95" s="38">
        <f t="shared" si="95"/>
        <v>1</v>
      </c>
      <c r="AI95" s="39">
        <f t="shared" si="95"/>
        <v>1</v>
      </c>
      <c r="AJ95" s="38">
        <f t="shared" si="95"/>
        <v>0.83333333333333337</v>
      </c>
      <c r="AK95" s="39">
        <f t="shared" si="95"/>
        <v>0.51257959398557662</v>
      </c>
      <c r="AL95" s="38">
        <f t="shared" si="95"/>
        <v>1</v>
      </c>
      <c r="AM95" s="39">
        <f t="shared" si="95"/>
        <v>1</v>
      </c>
      <c r="AN95" s="38">
        <f t="shared" si="95"/>
        <v>0.96899224806201545</v>
      </c>
      <c r="AO95" s="39">
        <f t="shared" si="95"/>
        <v>0.80210987840629144</v>
      </c>
      <c r="AP95" s="38">
        <f t="shared" si="95"/>
        <v>0.99827956989247335</v>
      </c>
      <c r="AQ95" s="39">
        <f t="shared" si="95"/>
        <v>0.82500812920681954</v>
      </c>
    </row>
    <row r="96" spans="1:43" x14ac:dyDescent="0.3">
      <c r="A96" s="25" t="s">
        <v>77</v>
      </c>
      <c r="B96" s="40">
        <f t="shared" ref="B96:AQ96" si="96">+B95+B62</f>
        <v>0.99850931677018639</v>
      </c>
      <c r="C96" s="41">
        <f t="shared" si="96"/>
        <v>0.84186913973789934</v>
      </c>
      <c r="D96" s="40">
        <f t="shared" si="96"/>
        <v>0.99945725915875172</v>
      </c>
      <c r="E96" s="41">
        <f t="shared" si="96"/>
        <v>0.90014254753159517</v>
      </c>
      <c r="F96" s="40">
        <f t="shared" si="96"/>
        <v>0.99833610648918447</v>
      </c>
      <c r="G96" s="41">
        <f t="shared" si="96"/>
        <v>0.89224665446434182</v>
      </c>
      <c r="H96" s="40">
        <f t="shared" si="96"/>
        <v>0.9988597491448119</v>
      </c>
      <c r="I96" s="41">
        <f t="shared" si="96"/>
        <v>0.90121928403232576</v>
      </c>
      <c r="J96" s="40">
        <f t="shared" si="96"/>
        <v>1</v>
      </c>
      <c r="K96" s="41">
        <f t="shared" si="96"/>
        <v>1</v>
      </c>
      <c r="L96" s="40">
        <f t="shared" si="96"/>
        <v>0.99902248289345064</v>
      </c>
      <c r="M96" s="41">
        <f t="shared" si="96"/>
        <v>0.8559025869956165</v>
      </c>
      <c r="N96" s="40">
        <f t="shared" si="96"/>
        <v>0.99947117927022744</v>
      </c>
      <c r="O96" s="41">
        <f t="shared" si="96"/>
        <v>0.93774291888734562</v>
      </c>
      <c r="P96" s="40">
        <f t="shared" si="96"/>
        <v>0.99605055292259104</v>
      </c>
      <c r="Q96" s="41">
        <f t="shared" si="96"/>
        <v>0.78994285097670913</v>
      </c>
      <c r="R96" s="40">
        <f t="shared" si="96"/>
        <v>0.99886535552193634</v>
      </c>
      <c r="S96" s="41">
        <f t="shared" si="96"/>
        <v>0.88284446526192606</v>
      </c>
      <c r="T96" s="40">
        <f t="shared" si="96"/>
        <v>0.99953412532028918</v>
      </c>
      <c r="U96" s="41">
        <f t="shared" si="96"/>
        <v>0.93537425425917931</v>
      </c>
      <c r="V96" s="40">
        <f t="shared" si="96"/>
        <v>0.99910031488978868</v>
      </c>
      <c r="W96" s="41">
        <f t="shared" si="96"/>
        <v>0.82070823392779579</v>
      </c>
      <c r="X96" s="40">
        <f t="shared" si="96"/>
        <v>0.9975570032573291</v>
      </c>
      <c r="Y96" s="41">
        <f t="shared" si="96"/>
        <v>0.83816137075120345</v>
      </c>
      <c r="Z96" s="40">
        <f t="shared" si="96"/>
        <v>0.99577167019027479</v>
      </c>
      <c r="AA96" s="41">
        <f t="shared" si="96"/>
        <v>0.69833870760604011</v>
      </c>
      <c r="AB96" s="40">
        <f t="shared" si="96"/>
        <v>0.99884878834973789</v>
      </c>
      <c r="AC96" s="41">
        <f t="shared" si="96"/>
        <v>0.84761227498815217</v>
      </c>
      <c r="AD96" s="40">
        <f t="shared" si="96"/>
        <v>1</v>
      </c>
      <c r="AE96" s="41">
        <f t="shared" si="96"/>
        <v>1</v>
      </c>
      <c r="AF96" s="40">
        <f t="shared" si="96"/>
        <v>1</v>
      </c>
      <c r="AG96" s="41">
        <f t="shared" si="96"/>
        <v>1</v>
      </c>
      <c r="AH96" s="40">
        <f t="shared" si="96"/>
        <v>1</v>
      </c>
      <c r="AI96" s="41">
        <f t="shared" si="96"/>
        <v>1</v>
      </c>
      <c r="AJ96" s="40">
        <f t="shared" si="96"/>
        <v>0.91666666666666674</v>
      </c>
      <c r="AK96" s="41">
        <f t="shared" si="96"/>
        <v>0.70230941693859861</v>
      </c>
      <c r="AL96" s="40">
        <f t="shared" si="96"/>
        <v>1</v>
      </c>
      <c r="AM96" s="41">
        <f t="shared" si="96"/>
        <v>1</v>
      </c>
      <c r="AN96" s="40">
        <f t="shared" si="96"/>
        <v>0.98449612403100772</v>
      </c>
      <c r="AO96" s="41">
        <f t="shared" si="96"/>
        <v>0.87913918877335739</v>
      </c>
      <c r="AP96" s="40">
        <f t="shared" si="96"/>
        <v>0.99879569892473141</v>
      </c>
      <c r="AQ96" s="41">
        <f t="shared" si="96"/>
        <v>0.84861848913826676</v>
      </c>
    </row>
    <row r="97" spans="1:43" x14ac:dyDescent="0.3">
      <c r="A97" s="22" t="s">
        <v>78</v>
      </c>
      <c r="B97" s="38">
        <f t="shared" ref="B97:AQ97" si="97">+B96+B63</f>
        <v>0.99975155279503114</v>
      </c>
      <c r="C97" s="39">
        <f t="shared" si="97"/>
        <v>0.9362100196426113</v>
      </c>
      <c r="D97" s="38">
        <f t="shared" si="97"/>
        <v>1</v>
      </c>
      <c r="E97" s="39">
        <f t="shared" si="97"/>
        <v>0.99999999999999989</v>
      </c>
      <c r="F97" s="38">
        <f t="shared" si="97"/>
        <v>0.99916805324459212</v>
      </c>
      <c r="G97" s="39">
        <f t="shared" si="97"/>
        <v>0.93343841161373065</v>
      </c>
      <c r="H97" s="38">
        <f t="shared" si="97"/>
        <v>1</v>
      </c>
      <c r="I97" s="39">
        <f t="shared" si="97"/>
        <v>1</v>
      </c>
      <c r="J97" s="38">
        <f t="shared" si="97"/>
        <v>1</v>
      </c>
      <c r="K97" s="39">
        <f t="shared" si="97"/>
        <v>1</v>
      </c>
      <c r="L97" s="38">
        <f t="shared" si="97"/>
        <v>0.99980449657869008</v>
      </c>
      <c r="M97" s="39">
        <f t="shared" si="97"/>
        <v>0.94753509797252888</v>
      </c>
      <c r="N97" s="38">
        <f t="shared" si="97"/>
        <v>0.99973558963511377</v>
      </c>
      <c r="O97" s="39">
        <f t="shared" si="97"/>
        <v>0.96021031132958024</v>
      </c>
      <c r="P97" s="38">
        <f t="shared" si="97"/>
        <v>0.99921011058451836</v>
      </c>
      <c r="Q97" s="39">
        <f t="shared" si="97"/>
        <v>0.82927783329311033</v>
      </c>
      <c r="R97" s="38">
        <f t="shared" si="97"/>
        <v>0.99999999999999989</v>
      </c>
      <c r="S97" s="39">
        <f t="shared" si="97"/>
        <v>1.0000000000000002</v>
      </c>
      <c r="T97" s="38">
        <f t="shared" si="97"/>
        <v>0.99976706266014481</v>
      </c>
      <c r="U97" s="39">
        <f t="shared" si="97"/>
        <v>0.95659883298677106</v>
      </c>
      <c r="V97" s="38">
        <f t="shared" si="97"/>
        <v>0.99955015744489439</v>
      </c>
      <c r="W97" s="39">
        <f t="shared" si="97"/>
        <v>0.86534760376671815</v>
      </c>
      <c r="X97" s="38">
        <f t="shared" si="97"/>
        <v>0.99918566775244311</v>
      </c>
      <c r="Y97" s="39">
        <f t="shared" si="97"/>
        <v>0.91620213981381815</v>
      </c>
      <c r="Z97" s="38">
        <f t="shared" si="97"/>
        <v>0.9978858350951374</v>
      </c>
      <c r="AA97" s="39">
        <f t="shared" si="97"/>
        <v>0.76192616615786446</v>
      </c>
      <c r="AB97" s="38">
        <f t="shared" si="97"/>
        <v>0.99968341679617778</v>
      </c>
      <c r="AC97" s="39">
        <f t="shared" si="97"/>
        <v>0.90838033233628834</v>
      </c>
      <c r="AD97" s="38">
        <f t="shared" si="97"/>
        <v>1</v>
      </c>
      <c r="AE97" s="39">
        <f t="shared" si="97"/>
        <v>1</v>
      </c>
      <c r="AF97" s="38">
        <f t="shared" si="97"/>
        <v>1</v>
      </c>
      <c r="AG97" s="39">
        <f t="shared" si="97"/>
        <v>1</v>
      </c>
      <c r="AH97" s="38">
        <f t="shared" si="97"/>
        <v>1</v>
      </c>
      <c r="AI97" s="39">
        <f t="shared" si="97"/>
        <v>1</v>
      </c>
      <c r="AJ97" s="38">
        <f t="shared" si="97"/>
        <v>1</v>
      </c>
      <c r="AK97" s="39">
        <f t="shared" si="97"/>
        <v>1</v>
      </c>
      <c r="AL97" s="38">
        <f t="shared" si="97"/>
        <v>1</v>
      </c>
      <c r="AM97" s="39">
        <f t="shared" si="97"/>
        <v>1</v>
      </c>
      <c r="AN97" s="38">
        <f t="shared" si="97"/>
        <v>1</v>
      </c>
      <c r="AO97" s="39">
        <f t="shared" si="97"/>
        <v>1</v>
      </c>
      <c r="AP97" s="38">
        <f t="shared" si="97"/>
        <v>0.99968458781362035</v>
      </c>
      <c r="AQ97" s="39">
        <f t="shared" si="97"/>
        <v>0.91130446904881601</v>
      </c>
    </row>
    <row r="98" spans="1:43" x14ac:dyDescent="0.3">
      <c r="A98" s="29" t="s">
        <v>16</v>
      </c>
      <c r="B98" s="49">
        <f t="shared" ref="B98:AQ98" si="98">+B97+B64</f>
        <v>1</v>
      </c>
      <c r="C98" s="50">
        <f t="shared" si="98"/>
        <v>1</v>
      </c>
      <c r="D98" s="49">
        <f t="shared" si="98"/>
        <v>1</v>
      </c>
      <c r="E98" s="50">
        <f t="shared" si="98"/>
        <v>0.99999999999999989</v>
      </c>
      <c r="F98" s="49">
        <f t="shared" si="98"/>
        <v>0.99999999999999978</v>
      </c>
      <c r="G98" s="50">
        <f t="shared" si="98"/>
        <v>1</v>
      </c>
      <c r="H98" s="49">
        <f t="shared" si="98"/>
        <v>1</v>
      </c>
      <c r="I98" s="50">
        <f t="shared" si="98"/>
        <v>1</v>
      </c>
      <c r="J98" s="49">
        <f t="shared" si="98"/>
        <v>1</v>
      </c>
      <c r="K98" s="50">
        <f t="shared" si="98"/>
        <v>1</v>
      </c>
      <c r="L98" s="49">
        <f t="shared" si="98"/>
        <v>1</v>
      </c>
      <c r="M98" s="50">
        <f t="shared" si="98"/>
        <v>1</v>
      </c>
      <c r="N98" s="49">
        <f t="shared" si="98"/>
        <v>1</v>
      </c>
      <c r="O98" s="50">
        <f t="shared" si="98"/>
        <v>1</v>
      </c>
      <c r="P98" s="49">
        <f t="shared" si="98"/>
        <v>1.0000000000000002</v>
      </c>
      <c r="Q98" s="50">
        <f t="shared" si="98"/>
        <v>1</v>
      </c>
      <c r="R98" s="49">
        <f t="shared" si="98"/>
        <v>0.99999999999999989</v>
      </c>
      <c r="S98" s="50">
        <f t="shared" si="98"/>
        <v>1.0000000000000002</v>
      </c>
      <c r="T98" s="49">
        <f t="shared" si="98"/>
        <v>1.0000000000000004</v>
      </c>
      <c r="U98" s="50">
        <f t="shared" si="98"/>
        <v>0.99999999999999978</v>
      </c>
      <c r="V98" s="49">
        <f t="shared" si="98"/>
        <v>1</v>
      </c>
      <c r="W98" s="50">
        <f t="shared" si="98"/>
        <v>1</v>
      </c>
      <c r="X98" s="49">
        <f t="shared" si="98"/>
        <v>1</v>
      </c>
      <c r="Y98" s="50">
        <f t="shared" si="98"/>
        <v>1</v>
      </c>
      <c r="Z98" s="49">
        <f t="shared" si="98"/>
        <v>1</v>
      </c>
      <c r="AA98" s="50">
        <f t="shared" si="98"/>
        <v>1</v>
      </c>
      <c r="AB98" s="49">
        <f t="shared" si="98"/>
        <v>0.99999999999999978</v>
      </c>
      <c r="AC98" s="50">
        <f t="shared" si="98"/>
        <v>0.99999999999999978</v>
      </c>
      <c r="AD98" s="49">
        <f t="shared" si="98"/>
        <v>1</v>
      </c>
      <c r="AE98" s="50">
        <f t="shared" si="98"/>
        <v>1</v>
      </c>
      <c r="AF98" s="49">
        <f t="shared" si="98"/>
        <v>1</v>
      </c>
      <c r="AG98" s="50">
        <f t="shared" si="98"/>
        <v>1</v>
      </c>
      <c r="AH98" s="49">
        <f t="shared" si="98"/>
        <v>1</v>
      </c>
      <c r="AI98" s="50">
        <f t="shared" si="98"/>
        <v>1</v>
      </c>
      <c r="AJ98" s="49">
        <f t="shared" si="98"/>
        <v>1</v>
      </c>
      <c r="AK98" s="50">
        <f t="shared" si="98"/>
        <v>1</v>
      </c>
      <c r="AL98" s="49">
        <f t="shared" si="98"/>
        <v>1</v>
      </c>
      <c r="AM98" s="50">
        <f t="shared" si="98"/>
        <v>1</v>
      </c>
      <c r="AN98" s="49">
        <f t="shared" si="98"/>
        <v>1</v>
      </c>
      <c r="AO98" s="50">
        <f t="shared" si="98"/>
        <v>1</v>
      </c>
      <c r="AP98" s="49">
        <f t="shared" si="98"/>
        <v>1.0000000000000002</v>
      </c>
      <c r="AQ98" s="50">
        <f t="shared" si="98"/>
        <v>1</v>
      </c>
    </row>
    <row r="99" spans="1:43" s="48" customFormat="1" x14ac:dyDescent="0.3">
      <c r="A99" s="34" t="str">
        <f>+A66</f>
        <v>Source : Insee, Recensement de la population. Population municipale en vigueur en 2025 (millésimée 2022)</v>
      </c>
      <c r="B99" s="33"/>
      <c r="C99" s="28"/>
      <c r="D99" s="33"/>
      <c r="E99" s="28"/>
      <c r="F99" s="33"/>
      <c r="G99" s="28"/>
    </row>
    <row r="100" spans="1:43" x14ac:dyDescent="0.3">
      <c r="A100" s="34" t="str">
        <f t="shared" ref="A100:A101" si="99">+A67</f>
        <v>Champ : France métropolitaine + DOM.</v>
      </c>
      <c r="B100" s="33"/>
      <c r="C100" s="28"/>
      <c r="D100" s="33"/>
      <c r="E100" s="28"/>
      <c r="F100" s="33"/>
      <c r="G100" s="28"/>
    </row>
    <row r="101" spans="1:43" x14ac:dyDescent="0.3">
      <c r="A101" s="34" t="str">
        <f t="shared" si="99"/>
        <v>Le département de Mayotte a été recensé en 2017.</v>
      </c>
    </row>
  </sheetData>
  <mergeCells count="63">
    <mergeCell ref="AP72:AQ72"/>
    <mergeCell ref="AB72:AC72"/>
    <mergeCell ref="AD72:AE72"/>
    <mergeCell ref="AF72:AG72"/>
    <mergeCell ref="AH72:AI72"/>
    <mergeCell ref="AJ72:AK72"/>
    <mergeCell ref="AP38:AQ38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  <mergeCell ref="Z72:AA72"/>
    <mergeCell ref="AL72:AM72"/>
    <mergeCell ref="AN72:AO72"/>
    <mergeCell ref="AF38:AG38"/>
    <mergeCell ref="AH38:AI38"/>
    <mergeCell ref="AJ38:AK38"/>
    <mergeCell ref="AL38:AM38"/>
    <mergeCell ref="AN38:AO38"/>
    <mergeCell ref="AP4:AQ4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4:AG4"/>
    <mergeCell ref="AH4:AI4"/>
    <mergeCell ref="AJ4:AK4"/>
    <mergeCell ref="AL4:AM4"/>
    <mergeCell ref="AN4:AO4"/>
    <mergeCell ref="V4:W4"/>
    <mergeCell ref="X4:Y4"/>
    <mergeCell ref="Z4:AA4"/>
    <mergeCell ref="AB4:AC4"/>
    <mergeCell ref="AD4:AE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</mergeCells>
  <pageMargins left="0.31496062992125984" right="0.31496062992125984" top="0.35433070866141736" bottom="0.35433070866141736" header="0.31496062992125984" footer="0.31496062992125984"/>
  <pageSetup paperSize="8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7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9" sqref="G9"/>
    </sheetView>
  </sheetViews>
  <sheetFormatPr baseColWidth="10" defaultColWidth="14.88671875" defaultRowHeight="13.2" x14ac:dyDescent="0.3"/>
  <cols>
    <col min="1" max="1" width="31.5546875" style="65" customWidth="1"/>
    <col min="2" max="2" width="26.109375" style="65" customWidth="1"/>
    <col min="3" max="3" width="17.33203125" style="102" customWidth="1"/>
    <col min="4" max="4" width="17.33203125" style="103" customWidth="1"/>
    <col min="5" max="5" width="13.109375" style="103" customWidth="1"/>
    <col min="6" max="7" width="14.88671875" style="65"/>
    <col min="8" max="8" width="21.44140625" style="65" customWidth="1"/>
    <col min="9" max="16384" width="14.88671875" style="65"/>
  </cols>
  <sheetData>
    <row r="1" spans="1:15" ht="18" customHeight="1" x14ac:dyDescent="0.3">
      <c r="A1" s="63" t="s">
        <v>408</v>
      </c>
      <c r="B1" s="82"/>
      <c r="C1" s="64"/>
      <c r="D1" s="64"/>
      <c r="E1" s="64"/>
    </row>
    <row r="2" spans="1:15" ht="18" customHeight="1" x14ac:dyDescent="0.3">
      <c r="A2" s="83"/>
      <c r="B2" s="84"/>
      <c r="C2" s="85"/>
      <c r="D2" s="85"/>
      <c r="E2" s="85"/>
    </row>
    <row r="3" spans="1:15" ht="18" customHeight="1" x14ac:dyDescent="0.3">
      <c r="A3" s="86" t="s">
        <v>101</v>
      </c>
      <c r="B3" s="87"/>
      <c r="C3" s="85"/>
      <c r="D3" s="85"/>
      <c r="E3" s="85"/>
    </row>
    <row r="4" spans="1:15" ht="15.75" customHeight="1" x14ac:dyDescent="0.3">
      <c r="A4" s="88" t="s">
        <v>98</v>
      </c>
      <c r="B4" s="89"/>
      <c r="C4" s="90"/>
      <c r="D4" s="90"/>
      <c r="E4" s="91"/>
    </row>
    <row r="5" spans="1:15" ht="17.25" customHeight="1" x14ac:dyDescent="0.3">
      <c r="A5" s="193" t="s">
        <v>103</v>
      </c>
      <c r="B5" s="193" t="s">
        <v>102</v>
      </c>
      <c r="C5" s="196" t="s">
        <v>99</v>
      </c>
      <c r="D5" s="196"/>
      <c r="E5" s="197" t="s">
        <v>422</v>
      </c>
    </row>
    <row r="6" spans="1:15" ht="48.75" customHeight="1" x14ac:dyDescent="0.2">
      <c r="A6" s="194"/>
      <c r="B6" s="195"/>
      <c r="C6" s="128" t="s">
        <v>427</v>
      </c>
      <c r="D6" s="128" t="s">
        <v>428</v>
      </c>
      <c r="E6" s="198"/>
      <c r="F6" s="92"/>
      <c r="G6" s="92"/>
      <c r="H6" s="93"/>
      <c r="I6" s="93"/>
    </row>
    <row r="7" spans="1:15" ht="15" customHeight="1" x14ac:dyDescent="0.3">
      <c r="A7" s="190" t="s">
        <v>17</v>
      </c>
      <c r="B7" s="119" t="str">
        <f>+Données!B94</f>
        <v>Annecy</v>
      </c>
      <c r="C7" s="104">
        <f>+Données!C94</f>
        <v>126419</v>
      </c>
      <c r="D7" s="104">
        <f>+Données!D94</f>
        <v>131272</v>
      </c>
      <c r="E7" s="107">
        <f>+D7/C7-1</f>
        <v>3.8388216961058097E-2</v>
      </c>
      <c r="F7"/>
      <c r="G7"/>
      <c r="H7" s="56"/>
      <c r="I7"/>
      <c r="J7"/>
      <c r="K7"/>
      <c r="L7"/>
      <c r="M7" s="56"/>
      <c r="N7" s="94"/>
      <c r="O7"/>
    </row>
    <row r="8" spans="1:15" ht="15" customHeight="1" x14ac:dyDescent="0.3">
      <c r="A8" s="192"/>
      <c r="B8" s="120" t="str">
        <f>+Données!B95</f>
        <v>Clermont-Ferrand</v>
      </c>
      <c r="C8" s="113">
        <f>+Données!C95</f>
        <v>142686</v>
      </c>
      <c r="D8" s="113">
        <f>+Données!D95</f>
        <v>147751</v>
      </c>
      <c r="E8" s="108">
        <f t="shared" ref="E8:E48" si="0">+D8/C8-1</f>
        <v>3.5497526036191385E-2</v>
      </c>
      <c r="F8"/>
      <c r="G8"/>
      <c r="H8" s="56"/>
      <c r="I8"/>
      <c r="J8"/>
      <c r="K8"/>
      <c r="L8"/>
      <c r="M8" s="56"/>
      <c r="N8" s="94"/>
      <c r="O8"/>
    </row>
    <row r="9" spans="1:15" ht="15" customHeight="1" x14ac:dyDescent="0.3">
      <c r="A9" s="192"/>
      <c r="B9" s="121" t="str">
        <f>+Données!B96</f>
        <v>Grenoble</v>
      </c>
      <c r="C9" s="105">
        <f>+Données!C96</f>
        <v>158180</v>
      </c>
      <c r="D9" s="105">
        <f>+Données!D96</f>
        <v>156389</v>
      </c>
      <c r="E9" s="107">
        <f t="shared" si="0"/>
        <v>-1.13225439372866E-2</v>
      </c>
      <c r="F9"/>
      <c r="G9"/>
      <c r="H9" s="56"/>
      <c r="I9"/>
      <c r="J9"/>
      <c r="K9"/>
      <c r="L9"/>
      <c r="M9" s="56"/>
      <c r="N9" s="94"/>
      <c r="O9"/>
    </row>
    <row r="10" spans="1:15" ht="15" customHeight="1" x14ac:dyDescent="0.3">
      <c r="A10" s="192"/>
      <c r="B10" s="120" t="str">
        <f>+Données!B97</f>
        <v>Lyon</v>
      </c>
      <c r="C10" s="113">
        <f>+Données!C97</f>
        <v>515695</v>
      </c>
      <c r="D10" s="113">
        <f>+Données!D97</f>
        <v>520774</v>
      </c>
      <c r="E10" s="108">
        <f t="shared" si="0"/>
        <v>9.8488447628928277E-3</v>
      </c>
      <c r="F10"/>
      <c r="G10"/>
      <c r="H10" s="56"/>
      <c r="I10"/>
      <c r="J10"/>
      <c r="K10"/>
      <c r="L10"/>
      <c r="M10" s="56"/>
      <c r="N10" s="94"/>
      <c r="O10"/>
    </row>
    <row r="11" spans="1:15" ht="15" customHeight="1" x14ac:dyDescent="0.3">
      <c r="A11" s="192"/>
      <c r="B11" s="121" t="str">
        <f>+Données!B98</f>
        <v>Saint-Étienne</v>
      </c>
      <c r="C11" s="105">
        <f>+Données!C98</f>
        <v>171924</v>
      </c>
      <c r="D11" s="105">
        <f>+Données!D98</f>
        <v>172569</v>
      </c>
      <c r="E11" s="107">
        <f t="shared" si="0"/>
        <v>3.7516577092202574E-3</v>
      </c>
      <c r="F11"/>
      <c r="G11"/>
      <c r="H11" s="56"/>
      <c r="I11"/>
      <c r="J11"/>
      <c r="K11"/>
      <c r="L11"/>
      <c r="M11" s="56"/>
      <c r="N11" s="94"/>
      <c r="O11"/>
    </row>
    <row r="12" spans="1:15" ht="15" customHeight="1" x14ac:dyDescent="0.3">
      <c r="A12" s="191"/>
      <c r="B12" s="122" t="str">
        <f>+Données!B99</f>
        <v>Villeurbanne</v>
      </c>
      <c r="C12" s="114">
        <f>+Données!C99</f>
        <v>149019</v>
      </c>
      <c r="D12" s="114">
        <f>+Données!D99</f>
        <v>162207</v>
      </c>
      <c r="E12" s="109">
        <f t="shared" si="0"/>
        <v>8.8498782034505563E-2</v>
      </c>
      <c r="F12"/>
      <c r="G12"/>
      <c r="H12" s="56"/>
      <c r="I12"/>
      <c r="J12"/>
      <c r="K12"/>
      <c r="L12"/>
      <c r="M12" s="56"/>
      <c r="N12" s="94"/>
      <c r="O12"/>
    </row>
    <row r="13" spans="1:15" ht="15" customHeight="1" x14ac:dyDescent="0.3">
      <c r="A13" s="190" t="s">
        <v>18</v>
      </c>
      <c r="B13" s="119" t="str">
        <f>+Données!B100</f>
        <v>Besançon</v>
      </c>
      <c r="C13" s="104">
        <f>+Données!C100</f>
        <v>116466</v>
      </c>
      <c r="D13" s="104">
        <f>+Données!D100</f>
        <v>120057</v>
      </c>
      <c r="E13" s="110">
        <f t="shared" si="0"/>
        <v>3.0833032816444339E-2</v>
      </c>
      <c r="F13"/>
      <c r="G13"/>
      <c r="H13" s="56"/>
      <c r="I13"/>
      <c r="J13"/>
      <c r="K13"/>
      <c r="L13"/>
      <c r="M13" s="56"/>
      <c r="N13" s="94"/>
      <c r="O13"/>
    </row>
    <row r="14" spans="1:15" ht="15" customHeight="1" x14ac:dyDescent="0.3">
      <c r="A14" s="191"/>
      <c r="B14" s="122" t="str">
        <f>+Données!B101</f>
        <v>Dijon</v>
      </c>
      <c r="C14" s="114">
        <f>+Données!C101</f>
        <v>155090</v>
      </c>
      <c r="D14" s="114">
        <f>+Données!D101</f>
        <v>159941</v>
      </c>
      <c r="E14" s="109">
        <f t="shared" si="0"/>
        <v>3.1278612418595753E-2</v>
      </c>
      <c r="F14"/>
      <c r="G14"/>
      <c r="H14" s="56"/>
      <c r="I14"/>
      <c r="J14"/>
      <c r="K14"/>
      <c r="L14"/>
      <c r="M14" s="56"/>
      <c r="N14" s="94"/>
      <c r="O14"/>
    </row>
    <row r="15" spans="1:15" ht="15" customHeight="1" x14ac:dyDescent="0.3">
      <c r="A15" s="190" t="s">
        <v>19</v>
      </c>
      <c r="B15" s="119" t="str">
        <f>+Données!B102</f>
        <v>Brest</v>
      </c>
      <c r="C15" s="104">
        <f>+Données!C102</f>
        <v>139342</v>
      </c>
      <c r="D15" s="104">
        <f>+Données!D102</f>
        <v>140993</v>
      </c>
      <c r="E15" s="110">
        <f t="shared" si="0"/>
        <v>1.1848545305794378E-2</v>
      </c>
      <c r="F15"/>
      <c r="G15"/>
      <c r="H15" s="56"/>
      <c r="I15"/>
      <c r="J15"/>
      <c r="K15"/>
      <c r="L15"/>
      <c r="M15" s="56"/>
      <c r="N15" s="94"/>
      <c r="O15"/>
    </row>
    <row r="16" spans="1:15" ht="15" customHeight="1" x14ac:dyDescent="0.3">
      <c r="A16" s="191"/>
      <c r="B16" s="122" t="str">
        <f>+Données!B103</f>
        <v>Rennes</v>
      </c>
      <c r="C16" s="114">
        <f>+Données!C103</f>
        <v>216268</v>
      </c>
      <c r="D16" s="114">
        <f>+Données!D103</f>
        <v>227830</v>
      </c>
      <c r="E16" s="109">
        <f t="shared" si="0"/>
        <v>5.3461445983686851E-2</v>
      </c>
      <c r="F16"/>
      <c r="G16"/>
      <c r="H16" s="56"/>
      <c r="I16"/>
      <c r="J16"/>
      <c r="K16"/>
      <c r="L16"/>
      <c r="M16" s="56"/>
      <c r="N16" s="94"/>
      <c r="O16"/>
    </row>
    <row r="17" spans="1:15" ht="15" customHeight="1" x14ac:dyDescent="0.3">
      <c r="A17" s="190" t="s">
        <v>20</v>
      </c>
      <c r="B17" s="119" t="str">
        <f>+Données!B104</f>
        <v>Orléans</v>
      </c>
      <c r="C17" s="104">
        <f>+Données!C104</f>
        <v>114782</v>
      </c>
      <c r="D17" s="104">
        <f>+Données!D104</f>
        <v>116344</v>
      </c>
      <c r="E17" s="110">
        <f t="shared" si="0"/>
        <v>1.3608405499120124E-2</v>
      </c>
      <c r="F17"/>
      <c r="G17"/>
      <c r="H17" s="56"/>
      <c r="I17"/>
      <c r="J17"/>
      <c r="K17"/>
      <c r="L17"/>
      <c r="M17" s="56"/>
      <c r="N17" s="94"/>
      <c r="O17"/>
    </row>
    <row r="18" spans="1:15" ht="15" customHeight="1" x14ac:dyDescent="0.3">
      <c r="A18" s="191"/>
      <c r="B18" s="122" t="str">
        <f>+Données!B105</f>
        <v>Tours</v>
      </c>
      <c r="C18" s="114">
        <f>+Données!C105</f>
        <v>136565</v>
      </c>
      <c r="D18" s="114">
        <f>+Données!D105</f>
        <v>138668</v>
      </c>
      <c r="E18" s="109">
        <f t="shared" si="0"/>
        <v>1.5399260425438488E-2</v>
      </c>
      <c r="F18"/>
      <c r="G18"/>
      <c r="H18" s="56"/>
      <c r="I18"/>
      <c r="J18"/>
      <c r="K18"/>
      <c r="L18"/>
      <c r="M18" s="56"/>
      <c r="N18" s="94"/>
      <c r="O18"/>
    </row>
    <row r="19" spans="1:15" ht="15" customHeight="1" x14ac:dyDescent="0.3">
      <c r="A19" s="190" t="s">
        <v>22</v>
      </c>
      <c r="B19" s="119" t="str">
        <f>+Données!B106</f>
        <v>Metz</v>
      </c>
      <c r="C19" s="104">
        <f>+Données!C106</f>
        <v>117890</v>
      </c>
      <c r="D19" s="104">
        <f>+Données!D106</f>
        <v>121695</v>
      </c>
      <c r="E19" s="110">
        <f t="shared" si="0"/>
        <v>3.2275850368987946E-2</v>
      </c>
      <c r="F19"/>
      <c r="G19"/>
      <c r="H19" s="56"/>
      <c r="I19"/>
      <c r="J19"/>
      <c r="K19"/>
      <c r="L19"/>
      <c r="M19" s="56"/>
      <c r="N19" s="94"/>
      <c r="O19"/>
    </row>
    <row r="20" spans="1:15" ht="15" customHeight="1" x14ac:dyDescent="0.3">
      <c r="A20" s="192"/>
      <c r="B20" s="120" t="str">
        <f>+Données!B107</f>
        <v>Mulhouse</v>
      </c>
      <c r="C20" s="113">
        <f>+Données!C107</f>
        <v>108999</v>
      </c>
      <c r="D20" s="113">
        <f>+Données!D107</f>
        <v>104924</v>
      </c>
      <c r="E20" s="108">
        <f t="shared" si="0"/>
        <v>-3.7385664088661397E-2</v>
      </c>
      <c r="F20"/>
      <c r="G20"/>
      <c r="H20" s="56"/>
      <c r="I20"/>
      <c r="J20"/>
      <c r="K20"/>
      <c r="L20"/>
      <c r="M20" s="56"/>
      <c r="N20" s="94"/>
      <c r="O20"/>
    </row>
    <row r="21" spans="1:15" ht="15" customHeight="1" x14ac:dyDescent="0.3">
      <c r="A21" s="192"/>
      <c r="B21" s="121" t="str">
        <f>+Données!B108</f>
        <v>Nancy</v>
      </c>
      <c r="C21" s="105">
        <f>+Données!C108</f>
        <v>104592</v>
      </c>
      <c r="D21" s="105">
        <f>+Données!D108</f>
        <v>104387</v>
      </c>
      <c r="E21" s="107">
        <f t="shared" si="0"/>
        <v>-1.9599969404925366E-3</v>
      </c>
      <c r="F21"/>
      <c r="G21"/>
      <c r="H21" s="56"/>
      <c r="I21"/>
      <c r="J21"/>
      <c r="K21"/>
      <c r="L21"/>
      <c r="M21" s="56"/>
      <c r="N21" s="94"/>
      <c r="O21"/>
    </row>
    <row r="22" spans="1:15" ht="15" customHeight="1" x14ac:dyDescent="0.3">
      <c r="A22" s="192"/>
      <c r="B22" s="120" t="str">
        <f>+Données!B109</f>
        <v>Reims</v>
      </c>
      <c r="C22" s="113">
        <f>+Données!C109</f>
        <v>183113</v>
      </c>
      <c r="D22" s="113">
        <f>+Données!D109</f>
        <v>178478</v>
      </c>
      <c r="E22" s="108">
        <f t="shared" si="0"/>
        <v>-2.5312238890739636E-2</v>
      </c>
      <c r="F22"/>
      <c r="G22"/>
      <c r="H22" s="56"/>
      <c r="I22"/>
      <c r="J22"/>
      <c r="K22"/>
      <c r="L22"/>
      <c r="M22" s="56"/>
      <c r="N22" s="94"/>
      <c r="O22"/>
    </row>
    <row r="23" spans="1:15" ht="15" customHeight="1" x14ac:dyDescent="0.3">
      <c r="A23" s="191"/>
      <c r="B23" s="123" t="str">
        <f>+Données!B110</f>
        <v>Strasbourg</v>
      </c>
      <c r="C23" s="106">
        <f>+Données!C110</f>
        <v>279284</v>
      </c>
      <c r="D23" s="106">
        <f>+Données!D110</f>
        <v>291709</v>
      </c>
      <c r="E23" s="111">
        <f t="shared" si="0"/>
        <v>4.4488764125406366E-2</v>
      </c>
      <c r="F23"/>
      <c r="G23"/>
      <c r="H23" s="56"/>
      <c r="I23"/>
      <c r="J23"/>
      <c r="K23"/>
      <c r="L23"/>
      <c r="M23" s="56"/>
      <c r="N23" s="94"/>
      <c r="O23"/>
    </row>
    <row r="24" spans="1:15" ht="15" customHeight="1" x14ac:dyDescent="0.3">
      <c r="A24" s="190" t="s">
        <v>23</v>
      </c>
      <c r="B24" s="124" t="str">
        <f>+Données!B111</f>
        <v>Amiens</v>
      </c>
      <c r="C24" s="115">
        <f>+Données!C111</f>
        <v>133755</v>
      </c>
      <c r="D24" s="115">
        <f>+Données!D111</f>
        <v>134780</v>
      </c>
      <c r="E24" s="112">
        <f t="shared" si="0"/>
        <v>7.6632649246757278E-3</v>
      </c>
      <c r="F24"/>
      <c r="G24"/>
      <c r="I24"/>
      <c r="J24"/>
      <c r="K24"/>
      <c r="L24"/>
      <c r="M24" s="56"/>
      <c r="N24" s="94"/>
      <c r="O24"/>
    </row>
    <row r="25" spans="1:15" ht="15" customHeight="1" x14ac:dyDescent="0.3">
      <c r="A25" s="191"/>
      <c r="B25" s="123" t="str">
        <f>+Données!B112</f>
        <v>Lille</v>
      </c>
      <c r="C25" s="106">
        <f>+Données!C112</f>
        <v>232440</v>
      </c>
      <c r="D25" s="106">
        <f>+Données!D112</f>
        <v>238695</v>
      </c>
      <c r="E25" s="111">
        <f t="shared" si="0"/>
        <v>2.6910170366546193E-2</v>
      </c>
      <c r="F25"/>
      <c r="G25"/>
      <c r="H25" s="56"/>
      <c r="I25"/>
      <c r="J25"/>
      <c r="K25"/>
      <c r="L25"/>
      <c r="M25" s="56"/>
      <c r="N25" s="94"/>
      <c r="O25"/>
    </row>
    <row r="26" spans="1:15" ht="15" customHeight="1" x14ac:dyDescent="0.3">
      <c r="A26" s="190" t="s">
        <v>24</v>
      </c>
      <c r="B26" s="124" t="str">
        <f>+Données!B113</f>
        <v>Argenteuil</v>
      </c>
      <c r="C26" s="115">
        <f>+Données!C113</f>
        <v>110468</v>
      </c>
      <c r="D26" s="115">
        <f>+Données!D113</f>
        <v>107135</v>
      </c>
      <c r="E26" s="112">
        <f t="shared" si="0"/>
        <v>-3.0171633414201371E-2</v>
      </c>
      <c r="F26"/>
      <c r="G26"/>
      <c r="H26" s="56"/>
      <c r="I26"/>
      <c r="J26"/>
      <c r="K26"/>
      <c r="L26"/>
      <c r="M26" s="56"/>
      <c r="N26" s="94"/>
      <c r="O26"/>
    </row>
    <row r="27" spans="1:15" ht="15" customHeight="1" x14ac:dyDescent="0.3">
      <c r="A27" s="192"/>
      <c r="B27" s="121" t="str">
        <f>+Données!B114</f>
        <v>Boulogne-Billancourt</v>
      </c>
      <c r="C27" s="105">
        <f>+Données!C114</f>
        <v>119645</v>
      </c>
      <c r="D27" s="105">
        <f>+Données!D114</f>
        <v>120205</v>
      </c>
      <c r="E27" s="107">
        <f t="shared" si="0"/>
        <v>4.6805131848384196E-3</v>
      </c>
      <c r="F27"/>
      <c r="G27"/>
      <c r="H27" s="56"/>
      <c r="I27"/>
      <c r="J27"/>
      <c r="K27"/>
      <c r="L27"/>
      <c r="M27" s="56"/>
      <c r="N27" s="94"/>
      <c r="O27"/>
    </row>
    <row r="28" spans="1:15" ht="15" customHeight="1" x14ac:dyDescent="0.3">
      <c r="A28" s="192"/>
      <c r="B28" s="120" t="str">
        <f>+Données!B115</f>
        <v>Montreuil</v>
      </c>
      <c r="C28" s="113">
        <f>+Données!C115</f>
        <v>108402</v>
      </c>
      <c r="D28" s="113">
        <f>+Données!D115</f>
        <v>110758</v>
      </c>
      <c r="E28" s="108">
        <f t="shared" si="0"/>
        <v>2.1733916348406934E-2</v>
      </c>
      <c r="F28"/>
      <c r="G28"/>
      <c r="H28" s="56"/>
      <c r="I28"/>
      <c r="J28"/>
      <c r="K28"/>
      <c r="L28"/>
      <c r="M28" s="56"/>
      <c r="N28" s="94"/>
      <c r="O28"/>
    </row>
    <row r="29" spans="1:15" ht="15" customHeight="1" x14ac:dyDescent="0.3">
      <c r="A29" s="192"/>
      <c r="B29" s="121" t="str">
        <f>+Données!B116</f>
        <v>Paris</v>
      </c>
      <c r="C29" s="105">
        <f>+Données!C116</f>
        <v>2190327</v>
      </c>
      <c r="D29" s="105">
        <f>+Données!D116</f>
        <v>2113705</v>
      </c>
      <c r="E29" s="107">
        <f t="shared" si="0"/>
        <v>-3.4981991273449142E-2</v>
      </c>
      <c r="F29"/>
      <c r="H29" s="56"/>
      <c r="I29"/>
      <c r="J29"/>
      <c r="K29"/>
      <c r="L29"/>
      <c r="M29" s="56"/>
      <c r="N29" s="94"/>
      <c r="O29"/>
    </row>
    <row r="30" spans="1:15" ht="15" customHeight="1" x14ac:dyDescent="0.3">
      <c r="A30" s="191"/>
      <c r="B30" s="122" t="str">
        <f>+Données!B117</f>
        <v>Saint-Denis</v>
      </c>
      <c r="C30" s="114">
        <f>+Données!C117</f>
        <v>140962</v>
      </c>
      <c r="D30" s="114">
        <f>+Données!D117</f>
        <v>148907</v>
      </c>
      <c r="E30" s="109">
        <f t="shared" si="0"/>
        <v>5.636270768008389E-2</v>
      </c>
      <c r="F30"/>
      <c r="G30"/>
      <c r="H30" s="56"/>
      <c r="I30"/>
      <c r="J30"/>
      <c r="K30"/>
      <c r="L30"/>
      <c r="M30" s="56"/>
      <c r="N30" s="94"/>
      <c r="O30"/>
    </row>
    <row r="31" spans="1:15" ht="15" customHeight="1" x14ac:dyDescent="0.3">
      <c r="A31" s="190" t="s">
        <v>25</v>
      </c>
      <c r="B31" s="119" t="str">
        <f>+Données!B118</f>
        <v>Caen</v>
      </c>
      <c r="C31" s="104">
        <f>+Données!C118</f>
        <v>105403</v>
      </c>
      <c r="D31" s="104">
        <f>+Données!D118</f>
        <v>108398</v>
      </c>
      <c r="E31" s="110">
        <f t="shared" si="0"/>
        <v>2.841475100329216E-2</v>
      </c>
      <c r="F31"/>
      <c r="G31"/>
      <c r="H31" s="56"/>
      <c r="I31"/>
      <c r="J31"/>
      <c r="K31"/>
      <c r="L31"/>
      <c r="M31" s="56"/>
      <c r="N31" s="94"/>
      <c r="O31"/>
    </row>
    <row r="32" spans="1:15" ht="15" customHeight="1" x14ac:dyDescent="0.3">
      <c r="A32" s="192"/>
      <c r="B32" s="120" t="str">
        <f>+Données!B119</f>
        <v>Le Havre</v>
      </c>
      <c r="C32" s="113">
        <f>+Données!C119</f>
        <v>170352</v>
      </c>
      <c r="D32" s="113">
        <f>+Données!D119</f>
        <v>166462</v>
      </c>
      <c r="E32" s="108">
        <f t="shared" si="0"/>
        <v>-2.2835070911993993E-2</v>
      </c>
      <c r="F32"/>
      <c r="G32"/>
      <c r="H32" s="56"/>
      <c r="I32"/>
      <c r="J32"/>
      <c r="K32"/>
      <c r="L32"/>
      <c r="M32" s="56"/>
      <c r="N32" s="94"/>
      <c r="O32"/>
    </row>
    <row r="33" spans="1:15" ht="15" customHeight="1" x14ac:dyDescent="0.3">
      <c r="A33" s="191"/>
      <c r="B33" s="123" t="str">
        <f>+Données!B120</f>
        <v>Rouen</v>
      </c>
      <c r="C33" s="106">
        <f>+Données!C120</f>
        <v>110117</v>
      </c>
      <c r="D33" s="106">
        <f>+Données!D120</f>
        <v>116331</v>
      </c>
      <c r="E33" s="111">
        <f t="shared" si="0"/>
        <v>5.643088714730693E-2</v>
      </c>
      <c r="F33"/>
      <c r="G33"/>
      <c r="H33" s="56"/>
      <c r="I33"/>
      <c r="J33"/>
      <c r="K33"/>
      <c r="L33"/>
      <c r="M33" s="56"/>
      <c r="N33" s="94"/>
      <c r="O33"/>
    </row>
    <row r="34" spans="1:15" ht="15" customHeight="1" x14ac:dyDescent="0.3">
      <c r="A34" s="190" t="s">
        <v>26</v>
      </c>
      <c r="B34" s="124" t="str">
        <f>+Données!B121</f>
        <v>Bordeaux</v>
      </c>
      <c r="C34" s="115">
        <f>+Données!C121</f>
        <v>252040</v>
      </c>
      <c r="D34" s="115">
        <f>+Données!D121</f>
        <v>265328</v>
      </c>
      <c r="E34" s="112">
        <f t="shared" si="0"/>
        <v>5.2721790192032936E-2</v>
      </c>
      <c r="F34"/>
      <c r="G34"/>
      <c r="H34" s="56"/>
      <c r="I34"/>
      <c r="J34"/>
      <c r="K34"/>
      <c r="L34"/>
      <c r="M34" s="56"/>
      <c r="N34" s="94"/>
      <c r="O34"/>
    </row>
    <row r="35" spans="1:15" ht="15" customHeight="1" x14ac:dyDescent="0.3">
      <c r="A35" s="191"/>
      <c r="B35" s="125" t="str">
        <f>+Données!B122</f>
        <v>Limoges</v>
      </c>
      <c r="C35" s="117">
        <f>+Données!C122</f>
        <v>132660</v>
      </c>
      <c r="D35" s="117">
        <f>+Données!D122</f>
        <v>129754</v>
      </c>
      <c r="E35" s="111">
        <f t="shared" si="0"/>
        <v>-2.1905623398160712E-2</v>
      </c>
      <c r="F35"/>
      <c r="G35"/>
      <c r="H35" s="56"/>
      <c r="I35"/>
      <c r="J35"/>
      <c r="K35"/>
      <c r="L35"/>
      <c r="M35" s="56"/>
      <c r="N35" s="94"/>
      <c r="O35"/>
    </row>
    <row r="36" spans="1:15" ht="15" customHeight="1" x14ac:dyDescent="0.3">
      <c r="A36" s="190" t="s">
        <v>27</v>
      </c>
      <c r="B36" s="124" t="str">
        <f>+Données!B123</f>
        <v>Montpellier</v>
      </c>
      <c r="C36" s="115">
        <f>+Données!C123</f>
        <v>281613</v>
      </c>
      <c r="D36" s="115">
        <f>+Données!D123</f>
        <v>307101</v>
      </c>
      <c r="E36" s="112">
        <f t="shared" si="0"/>
        <v>9.0507185392719736E-2</v>
      </c>
      <c r="F36"/>
      <c r="G36"/>
      <c r="H36" s="56"/>
      <c r="I36"/>
      <c r="J36"/>
      <c r="K36"/>
      <c r="L36"/>
      <c r="M36" s="56"/>
      <c r="N36" s="94"/>
      <c r="O36"/>
    </row>
    <row r="37" spans="1:15" ht="15" customHeight="1" x14ac:dyDescent="0.3">
      <c r="A37" s="192"/>
      <c r="B37" s="126" t="str">
        <f>+Données!B124</f>
        <v>Nîmes</v>
      </c>
      <c r="C37" s="118">
        <f>+Données!C124</f>
        <v>151001</v>
      </c>
      <c r="D37" s="118">
        <f>+Données!D124</f>
        <v>150444</v>
      </c>
      <c r="E37" s="107">
        <f t="shared" si="0"/>
        <v>-3.688717293262922E-3</v>
      </c>
      <c r="F37"/>
      <c r="G37"/>
      <c r="H37" s="56"/>
      <c r="I37"/>
      <c r="J37"/>
      <c r="K37"/>
      <c r="L37"/>
      <c r="M37" s="56"/>
      <c r="N37" s="94"/>
      <c r="O37"/>
    </row>
    <row r="38" spans="1:15" ht="15" customHeight="1" x14ac:dyDescent="0.3">
      <c r="A38" s="192"/>
      <c r="B38" s="120" t="str">
        <f>+Données!B125</f>
        <v>Perpignan</v>
      </c>
      <c r="C38" s="113">
        <f>+Données!C125</f>
        <v>121875</v>
      </c>
      <c r="D38" s="113">
        <f>+Données!D125</f>
        <v>120996</v>
      </c>
      <c r="E38" s="108">
        <f t="shared" si="0"/>
        <v>-7.21230769230774E-3</v>
      </c>
      <c r="F38"/>
      <c r="G38"/>
      <c r="I38"/>
      <c r="J38"/>
      <c r="K38"/>
      <c r="L38"/>
      <c r="M38" s="56"/>
      <c r="N38" s="94"/>
      <c r="O38"/>
    </row>
    <row r="39" spans="1:15" ht="15" customHeight="1" x14ac:dyDescent="0.3">
      <c r="A39" s="191"/>
      <c r="B39" s="125" t="str">
        <f>+Données!B126</f>
        <v>Toulouse</v>
      </c>
      <c r="C39" s="117">
        <f>+Données!C126</f>
        <v>475438</v>
      </c>
      <c r="D39" s="117">
        <f>+Données!D126</f>
        <v>511684</v>
      </c>
      <c r="E39" s="111">
        <f t="shared" si="0"/>
        <v>7.6237069817725933E-2</v>
      </c>
      <c r="F39"/>
      <c r="G39"/>
      <c r="H39" s="56"/>
      <c r="I39"/>
      <c r="J39"/>
      <c r="K39"/>
      <c r="L39"/>
      <c r="M39" s="56"/>
      <c r="N39" s="94"/>
      <c r="O39"/>
    </row>
    <row r="40" spans="1:15" ht="15" customHeight="1" x14ac:dyDescent="0.3">
      <c r="A40" s="190" t="s">
        <v>28</v>
      </c>
      <c r="B40" s="124" t="str">
        <f>+Données!B127</f>
        <v>Angers</v>
      </c>
      <c r="C40" s="115">
        <f>+Données!C127</f>
        <v>151229</v>
      </c>
      <c r="D40" s="115">
        <f>+Données!D127</f>
        <v>157555</v>
      </c>
      <c r="E40" s="112">
        <f t="shared" si="0"/>
        <v>4.1830601273565193E-2</v>
      </c>
      <c r="F40"/>
      <c r="G40"/>
      <c r="H40" s="56"/>
      <c r="I40"/>
      <c r="J40"/>
      <c r="K40"/>
      <c r="L40"/>
      <c r="M40" s="56"/>
      <c r="N40" s="94"/>
      <c r="O40"/>
    </row>
    <row r="41" spans="1:15" ht="15" customHeight="1" x14ac:dyDescent="0.3">
      <c r="A41" s="192"/>
      <c r="B41" s="126" t="str">
        <f>+Données!B128</f>
        <v>Le Mans</v>
      </c>
      <c r="C41" s="118">
        <f>+Données!C128</f>
        <v>142991</v>
      </c>
      <c r="D41" s="118">
        <f>+Données!D128</f>
        <v>145182</v>
      </c>
      <c r="E41" s="107">
        <f t="shared" si="0"/>
        <v>1.5322642683805343E-2</v>
      </c>
      <c r="F41"/>
      <c r="G41"/>
      <c r="H41" s="56"/>
      <c r="I41"/>
      <c r="J41"/>
      <c r="K41"/>
      <c r="L41"/>
      <c r="M41" s="56"/>
      <c r="N41" s="94"/>
      <c r="O41"/>
    </row>
    <row r="42" spans="1:15" ht="15" customHeight="1" x14ac:dyDescent="0.3">
      <c r="A42" s="191"/>
      <c r="B42" s="122" t="str">
        <f>+Données!B129</f>
        <v>Nantes</v>
      </c>
      <c r="C42" s="114">
        <f>+Données!C129</f>
        <v>306694</v>
      </c>
      <c r="D42" s="114">
        <f>+Données!D129</f>
        <v>325070</v>
      </c>
      <c r="E42" s="109">
        <f t="shared" si="0"/>
        <v>5.9916398755763156E-2</v>
      </c>
      <c r="F42"/>
      <c r="G42"/>
      <c r="H42" s="56"/>
      <c r="I42"/>
      <c r="J42"/>
      <c r="K42"/>
      <c r="L42"/>
      <c r="M42" s="56"/>
      <c r="N42" s="94"/>
      <c r="O42"/>
    </row>
    <row r="43" spans="1:15" ht="15" customHeight="1" x14ac:dyDescent="0.3">
      <c r="A43" s="190" t="s">
        <v>29</v>
      </c>
      <c r="B43" s="127" t="str">
        <f>+Données!B130</f>
        <v>Aix-en-Provence</v>
      </c>
      <c r="C43" s="116">
        <f>+Données!C130</f>
        <v>143006</v>
      </c>
      <c r="D43" s="116">
        <f>+Données!D130</f>
        <v>147933</v>
      </c>
      <c r="E43" s="110">
        <f t="shared" si="0"/>
        <v>3.44530998699355E-2</v>
      </c>
      <c r="F43"/>
      <c r="G43"/>
      <c r="I43"/>
      <c r="J43"/>
      <c r="K43"/>
      <c r="L43"/>
      <c r="M43" s="56"/>
      <c r="N43" s="94"/>
      <c r="O43"/>
    </row>
    <row r="44" spans="1:15" ht="15" customHeight="1" x14ac:dyDescent="0.3">
      <c r="A44" s="192"/>
      <c r="B44" s="120" t="str">
        <f>+Données!B131</f>
        <v>Marseille</v>
      </c>
      <c r="C44" s="113">
        <f>+Données!C131</f>
        <v>862211</v>
      </c>
      <c r="D44" s="113">
        <f>+Données!D131</f>
        <v>877215</v>
      </c>
      <c r="E44" s="108">
        <f t="shared" si="0"/>
        <v>1.7401772883899547E-2</v>
      </c>
      <c r="F44"/>
      <c r="G44"/>
      <c r="H44" s="56"/>
      <c r="I44"/>
      <c r="J44"/>
      <c r="K44"/>
      <c r="L44"/>
      <c r="M44" s="56"/>
      <c r="N44" s="94"/>
      <c r="O44"/>
    </row>
    <row r="45" spans="1:15" ht="15" customHeight="1" x14ac:dyDescent="0.3">
      <c r="A45" s="192"/>
      <c r="B45" s="126" t="str">
        <f>+Données!B132</f>
        <v>Nice</v>
      </c>
      <c r="C45" s="118">
        <f>+Données!C132</f>
        <v>342637</v>
      </c>
      <c r="D45" s="118">
        <f>+Données!D132</f>
        <v>353701</v>
      </c>
      <c r="E45" s="107">
        <f t="shared" si="0"/>
        <v>3.229073334169974E-2</v>
      </c>
      <c r="F45"/>
      <c r="G45"/>
      <c r="H45" s="56"/>
      <c r="I45"/>
      <c r="J45"/>
      <c r="K45"/>
      <c r="L45"/>
      <c r="M45" s="56"/>
      <c r="N45" s="94"/>
      <c r="O45"/>
    </row>
    <row r="46" spans="1:15" ht="15" customHeight="1" x14ac:dyDescent="0.3">
      <c r="A46" s="191"/>
      <c r="B46" s="122" t="str">
        <f>+Données!B133</f>
        <v>Toulon</v>
      </c>
      <c r="C46" s="114">
        <f>+Données!C133</f>
        <v>169634</v>
      </c>
      <c r="D46" s="114">
        <f>+Données!D133</f>
        <v>180834</v>
      </c>
      <c r="E46" s="109">
        <f t="shared" si="0"/>
        <v>6.6024499805463543E-2</v>
      </c>
      <c r="F46"/>
      <c r="G46"/>
      <c r="H46" s="56"/>
      <c r="I46"/>
      <c r="J46"/>
      <c r="K46"/>
      <c r="L46"/>
      <c r="M46" s="56"/>
      <c r="N46" s="94"/>
      <c r="O46"/>
    </row>
    <row r="47" spans="1:15" ht="15" customHeight="1" x14ac:dyDescent="0.3">
      <c r="A47" s="190" t="s">
        <v>4</v>
      </c>
      <c r="B47" s="119" t="str">
        <f>+Données!B134</f>
        <v>Saint-Denis</v>
      </c>
      <c r="C47" s="104">
        <f>+Données!C134</f>
        <v>147920</v>
      </c>
      <c r="D47" s="104">
        <f>+Données!D134</f>
        <v>156149</v>
      </c>
      <c r="E47" s="110">
        <f t="shared" si="0"/>
        <v>5.5631422390481244E-2</v>
      </c>
      <c r="F47"/>
      <c r="G47"/>
      <c r="H47" s="56"/>
      <c r="I47"/>
      <c r="J47"/>
      <c r="K47"/>
      <c r="L47"/>
      <c r="M47" s="56"/>
      <c r="N47" s="94"/>
      <c r="O47"/>
    </row>
    <row r="48" spans="1:15" ht="15" customHeight="1" x14ac:dyDescent="0.3">
      <c r="A48" s="191"/>
      <c r="B48" s="122" t="str">
        <f>+Données!B135</f>
        <v>Saint-Paul</v>
      </c>
      <c r="C48" s="114">
        <f>+Données!C135</f>
        <v>105482</v>
      </c>
      <c r="D48" s="114">
        <f>+Données!D135</f>
        <v>106220</v>
      </c>
      <c r="E48" s="109">
        <f t="shared" si="0"/>
        <v>6.996454371361871E-3</v>
      </c>
      <c r="F48"/>
      <c r="G48"/>
      <c r="H48" s="56"/>
      <c r="I48" s="95"/>
      <c r="J48" s="56"/>
      <c r="K48"/>
      <c r="L48"/>
      <c r="M48" s="56"/>
      <c r="N48" s="94"/>
      <c r="O48"/>
    </row>
    <row r="49" spans="1:12" x14ac:dyDescent="0.25">
      <c r="A49" s="129" t="s">
        <v>100</v>
      </c>
      <c r="B49" s="98"/>
      <c r="C49" s="99"/>
      <c r="D49" s="85"/>
      <c r="E49" s="85"/>
      <c r="F49" s="96"/>
      <c r="G49" s="96"/>
      <c r="H49" s="97"/>
      <c r="I49" s="95"/>
      <c r="J49" s="95"/>
      <c r="K49" s="95"/>
      <c r="L49" s="95"/>
    </row>
    <row r="50" spans="1:12" x14ac:dyDescent="0.25">
      <c r="A50" s="129" t="s">
        <v>14</v>
      </c>
      <c r="B50" s="100"/>
      <c r="C50" s="101"/>
      <c r="D50" s="65"/>
      <c r="E50" s="65"/>
      <c r="F50" s="96"/>
      <c r="G50" s="96"/>
      <c r="H50" s="97"/>
      <c r="I50" s="95"/>
      <c r="J50" s="95"/>
      <c r="K50" s="95"/>
      <c r="L50" s="95"/>
    </row>
    <row r="51" spans="1:12" x14ac:dyDescent="0.3">
      <c r="B51" s="100"/>
      <c r="C51" s="101"/>
      <c r="D51" s="65"/>
      <c r="E51" s="65"/>
      <c r="F51" s="96"/>
      <c r="G51" s="96"/>
      <c r="H51" s="97"/>
      <c r="I51" s="95"/>
      <c r="J51" s="95"/>
      <c r="K51" s="95"/>
      <c r="L51" s="95"/>
    </row>
    <row r="52" spans="1:12" x14ac:dyDescent="0.3">
      <c r="B52" s="100"/>
      <c r="C52" s="101"/>
      <c r="D52" s="65"/>
      <c r="E52" s="65"/>
      <c r="F52" s="96"/>
      <c r="G52" s="96"/>
      <c r="H52" s="97"/>
      <c r="I52" s="95"/>
      <c r="J52" s="95"/>
      <c r="K52" s="95"/>
      <c r="L52" s="95"/>
    </row>
    <row r="53" spans="1:12" x14ac:dyDescent="0.3">
      <c r="B53" s="100"/>
      <c r="C53" s="101"/>
      <c r="D53" s="65"/>
      <c r="E53" s="65"/>
      <c r="F53" s="96"/>
      <c r="G53" s="96"/>
      <c r="H53" s="97"/>
      <c r="I53" s="95"/>
      <c r="J53" s="95"/>
      <c r="K53" s="95"/>
      <c r="L53" s="95"/>
    </row>
    <row r="54" spans="1:12" x14ac:dyDescent="0.3">
      <c r="B54" s="100"/>
      <c r="C54" s="101"/>
      <c r="D54" s="65"/>
      <c r="E54" s="65"/>
      <c r="F54" s="96"/>
      <c r="G54" s="96"/>
      <c r="H54" s="97"/>
      <c r="I54" s="95"/>
      <c r="J54" s="95"/>
      <c r="K54" s="95"/>
      <c r="L54" s="95"/>
    </row>
    <row r="55" spans="1:12" ht="12" x14ac:dyDescent="0.3">
      <c r="B55" s="100"/>
      <c r="C55" s="101"/>
      <c r="D55" s="65"/>
      <c r="E55" s="65"/>
    </row>
    <row r="56" spans="1:12" ht="12" x14ac:dyDescent="0.3">
      <c r="A56" s="100"/>
      <c r="B56" s="100"/>
      <c r="C56" s="100"/>
      <c r="D56" s="100"/>
      <c r="E56" s="100"/>
    </row>
    <row r="57" spans="1:12" ht="12" x14ac:dyDescent="0.3">
      <c r="A57" s="100"/>
      <c r="B57" s="100"/>
      <c r="C57" s="100"/>
      <c r="D57" s="100"/>
      <c r="E57" s="100"/>
    </row>
    <row r="58" spans="1:12" ht="12" x14ac:dyDescent="0.3">
      <c r="A58" s="100"/>
      <c r="B58" s="100"/>
      <c r="C58" s="100"/>
      <c r="D58" s="100"/>
      <c r="E58" s="100"/>
    </row>
    <row r="59" spans="1:12" ht="12" x14ac:dyDescent="0.3">
      <c r="A59" s="100"/>
      <c r="B59" s="100"/>
      <c r="C59" s="100"/>
      <c r="D59" s="100"/>
      <c r="E59" s="100"/>
      <c r="G59" s="100"/>
      <c r="H59" s="101"/>
    </row>
    <row r="60" spans="1:12" ht="12" x14ac:dyDescent="0.3">
      <c r="A60" s="100"/>
      <c r="B60" s="100"/>
      <c r="C60" s="100"/>
      <c r="D60" s="100"/>
      <c r="E60" s="100"/>
      <c r="G60" s="100"/>
      <c r="H60" s="101"/>
      <c r="K60" s="100"/>
      <c r="L60" s="100"/>
    </row>
    <row r="61" spans="1:12" ht="12" x14ac:dyDescent="0.3">
      <c r="A61" s="100"/>
      <c r="B61" s="100"/>
      <c r="C61" s="100"/>
      <c r="D61" s="100"/>
      <c r="E61" s="100"/>
      <c r="K61" s="100"/>
      <c r="L61" s="100"/>
    </row>
    <row r="62" spans="1:12" ht="12" x14ac:dyDescent="0.3">
      <c r="A62" s="100"/>
      <c r="B62" s="100"/>
      <c r="C62" s="100"/>
      <c r="D62" s="100"/>
      <c r="E62" s="100"/>
    </row>
    <row r="63" spans="1:12" ht="12" x14ac:dyDescent="0.3">
      <c r="A63" s="100"/>
      <c r="B63" s="100"/>
      <c r="C63" s="100"/>
      <c r="D63" s="100"/>
      <c r="E63" s="100"/>
    </row>
    <row r="64" spans="1:12" ht="12" x14ac:dyDescent="0.3">
      <c r="A64" s="100"/>
      <c r="B64" s="100"/>
      <c r="C64" s="100"/>
      <c r="D64" s="100"/>
      <c r="E64" s="100"/>
    </row>
    <row r="65" spans="1:12" ht="12" x14ac:dyDescent="0.3">
      <c r="A65" s="100"/>
      <c r="B65" s="100"/>
      <c r="C65" s="100"/>
      <c r="D65" s="100"/>
      <c r="E65" s="100"/>
      <c r="G65" s="100"/>
      <c r="H65" s="101"/>
    </row>
    <row r="66" spans="1:12" ht="12" x14ac:dyDescent="0.3">
      <c r="A66" s="100"/>
      <c r="B66" s="100"/>
      <c r="C66" s="100"/>
      <c r="D66" s="100"/>
      <c r="E66" s="100"/>
      <c r="G66" s="100"/>
      <c r="H66" s="101"/>
      <c r="K66" s="100"/>
      <c r="L66" s="100"/>
    </row>
    <row r="67" spans="1:12" ht="12" x14ac:dyDescent="0.3">
      <c r="A67" s="100"/>
      <c r="B67" s="100"/>
      <c r="C67" s="100"/>
      <c r="D67" s="100"/>
      <c r="E67" s="100"/>
      <c r="K67" s="100"/>
      <c r="L67" s="100"/>
    </row>
    <row r="68" spans="1:12" ht="12" x14ac:dyDescent="0.3">
      <c r="A68" s="100"/>
      <c r="B68" s="100"/>
      <c r="C68" s="100"/>
      <c r="D68" s="100"/>
      <c r="E68" s="100"/>
    </row>
    <row r="69" spans="1:12" ht="12" x14ac:dyDescent="0.3">
      <c r="A69" s="100"/>
      <c r="B69" s="100"/>
      <c r="C69" s="100"/>
      <c r="D69" s="100"/>
      <c r="E69" s="100"/>
    </row>
    <row r="70" spans="1:12" ht="12" x14ac:dyDescent="0.3">
      <c r="A70" s="100"/>
      <c r="B70" s="100"/>
      <c r="C70" s="100"/>
      <c r="D70" s="100"/>
      <c r="E70" s="100"/>
    </row>
    <row r="71" spans="1:12" ht="12" x14ac:dyDescent="0.3">
      <c r="A71" s="100"/>
      <c r="B71" s="100"/>
      <c r="C71" s="100"/>
      <c r="D71" s="100"/>
      <c r="E71" s="100"/>
      <c r="G71" s="100"/>
      <c r="H71" s="101"/>
    </row>
    <row r="72" spans="1:12" ht="12" x14ac:dyDescent="0.3">
      <c r="A72" s="100"/>
      <c r="B72" s="100"/>
      <c r="C72" s="100"/>
      <c r="D72" s="100"/>
      <c r="E72" s="100"/>
      <c r="G72" s="100"/>
      <c r="H72" s="101"/>
      <c r="K72" s="100"/>
      <c r="L72" s="100"/>
    </row>
    <row r="73" spans="1:12" ht="12" x14ac:dyDescent="0.3">
      <c r="A73" s="100"/>
      <c r="B73" s="100"/>
      <c r="C73" s="100"/>
      <c r="D73" s="100"/>
      <c r="E73" s="100"/>
      <c r="K73" s="100"/>
      <c r="L73" s="100"/>
    </row>
    <row r="74" spans="1:12" ht="12" x14ac:dyDescent="0.3">
      <c r="A74" s="100"/>
      <c r="B74" s="100"/>
      <c r="C74" s="100"/>
      <c r="D74" s="100"/>
      <c r="E74" s="100"/>
    </row>
    <row r="75" spans="1:12" ht="12" x14ac:dyDescent="0.3">
      <c r="A75" s="100"/>
      <c r="B75" s="100"/>
      <c r="C75" s="100"/>
      <c r="D75" s="100"/>
      <c r="E75" s="100"/>
    </row>
    <row r="76" spans="1:12" ht="12" x14ac:dyDescent="0.3">
      <c r="A76" s="100"/>
      <c r="B76" s="100"/>
      <c r="C76" s="100"/>
      <c r="D76" s="100"/>
      <c r="E76" s="100"/>
    </row>
    <row r="77" spans="1:12" ht="12" x14ac:dyDescent="0.3">
      <c r="A77" s="100"/>
      <c r="B77" s="100"/>
      <c r="C77" s="100"/>
      <c r="D77" s="100"/>
      <c r="E77" s="100"/>
    </row>
    <row r="78" spans="1:12" ht="12" x14ac:dyDescent="0.3">
      <c r="A78" s="100"/>
      <c r="B78" s="100"/>
      <c r="C78" s="100"/>
      <c r="D78" s="100"/>
      <c r="E78" s="100"/>
    </row>
    <row r="79" spans="1:12" ht="12" x14ac:dyDescent="0.3">
      <c r="A79" s="100"/>
      <c r="B79" s="100"/>
      <c r="C79" s="100"/>
      <c r="D79" s="100"/>
      <c r="E79" s="100"/>
    </row>
    <row r="80" spans="1:12" ht="12" x14ac:dyDescent="0.3">
      <c r="A80" s="100"/>
      <c r="B80" s="100"/>
      <c r="C80" s="100"/>
      <c r="D80" s="100"/>
      <c r="E80" s="100"/>
      <c r="G80" s="100"/>
      <c r="H80" s="101"/>
    </row>
    <row r="81" spans="1:12" ht="12" x14ac:dyDescent="0.3">
      <c r="A81" s="100"/>
      <c r="B81" s="100"/>
      <c r="C81" s="100"/>
      <c r="D81" s="100"/>
      <c r="E81" s="100"/>
      <c r="G81" s="100"/>
      <c r="H81" s="101"/>
      <c r="K81" s="100"/>
      <c r="L81" s="100"/>
    </row>
    <row r="82" spans="1:12" ht="12" x14ac:dyDescent="0.3">
      <c r="A82" s="100"/>
      <c r="B82" s="100"/>
      <c r="C82" s="100"/>
      <c r="D82" s="100"/>
      <c r="E82" s="100"/>
      <c r="K82" s="100"/>
      <c r="L82" s="100"/>
    </row>
    <row r="83" spans="1:12" ht="12" x14ac:dyDescent="0.3">
      <c r="A83" s="100"/>
      <c r="B83" s="100"/>
      <c r="C83" s="100"/>
      <c r="D83" s="100"/>
      <c r="E83" s="100"/>
    </row>
    <row r="84" spans="1:12" ht="12" x14ac:dyDescent="0.3">
      <c r="A84" s="100"/>
      <c r="B84" s="100"/>
      <c r="C84" s="100"/>
      <c r="D84" s="100"/>
      <c r="E84" s="100"/>
    </row>
    <row r="85" spans="1:12" ht="12" x14ac:dyDescent="0.3">
      <c r="A85" s="100"/>
      <c r="B85" s="100"/>
      <c r="C85" s="100"/>
      <c r="D85" s="100"/>
      <c r="E85" s="100"/>
    </row>
    <row r="86" spans="1:12" ht="12" x14ac:dyDescent="0.3">
      <c r="A86" s="100"/>
      <c r="B86" s="100"/>
      <c r="C86" s="100"/>
      <c r="D86" s="100"/>
      <c r="E86" s="100"/>
      <c r="G86" s="100"/>
      <c r="H86" s="101"/>
    </row>
    <row r="87" spans="1:12" ht="12" x14ac:dyDescent="0.3">
      <c r="A87" s="100"/>
      <c r="B87" s="100"/>
      <c r="C87" s="100"/>
      <c r="D87" s="100"/>
      <c r="E87" s="100"/>
      <c r="K87" s="100"/>
      <c r="L87" s="100"/>
    </row>
    <row r="88" spans="1:12" ht="12" x14ac:dyDescent="0.3">
      <c r="A88" s="100"/>
      <c r="B88" s="100"/>
      <c r="C88" s="100"/>
      <c r="D88" s="100"/>
      <c r="E88" s="100"/>
    </row>
    <row r="89" spans="1:12" ht="12" x14ac:dyDescent="0.3">
      <c r="A89" s="100"/>
      <c r="B89" s="100"/>
      <c r="C89" s="100"/>
      <c r="D89" s="100"/>
      <c r="E89" s="100"/>
    </row>
    <row r="90" spans="1:12" ht="12" x14ac:dyDescent="0.3">
      <c r="A90" s="100"/>
      <c r="B90" s="100"/>
      <c r="C90" s="100"/>
      <c r="D90" s="100"/>
      <c r="E90" s="100"/>
    </row>
    <row r="91" spans="1:12" ht="12" x14ac:dyDescent="0.3">
      <c r="A91" s="100"/>
      <c r="B91" s="100"/>
      <c r="C91" s="100"/>
      <c r="D91" s="100"/>
      <c r="E91" s="100"/>
    </row>
    <row r="92" spans="1:12" ht="12" x14ac:dyDescent="0.3">
      <c r="A92" s="100"/>
      <c r="B92" s="100"/>
      <c r="C92" s="100"/>
      <c r="D92" s="100"/>
      <c r="E92" s="100"/>
    </row>
    <row r="93" spans="1:12" ht="12" x14ac:dyDescent="0.3">
      <c r="A93" s="100"/>
      <c r="B93" s="100"/>
      <c r="C93" s="100"/>
      <c r="D93" s="100"/>
      <c r="E93" s="100"/>
    </row>
    <row r="94" spans="1:12" ht="12" x14ac:dyDescent="0.3">
      <c r="A94" s="100"/>
      <c r="B94" s="100"/>
      <c r="C94" s="100"/>
      <c r="D94" s="100"/>
      <c r="E94" s="100"/>
    </row>
    <row r="95" spans="1:12" ht="12" x14ac:dyDescent="0.3">
      <c r="A95" s="100"/>
      <c r="B95" s="100"/>
      <c r="C95" s="100"/>
      <c r="D95" s="100"/>
      <c r="E95" s="100"/>
    </row>
    <row r="96" spans="1:12" ht="12" x14ac:dyDescent="0.3">
      <c r="A96" s="100"/>
      <c r="B96" s="100"/>
      <c r="C96" s="100"/>
      <c r="D96" s="100"/>
      <c r="E96" s="100"/>
    </row>
    <row r="97" spans="2:5" ht="12" x14ac:dyDescent="0.3">
      <c r="B97" s="100"/>
      <c r="D97" s="65"/>
      <c r="E97" s="65"/>
    </row>
    <row r="98" spans="2:5" ht="12" x14ac:dyDescent="0.3">
      <c r="D98" s="65"/>
      <c r="E98" s="65"/>
    </row>
    <row r="99" spans="2:5" ht="12" x14ac:dyDescent="0.3">
      <c r="D99" s="65"/>
      <c r="E99" s="65"/>
    </row>
    <row r="100" spans="2:5" ht="12" x14ac:dyDescent="0.3">
      <c r="D100" s="65"/>
      <c r="E100" s="65"/>
    </row>
    <row r="101" spans="2:5" ht="12" x14ac:dyDescent="0.3">
      <c r="D101" s="65"/>
      <c r="E101" s="65"/>
    </row>
    <row r="102" spans="2:5" ht="12" x14ac:dyDescent="0.3">
      <c r="D102" s="65"/>
      <c r="E102" s="65"/>
    </row>
    <row r="103" spans="2:5" ht="12" x14ac:dyDescent="0.3">
      <c r="D103" s="65"/>
      <c r="E103" s="65"/>
    </row>
    <row r="104" spans="2:5" ht="12" x14ac:dyDescent="0.3">
      <c r="D104" s="65"/>
      <c r="E104" s="65"/>
    </row>
    <row r="105" spans="2:5" ht="12" x14ac:dyDescent="0.3">
      <c r="D105" s="65"/>
      <c r="E105" s="65"/>
    </row>
    <row r="106" spans="2:5" ht="12" x14ac:dyDescent="0.3">
      <c r="D106" s="65"/>
      <c r="E106" s="65"/>
    </row>
    <row r="107" spans="2:5" ht="12" x14ac:dyDescent="0.3">
      <c r="D107" s="65"/>
      <c r="E107" s="65"/>
    </row>
  </sheetData>
  <mergeCells count="17">
    <mergeCell ref="A31:A33"/>
    <mergeCell ref="A5:A6"/>
    <mergeCell ref="B5:B6"/>
    <mergeCell ref="C5:D5"/>
    <mergeCell ref="E5:E6"/>
    <mergeCell ref="A7:A12"/>
    <mergeCell ref="A13:A14"/>
    <mergeCell ref="A15:A16"/>
    <mergeCell ref="A17:A18"/>
    <mergeCell ref="A19:A23"/>
    <mergeCell ref="A24:A25"/>
    <mergeCell ref="A26:A30"/>
    <mergeCell ref="A34:A35"/>
    <mergeCell ref="A36:A39"/>
    <mergeCell ref="A40:A42"/>
    <mergeCell ref="A43:A46"/>
    <mergeCell ref="A47:A48"/>
  </mergeCells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pane xSplit="1" topLeftCell="L1" activePane="topRight" state="frozen"/>
      <selection pane="topRight" activeCell="A14" sqref="A14"/>
    </sheetView>
  </sheetViews>
  <sheetFormatPr baseColWidth="10" defaultColWidth="11.44140625" defaultRowHeight="14.4" x14ac:dyDescent="0.3"/>
  <cols>
    <col min="1" max="1" width="35" style="67" customWidth="1"/>
    <col min="2" max="9" width="10.44140625" style="67" customWidth="1"/>
    <col min="10" max="10" width="11.6640625" style="67" customWidth="1"/>
    <col min="11" max="11" width="10.44140625" style="67" customWidth="1"/>
    <col min="12" max="14" width="11.5546875" style="67" customWidth="1"/>
    <col min="15" max="15" width="14.33203125" style="67" customWidth="1"/>
    <col min="16" max="16" width="12" style="67" customWidth="1"/>
    <col min="17" max="17" width="11.5546875" style="67" customWidth="1"/>
    <col min="18" max="21" width="9.109375" style="67" customWidth="1"/>
    <col min="22" max="22" width="16" style="67" customWidth="1"/>
    <col min="23" max="16384" width="11.44140625" style="67"/>
  </cols>
  <sheetData>
    <row r="1" spans="1:22" s="65" customFormat="1" ht="17.399999999999999" x14ac:dyDescent="0.3">
      <c r="A1" s="63" t="s">
        <v>409</v>
      </c>
      <c r="B1" s="64"/>
      <c r="C1" s="64"/>
      <c r="D1" s="64"/>
      <c r="E1" s="64"/>
      <c r="F1" s="64"/>
      <c r="G1" s="64"/>
    </row>
    <row r="2" spans="1:22" x14ac:dyDescent="0.3">
      <c r="A2" s="66"/>
    </row>
    <row r="3" spans="1:22" x14ac:dyDescent="0.3">
      <c r="A3" s="68" t="s">
        <v>84</v>
      </c>
    </row>
    <row r="4" spans="1:22" ht="42.6" customHeight="1" x14ac:dyDescent="0.3">
      <c r="A4" s="134" t="s">
        <v>429</v>
      </c>
      <c r="B4" s="131" t="s">
        <v>17</v>
      </c>
      <c r="C4" s="131" t="s">
        <v>18</v>
      </c>
      <c r="D4" s="131" t="s">
        <v>19</v>
      </c>
      <c r="E4" s="131" t="s">
        <v>20</v>
      </c>
      <c r="F4" s="131" t="s">
        <v>21</v>
      </c>
      <c r="G4" s="131" t="s">
        <v>22</v>
      </c>
      <c r="H4" s="131" t="s">
        <v>23</v>
      </c>
      <c r="I4" s="131" t="s">
        <v>24</v>
      </c>
      <c r="J4" s="131" t="s">
        <v>25</v>
      </c>
      <c r="K4" s="131" t="s">
        <v>26</v>
      </c>
      <c r="L4" s="131" t="s">
        <v>27</v>
      </c>
      <c r="M4" s="131" t="s">
        <v>28</v>
      </c>
      <c r="N4" s="131" t="s">
        <v>29</v>
      </c>
      <c r="O4" s="158" t="s">
        <v>0</v>
      </c>
      <c r="P4" s="131" t="s">
        <v>1</v>
      </c>
      <c r="Q4" s="131" t="s">
        <v>2</v>
      </c>
      <c r="R4" s="131" t="s">
        <v>3</v>
      </c>
      <c r="S4" s="131" t="s">
        <v>4</v>
      </c>
      <c r="T4" s="131" t="s">
        <v>5</v>
      </c>
      <c r="U4" s="130" t="s">
        <v>11</v>
      </c>
      <c r="V4" s="130" t="s">
        <v>12</v>
      </c>
    </row>
    <row r="5" spans="1:22" x14ac:dyDescent="0.25">
      <c r="A5" s="69" t="s">
        <v>146</v>
      </c>
      <c r="B5" s="67">
        <f>IF(Données!B144=".",0,Données!B144)</f>
        <v>4</v>
      </c>
      <c r="C5" s="67">
        <f>IF(Données!C144=".",0,Données!C144)</f>
        <v>1</v>
      </c>
      <c r="D5" s="67">
        <f>IF(Données!D144=".",0,Données!D144)</f>
        <v>2</v>
      </c>
      <c r="E5" s="67">
        <f>IF(Données!E144=".",0,Données!E144)</f>
        <v>2</v>
      </c>
      <c r="F5" s="67">
        <f>IF(Données!F144=".",0,Données!F144)</f>
        <v>0</v>
      </c>
      <c r="G5" s="67">
        <f>IF(Données!G144=".",0,Données!G144)</f>
        <v>3</v>
      </c>
      <c r="H5" s="67">
        <f>IF(Données!H144=".",0,Données!H144)</f>
        <v>1</v>
      </c>
      <c r="I5" s="67">
        <f>IF(Données!I144=".",0,Données!I144)</f>
        <v>1</v>
      </c>
      <c r="J5" s="67">
        <f>IF(Données!J144=".",0,Données!J144)</f>
        <v>1</v>
      </c>
      <c r="K5" s="67">
        <f>IF(Données!K144=".",0,Données!K144)</f>
        <v>1</v>
      </c>
      <c r="L5" s="67">
        <f>IF(Données!L144=".",0,Données!L144)</f>
        <v>2</v>
      </c>
      <c r="M5" s="67">
        <f>IF(Données!M144=".",0,Données!M144)</f>
        <v>1</v>
      </c>
      <c r="N5" s="67">
        <f>IF(Données!N144=".",0,Données!N144)</f>
        <v>3</v>
      </c>
      <c r="O5" s="170">
        <f>IF(Données!O144=".",0,Données!O144)</f>
        <v>22</v>
      </c>
      <c r="P5" s="67">
        <f>IF(Données!P144=".",0,Données!P144)</f>
        <v>0</v>
      </c>
      <c r="Q5" s="67">
        <f>IF(Données!Q144=".",0,Données!Q144)</f>
        <v>0</v>
      </c>
      <c r="R5" s="67">
        <f>IF(Données!R144=".",0,Données!R144)</f>
        <v>0</v>
      </c>
      <c r="S5" s="67">
        <f>IF(Données!S144=".",0,Données!S144)</f>
        <v>0</v>
      </c>
      <c r="T5" s="67">
        <f>IF(Données!T144=".",0,Données!T144)</f>
        <v>0</v>
      </c>
      <c r="U5" s="67">
        <f>IF(Données!U144=".",0,Données!U144)</f>
        <v>0</v>
      </c>
      <c r="V5" s="67">
        <f>IF(Données!V144=".",0,Données!V144)</f>
        <v>22</v>
      </c>
    </row>
    <row r="6" spans="1:22" x14ac:dyDescent="0.25">
      <c r="A6" s="69" t="s">
        <v>85</v>
      </c>
      <c r="B6" s="67">
        <f>IF(Données!B145=".",0,Données!B145)</f>
        <v>0</v>
      </c>
      <c r="C6" s="67">
        <f>IF(Données!C145=".",0,Données!C145)</f>
        <v>2</v>
      </c>
      <c r="D6" s="67">
        <f>IF(Données!D145=".",0,Données!D145)</f>
        <v>0</v>
      </c>
      <c r="E6" s="67">
        <f>IF(Données!E145=".",0,Données!E145)</f>
        <v>0</v>
      </c>
      <c r="F6" s="67">
        <f>IF(Données!F145=".",0,Données!F145)</f>
        <v>0</v>
      </c>
      <c r="G6" s="67">
        <f>IF(Données!G145=".",0,Données!G145)</f>
        <v>1</v>
      </c>
      <c r="H6" s="67">
        <f>IF(Données!H145=".",0,Données!H145)</f>
        <v>2</v>
      </c>
      <c r="I6" s="67">
        <f>IF(Données!I145=".",0,Données!I145)</f>
        <v>1</v>
      </c>
      <c r="J6" s="67">
        <f>IF(Données!J145=".",0,Données!J145)</f>
        <v>3</v>
      </c>
      <c r="K6" s="67">
        <f>IF(Données!K145=".",0,Données!K145)</f>
        <v>2</v>
      </c>
      <c r="L6" s="67">
        <f>IF(Données!L145=".",0,Données!L145)</f>
        <v>1</v>
      </c>
      <c r="M6" s="67">
        <f>IF(Données!M145=".",0,Données!M145)</f>
        <v>2</v>
      </c>
      <c r="N6" s="67">
        <f>IF(Données!N145=".",0,Données!N145)</f>
        <v>0</v>
      </c>
      <c r="O6" s="170">
        <f>IF(Données!O145=".",0,Données!O145)</f>
        <v>14</v>
      </c>
      <c r="P6" s="67">
        <f>IF(Données!P145=".",0,Données!P145)</f>
        <v>0</v>
      </c>
      <c r="Q6" s="67">
        <f>IF(Données!Q145=".",0,Données!Q145)</f>
        <v>0</v>
      </c>
      <c r="R6" s="67">
        <f>IF(Données!R145=".",0,Données!R145)</f>
        <v>0</v>
      </c>
      <c r="S6" s="67">
        <f>IF(Données!S145=".",0,Données!S145)</f>
        <v>0</v>
      </c>
      <c r="T6" s="67">
        <f>IF(Données!T145=".",0,Données!T145)</f>
        <v>0</v>
      </c>
      <c r="U6" s="67">
        <f>IF(Données!U145=".",0,Données!U145)</f>
        <v>0</v>
      </c>
      <c r="V6" s="67">
        <f>IF(Données!V145=".",0,Données!V145)</f>
        <v>14</v>
      </c>
    </row>
    <row r="7" spans="1:22" x14ac:dyDescent="0.25">
      <c r="A7" s="69" t="s">
        <v>86</v>
      </c>
      <c r="B7" s="67">
        <f>IF(Données!B146=".",0,Données!B146)</f>
        <v>28</v>
      </c>
      <c r="C7" s="67">
        <f>IF(Données!C146=".",0,Données!C146)</f>
        <v>11</v>
      </c>
      <c r="D7" s="67">
        <f>IF(Données!D146=".",0,Données!D146)</f>
        <v>16</v>
      </c>
      <c r="E7" s="67">
        <f>IF(Données!E146=".",0,Données!E146)</f>
        <v>7</v>
      </c>
      <c r="F7" s="67">
        <f>IF(Données!F146=".",0,Données!F146)</f>
        <v>2</v>
      </c>
      <c r="G7" s="67">
        <f>IF(Données!G146=".",0,Données!G146)</f>
        <v>20</v>
      </c>
      <c r="H7" s="67">
        <f>IF(Données!H146=".",0,Données!H146)</f>
        <v>25</v>
      </c>
      <c r="I7" s="67">
        <f>IF(Données!I146=".",0,Données!I146)</f>
        <v>20</v>
      </c>
      <c r="J7" s="67">
        <f>IF(Données!J146=".",0,Données!J146)</f>
        <v>11</v>
      </c>
      <c r="K7" s="67">
        <f>IF(Données!K146=".",0,Données!K146)</f>
        <v>24</v>
      </c>
      <c r="L7" s="67">
        <f>IF(Données!L146=".",0,Données!L146)</f>
        <v>21</v>
      </c>
      <c r="M7" s="67">
        <f>IF(Données!M146=".",0,Données!M146)</f>
        <v>12</v>
      </c>
      <c r="N7" s="67">
        <f>IF(Données!N146=".",0,Données!N146)</f>
        <v>17</v>
      </c>
      <c r="O7" s="170">
        <f>IF(Données!O146=".",0,Données!O146)</f>
        <v>213</v>
      </c>
      <c r="P7" s="67">
        <f>IF(Données!P146=".",0,Données!P146)</f>
        <v>5</v>
      </c>
      <c r="Q7" s="67">
        <f>IF(Données!Q146=".",0,Données!Q146)</f>
        <v>3</v>
      </c>
      <c r="R7" s="67">
        <f>IF(Données!R146=".",0,Données!R146)</f>
        <v>1</v>
      </c>
      <c r="S7" s="67">
        <f>IF(Données!S146=".",0,Données!S146)</f>
        <v>5</v>
      </c>
      <c r="T7" s="67">
        <f>IF(Données!T146=".",0,Données!T146)</f>
        <v>2</v>
      </c>
      <c r="U7" s="67">
        <f>IF(Données!U146=".",0,Données!U146)</f>
        <v>16</v>
      </c>
      <c r="V7" s="67">
        <f>IF(Données!V146=".",0,Données!V146)</f>
        <v>230</v>
      </c>
    </row>
    <row r="8" spans="1:22" x14ac:dyDescent="0.25">
      <c r="A8" s="69" t="s">
        <v>87</v>
      </c>
      <c r="B8" s="67">
        <f>IF(Données!B147=".",0,Données!B147)</f>
        <v>132</v>
      </c>
      <c r="C8" s="67">
        <f>IF(Données!C147=".",0,Données!C147)</f>
        <v>99</v>
      </c>
      <c r="D8" s="67">
        <f>IF(Données!D147=".",0,Données!D147)</f>
        <v>42</v>
      </c>
      <c r="E8" s="67">
        <f>IF(Données!E147=".",0,Données!E147)</f>
        <v>70</v>
      </c>
      <c r="F8" s="67">
        <f>IF(Données!F147=".",0,Données!F147)</f>
        <v>17</v>
      </c>
      <c r="G8" s="67">
        <f>IF(Données!G147=".",0,Données!G147)</f>
        <v>126</v>
      </c>
      <c r="H8" s="67">
        <f>IF(Données!H147=".",0,Données!H147)</f>
        <v>62</v>
      </c>
      <c r="I8" s="67">
        <f>IF(Données!I147=".",0,Données!I147)</f>
        <v>30</v>
      </c>
      <c r="J8" s="67">
        <f>IF(Données!J147=".",0,Données!J147)</f>
        <v>54</v>
      </c>
      <c r="K8" s="67">
        <f>IF(Données!K147=".",0,Données!K147)</f>
        <v>127</v>
      </c>
      <c r="L8" s="67">
        <f>IF(Données!L147=".",0,Données!L147)</f>
        <v>137</v>
      </c>
      <c r="M8" s="67">
        <f>IF(Données!M147=".",0,Données!M147)</f>
        <v>54</v>
      </c>
      <c r="N8" s="67">
        <f>IF(Données!N147=".",0,Données!N147)</f>
        <v>32</v>
      </c>
      <c r="O8" s="170">
        <f>IF(Données!O147=".",0,Données!O147)</f>
        <v>983</v>
      </c>
      <c r="P8" s="67">
        <f>IF(Données!P147=".",0,Données!P147)</f>
        <v>1</v>
      </c>
      <c r="Q8" s="67">
        <f>IF(Données!Q147=".",0,Données!Q147)</f>
        <v>0</v>
      </c>
      <c r="R8" s="67">
        <f>IF(Données!R147=".",0,Données!R147)</f>
        <v>3</v>
      </c>
      <c r="S8" s="67">
        <f>IF(Données!S147=".",0,Données!S147)</f>
        <v>0</v>
      </c>
      <c r="T8" s="67">
        <f>IF(Données!T147=".",0,Données!T147)</f>
        <v>3</v>
      </c>
      <c r="U8" s="67">
        <f>IF(Données!U147=".",0,Données!U147)</f>
        <v>7</v>
      </c>
      <c r="V8" s="67">
        <f>IF(Données!V147=".",0,Données!V147)</f>
        <v>989</v>
      </c>
    </row>
    <row r="9" spans="1:22" x14ac:dyDescent="0.3">
      <c r="A9" s="132" t="s">
        <v>88</v>
      </c>
      <c r="B9" s="133">
        <f>IF(Données!B148=".",0,Données!B148)</f>
        <v>164</v>
      </c>
      <c r="C9" s="133">
        <f>IF(Données!C148=".",0,Données!C148)</f>
        <v>113</v>
      </c>
      <c r="D9" s="133">
        <f>IF(Données!D148=".",0,Données!D148)</f>
        <v>60</v>
      </c>
      <c r="E9" s="133">
        <f>IF(Données!E148=".",0,Données!E148)</f>
        <v>79</v>
      </c>
      <c r="F9" s="133">
        <f>IF(Données!F148=".",0,Données!F148)</f>
        <v>19</v>
      </c>
      <c r="G9" s="133">
        <f>IF(Données!G148=".",0,Données!G148)</f>
        <v>150</v>
      </c>
      <c r="H9" s="133">
        <f>IF(Données!H148=".",0,Données!H148)</f>
        <v>90</v>
      </c>
      <c r="I9" s="133">
        <f>IF(Données!I148=".",0,Données!I148)</f>
        <v>52</v>
      </c>
      <c r="J9" s="133">
        <f>IF(Données!J148=".",0,Données!J148)</f>
        <v>69</v>
      </c>
      <c r="K9" s="133">
        <f>IF(Données!K148=".",0,Données!K148)</f>
        <v>154</v>
      </c>
      <c r="L9" s="133">
        <f>IF(Données!L148=".",0,Données!L148)</f>
        <v>161</v>
      </c>
      <c r="M9" s="133">
        <f>IF(Données!M148=".",0,Données!M148)</f>
        <v>69</v>
      </c>
      <c r="N9" s="133">
        <f>IF(Données!N148=".",0,Données!N148)</f>
        <v>52</v>
      </c>
      <c r="O9" s="171">
        <f>IF(Données!O148=".",0,Données!O148)</f>
        <v>1232</v>
      </c>
      <c r="P9" s="133">
        <f>IF(Données!P148=".",0,Données!P148)</f>
        <v>6</v>
      </c>
      <c r="Q9" s="133">
        <f>IF(Données!Q148=".",0,Données!Q148)</f>
        <v>3</v>
      </c>
      <c r="R9" s="133">
        <f>IF(Données!R148=".",0,Données!R148)</f>
        <v>4</v>
      </c>
      <c r="S9" s="133">
        <f>IF(Données!S148=".",0,Données!S148)</f>
        <v>5</v>
      </c>
      <c r="T9" s="133">
        <f>IF(Données!T148=".",0,Données!T148)</f>
        <v>5</v>
      </c>
      <c r="U9" s="133">
        <f>IF(Données!U148=".",0,Données!U148)</f>
        <v>23</v>
      </c>
      <c r="V9" s="133">
        <f>IF(Données!V148=".",0,Données!V148)</f>
        <v>1255</v>
      </c>
    </row>
    <row r="10" spans="1:22" x14ac:dyDescent="0.3">
      <c r="A10" s="70" t="s">
        <v>90</v>
      </c>
    </row>
    <row r="12" spans="1:22" x14ac:dyDescent="0.25">
      <c r="A12" s="71" t="s">
        <v>10</v>
      </c>
    </row>
    <row r="13" spans="1:22" ht="16.2" x14ac:dyDescent="0.3">
      <c r="A13" s="68" t="s">
        <v>410</v>
      </c>
    </row>
    <row r="14" spans="1:22" ht="44.4" customHeight="1" x14ac:dyDescent="0.3">
      <c r="A14" s="180" t="str">
        <f>+A4</f>
        <v>Au 1er janvier 2025</v>
      </c>
      <c r="B14" s="131" t="s">
        <v>17</v>
      </c>
      <c r="C14" s="131" t="s">
        <v>18</v>
      </c>
      <c r="D14" s="131" t="s">
        <v>19</v>
      </c>
      <c r="E14" s="131" t="s">
        <v>20</v>
      </c>
      <c r="F14" s="131" t="s">
        <v>21</v>
      </c>
      <c r="G14" s="131" t="s">
        <v>22</v>
      </c>
      <c r="H14" s="131" t="s">
        <v>23</v>
      </c>
      <c r="I14" s="131" t="s">
        <v>24</v>
      </c>
      <c r="J14" s="131" t="s">
        <v>25</v>
      </c>
      <c r="K14" s="131" t="s">
        <v>26</v>
      </c>
      <c r="L14" s="131" t="s">
        <v>27</v>
      </c>
      <c r="M14" s="131" t="s">
        <v>28</v>
      </c>
      <c r="N14" s="131" t="s">
        <v>29</v>
      </c>
      <c r="O14" s="158" t="s">
        <v>0</v>
      </c>
      <c r="P14" s="131" t="s">
        <v>1</v>
      </c>
      <c r="Q14" s="131" t="s">
        <v>2</v>
      </c>
      <c r="R14" s="131" t="s">
        <v>3</v>
      </c>
      <c r="S14" s="131" t="s">
        <v>4</v>
      </c>
      <c r="T14" s="131" t="s">
        <v>5</v>
      </c>
      <c r="U14" s="130" t="s">
        <v>11</v>
      </c>
      <c r="V14" s="130" t="s">
        <v>12</v>
      </c>
    </row>
    <row r="15" spans="1:22" x14ac:dyDescent="0.25">
      <c r="A15" s="69" t="s">
        <v>146</v>
      </c>
      <c r="B15" s="72">
        <f>IF(Données!B157=".",0,Données!B157)</f>
        <v>2619224</v>
      </c>
      <c r="C15" s="72">
        <f>IF(Données!C157=".",0,Données!C157)</f>
        <v>263672</v>
      </c>
      <c r="D15" s="72">
        <f>IF(Données!D157=".",0,Données!D157)</f>
        <v>700643</v>
      </c>
      <c r="E15" s="72">
        <f>IF(Données!E157=".",0,Données!E157)</f>
        <v>603973</v>
      </c>
      <c r="F15" s="72">
        <f>IF(Données!F157=".",0,Données!F157)</f>
        <v>0</v>
      </c>
      <c r="G15" s="72">
        <f>IF(Données!G157=".",0,Données!G157)</f>
        <v>1019015</v>
      </c>
      <c r="H15" s="72">
        <f>IF(Données!H157=".",0,Données!H157)</f>
        <v>1204796</v>
      </c>
      <c r="I15" s="72">
        <f>IF(Données!I157=".",0,Données!I157)</f>
        <v>7163419</v>
      </c>
      <c r="J15" s="72">
        <f>IF(Données!J157=".",0,Données!J157)</f>
        <v>507654</v>
      </c>
      <c r="K15" s="72">
        <f>IF(Données!K157=".",0,Données!K157)</f>
        <v>854949</v>
      </c>
      <c r="L15" s="72">
        <f>IF(Données!L157=".",0,Données!L157)</f>
        <v>1365284</v>
      </c>
      <c r="M15" s="72">
        <f>IF(Données!M157=".",0,Données!M157)</f>
        <v>695303</v>
      </c>
      <c r="N15" s="72">
        <f>IF(Données!N157=".",0,Données!N157)</f>
        <v>2973807</v>
      </c>
      <c r="O15" s="179">
        <f>SUM(B15:N15)</f>
        <v>19971739</v>
      </c>
      <c r="P15" s="72">
        <f>IF(Données!P157=".",0,Données!P157)</f>
        <v>0</v>
      </c>
      <c r="Q15" s="72">
        <f>IF(Données!Q157=".",0,Données!Q157)</f>
        <v>0</v>
      </c>
      <c r="R15" s="72">
        <f>IF(Données!R157=".",0,Données!R157)</f>
        <v>0</v>
      </c>
      <c r="S15" s="72">
        <f>IF(Données!S157=".",0,Données!S157)</f>
        <v>0</v>
      </c>
      <c r="T15" s="72">
        <f>IF(Données!T157=".",0,Données!T157)</f>
        <v>0</v>
      </c>
      <c r="U15" s="72">
        <f>SUM(P15:T15)</f>
        <v>0</v>
      </c>
      <c r="V15" s="72">
        <f>O15+U15</f>
        <v>19971739</v>
      </c>
    </row>
    <row r="16" spans="1:22" x14ac:dyDescent="0.25">
      <c r="A16" s="69" t="s">
        <v>85</v>
      </c>
      <c r="B16" s="72">
        <f>IF(Données!B158=".",0,Données!B158)</f>
        <v>0</v>
      </c>
      <c r="C16" s="72">
        <f>IF(Données!C158=".",0,Données!C158)</f>
        <v>295338</v>
      </c>
      <c r="D16" s="72">
        <f>IF(Données!D158=".",0,Données!D158)</f>
        <v>0</v>
      </c>
      <c r="E16" s="72">
        <f>IF(Données!E158=".",0,Données!E158)</f>
        <v>0</v>
      </c>
      <c r="F16" s="72">
        <f>IF(Données!F158=".",0,Données!F158)</f>
        <v>0</v>
      </c>
      <c r="G16" s="72">
        <f>IF(Données!G158=".",0,Données!G158)</f>
        <v>302446</v>
      </c>
      <c r="H16" s="72">
        <f>IF(Données!H158=".",0,Données!H158)</f>
        <v>307117</v>
      </c>
      <c r="I16" s="72">
        <f>IF(Données!I158=".",0,Données!I158)</f>
        <v>437433</v>
      </c>
      <c r="J16" s="72">
        <f>IF(Données!J158=".",0,Données!J158)</f>
        <v>609529</v>
      </c>
      <c r="K16" s="72">
        <f>IF(Données!K158=".",0,Données!K158)</f>
        <v>411740</v>
      </c>
      <c r="L16" s="72">
        <f>IF(Données!L158=".",0,Données!L158)</f>
        <v>281973</v>
      </c>
      <c r="M16" s="72">
        <f>IF(Données!M158=".",0,Données!M158)</f>
        <v>529615</v>
      </c>
      <c r="N16" s="72">
        <f>IF(Données!N158=".",0,Données!N158)</f>
        <v>0</v>
      </c>
      <c r="O16" s="179">
        <f t="shared" ref="O16:O19" si="0">SUM(B16:N16)</f>
        <v>3175191</v>
      </c>
      <c r="P16" s="72">
        <f>IF(Données!P158=".",0,Données!P158)</f>
        <v>0</v>
      </c>
      <c r="Q16" s="72">
        <f>IF(Données!Q158=".",0,Données!Q158)</f>
        <v>0</v>
      </c>
      <c r="R16" s="72">
        <f>IF(Données!R158=".",0,Données!R158)</f>
        <v>0</v>
      </c>
      <c r="S16" s="72">
        <f>IF(Données!S158=".",0,Données!S158)</f>
        <v>0</v>
      </c>
      <c r="T16" s="72">
        <f>IF(Données!T158=".",0,Données!T158)</f>
        <v>0</v>
      </c>
      <c r="U16" s="72">
        <f t="shared" ref="U16:U19" si="1">SUM(P16:T16)</f>
        <v>0</v>
      </c>
      <c r="V16" s="72">
        <f t="shared" ref="V16:V19" si="2">O16+U16</f>
        <v>3175191</v>
      </c>
    </row>
    <row r="17" spans="1:22" x14ac:dyDescent="0.25">
      <c r="A17" s="69" t="s">
        <v>86</v>
      </c>
      <c r="B17" s="72">
        <f>IF(Données!B159=".",0,Données!B159)</f>
        <v>2609702</v>
      </c>
      <c r="C17" s="72">
        <f>IF(Données!C159=".",0,Données!C159)</f>
        <v>822426</v>
      </c>
      <c r="D17" s="72">
        <f>IF(Données!D159=".",0,Données!D159)</f>
        <v>1550071</v>
      </c>
      <c r="E17" s="72">
        <f>IF(Données!E159=".",0,Données!E159)</f>
        <v>667492</v>
      </c>
      <c r="F17" s="72">
        <f>IF(Données!F159=".",0,Données!F159)</f>
        <v>156708</v>
      </c>
      <c r="G17" s="72">
        <f>IF(Données!G159=".",0,Données!G159)</f>
        <v>1777289</v>
      </c>
      <c r="H17" s="72">
        <f>IF(Données!H159=".",0,Données!H159)</f>
        <v>2793085</v>
      </c>
      <c r="I17" s="72">
        <f>IF(Données!I159=".",0,Données!I159)</f>
        <v>3954522</v>
      </c>
      <c r="J17" s="72">
        <f>IF(Données!J159=".",0,Données!J159)</f>
        <v>951617</v>
      </c>
      <c r="K17" s="72">
        <f>IF(Données!K159=".",0,Données!K159)</f>
        <v>2343385</v>
      </c>
      <c r="L17" s="72">
        <f>IF(Données!L159=".",0,Données!L159)</f>
        <v>2035037</v>
      </c>
      <c r="M17" s="72">
        <f>IF(Données!M159=".",0,Données!M159)</f>
        <v>1064533</v>
      </c>
      <c r="N17" s="72">
        <f>IF(Données!N159=".",0,Données!N159)</f>
        <v>1631146</v>
      </c>
      <c r="O17" s="179">
        <f t="shared" si="0"/>
        <v>22357013</v>
      </c>
      <c r="P17" s="72">
        <f>IF(Données!P159=".",0,Données!P159)</f>
        <v>377641</v>
      </c>
      <c r="Q17" s="72">
        <f>IF(Données!Q159=".",0,Données!Q159)</f>
        <v>364991</v>
      </c>
      <c r="R17" s="72">
        <f>IF(Données!R159=".",0,Données!R159)</f>
        <v>153249</v>
      </c>
      <c r="S17" s="72">
        <f>IF(Données!S159=".",0,Données!S159)</f>
        <v>891190</v>
      </c>
      <c r="T17" s="72">
        <f>IF(Données!T159=".",0,Données!T159)</f>
        <v>149462</v>
      </c>
      <c r="U17" s="72">
        <f t="shared" si="1"/>
        <v>1936533</v>
      </c>
      <c r="V17" s="72">
        <f t="shared" si="2"/>
        <v>24293546</v>
      </c>
    </row>
    <row r="18" spans="1:22" x14ac:dyDescent="0.25">
      <c r="A18" s="69" t="s">
        <v>87</v>
      </c>
      <c r="B18" s="72">
        <f>IF(Données!B160=".",0,Données!B160)</f>
        <v>3088047</v>
      </c>
      <c r="C18" s="72">
        <f>IF(Données!C160=".",0,Données!C160)</f>
        <v>1495940</v>
      </c>
      <c r="D18" s="72">
        <f>IF(Données!D160=".",0,Données!D160)</f>
        <v>1273144</v>
      </c>
      <c r="E18" s="72">
        <f>IF(Données!E160=".",0,Données!E160)</f>
        <v>1373604</v>
      </c>
      <c r="F18" s="72">
        <f>IF(Données!F160=".",0,Données!F160)</f>
        <v>199511</v>
      </c>
      <c r="G18" s="72">
        <f>IF(Données!G160=".",0,Données!G160)</f>
        <v>2563445</v>
      </c>
      <c r="H18" s="72">
        <f>IF(Données!H160=".",0,Données!H160)</f>
        <v>1765532</v>
      </c>
      <c r="I18" s="72">
        <f>IF(Données!I160=".",0,Données!I160)</f>
        <v>938483</v>
      </c>
      <c r="J18" s="72">
        <f>IF(Données!J160=".",0,Données!J160)</f>
        <v>1355393</v>
      </c>
      <c r="K18" s="72">
        <f>IF(Données!K160=".",0,Données!K160)</f>
        <v>2641093</v>
      </c>
      <c r="L18" s="72">
        <f>IF(Données!L160=".",0,Données!L160)</f>
        <v>2475684</v>
      </c>
      <c r="M18" s="72">
        <f>IF(Données!M160=".",0,Données!M160)</f>
        <v>1651473</v>
      </c>
      <c r="N18" s="72">
        <f>IF(Données!N160=".",0,Données!N160)</f>
        <v>694187</v>
      </c>
      <c r="O18" s="179">
        <f t="shared" si="0"/>
        <v>21515536</v>
      </c>
      <c r="P18" s="72">
        <f>IF(Données!P160=".",0,Données!P160)</f>
        <v>10556</v>
      </c>
      <c r="Q18" s="72">
        <f>IF(Données!Q160=".",0,Données!Q160)</f>
        <v>0</v>
      </c>
      <c r="R18" s="72">
        <f>IF(Données!R160=".",0,Données!R160)</f>
        <v>137227</v>
      </c>
      <c r="S18" s="72">
        <f>IF(Données!S160=".",0,Données!S160)</f>
        <v>0</v>
      </c>
      <c r="T18" s="72">
        <f>IF(Données!T160=".",0,Données!T160)</f>
        <v>113433</v>
      </c>
      <c r="U18" s="72">
        <f t="shared" si="1"/>
        <v>261216</v>
      </c>
      <c r="V18" s="72">
        <f t="shared" si="2"/>
        <v>21776752</v>
      </c>
    </row>
    <row r="19" spans="1:22" ht="15" customHeight="1" x14ac:dyDescent="0.3">
      <c r="A19" s="132" t="s">
        <v>420</v>
      </c>
      <c r="B19" s="135">
        <f>IF(Données!B161=".",0,Données!B161)</f>
        <v>8316973</v>
      </c>
      <c r="C19" s="135">
        <f>IF(Données!C161=".",0,Données!C161)</f>
        <v>2877376</v>
      </c>
      <c r="D19" s="135">
        <f>IF(Données!D161=".",0,Données!D161)</f>
        <v>3523858</v>
      </c>
      <c r="E19" s="135">
        <f>IF(Données!E161=".",0,Données!E161)</f>
        <v>2645069</v>
      </c>
      <c r="F19" s="135">
        <f>IF(Données!F161=".",0,Données!F161)</f>
        <v>356219</v>
      </c>
      <c r="G19" s="135">
        <f>IF(Données!G161=".",0,Données!G161)</f>
        <v>5662195</v>
      </c>
      <c r="H19" s="135">
        <f>IF(Données!H161=".",0,Données!H161)</f>
        <v>6070530</v>
      </c>
      <c r="I19" s="135">
        <f>IF(Données!I161=".",0,Données!I161)</f>
        <v>12493857</v>
      </c>
      <c r="J19" s="135">
        <f>IF(Données!J161=".",0,Données!J161)</f>
        <v>3424193</v>
      </c>
      <c r="K19" s="135">
        <f>IF(Données!K161=".",0,Données!K161)</f>
        <v>6251167</v>
      </c>
      <c r="L19" s="135">
        <f>IF(Données!L161=".",0,Données!L161)</f>
        <v>6157978</v>
      </c>
      <c r="M19" s="135">
        <f>IF(Données!M161=".",0,Données!M161)</f>
        <v>3940924</v>
      </c>
      <c r="N19" s="135">
        <f>IF(Données!N161=".",0,Données!N161)</f>
        <v>5299140</v>
      </c>
      <c r="O19" s="135">
        <f t="shared" si="0"/>
        <v>67019479</v>
      </c>
      <c r="P19" s="135">
        <f>IF(Données!P161=".",0,Données!P161)</f>
        <v>388197</v>
      </c>
      <c r="Q19" s="135">
        <f>IF(Données!Q161=".",0,Données!Q161)</f>
        <v>364991</v>
      </c>
      <c r="R19" s="135">
        <f>IF(Données!R161=".",0,Données!R161)</f>
        <v>290476</v>
      </c>
      <c r="S19" s="135">
        <f>IF(Données!S161=".",0,Données!S161)</f>
        <v>891190</v>
      </c>
      <c r="T19" s="135">
        <f>IF(Données!T161=".",0,Données!T161)</f>
        <v>262895</v>
      </c>
      <c r="U19" s="135">
        <f t="shared" si="1"/>
        <v>2197749</v>
      </c>
      <c r="V19" s="135">
        <f t="shared" si="2"/>
        <v>69217228</v>
      </c>
    </row>
    <row r="20" spans="1:22" x14ac:dyDescent="0.3">
      <c r="A20" s="70" t="s">
        <v>90</v>
      </c>
    </row>
    <row r="21" spans="1:22" x14ac:dyDescent="0.3">
      <c r="A21" s="73" t="s">
        <v>91</v>
      </c>
    </row>
    <row r="24" spans="1:22" x14ac:dyDescent="0.3">
      <c r="A24" s="68" t="s">
        <v>411</v>
      </c>
    </row>
    <row r="25" spans="1:22" ht="43.2" x14ac:dyDescent="0.3">
      <c r="A25" s="180" t="str">
        <f>+A14</f>
        <v>Au 1er janvier 2025</v>
      </c>
      <c r="B25" s="131" t="s">
        <v>17</v>
      </c>
      <c r="C25" s="131" t="s">
        <v>18</v>
      </c>
      <c r="D25" s="131" t="s">
        <v>19</v>
      </c>
      <c r="E25" s="131" t="s">
        <v>20</v>
      </c>
      <c r="F25" s="131" t="s">
        <v>21</v>
      </c>
      <c r="G25" s="131" t="s">
        <v>22</v>
      </c>
      <c r="H25" s="131" t="s">
        <v>23</v>
      </c>
      <c r="I25" s="131" t="s">
        <v>24</v>
      </c>
      <c r="J25" s="131" t="s">
        <v>25</v>
      </c>
      <c r="K25" s="131" t="s">
        <v>26</v>
      </c>
      <c r="L25" s="131" t="s">
        <v>27</v>
      </c>
      <c r="M25" s="131" t="s">
        <v>28</v>
      </c>
      <c r="N25" s="131" t="s">
        <v>29</v>
      </c>
      <c r="O25" s="158" t="s">
        <v>0</v>
      </c>
      <c r="P25" s="131" t="s">
        <v>1</v>
      </c>
      <c r="Q25" s="131" t="s">
        <v>2</v>
      </c>
      <c r="R25" s="131" t="s">
        <v>3</v>
      </c>
      <c r="S25" s="131" t="s">
        <v>4</v>
      </c>
      <c r="T25" s="131" t="s">
        <v>5</v>
      </c>
      <c r="U25" s="130" t="s">
        <v>11</v>
      </c>
      <c r="V25" s="130" t="s">
        <v>12</v>
      </c>
    </row>
    <row r="26" spans="1:22" x14ac:dyDescent="0.25">
      <c r="A26" s="69" t="s">
        <v>146</v>
      </c>
      <c r="B26" s="136">
        <f>IFERROR(B15/B5,"-")</f>
        <v>654806</v>
      </c>
      <c r="C26" s="136">
        <f t="shared" ref="C26:V26" si="3">IFERROR(C15/C5,"-")</f>
        <v>263672</v>
      </c>
      <c r="D26" s="136">
        <f t="shared" si="3"/>
        <v>350321.5</v>
      </c>
      <c r="E26" s="136">
        <f t="shared" si="3"/>
        <v>301986.5</v>
      </c>
      <c r="F26" s="136" t="str">
        <f t="shared" si="3"/>
        <v>-</v>
      </c>
      <c r="G26" s="136">
        <f t="shared" si="3"/>
        <v>339671.66666666669</v>
      </c>
      <c r="H26" s="136">
        <f t="shared" si="3"/>
        <v>1204796</v>
      </c>
      <c r="I26" s="136">
        <f t="shared" si="3"/>
        <v>7163419</v>
      </c>
      <c r="J26" s="136">
        <f t="shared" si="3"/>
        <v>507654</v>
      </c>
      <c r="K26" s="136">
        <f t="shared" si="3"/>
        <v>854949</v>
      </c>
      <c r="L26" s="136">
        <f t="shared" si="3"/>
        <v>682642</v>
      </c>
      <c r="M26" s="136">
        <f t="shared" si="3"/>
        <v>695303</v>
      </c>
      <c r="N26" s="136">
        <f t="shared" si="3"/>
        <v>991269</v>
      </c>
      <c r="O26" s="161">
        <f t="shared" si="3"/>
        <v>907806.31818181823</v>
      </c>
      <c r="P26" s="136" t="str">
        <f t="shared" si="3"/>
        <v>-</v>
      </c>
      <c r="Q26" s="136" t="str">
        <f t="shared" si="3"/>
        <v>-</v>
      </c>
      <c r="R26" s="136" t="str">
        <f t="shared" si="3"/>
        <v>-</v>
      </c>
      <c r="S26" s="136" t="str">
        <f t="shared" si="3"/>
        <v>-</v>
      </c>
      <c r="T26" s="136" t="str">
        <f t="shared" si="3"/>
        <v>-</v>
      </c>
      <c r="U26" s="136" t="str">
        <f t="shared" si="3"/>
        <v>-</v>
      </c>
      <c r="V26" s="136">
        <f t="shared" si="3"/>
        <v>907806.31818181823</v>
      </c>
    </row>
    <row r="27" spans="1:22" x14ac:dyDescent="0.25">
      <c r="A27" s="69" t="s">
        <v>85</v>
      </c>
      <c r="B27" s="136" t="str">
        <f t="shared" ref="B27:V27" si="4">IFERROR(B16/B6,"-")</f>
        <v>-</v>
      </c>
      <c r="C27" s="136">
        <f t="shared" si="4"/>
        <v>147669</v>
      </c>
      <c r="D27" s="136" t="str">
        <f t="shared" si="4"/>
        <v>-</v>
      </c>
      <c r="E27" s="136" t="str">
        <f t="shared" si="4"/>
        <v>-</v>
      </c>
      <c r="F27" s="136" t="str">
        <f t="shared" si="4"/>
        <v>-</v>
      </c>
      <c r="G27" s="136">
        <f t="shared" si="4"/>
        <v>302446</v>
      </c>
      <c r="H27" s="136">
        <f t="shared" si="4"/>
        <v>153558.5</v>
      </c>
      <c r="I27" s="136">
        <f t="shared" si="4"/>
        <v>437433</v>
      </c>
      <c r="J27" s="136">
        <f t="shared" si="4"/>
        <v>203176.33333333334</v>
      </c>
      <c r="K27" s="136">
        <f t="shared" si="4"/>
        <v>205870</v>
      </c>
      <c r="L27" s="136">
        <f t="shared" si="4"/>
        <v>281973</v>
      </c>
      <c r="M27" s="136">
        <f t="shared" si="4"/>
        <v>264807.5</v>
      </c>
      <c r="N27" s="136" t="str">
        <f t="shared" si="4"/>
        <v>-</v>
      </c>
      <c r="O27" s="161">
        <f t="shared" si="4"/>
        <v>226799.35714285713</v>
      </c>
      <c r="P27" s="136" t="str">
        <f t="shared" si="4"/>
        <v>-</v>
      </c>
      <c r="Q27" s="136" t="str">
        <f t="shared" si="4"/>
        <v>-</v>
      </c>
      <c r="R27" s="136" t="str">
        <f t="shared" si="4"/>
        <v>-</v>
      </c>
      <c r="S27" s="136" t="str">
        <f t="shared" si="4"/>
        <v>-</v>
      </c>
      <c r="T27" s="136" t="str">
        <f t="shared" si="4"/>
        <v>-</v>
      </c>
      <c r="U27" s="136" t="str">
        <f t="shared" si="4"/>
        <v>-</v>
      </c>
      <c r="V27" s="136">
        <f t="shared" si="4"/>
        <v>226799.35714285713</v>
      </c>
    </row>
    <row r="28" spans="1:22" x14ac:dyDescent="0.25">
      <c r="A28" s="69" t="s">
        <v>86</v>
      </c>
      <c r="B28" s="136">
        <f t="shared" ref="B28:V28" si="5">IFERROR(B17/B7,"-")</f>
        <v>93203.642857142855</v>
      </c>
      <c r="C28" s="136">
        <f t="shared" si="5"/>
        <v>74766</v>
      </c>
      <c r="D28" s="136">
        <f t="shared" si="5"/>
        <v>96879.4375</v>
      </c>
      <c r="E28" s="136">
        <f t="shared" si="5"/>
        <v>95356</v>
      </c>
      <c r="F28" s="136">
        <f t="shared" si="5"/>
        <v>78354</v>
      </c>
      <c r="G28" s="136">
        <f t="shared" si="5"/>
        <v>88864.45</v>
      </c>
      <c r="H28" s="136">
        <f t="shared" si="5"/>
        <v>111723.4</v>
      </c>
      <c r="I28" s="136">
        <f t="shared" si="5"/>
        <v>197726.1</v>
      </c>
      <c r="J28" s="136">
        <f t="shared" si="5"/>
        <v>86510.636363636368</v>
      </c>
      <c r="K28" s="136">
        <f t="shared" si="5"/>
        <v>97641.041666666672</v>
      </c>
      <c r="L28" s="136">
        <f t="shared" si="5"/>
        <v>96906.523809523816</v>
      </c>
      <c r="M28" s="136">
        <f t="shared" si="5"/>
        <v>88711.083333333328</v>
      </c>
      <c r="N28" s="136">
        <f t="shared" si="5"/>
        <v>95949.76470588235</v>
      </c>
      <c r="O28" s="161">
        <f t="shared" si="5"/>
        <v>104962.50234741785</v>
      </c>
      <c r="P28" s="136">
        <f t="shared" si="5"/>
        <v>75528.2</v>
      </c>
      <c r="Q28" s="136">
        <f t="shared" si="5"/>
        <v>121663.66666666667</v>
      </c>
      <c r="R28" s="136">
        <f t="shared" si="5"/>
        <v>153249</v>
      </c>
      <c r="S28" s="136">
        <f t="shared" si="5"/>
        <v>178238</v>
      </c>
      <c r="T28" s="136">
        <f t="shared" si="5"/>
        <v>74731</v>
      </c>
      <c r="U28" s="136">
        <f t="shared" si="5"/>
        <v>121033.3125</v>
      </c>
      <c r="V28" s="136">
        <f t="shared" si="5"/>
        <v>105624.11304347827</v>
      </c>
    </row>
    <row r="29" spans="1:22" x14ac:dyDescent="0.25">
      <c r="A29" s="69" t="s">
        <v>87</v>
      </c>
      <c r="B29" s="136">
        <f t="shared" ref="B29:V29" si="6">IFERROR(B18/B8,"-")</f>
        <v>23394.295454545456</v>
      </c>
      <c r="C29" s="136">
        <f t="shared" si="6"/>
        <v>15110.505050505051</v>
      </c>
      <c r="D29" s="136">
        <f t="shared" si="6"/>
        <v>30312.952380952382</v>
      </c>
      <c r="E29" s="136">
        <f t="shared" si="6"/>
        <v>19622.914285714287</v>
      </c>
      <c r="F29" s="136">
        <f t="shared" si="6"/>
        <v>11735.941176470587</v>
      </c>
      <c r="G29" s="136">
        <f t="shared" si="6"/>
        <v>20344.801587301587</v>
      </c>
      <c r="H29" s="136">
        <f t="shared" si="6"/>
        <v>28476.322580645163</v>
      </c>
      <c r="I29" s="136">
        <f t="shared" si="6"/>
        <v>31282.766666666666</v>
      </c>
      <c r="J29" s="136">
        <f t="shared" si="6"/>
        <v>25099.870370370369</v>
      </c>
      <c r="K29" s="136">
        <f t="shared" si="6"/>
        <v>20796.007874015748</v>
      </c>
      <c r="L29" s="136">
        <f t="shared" si="6"/>
        <v>18070.686131386861</v>
      </c>
      <c r="M29" s="136">
        <f t="shared" si="6"/>
        <v>30582.833333333332</v>
      </c>
      <c r="N29" s="136">
        <f t="shared" si="6"/>
        <v>21693.34375</v>
      </c>
      <c r="O29" s="161">
        <f t="shared" si="6"/>
        <v>21887.625635808748</v>
      </c>
      <c r="P29" s="136">
        <f t="shared" si="6"/>
        <v>10556</v>
      </c>
      <c r="Q29" s="136" t="str">
        <f t="shared" si="6"/>
        <v>-</v>
      </c>
      <c r="R29" s="136">
        <f t="shared" si="6"/>
        <v>45742.333333333336</v>
      </c>
      <c r="S29" s="136" t="str">
        <f t="shared" si="6"/>
        <v>-</v>
      </c>
      <c r="T29" s="136">
        <f t="shared" si="6"/>
        <v>37811</v>
      </c>
      <c r="U29" s="136">
        <f t="shared" si="6"/>
        <v>37316.571428571428</v>
      </c>
      <c r="V29" s="136">
        <f t="shared" si="6"/>
        <v>22018.960566228514</v>
      </c>
    </row>
    <row r="30" spans="1:22" x14ac:dyDescent="0.3">
      <c r="A30" s="132" t="s">
        <v>420</v>
      </c>
      <c r="B30" s="137">
        <f t="shared" ref="B30:V30" si="7">IFERROR(B19/B9,"-")</f>
        <v>50713.25</v>
      </c>
      <c r="C30" s="137">
        <f t="shared" si="7"/>
        <v>25463.504424778763</v>
      </c>
      <c r="D30" s="137">
        <f t="shared" si="7"/>
        <v>58730.966666666667</v>
      </c>
      <c r="E30" s="137">
        <f t="shared" si="7"/>
        <v>33481.886075949369</v>
      </c>
      <c r="F30" s="137">
        <f t="shared" si="7"/>
        <v>18748.36842105263</v>
      </c>
      <c r="G30" s="137">
        <f t="shared" si="7"/>
        <v>37747.966666666667</v>
      </c>
      <c r="H30" s="137">
        <f t="shared" si="7"/>
        <v>67450.333333333328</v>
      </c>
      <c r="I30" s="137">
        <f t="shared" si="7"/>
        <v>240266.48076923078</v>
      </c>
      <c r="J30" s="137">
        <f t="shared" si="7"/>
        <v>49625.985507246376</v>
      </c>
      <c r="K30" s="137">
        <f t="shared" si="7"/>
        <v>40591.993506493505</v>
      </c>
      <c r="L30" s="137">
        <f t="shared" si="7"/>
        <v>38248.310559006211</v>
      </c>
      <c r="M30" s="137">
        <f t="shared" si="7"/>
        <v>57114.840579710144</v>
      </c>
      <c r="N30" s="137">
        <f t="shared" si="7"/>
        <v>101906.53846153847</v>
      </c>
      <c r="O30" s="162">
        <f t="shared" si="7"/>
        <v>54398.927759740262</v>
      </c>
      <c r="P30" s="137">
        <f t="shared" si="7"/>
        <v>64699.5</v>
      </c>
      <c r="Q30" s="137">
        <f t="shared" si="7"/>
        <v>121663.66666666667</v>
      </c>
      <c r="R30" s="137">
        <f t="shared" si="7"/>
        <v>72619</v>
      </c>
      <c r="S30" s="137">
        <f t="shared" si="7"/>
        <v>178238</v>
      </c>
      <c r="T30" s="137">
        <f t="shared" si="7"/>
        <v>52579</v>
      </c>
      <c r="U30" s="137">
        <f t="shared" si="7"/>
        <v>95554.304347826081</v>
      </c>
      <c r="V30" s="137">
        <f t="shared" si="7"/>
        <v>55153.169721115541</v>
      </c>
    </row>
    <row r="31" spans="1:22" x14ac:dyDescent="0.3">
      <c r="A31" s="70" t="s">
        <v>90</v>
      </c>
    </row>
    <row r="32" spans="1:22" x14ac:dyDescent="0.3">
      <c r="A32" s="73" t="s">
        <v>91</v>
      </c>
    </row>
  </sheetData>
  <pageMargins left="0.25" right="0.25" top="0.75" bottom="0.75" header="0.3" footer="0.3"/>
  <pageSetup paperSize="8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showGridLines="0" topLeftCell="E16" workbookViewId="0">
      <selection activeCell="B36" sqref="B36"/>
    </sheetView>
  </sheetViews>
  <sheetFormatPr baseColWidth="10" defaultColWidth="11.44140625" defaultRowHeight="14.4" x14ac:dyDescent="0.3"/>
  <cols>
    <col min="1" max="1" width="45" style="67" customWidth="1"/>
    <col min="2" max="2" width="10.109375" style="67" customWidth="1"/>
    <col min="3" max="3" width="11.33203125" style="67" customWidth="1"/>
    <col min="4" max="8" width="10.109375" style="67" customWidth="1"/>
    <col min="9" max="9" width="12.6640625" style="67" customWidth="1"/>
    <col min="10" max="10" width="11.33203125" style="67" customWidth="1"/>
    <col min="11" max="11" width="10.109375" style="67" customWidth="1"/>
    <col min="12" max="14" width="11.44140625" style="67" customWidth="1"/>
    <col min="15" max="15" width="14.109375" style="67" customWidth="1"/>
    <col min="16" max="16" width="12.33203125" style="67" customWidth="1"/>
    <col min="17" max="17" width="11.109375" style="67" customWidth="1"/>
    <col min="18" max="21" width="9.5546875" style="67" customWidth="1"/>
    <col min="22" max="22" width="14.44140625" style="67" customWidth="1"/>
    <col min="23" max="16384" width="11.44140625" style="67"/>
  </cols>
  <sheetData>
    <row r="1" spans="1:22" s="65" customFormat="1" ht="17.399999999999999" x14ac:dyDescent="0.3">
      <c r="A1" s="63" t="s">
        <v>416</v>
      </c>
      <c r="B1" s="64"/>
      <c r="C1" s="64"/>
      <c r="D1" s="64"/>
      <c r="E1" s="64"/>
      <c r="F1" s="64"/>
      <c r="G1" s="64"/>
    </row>
    <row r="2" spans="1:22" x14ac:dyDescent="0.3">
      <c r="A2" s="66"/>
    </row>
    <row r="3" spans="1:22" x14ac:dyDescent="0.3">
      <c r="A3" s="74" t="s">
        <v>431</v>
      </c>
    </row>
    <row r="4" spans="1:22" ht="42.6" customHeight="1" x14ac:dyDescent="0.3">
      <c r="A4" s="180" t="str">
        <f>+'2.5REG EPCI'!A4</f>
        <v>Au 1er janvier 2025</v>
      </c>
      <c r="B4" s="131" t="s">
        <v>17</v>
      </c>
      <c r="C4" s="131" t="s">
        <v>18</v>
      </c>
      <c r="D4" s="131" t="s">
        <v>19</v>
      </c>
      <c r="E4" s="131" t="s">
        <v>20</v>
      </c>
      <c r="F4" s="131" t="s">
        <v>21</v>
      </c>
      <c r="G4" s="131" t="s">
        <v>22</v>
      </c>
      <c r="H4" s="131" t="s">
        <v>23</v>
      </c>
      <c r="I4" s="131" t="s">
        <v>24</v>
      </c>
      <c r="J4" s="131" t="s">
        <v>25</v>
      </c>
      <c r="K4" s="131" t="s">
        <v>26</v>
      </c>
      <c r="L4" s="131" t="s">
        <v>27</v>
      </c>
      <c r="M4" s="131" t="s">
        <v>28</v>
      </c>
      <c r="N4" s="131" t="s">
        <v>29</v>
      </c>
      <c r="O4" s="158" t="s">
        <v>0</v>
      </c>
      <c r="P4" s="131" t="s">
        <v>1</v>
      </c>
      <c r="Q4" s="131" t="s">
        <v>2</v>
      </c>
      <c r="R4" s="131" t="s">
        <v>3</v>
      </c>
      <c r="S4" s="131" t="s">
        <v>4</v>
      </c>
      <c r="T4" s="131" t="s">
        <v>5</v>
      </c>
      <c r="U4" s="158" t="s">
        <v>11</v>
      </c>
      <c r="V4" s="158" t="s">
        <v>12</v>
      </c>
    </row>
    <row r="5" spans="1:22" x14ac:dyDescent="0.25">
      <c r="A5" s="75" t="s">
        <v>92</v>
      </c>
      <c r="B5" s="72">
        <f>IF(Données!B170=".",0,Données!B170)</f>
        <v>415</v>
      </c>
      <c r="C5" s="72">
        <f>IF(Données!C170=".",0,Données!C170)</f>
        <v>575</v>
      </c>
      <c r="D5" s="72">
        <f>IF(Données!D170=".",0,Données!D170)</f>
        <v>120</v>
      </c>
      <c r="E5" s="72">
        <f>IF(Données!E170=".",0,Données!E170)</f>
        <v>320</v>
      </c>
      <c r="F5" s="72">
        <f>IF(Données!F170=".",0,Données!F170)</f>
        <v>14</v>
      </c>
      <c r="G5" s="72">
        <f>IF(Données!G170=".",0,Données!G170)</f>
        <v>623</v>
      </c>
      <c r="H5" s="72">
        <f>IF(Données!H170=".",0,Données!H170)</f>
        <v>547</v>
      </c>
      <c r="I5" s="72">
        <f>IF(Données!I170=".",0,Données!I170)</f>
        <v>311</v>
      </c>
      <c r="J5" s="72">
        <f>IF(Données!J170=".",0,Données!J170)</f>
        <v>214</v>
      </c>
      <c r="K5" s="72">
        <f>IF(Données!K170=".",0,Données!K170)</f>
        <v>584</v>
      </c>
      <c r="L5" s="72">
        <f>IF(Données!L170=".",0,Données!L170)</f>
        <v>365</v>
      </c>
      <c r="M5" s="72">
        <f>IF(Données!M170=".",0,Données!M170)</f>
        <v>120</v>
      </c>
      <c r="N5" s="72">
        <f>IF(Données!N170=".",0,Données!N170)</f>
        <v>93</v>
      </c>
      <c r="O5" s="159">
        <f>SUM(B5:N5)</f>
        <v>4301</v>
      </c>
      <c r="P5" s="72">
        <f>IF(Données!P170=".",0,Données!P170)</f>
        <v>4</v>
      </c>
      <c r="Q5" s="72">
        <f>IF(Données!Q170=".",0,Données!Q170)</f>
        <v>0</v>
      </c>
      <c r="R5" s="72">
        <f>IF(Données!R170=".",0,Données!R170)</f>
        <v>1</v>
      </c>
      <c r="S5" s="72">
        <f>IF(Données!S170=".",0,Données!S170)</f>
        <v>1</v>
      </c>
      <c r="T5" s="72">
        <f>IF(Données!T170=".",0,Données!T170)</f>
        <v>0</v>
      </c>
      <c r="U5" s="159">
        <f>SUM(P5:T5)</f>
        <v>6</v>
      </c>
      <c r="V5" s="159">
        <f>O5+U5</f>
        <v>4307</v>
      </c>
    </row>
    <row r="6" spans="1:22" x14ac:dyDescent="0.25">
      <c r="A6" s="75" t="s">
        <v>93</v>
      </c>
      <c r="B6" s="72">
        <f>IF(Données!B171=".",0,Données!B171)</f>
        <v>159</v>
      </c>
      <c r="C6" s="72">
        <f>IF(Données!C171=".",0,Données!C171)</f>
        <v>120</v>
      </c>
      <c r="D6" s="72">
        <f>IF(Données!D171=".",0,Données!D171)</f>
        <v>17</v>
      </c>
      <c r="E6" s="72">
        <f>IF(Données!E171=".",0,Données!E171)</f>
        <v>111</v>
      </c>
      <c r="F6" s="72">
        <f>IF(Données!F171=".",0,Données!F171)</f>
        <v>17</v>
      </c>
      <c r="G6" s="72">
        <f>IF(Données!G171=".",0,Données!G171)</f>
        <v>162</v>
      </c>
      <c r="H6" s="72">
        <f>IF(Données!H171=".",0,Données!H171)</f>
        <v>71</v>
      </c>
      <c r="I6" s="72">
        <f>IF(Données!I171=".",0,Données!I171)</f>
        <v>41</v>
      </c>
      <c r="J6" s="72">
        <f>IF(Données!J171=".",0,Données!J171)</f>
        <v>191</v>
      </c>
      <c r="K6" s="72">
        <f>IF(Données!K171=".",0,Données!K171)</f>
        <v>86</v>
      </c>
      <c r="L6" s="72">
        <f>IF(Données!L171=".",0,Données!L171)</f>
        <v>136</v>
      </c>
      <c r="M6" s="72">
        <f>IF(Données!M171=".",0,Données!M171)</f>
        <v>28</v>
      </c>
      <c r="N6" s="72">
        <f>IF(Données!N171=".",0,Données!N171)</f>
        <v>32</v>
      </c>
      <c r="O6" s="159">
        <f t="shared" ref="O6:O11" si="0">SUM(B6:N6)</f>
        <v>1171</v>
      </c>
      <c r="P6" s="72">
        <f>IF(Données!P171=".",0,Données!P171)</f>
        <v>1</v>
      </c>
      <c r="Q6" s="72">
        <f>IF(Données!Q171=".",0,Données!Q171)</f>
        <v>0</v>
      </c>
      <c r="R6" s="72">
        <f>IF(Données!R171=".",0,Données!R171)</f>
        <v>0</v>
      </c>
      <c r="S6" s="72">
        <f>IF(Données!S171=".",0,Données!S171)</f>
        <v>0</v>
      </c>
      <c r="T6" s="72">
        <f>IF(Données!T171=".",0,Données!T171)</f>
        <v>0</v>
      </c>
      <c r="U6" s="159">
        <f t="shared" ref="U6:U11" si="1">SUM(P6:T6)</f>
        <v>1</v>
      </c>
      <c r="V6" s="159">
        <f t="shared" ref="V6:V11" si="2">O6+U6</f>
        <v>1172</v>
      </c>
    </row>
    <row r="7" spans="1:22" x14ac:dyDescent="0.25">
      <c r="A7" s="75" t="s">
        <v>94</v>
      </c>
      <c r="B7" s="72">
        <f>IF(Données!B172=".",0,Données!B172)</f>
        <v>0</v>
      </c>
      <c r="C7" s="72">
        <f>IF(Données!C172=".",0,Données!C172)</f>
        <v>0</v>
      </c>
      <c r="D7" s="72">
        <f>IF(Données!D172=".",0,Données!D172)</f>
        <v>0</v>
      </c>
      <c r="E7" s="72">
        <f>IF(Données!E172=".",0,Données!E172)</f>
        <v>0</v>
      </c>
      <c r="F7" s="72">
        <f>IF(Données!F172=".",0,Données!F172)</f>
        <v>0</v>
      </c>
      <c r="G7" s="72">
        <f>IF(Données!G172=".",0,Données!G172)</f>
        <v>0</v>
      </c>
      <c r="H7" s="72">
        <f>IF(Données!H172=".",0,Données!H172)</f>
        <v>0</v>
      </c>
      <c r="I7" s="72">
        <f>IF(Données!I172=".",0,Données!I172)</f>
        <v>11</v>
      </c>
      <c r="J7" s="72">
        <f>IF(Données!J172=".",0,Données!J172)</f>
        <v>0</v>
      </c>
      <c r="K7" s="72">
        <f>IF(Données!K172=".",0,Données!K172)</f>
        <v>0</v>
      </c>
      <c r="L7" s="72">
        <f>IF(Données!L172=".",0,Données!L172)</f>
        <v>0</v>
      </c>
      <c r="M7" s="72">
        <f>IF(Données!M172=".",0,Données!M172)</f>
        <v>0</v>
      </c>
      <c r="N7" s="72">
        <f>IF(Données!N172=".",0,Données!N172)</f>
        <v>0</v>
      </c>
      <c r="O7" s="159">
        <f t="shared" si="0"/>
        <v>11</v>
      </c>
      <c r="P7" s="72">
        <f>IF(Données!P172=".",0,Données!P172)</f>
        <v>0</v>
      </c>
      <c r="Q7" s="72">
        <f>IF(Données!Q172=".",0,Données!Q172)</f>
        <v>0</v>
      </c>
      <c r="R7" s="72">
        <f>IF(Données!R172=".",0,Données!R172)</f>
        <v>0</v>
      </c>
      <c r="S7" s="72">
        <f>IF(Données!S172=".",0,Données!S172)</f>
        <v>0</v>
      </c>
      <c r="T7" s="72">
        <f>IF(Données!T172=".",0,Données!T172)</f>
        <v>0</v>
      </c>
      <c r="U7" s="159">
        <f t="shared" si="1"/>
        <v>0</v>
      </c>
      <c r="V7" s="159">
        <f t="shared" si="2"/>
        <v>11</v>
      </c>
    </row>
    <row r="8" spans="1:22" x14ac:dyDescent="0.25">
      <c r="A8" s="75" t="s">
        <v>95</v>
      </c>
      <c r="B8" s="72">
        <f>IF(Données!B173=".",0,Données!B173)</f>
        <v>365</v>
      </c>
      <c r="C8" s="72">
        <f>IF(Données!C173=".",0,Données!C173)</f>
        <v>196</v>
      </c>
      <c r="D8" s="72">
        <f>IF(Données!D173=".",0,Données!D173)</f>
        <v>112</v>
      </c>
      <c r="E8" s="72">
        <f>IF(Données!E173=".",0,Données!E173)</f>
        <v>193</v>
      </c>
      <c r="F8" s="72">
        <f>IF(Données!F173=".",0,Données!F173)</f>
        <v>11</v>
      </c>
      <c r="G8" s="72">
        <f>IF(Données!G173=".",0,Données!G173)</f>
        <v>296</v>
      </c>
      <c r="H8" s="72">
        <f>IF(Données!H173=".",0,Données!H173)</f>
        <v>191</v>
      </c>
      <c r="I8" s="72">
        <f>IF(Données!I173=".",0,Données!I173)</f>
        <v>197</v>
      </c>
      <c r="J8" s="72">
        <f>IF(Données!J173=".",0,Données!J173)</f>
        <v>163</v>
      </c>
      <c r="K8" s="72">
        <f>IF(Données!K173=".",0,Données!K173)</f>
        <v>344</v>
      </c>
      <c r="L8" s="72">
        <f>IF(Données!L173=".",0,Données!L173)</f>
        <v>378</v>
      </c>
      <c r="M8" s="72">
        <f>IF(Données!M173=".",0,Données!M173)</f>
        <v>111</v>
      </c>
      <c r="N8" s="72">
        <f>IF(Données!N173=".",0,Données!N173)</f>
        <v>108</v>
      </c>
      <c r="O8" s="159">
        <f t="shared" si="0"/>
        <v>2665</v>
      </c>
      <c r="P8" s="72">
        <f>IF(Données!P173=".",0,Données!P173)</f>
        <v>5</v>
      </c>
      <c r="Q8" s="72">
        <f>IF(Données!Q173=".",0,Données!Q173)</f>
        <v>4</v>
      </c>
      <c r="R8" s="72">
        <f>IF(Données!R173=".",0,Données!R173)</f>
        <v>2</v>
      </c>
      <c r="S8" s="72">
        <f>IF(Données!S173=".",0,Données!S173)</f>
        <v>7</v>
      </c>
      <c r="T8" s="72">
        <f>IF(Données!T173=".",0,Données!T173)</f>
        <v>3</v>
      </c>
      <c r="U8" s="159">
        <f t="shared" si="1"/>
        <v>21</v>
      </c>
      <c r="V8" s="159">
        <f t="shared" si="2"/>
        <v>2686</v>
      </c>
    </row>
    <row r="9" spans="1:22" x14ac:dyDescent="0.25">
      <c r="A9" s="75" t="s">
        <v>96</v>
      </c>
      <c r="B9" s="72">
        <f>IF(Données!B174=".",0,Données!B174)</f>
        <v>2</v>
      </c>
      <c r="C9" s="72">
        <f>IF(Données!C174=".",0,Données!C174)</f>
        <v>2</v>
      </c>
      <c r="D9" s="72">
        <f>IF(Données!D174=".",0,Données!D174)</f>
        <v>2</v>
      </c>
      <c r="E9" s="72">
        <f>IF(Données!E174=".",0,Données!E174)</f>
        <v>0</v>
      </c>
      <c r="F9" s="72">
        <f>IF(Données!F174=".",0,Données!F174)</f>
        <v>0</v>
      </c>
      <c r="G9" s="72">
        <f>IF(Données!G174=".",0,Données!G174)</f>
        <v>4</v>
      </c>
      <c r="H9" s="72">
        <f>IF(Données!H174=".",0,Données!H174)</f>
        <v>5</v>
      </c>
      <c r="I9" s="72">
        <f>IF(Données!I174=".",0,Données!I174)</f>
        <v>0</v>
      </c>
      <c r="J9" s="72">
        <f>IF(Données!J174=".",0,Données!J174)</f>
        <v>4</v>
      </c>
      <c r="K9" s="72">
        <f>IF(Données!K174=".",0,Données!K174)</f>
        <v>1</v>
      </c>
      <c r="L9" s="72">
        <f>IF(Données!L174=".",0,Données!L174)</f>
        <v>1</v>
      </c>
      <c r="M9" s="72">
        <f>IF(Données!M174=".",0,Données!M174)</f>
        <v>2</v>
      </c>
      <c r="N9" s="72">
        <f>IF(Données!N174=".",0,Données!N174)</f>
        <v>1</v>
      </c>
      <c r="O9" s="159">
        <f t="shared" si="0"/>
        <v>24</v>
      </c>
      <c r="P9" s="72">
        <f>IF(Données!P174=".",0,Données!P174)</f>
        <v>0</v>
      </c>
      <c r="Q9" s="72">
        <f>IF(Données!Q174=".",0,Données!Q174)</f>
        <v>0</v>
      </c>
      <c r="R9" s="72">
        <f>IF(Données!R174=".",0,Données!R174)</f>
        <v>0</v>
      </c>
      <c r="S9" s="72">
        <f>IF(Données!S174=".",0,Données!S174)</f>
        <v>0</v>
      </c>
      <c r="T9" s="72">
        <f>IF(Données!T174=".",0,Données!T174)</f>
        <v>0</v>
      </c>
      <c r="U9" s="159">
        <f t="shared" si="1"/>
        <v>0</v>
      </c>
      <c r="V9" s="159">
        <f t="shared" si="2"/>
        <v>24</v>
      </c>
    </row>
    <row r="10" spans="1:22" x14ac:dyDescent="0.25">
      <c r="A10" s="75" t="s">
        <v>97</v>
      </c>
      <c r="B10" s="72">
        <f>IF(Données!B175=".",0,Données!B175)</f>
        <v>5</v>
      </c>
      <c r="C10" s="72">
        <f>IF(Données!C175=".",0,Données!C175)</f>
        <v>14</v>
      </c>
      <c r="D10" s="72">
        <f>IF(Données!D175=".",0,Données!D175)</f>
        <v>5</v>
      </c>
      <c r="E10" s="72">
        <f>IF(Données!E175=".",0,Données!E175)</f>
        <v>6</v>
      </c>
      <c r="F10" s="72">
        <f>IF(Données!F175=".",0,Données!F175)</f>
        <v>2</v>
      </c>
      <c r="G10" s="72">
        <f>IF(Données!G175=".",0,Données!G175)</f>
        <v>26</v>
      </c>
      <c r="H10" s="72">
        <f>IF(Données!H175=".",0,Données!H175)</f>
        <v>8</v>
      </c>
      <c r="I10" s="72">
        <f>IF(Données!I175=".",0,Données!I175)</f>
        <v>0</v>
      </c>
      <c r="J10" s="72">
        <f>IF(Données!J175=".",0,Données!J175)</f>
        <v>8</v>
      </c>
      <c r="K10" s="72">
        <f>IF(Données!K175=".",0,Données!K175)</f>
        <v>14</v>
      </c>
      <c r="L10" s="72">
        <f>IF(Données!L175=".",0,Données!L175)</f>
        <v>29</v>
      </c>
      <c r="M10" s="72">
        <f>IF(Données!M175=".",0,Données!M175)</f>
        <v>3</v>
      </c>
      <c r="N10" s="72">
        <f>IF(Données!N175=".",0,Données!N175)</f>
        <v>2</v>
      </c>
      <c r="O10" s="159">
        <f t="shared" si="0"/>
        <v>122</v>
      </c>
      <c r="P10" s="72">
        <f>IF(Données!P175=".",0,Données!P175)</f>
        <v>0</v>
      </c>
      <c r="Q10" s="72">
        <f>IF(Données!Q175=".",0,Données!Q175)</f>
        <v>0</v>
      </c>
      <c r="R10" s="72">
        <f>IF(Données!R175=".",0,Données!R175)</f>
        <v>0</v>
      </c>
      <c r="S10" s="72">
        <f>IF(Données!S175=".",0,Données!S175)</f>
        <v>0</v>
      </c>
      <c r="T10" s="72">
        <f>IF(Données!T175=".",0,Données!T175)</f>
        <v>0</v>
      </c>
      <c r="U10" s="159">
        <f t="shared" si="1"/>
        <v>0</v>
      </c>
      <c r="V10" s="159">
        <f t="shared" si="2"/>
        <v>122</v>
      </c>
    </row>
    <row r="11" spans="1:22" x14ac:dyDescent="0.3">
      <c r="A11" s="76" t="s">
        <v>9</v>
      </c>
      <c r="B11" s="135">
        <f>IF(Données!B176=".",0,Données!B176)</f>
        <v>946</v>
      </c>
      <c r="C11" s="135">
        <f>IF(Données!C176=".",0,Données!C176)</f>
        <v>907</v>
      </c>
      <c r="D11" s="135">
        <f>IF(Données!D176=".",0,Données!D176)</f>
        <v>256</v>
      </c>
      <c r="E11" s="135">
        <f>IF(Données!E176=".",0,Données!E176)</f>
        <v>630</v>
      </c>
      <c r="F11" s="135">
        <f>IF(Données!F176=".",0,Données!F176)</f>
        <v>44</v>
      </c>
      <c r="G11" s="135">
        <f>IF(Données!G176=".",0,Données!G176)</f>
        <v>1111</v>
      </c>
      <c r="H11" s="135">
        <f>IF(Données!H176=".",0,Données!H176)</f>
        <v>822</v>
      </c>
      <c r="I11" s="135">
        <f>IF(Données!I176=".",0,Données!I176)</f>
        <v>560</v>
      </c>
      <c r="J11" s="135">
        <f>IF(Données!J176=".",0,Données!J176)</f>
        <v>580</v>
      </c>
      <c r="K11" s="135">
        <f>IF(Données!K176=".",0,Données!K176)</f>
        <v>1029</v>
      </c>
      <c r="L11" s="135">
        <f>IF(Données!L176=".",0,Données!L176)</f>
        <v>909</v>
      </c>
      <c r="M11" s="135">
        <f>IF(Données!M176=".",0,Données!M176)</f>
        <v>264</v>
      </c>
      <c r="N11" s="135">
        <f>IF(Données!N176=".",0,Données!N176)</f>
        <v>236</v>
      </c>
      <c r="O11" s="135">
        <f t="shared" si="0"/>
        <v>8294</v>
      </c>
      <c r="P11" s="135">
        <f>IF(Données!P176=".",0,Données!P176)</f>
        <v>10</v>
      </c>
      <c r="Q11" s="135">
        <f>IF(Données!Q176=".",0,Données!Q176)</f>
        <v>4</v>
      </c>
      <c r="R11" s="135">
        <f>IF(Données!R176=".",0,Données!R176)</f>
        <v>3</v>
      </c>
      <c r="S11" s="135">
        <f>IF(Données!S176=".",0,Données!S176)</f>
        <v>8</v>
      </c>
      <c r="T11" s="135">
        <f>IF(Données!T176=".",0,Données!T176)</f>
        <v>3</v>
      </c>
      <c r="U11" s="163">
        <f t="shared" si="1"/>
        <v>28</v>
      </c>
      <c r="V11" s="163">
        <f t="shared" si="2"/>
        <v>8322</v>
      </c>
    </row>
    <row r="12" spans="1:22" x14ac:dyDescent="0.3">
      <c r="A12" s="70" t="s">
        <v>90</v>
      </c>
    </row>
    <row r="13" spans="1:22" x14ac:dyDescent="0.3">
      <c r="A13" s="70"/>
    </row>
    <row r="14" spans="1:22" x14ac:dyDescent="0.3">
      <c r="A14" s="70"/>
    </row>
    <row r="15" spans="1:22" x14ac:dyDescent="0.25">
      <c r="A15" s="71" t="s">
        <v>10</v>
      </c>
    </row>
    <row r="16" spans="1:22" ht="16.2" x14ac:dyDescent="0.3">
      <c r="A16" s="68" t="s">
        <v>148</v>
      </c>
    </row>
    <row r="17" spans="1:22" ht="44.4" customHeight="1" x14ac:dyDescent="0.3">
      <c r="A17" s="180" t="str">
        <f>+A4</f>
        <v>Au 1er janvier 2025</v>
      </c>
      <c r="B17" s="131" t="s">
        <v>17</v>
      </c>
      <c r="C17" s="131" t="s">
        <v>18</v>
      </c>
      <c r="D17" s="131" t="s">
        <v>19</v>
      </c>
      <c r="E17" s="131" t="s">
        <v>20</v>
      </c>
      <c r="F17" s="131" t="s">
        <v>21</v>
      </c>
      <c r="G17" s="131" t="s">
        <v>22</v>
      </c>
      <c r="H17" s="131" t="s">
        <v>23</v>
      </c>
      <c r="I17" s="131" t="s">
        <v>24</v>
      </c>
      <c r="J17" s="131" t="s">
        <v>25</v>
      </c>
      <c r="K17" s="131" t="s">
        <v>26</v>
      </c>
      <c r="L17" s="131" t="s">
        <v>27</v>
      </c>
      <c r="M17" s="131" t="s">
        <v>28</v>
      </c>
      <c r="N17" s="131" t="s">
        <v>29</v>
      </c>
      <c r="O17" s="158" t="s">
        <v>0</v>
      </c>
      <c r="P17" s="131" t="s">
        <v>1</v>
      </c>
      <c r="Q17" s="131" t="s">
        <v>2</v>
      </c>
      <c r="R17" s="131" t="s">
        <v>3</v>
      </c>
      <c r="S17" s="131" t="s">
        <v>4</v>
      </c>
      <c r="T17" s="131" t="s">
        <v>5</v>
      </c>
      <c r="U17" s="158" t="s">
        <v>11</v>
      </c>
      <c r="V17" s="158" t="s">
        <v>12</v>
      </c>
    </row>
    <row r="18" spans="1:22" x14ac:dyDescent="0.25">
      <c r="A18" s="75" t="s">
        <v>92</v>
      </c>
      <c r="B18" s="72">
        <f>IF(Données!B185=".",0,Données!B185)</f>
        <v>7721793</v>
      </c>
      <c r="C18" s="72">
        <f>IF(Données!C185=".",0,Données!C185)</f>
        <v>2400366</v>
      </c>
      <c r="D18" s="72">
        <f>IF(Données!D185=".",0,Données!D185)</f>
        <v>2037852</v>
      </c>
      <c r="E18" s="72">
        <f>IF(Données!E185=".",0,Données!E185)</f>
        <v>1961467</v>
      </c>
      <c r="F18" s="72">
        <f>IF(Données!F185=".",0,Données!F185)</f>
        <v>70879</v>
      </c>
      <c r="G18" s="72">
        <f>IF(Données!G185=".",0,Données!G185)</f>
        <v>5045370</v>
      </c>
      <c r="H18" s="72">
        <f>IF(Données!H185=".",0,Données!H185)</f>
        <v>5784279</v>
      </c>
      <c r="I18" s="72">
        <f>IF(Données!I185=".",0,Données!I185)</f>
        <v>11766544</v>
      </c>
      <c r="J18" s="72">
        <f>IF(Données!J185=".",0,Données!J185)</f>
        <v>2218959</v>
      </c>
      <c r="K18" s="72">
        <f>IF(Données!K185=".",0,Données!K185)</f>
        <v>5412362</v>
      </c>
      <c r="L18" s="72">
        <f>IF(Données!L185=".",0,Données!L185)</f>
        <v>2991510</v>
      </c>
      <c r="M18" s="72">
        <f>IF(Données!M185=".",0,Données!M185)</f>
        <v>1403883</v>
      </c>
      <c r="N18" s="72">
        <f>IF(Données!N185=".",0,Données!N185)</f>
        <v>3782958</v>
      </c>
      <c r="O18" s="159">
        <f>SUM(B18:N18)</f>
        <v>52598222</v>
      </c>
      <c r="P18" s="72">
        <f>IF(Données!P185=".",0,Données!P185)</f>
        <v>535123</v>
      </c>
      <c r="Q18" s="72">
        <f>IF(Données!Q185=".",0,Données!Q185)</f>
        <v>0</v>
      </c>
      <c r="R18" s="72">
        <f>IF(Données!R185=".",0,Données!R185)</f>
        <v>22465</v>
      </c>
      <c r="S18" s="72">
        <f>IF(Données!S185=".",0,Données!S185)</f>
        <v>891190</v>
      </c>
      <c r="T18" s="72">
        <f>IF(Données!T185=".",0,Données!T185)</f>
        <v>0</v>
      </c>
      <c r="U18" s="159">
        <f t="shared" ref="U18:U23" si="3">SUM(P18:T18)</f>
        <v>1448778</v>
      </c>
      <c r="V18" s="159">
        <f t="shared" ref="V18:V23" si="4">O18+U18</f>
        <v>54047000</v>
      </c>
    </row>
    <row r="19" spans="1:22" x14ac:dyDescent="0.25">
      <c r="A19" s="75" t="s">
        <v>93</v>
      </c>
      <c r="B19" s="72">
        <f>IF(Données!B186=".",0,Données!B186)</f>
        <v>1668675</v>
      </c>
      <c r="C19" s="72">
        <f>IF(Données!C186=".",0,Données!C186)</f>
        <v>881097</v>
      </c>
      <c r="D19" s="72">
        <f>IF(Données!D186=".",0,Données!D186)</f>
        <v>217594</v>
      </c>
      <c r="E19" s="72">
        <f>IF(Données!E186=".",0,Données!E186)</f>
        <v>911882</v>
      </c>
      <c r="F19" s="72">
        <f>IF(Données!F186=".",0,Données!F186)</f>
        <v>217442</v>
      </c>
      <c r="G19" s="72">
        <f>IF(Données!G186=".",0,Données!G186)</f>
        <v>1071846</v>
      </c>
      <c r="H19" s="72">
        <f>IF(Données!H186=".",0,Données!H186)</f>
        <v>1289420</v>
      </c>
      <c r="I19" s="72">
        <f>IF(Données!I186=".",0,Données!I186)</f>
        <v>5708606</v>
      </c>
      <c r="J19" s="72">
        <f>IF(Données!J186=".",0,Données!J186)</f>
        <v>827267</v>
      </c>
      <c r="K19" s="72">
        <f>IF(Données!K186=".",0,Données!K186)</f>
        <v>1783452</v>
      </c>
      <c r="L19" s="72">
        <f>IF(Données!L186=".",0,Données!L186)</f>
        <v>1443617</v>
      </c>
      <c r="M19" s="72">
        <f>IF(Données!M186=".",0,Données!M186)</f>
        <v>257873</v>
      </c>
      <c r="N19" s="72">
        <f>IF(Données!N186=".",0,Données!N186)</f>
        <v>878150</v>
      </c>
      <c r="O19" s="159">
        <f t="shared" ref="O19:O23" si="5">SUM(B19:N19)</f>
        <v>17156921</v>
      </c>
      <c r="P19" s="72">
        <f>IF(Données!P186=".",0,Données!P186)</f>
        <v>99136</v>
      </c>
      <c r="Q19" s="72">
        <f>IF(Données!Q186=".",0,Données!Q186)</f>
        <v>0</v>
      </c>
      <c r="R19" s="72">
        <f>IF(Données!R186=".",0,Données!R186)</f>
        <v>0</v>
      </c>
      <c r="S19" s="72">
        <f>IF(Données!S186=".",0,Données!S186)</f>
        <v>0</v>
      </c>
      <c r="T19" s="72">
        <f>IF(Données!T186=".",0,Données!T186)</f>
        <v>0</v>
      </c>
      <c r="U19" s="159">
        <f t="shared" si="3"/>
        <v>99136</v>
      </c>
      <c r="V19" s="159">
        <f t="shared" si="4"/>
        <v>17256057</v>
      </c>
    </row>
    <row r="20" spans="1:22" x14ac:dyDescent="0.25">
      <c r="A20" s="75" t="s">
        <v>94</v>
      </c>
      <c r="B20" s="72">
        <f>IF(Données!B187=".",0,Données!B187)</f>
        <v>0</v>
      </c>
      <c r="C20" s="72">
        <f>IF(Données!C187=".",0,Données!C187)</f>
        <v>0</v>
      </c>
      <c r="D20" s="72">
        <f>IF(Données!D187=".",0,Données!D187)</f>
        <v>0</v>
      </c>
      <c r="E20" s="72">
        <f>IF(Données!E187=".",0,Données!E187)</f>
        <v>0</v>
      </c>
      <c r="F20" s="72">
        <f>IF(Données!F187=".",0,Données!F187)</f>
        <v>0</v>
      </c>
      <c r="G20" s="72">
        <f>IF(Données!G187=".",0,Données!G187)</f>
        <v>0</v>
      </c>
      <c r="H20" s="72">
        <f>IF(Données!H187=".",0,Données!H187)</f>
        <v>0</v>
      </c>
      <c r="I20" s="72">
        <f>IF(Données!I187=".",0,Données!I187)</f>
        <v>5034162</v>
      </c>
      <c r="J20" s="72">
        <f>IF(Données!J187=".",0,Données!J187)</f>
        <v>0</v>
      </c>
      <c r="K20" s="72">
        <f>IF(Données!K187=".",0,Données!K187)</f>
        <v>0</v>
      </c>
      <c r="L20" s="72">
        <f>IF(Données!L187=".",0,Données!L187)</f>
        <v>0</v>
      </c>
      <c r="M20" s="72">
        <f>IF(Données!M187=".",0,Données!M187)</f>
        <v>0</v>
      </c>
      <c r="N20" s="72">
        <f>IF(Données!N187=".",0,Données!N187)</f>
        <v>0</v>
      </c>
      <c r="O20" s="159">
        <f t="shared" si="5"/>
        <v>5034162</v>
      </c>
      <c r="P20" s="72">
        <f>IF(Données!P187=".",0,Données!P187)</f>
        <v>0</v>
      </c>
      <c r="Q20" s="72">
        <f>IF(Données!Q187=".",0,Données!Q187)</f>
        <v>0</v>
      </c>
      <c r="R20" s="72">
        <f>IF(Données!R187=".",0,Données!R187)</f>
        <v>0</v>
      </c>
      <c r="S20" s="72">
        <f>IF(Données!S187=".",0,Données!S187)</f>
        <v>0</v>
      </c>
      <c r="T20" s="72">
        <f>IF(Données!T187=".",0,Données!T187)</f>
        <v>0</v>
      </c>
      <c r="U20" s="159">
        <f t="shared" si="3"/>
        <v>0</v>
      </c>
      <c r="V20" s="159">
        <f t="shared" si="4"/>
        <v>5034162</v>
      </c>
    </row>
    <row r="21" spans="1:22" x14ac:dyDescent="0.25">
      <c r="A21" s="75" t="s">
        <v>95</v>
      </c>
      <c r="B21" s="72">
        <f>IF(Données!B188=".",0,Données!B188)</f>
        <v>61335128</v>
      </c>
      <c r="C21" s="72">
        <f>IF(Données!C188=".",0,Données!C188)</f>
        <v>17506964</v>
      </c>
      <c r="D21" s="72">
        <f>IF(Données!D188=".",0,Données!D188)</f>
        <v>26831000</v>
      </c>
      <c r="E21" s="72">
        <f>IF(Données!E188=".",0,Données!E188)</f>
        <v>19154476</v>
      </c>
      <c r="F21" s="72">
        <f>IF(Données!F188=".",0,Données!F188)</f>
        <v>765492</v>
      </c>
      <c r="G21" s="72">
        <f>IF(Données!G188=".",0,Données!G188)</f>
        <v>38493630</v>
      </c>
      <c r="H21" s="72">
        <f>IF(Données!H188=".",0,Données!H188)</f>
        <v>40008748</v>
      </c>
      <c r="I21" s="72">
        <f>IF(Données!I188=".",0,Données!I188)</f>
        <v>128895411</v>
      </c>
      <c r="J21" s="72">
        <f>IF(Données!J188=".",0,Données!J188)</f>
        <v>22509676</v>
      </c>
      <c r="K21" s="72">
        <f>IF(Données!K188=".",0,Données!K188)</f>
        <v>55911435</v>
      </c>
      <c r="L21" s="72">
        <f>IF(Données!L188=".",0,Données!L188)</f>
        <v>49143134</v>
      </c>
      <c r="M21" s="72">
        <f>IF(Données!M188=".",0,Données!M188)</f>
        <v>28791500</v>
      </c>
      <c r="N21" s="72">
        <f>IF(Données!N188=".",0,Données!N188)</f>
        <v>33205364</v>
      </c>
      <c r="O21" s="159">
        <f t="shared" si="5"/>
        <v>522551958</v>
      </c>
      <c r="P21" s="72">
        <f>IF(Données!P188=".",0,Données!P188)</f>
        <v>932208</v>
      </c>
      <c r="Q21" s="72">
        <f>IF(Données!Q188=".",0,Données!Q188)</f>
        <v>1246745</v>
      </c>
      <c r="R21" s="72">
        <f>IF(Données!R188=".",0,Données!R188)</f>
        <v>394605</v>
      </c>
      <c r="S21" s="72">
        <f>IF(Données!S188=".",0,Données!S188)</f>
        <v>2780266</v>
      </c>
      <c r="T21" s="72">
        <f>IF(Données!T188=".",0,Données!T188)</f>
        <v>788685</v>
      </c>
      <c r="U21" s="159">
        <f t="shared" si="3"/>
        <v>6142509</v>
      </c>
      <c r="V21" s="159">
        <f t="shared" si="4"/>
        <v>528694467</v>
      </c>
    </row>
    <row r="22" spans="1:22" x14ac:dyDescent="0.25">
      <c r="A22" s="75" t="s">
        <v>96</v>
      </c>
      <c r="B22" s="72">
        <f>IF(Données!B189=".",0,Données!B189)</f>
        <v>814919</v>
      </c>
      <c r="C22" s="72">
        <f>IF(Données!C189=".",0,Données!C189)</f>
        <v>686744</v>
      </c>
      <c r="D22" s="72">
        <f>IF(Données!D189=".",0,Données!D189)</f>
        <v>2283985</v>
      </c>
      <c r="E22" s="72">
        <f>IF(Données!E189=".",0,Données!E189)</f>
        <v>0</v>
      </c>
      <c r="F22" s="72">
        <f>IF(Données!F189=".",0,Données!F189)</f>
        <v>0</v>
      </c>
      <c r="G22" s="72">
        <f>IF(Données!G189=".",0,Données!G189)</f>
        <v>2539037</v>
      </c>
      <c r="H22" s="72">
        <f>IF(Données!H189=".",0,Données!H189)</f>
        <v>1687671</v>
      </c>
      <c r="I22" s="72">
        <f>IF(Données!I189=".",0,Données!I189)</f>
        <v>0</v>
      </c>
      <c r="J22" s="72">
        <f>IF(Données!J189=".",0,Données!J189)</f>
        <v>2934023</v>
      </c>
      <c r="K22" s="72">
        <f>IF(Données!K189=".",0,Données!K189)</f>
        <v>382189</v>
      </c>
      <c r="L22" s="72">
        <f>IF(Données!L189=".",0,Données!L189)</f>
        <v>403917</v>
      </c>
      <c r="M22" s="72">
        <f>IF(Données!M189=".",0,Données!M189)</f>
        <v>1311897</v>
      </c>
      <c r="N22" s="72">
        <f>IF(Données!N189=".",0,Données!N189)</f>
        <v>459192</v>
      </c>
      <c r="O22" s="159">
        <f t="shared" si="5"/>
        <v>13503574</v>
      </c>
      <c r="P22" s="72">
        <f>IF(Données!P189=".",0,Données!P189)</f>
        <v>0</v>
      </c>
      <c r="Q22" s="72">
        <f>IF(Données!Q189=".",0,Données!Q189)</f>
        <v>0</v>
      </c>
      <c r="R22" s="72">
        <f>IF(Données!R189=".",0,Données!R189)</f>
        <v>0</v>
      </c>
      <c r="S22" s="72">
        <f>IF(Données!S189=".",0,Données!S189)</f>
        <v>0</v>
      </c>
      <c r="T22" s="72">
        <f>IF(Données!T189=".",0,Données!T189)</f>
        <v>0</v>
      </c>
      <c r="U22" s="159">
        <f t="shared" si="3"/>
        <v>0</v>
      </c>
      <c r="V22" s="159">
        <f t="shared" si="4"/>
        <v>13503574</v>
      </c>
    </row>
    <row r="23" spans="1:22" x14ac:dyDescent="0.25">
      <c r="A23" s="156" t="s">
        <v>97</v>
      </c>
      <c r="B23" s="157">
        <f>IF(Données!B190=".",0,Données!B190)</f>
        <v>723008</v>
      </c>
      <c r="C23" s="157">
        <f>IF(Données!C190=".",0,Données!C190)</f>
        <v>1076335</v>
      </c>
      <c r="D23" s="157">
        <f>IF(Données!D190=".",0,Données!D190)</f>
        <v>583704</v>
      </c>
      <c r="E23" s="157">
        <f>IF(Données!E190=".",0,Données!E190)</f>
        <v>605469</v>
      </c>
      <c r="F23" s="157">
        <f>IF(Données!F190=".",0,Données!F190)</f>
        <v>50075</v>
      </c>
      <c r="G23" s="157">
        <f>IF(Données!G190=".",0,Données!G190)</f>
        <v>1974523</v>
      </c>
      <c r="H23" s="157">
        <f>IF(Données!H190=".",0,Données!H190)</f>
        <v>845178</v>
      </c>
      <c r="I23" s="157">
        <f>IF(Données!I190=".",0,Données!I190)</f>
        <v>0</v>
      </c>
      <c r="J23" s="157">
        <f>IF(Données!J190=".",0,Données!J190)</f>
        <v>667280</v>
      </c>
      <c r="K23" s="157">
        <f>IF(Données!K190=".",0,Données!K190)</f>
        <v>1025150</v>
      </c>
      <c r="L23" s="157">
        <f>IF(Données!L190=".",0,Données!L190)</f>
        <v>2337106</v>
      </c>
      <c r="M23" s="157">
        <f>IF(Données!M190=".",0,Données!M190)</f>
        <v>319146</v>
      </c>
      <c r="N23" s="157">
        <f>IF(Données!N190=".",0,Données!N190)</f>
        <v>209965</v>
      </c>
      <c r="O23" s="160">
        <f t="shared" si="5"/>
        <v>10416939</v>
      </c>
      <c r="P23" s="157">
        <f>IF(Données!P190=".",0,Données!P190)</f>
        <v>0</v>
      </c>
      <c r="Q23" s="157">
        <f>IF(Données!Q190=".",0,Données!Q190)</f>
        <v>0</v>
      </c>
      <c r="R23" s="157">
        <f>IF(Données!R190=".",0,Données!R190)</f>
        <v>0</v>
      </c>
      <c r="S23" s="157">
        <f>IF(Données!S190=".",0,Données!S190)</f>
        <v>0</v>
      </c>
      <c r="T23" s="157">
        <f>IF(Données!T190=".",0,Données!T190)</f>
        <v>0</v>
      </c>
      <c r="U23" s="160">
        <f t="shared" si="3"/>
        <v>0</v>
      </c>
      <c r="V23" s="160">
        <f t="shared" si="4"/>
        <v>10416939</v>
      </c>
    </row>
    <row r="24" spans="1:22" x14ac:dyDescent="0.3">
      <c r="A24" s="70" t="s">
        <v>90</v>
      </c>
    </row>
    <row r="25" spans="1:22" x14ac:dyDescent="0.3">
      <c r="A25" s="73" t="s">
        <v>417</v>
      </c>
    </row>
    <row r="28" spans="1:22" x14ac:dyDescent="0.3">
      <c r="A28" s="68" t="s">
        <v>406</v>
      </c>
    </row>
    <row r="29" spans="1:22" ht="43.2" x14ac:dyDescent="0.3">
      <c r="A29" s="175" t="str">
        <f>+A4</f>
        <v>Au 1er janvier 2025</v>
      </c>
      <c r="B29" s="131" t="s">
        <v>17</v>
      </c>
      <c r="C29" s="131" t="s">
        <v>18</v>
      </c>
      <c r="D29" s="131" t="s">
        <v>19</v>
      </c>
      <c r="E29" s="131" t="s">
        <v>20</v>
      </c>
      <c r="F29" s="131" t="s">
        <v>21</v>
      </c>
      <c r="G29" s="131" t="s">
        <v>22</v>
      </c>
      <c r="H29" s="131" t="s">
        <v>23</v>
      </c>
      <c r="I29" s="131" t="s">
        <v>24</v>
      </c>
      <c r="J29" s="131" t="s">
        <v>25</v>
      </c>
      <c r="K29" s="131" t="s">
        <v>26</v>
      </c>
      <c r="L29" s="131" t="s">
        <v>27</v>
      </c>
      <c r="M29" s="131" t="s">
        <v>28</v>
      </c>
      <c r="N29" s="131" t="s">
        <v>29</v>
      </c>
      <c r="O29" s="158" t="s">
        <v>0</v>
      </c>
      <c r="P29" s="131" t="s">
        <v>1</v>
      </c>
      <c r="Q29" s="131" t="s">
        <v>2</v>
      </c>
      <c r="R29" s="131" t="s">
        <v>3</v>
      </c>
      <c r="S29" s="131" t="s">
        <v>4</v>
      </c>
      <c r="T29" s="131" t="s">
        <v>5</v>
      </c>
      <c r="U29" s="158" t="s">
        <v>11</v>
      </c>
      <c r="V29" s="158" t="s">
        <v>12</v>
      </c>
    </row>
    <row r="30" spans="1:22" x14ac:dyDescent="0.25">
      <c r="A30" s="75" t="s">
        <v>92</v>
      </c>
      <c r="B30" s="136">
        <f t="shared" ref="B30:V30" si="6">IFERROR(B18/B5,"-")</f>
        <v>18606.730120481927</v>
      </c>
      <c r="C30" s="136">
        <f t="shared" si="6"/>
        <v>4174.5495652173913</v>
      </c>
      <c r="D30" s="136">
        <f t="shared" si="6"/>
        <v>16982.099999999999</v>
      </c>
      <c r="E30" s="136">
        <f t="shared" si="6"/>
        <v>6129.5843750000004</v>
      </c>
      <c r="F30" s="136">
        <f t="shared" si="6"/>
        <v>5062.7857142857147</v>
      </c>
      <c r="G30" s="136">
        <f t="shared" si="6"/>
        <v>8098.5072231139648</v>
      </c>
      <c r="H30" s="136">
        <f t="shared" si="6"/>
        <v>10574.550274223035</v>
      </c>
      <c r="I30" s="136">
        <f t="shared" si="6"/>
        <v>37834.546623794209</v>
      </c>
      <c r="J30" s="136">
        <f t="shared" si="6"/>
        <v>10368.967289719627</v>
      </c>
      <c r="K30" s="136">
        <f t="shared" si="6"/>
        <v>9267.7431506849316</v>
      </c>
      <c r="L30" s="136">
        <f t="shared" si="6"/>
        <v>8195.9178082191775</v>
      </c>
      <c r="M30" s="136">
        <f t="shared" si="6"/>
        <v>11699.025</v>
      </c>
      <c r="N30" s="136">
        <f t="shared" si="6"/>
        <v>40676.967741935485</v>
      </c>
      <c r="O30" s="161">
        <f t="shared" si="6"/>
        <v>12229.300627760986</v>
      </c>
      <c r="P30" s="136">
        <f t="shared" si="6"/>
        <v>133780.75</v>
      </c>
      <c r="Q30" s="136" t="str">
        <f t="shared" si="6"/>
        <v>-</v>
      </c>
      <c r="R30" s="136">
        <f t="shared" si="6"/>
        <v>22465</v>
      </c>
      <c r="S30" s="136">
        <f t="shared" si="6"/>
        <v>891190</v>
      </c>
      <c r="T30" s="136" t="str">
        <f t="shared" si="6"/>
        <v>-</v>
      </c>
      <c r="U30" s="161">
        <f t="shared" si="6"/>
        <v>241463</v>
      </c>
      <c r="V30" s="161">
        <f t="shared" si="6"/>
        <v>12548.641745994892</v>
      </c>
    </row>
    <row r="31" spans="1:22" x14ac:dyDescent="0.25">
      <c r="A31" s="75" t="s">
        <v>93</v>
      </c>
      <c r="B31" s="136">
        <f t="shared" ref="B31:V31" si="7">IFERROR(B19/B6,"-")</f>
        <v>10494.811320754718</v>
      </c>
      <c r="C31" s="136">
        <f t="shared" si="7"/>
        <v>7342.4750000000004</v>
      </c>
      <c r="D31" s="136">
        <f t="shared" si="7"/>
        <v>12799.64705882353</v>
      </c>
      <c r="E31" s="136">
        <f t="shared" si="7"/>
        <v>8215.1531531531527</v>
      </c>
      <c r="F31" s="136">
        <f t="shared" si="7"/>
        <v>12790.705882352941</v>
      </c>
      <c r="G31" s="136">
        <f t="shared" si="7"/>
        <v>6616.333333333333</v>
      </c>
      <c r="H31" s="136">
        <f t="shared" si="7"/>
        <v>18160.845070422536</v>
      </c>
      <c r="I31" s="136">
        <f t="shared" si="7"/>
        <v>139234.29268292684</v>
      </c>
      <c r="J31" s="136">
        <f t="shared" si="7"/>
        <v>4331.2408376963349</v>
      </c>
      <c r="K31" s="136">
        <f t="shared" si="7"/>
        <v>20737.81395348837</v>
      </c>
      <c r="L31" s="136">
        <f t="shared" si="7"/>
        <v>10614.830882352941</v>
      </c>
      <c r="M31" s="136">
        <f t="shared" si="7"/>
        <v>9209.75</v>
      </c>
      <c r="N31" s="136">
        <f t="shared" si="7"/>
        <v>27442.1875</v>
      </c>
      <c r="O31" s="161">
        <f t="shared" si="7"/>
        <v>14651.512382578992</v>
      </c>
      <c r="P31" s="136">
        <f t="shared" si="7"/>
        <v>99136</v>
      </c>
      <c r="Q31" s="136" t="str">
        <f t="shared" si="7"/>
        <v>-</v>
      </c>
      <c r="R31" s="136" t="str">
        <f t="shared" si="7"/>
        <v>-</v>
      </c>
      <c r="S31" s="136" t="str">
        <f t="shared" si="7"/>
        <v>-</v>
      </c>
      <c r="T31" s="136" t="str">
        <f t="shared" si="7"/>
        <v>-</v>
      </c>
      <c r="U31" s="161">
        <f t="shared" si="7"/>
        <v>99136</v>
      </c>
      <c r="V31" s="161">
        <f t="shared" si="7"/>
        <v>14723.598122866893</v>
      </c>
    </row>
    <row r="32" spans="1:22" x14ac:dyDescent="0.25">
      <c r="A32" s="75" t="s">
        <v>94</v>
      </c>
      <c r="B32" s="136" t="str">
        <f t="shared" ref="B32:V32" si="8">IFERROR(B20/B7,"-")</f>
        <v>-</v>
      </c>
      <c r="C32" s="136" t="str">
        <f t="shared" si="8"/>
        <v>-</v>
      </c>
      <c r="D32" s="136" t="str">
        <f t="shared" si="8"/>
        <v>-</v>
      </c>
      <c r="E32" s="136" t="str">
        <f t="shared" si="8"/>
        <v>-</v>
      </c>
      <c r="F32" s="136" t="str">
        <f t="shared" si="8"/>
        <v>-</v>
      </c>
      <c r="G32" s="136" t="str">
        <f t="shared" si="8"/>
        <v>-</v>
      </c>
      <c r="H32" s="136" t="str">
        <f t="shared" si="8"/>
        <v>-</v>
      </c>
      <c r="I32" s="136">
        <f t="shared" si="8"/>
        <v>457651.09090909088</v>
      </c>
      <c r="J32" s="136" t="str">
        <f t="shared" si="8"/>
        <v>-</v>
      </c>
      <c r="K32" s="136" t="str">
        <f t="shared" si="8"/>
        <v>-</v>
      </c>
      <c r="L32" s="136" t="str">
        <f t="shared" si="8"/>
        <v>-</v>
      </c>
      <c r="M32" s="136" t="str">
        <f t="shared" si="8"/>
        <v>-</v>
      </c>
      <c r="N32" s="136" t="str">
        <f t="shared" si="8"/>
        <v>-</v>
      </c>
      <c r="O32" s="161">
        <f t="shared" si="8"/>
        <v>457651.09090909088</v>
      </c>
      <c r="P32" s="136" t="str">
        <f t="shared" si="8"/>
        <v>-</v>
      </c>
      <c r="Q32" s="136" t="str">
        <f t="shared" si="8"/>
        <v>-</v>
      </c>
      <c r="R32" s="136" t="str">
        <f t="shared" si="8"/>
        <v>-</v>
      </c>
      <c r="S32" s="136" t="str">
        <f t="shared" si="8"/>
        <v>-</v>
      </c>
      <c r="T32" s="136" t="str">
        <f t="shared" si="8"/>
        <v>-</v>
      </c>
      <c r="U32" s="161" t="str">
        <f t="shared" si="8"/>
        <v>-</v>
      </c>
      <c r="V32" s="161">
        <f t="shared" si="8"/>
        <v>457651.09090909088</v>
      </c>
    </row>
    <row r="33" spans="1:22" x14ac:dyDescent="0.25">
      <c r="A33" s="75" t="s">
        <v>95</v>
      </c>
      <c r="B33" s="136">
        <f t="shared" ref="B33:V33" si="9">IFERROR(B21/B8,"-")</f>
        <v>168041.44657534247</v>
      </c>
      <c r="C33" s="136">
        <f t="shared" si="9"/>
        <v>89321.244897959186</v>
      </c>
      <c r="D33" s="136">
        <f t="shared" si="9"/>
        <v>239562.5</v>
      </c>
      <c r="E33" s="136">
        <f t="shared" si="9"/>
        <v>99245.989637305698</v>
      </c>
      <c r="F33" s="136">
        <f t="shared" si="9"/>
        <v>69590.181818181823</v>
      </c>
      <c r="G33" s="136">
        <f t="shared" si="9"/>
        <v>130046.04729729729</v>
      </c>
      <c r="H33" s="136">
        <f t="shared" si="9"/>
        <v>209469.88481675394</v>
      </c>
      <c r="I33" s="136">
        <f t="shared" si="9"/>
        <v>654291.42639593908</v>
      </c>
      <c r="J33" s="136">
        <f t="shared" si="9"/>
        <v>138096.17177914109</v>
      </c>
      <c r="K33" s="136">
        <f t="shared" si="9"/>
        <v>162533.24127906977</v>
      </c>
      <c r="L33" s="136">
        <f t="shared" si="9"/>
        <v>130008.291005291</v>
      </c>
      <c r="M33" s="136">
        <f t="shared" si="9"/>
        <v>259382.88288288287</v>
      </c>
      <c r="N33" s="136">
        <f t="shared" si="9"/>
        <v>307457.0740740741</v>
      </c>
      <c r="O33" s="161">
        <f t="shared" si="9"/>
        <v>196079.53395872421</v>
      </c>
      <c r="P33" s="136">
        <f t="shared" si="9"/>
        <v>186441.60000000001</v>
      </c>
      <c r="Q33" s="136">
        <f t="shared" si="9"/>
        <v>311686.25</v>
      </c>
      <c r="R33" s="136">
        <f t="shared" si="9"/>
        <v>197302.5</v>
      </c>
      <c r="S33" s="136">
        <f t="shared" si="9"/>
        <v>397180.85714285716</v>
      </c>
      <c r="T33" s="136">
        <f t="shared" si="9"/>
        <v>262895</v>
      </c>
      <c r="U33" s="161">
        <f t="shared" si="9"/>
        <v>292500.42857142858</v>
      </c>
      <c r="V33" s="161">
        <f t="shared" si="9"/>
        <v>196833.38309754283</v>
      </c>
    </row>
    <row r="34" spans="1:22" x14ac:dyDescent="0.25">
      <c r="A34" s="75" t="s">
        <v>96</v>
      </c>
      <c r="B34" s="136">
        <f t="shared" ref="B34:V34" si="10">IFERROR(B22/B9,"-")</f>
        <v>407459.5</v>
      </c>
      <c r="C34" s="136">
        <f t="shared" si="10"/>
        <v>343372</v>
      </c>
      <c r="D34" s="136">
        <f t="shared" si="10"/>
        <v>1141992.5</v>
      </c>
      <c r="E34" s="136" t="str">
        <f t="shared" si="10"/>
        <v>-</v>
      </c>
      <c r="F34" s="136" t="str">
        <f t="shared" si="10"/>
        <v>-</v>
      </c>
      <c r="G34" s="136">
        <f t="shared" si="10"/>
        <v>634759.25</v>
      </c>
      <c r="H34" s="136">
        <f t="shared" si="10"/>
        <v>337534.2</v>
      </c>
      <c r="I34" s="136" t="str">
        <f t="shared" si="10"/>
        <v>-</v>
      </c>
      <c r="J34" s="136">
        <f t="shared" si="10"/>
        <v>733505.75</v>
      </c>
      <c r="K34" s="136">
        <f t="shared" si="10"/>
        <v>382189</v>
      </c>
      <c r="L34" s="136">
        <f t="shared" si="10"/>
        <v>403917</v>
      </c>
      <c r="M34" s="136">
        <f t="shared" si="10"/>
        <v>655948.5</v>
      </c>
      <c r="N34" s="136">
        <f t="shared" si="10"/>
        <v>459192</v>
      </c>
      <c r="O34" s="161">
        <f t="shared" si="10"/>
        <v>562648.91666666663</v>
      </c>
      <c r="P34" s="136" t="str">
        <f t="shared" si="10"/>
        <v>-</v>
      </c>
      <c r="Q34" s="136" t="str">
        <f t="shared" si="10"/>
        <v>-</v>
      </c>
      <c r="R34" s="136" t="str">
        <f t="shared" si="10"/>
        <v>-</v>
      </c>
      <c r="S34" s="136" t="str">
        <f t="shared" si="10"/>
        <v>-</v>
      </c>
      <c r="T34" s="136" t="str">
        <f t="shared" si="10"/>
        <v>-</v>
      </c>
      <c r="U34" s="161" t="str">
        <f t="shared" si="10"/>
        <v>-</v>
      </c>
      <c r="V34" s="161">
        <f t="shared" si="10"/>
        <v>562648.91666666663</v>
      </c>
    </row>
    <row r="35" spans="1:22" x14ac:dyDescent="0.25">
      <c r="A35" s="75" t="s">
        <v>97</v>
      </c>
      <c r="B35" s="136">
        <f t="shared" ref="B35:V35" si="11">IFERROR(B23/B10,"-")</f>
        <v>144601.60000000001</v>
      </c>
      <c r="C35" s="136">
        <f t="shared" si="11"/>
        <v>76881.071428571435</v>
      </c>
      <c r="D35" s="136">
        <f t="shared" si="11"/>
        <v>116740.8</v>
      </c>
      <c r="E35" s="136">
        <f t="shared" si="11"/>
        <v>100911.5</v>
      </c>
      <c r="F35" s="136">
        <f t="shared" si="11"/>
        <v>25037.5</v>
      </c>
      <c r="G35" s="136">
        <f t="shared" si="11"/>
        <v>75943.192307692312</v>
      </c>
      <c r="H35" s="136">
        <f t="shared" si="11"/>
        <v>105647.25</v>
      </c>
      <c r="I35" s="136" t="str">
        <f t="shared" si="11"/>
        <v>-</v>
      </c>
      <c r="J35" s="136">
        <f t="shared" si="11"/>
        <v>83410</v>
      </c>
      <c r="K35" s="136">
        <f t="shared" si="11"/>
        <v>73225</v>
      </c>
      <c r="L35" s="136">
        <f t="shared" si="11"/>
        <v>80589.862068965522</v>
      </c>
      <c r="M35" s="136">
        <f t="shared" si="11"/>
        <v>106382</v>
      </c>
      <c r="N35" s="136">
        <f t="shared" si="11"/>
        <v>104982.5</v>
      </c>
      <c r="O35" s="161">
        <f t="shared" si="11"/>
        <v>85384.74590163934</v>
      </c>
      <c r="P35" s="136" t="str">
        <f t="shared" si="11"/>
        <v>-</v>
      </c>
      <c r="Q35" s="136" t="str">
        <f t="shared" si="11"/>
        <v>-</v>
      </c>
      <c r="R35" s="136" t="str">
        <f t="shared" si="11"/>
        <v>-</v>
      </c>
      <c r="S35" s="136" t="str">
        <f t="shared" si="11"/>
        <v>-</v>
      </c>
      <c r="T35" s="136" t="str">
        <f t="shared" si="11"/>
        <v>-</v>
      </c>
      <c r="U35" s="161" t="str">
        <f t="shared" si="11"/>
        <v>-</v>
      </c>
      <c r="V35" s="161">
        <f t="shared" si="11"/>
        <v>85384.74590163934</v>
      </c>
    </row>
    <row r="36" spans="1:22" x14ac:dyDescent="0.3">
      <c r="A36" s="76" t="s">
        <v>9</v>
      </c>
      <c r="B36" s="137">
        <f>+SUM(B18:B23)/B11</f>
        <v>76388.502114164905</v>
      </c>
      <c r="C36" s="137">
        <f t="shared" ref="C36:V36" si="12">+SUM(C18:C23)/C11</f>
        <v>24863.843439911798</v>
      </c>
      <c r="D36" s="137">
        <f t="shared" si="12"/>
        <v>124820.83984375</v>
      </c>
      <c r="E36" s="137">
        <f t="shared" si="12"/>
        <v>35925.863492063494</v>
      </c>
      <c r="F36" s="137">
        <f t="shared" si="12"/>
        <v>25088.363636363636</v>
      </c>
      <c r="G36" s="137">
        <f t="shared" si="12"/>
        <v>44216.38703870387</v>
      </c>
      <c r="H36" s="137">
        <f t="shared" si="12"/>
        <v>60359.240875912408</v>
      </c>
      <c r="I36" s="137">
        <f t="shared" si="12"/>
        <v>270365.57678571431</v>
      </c>
      <c r="J36" s="137">
        <f t="shared" si="12"/>
        <v>50271.043103448275</v>
      </c>
      <c r="K36" s="137">
        <f t="shared" si="12"/>
        <v>62696.392614188531</v>
      </c>
      <c r="L36" s="137">
        <f t="shared" si="12"/>
        <v>61957.408140814085</v>
      </c>
      <c r="M36" s="137">
        <f t="shared" si="12"/>
        <v>121531.43560606061</v>
      </c>
      <c r="N36" s="137">
        <f t="shared" si="12"/>
        <v>163286.56355932204</v>
      </c>
      <c r="O36" s="162">
        <f t="shared" si="12"/>
        <v>74904.964552688689</v>
      </c>
      <c r="P36" s="137">
        <f t="shared" si="12"/>
        <v>156646.70000000001</v>
      </c>
      <c r="Q36" s="137">
        <f t="shared" si="12"/>
        <v>311686.25</v>
      </c>
      <c r="R36" s="137">
        <f t="shared" si="12"/>
        <v>139023.33333333334</v>
      </c>
      <c r="S36" s="137">
        <f t="shared" si="12"/>
        <v>458932</v>
      </c>
      <c r="T36" s="137">
        <f t="shared" si="12"/>
        <v>262895</v>
      </c>
      <c r="U36" s="162">
        <f t="shared" si="12"/>
        <v>274657.96428571426</v>
      </c>
      <c r="V36" s="162">
        <f t="shared" si="12"/>
        <v>75577.04866618602</v>
      </c>
    </row>
    <row r="37" spans="1:22" x14ac:dyDescent="0.3">
      <c r="A37" s="70" t="s">
        <v>90</v>
      </c>
    </row>
    <row r="38" spans="1:22" x14ac:dyDescent="0.3">
      <c r="A38" s="73" t="s">
        <v>418</v>
      </c>
    </row>
  </sheetData>
  <pageMargins left="0.7" right="0.7" top="0.75" bottom="0.75" header="0.3" footer="0.3"/>
  <pageSetup paperSize="8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72"/>
  <sheetViews>
    <sheetView showGridLines="0" tabSelected="1" zoomScaleNormal="100" workbookViewId="0">
      <pane xSplit="1" ySplit="4" topLeftCell="B67" activePane="bottomRight" state="frozen"/>
      <selection pane="topRight" activeCell="B1" sqref="B1"/>
      <selection pane="bottomLeft" activeCell="A5" sqref="A5"/>
      <selection pane="bottomRight" activeCell="G80" sqref="G80"/>
    </sheetView>
  </sheetViews>
  <sheetFormatPr baseColWidth="10" defaultRowHeight="14.4" x14ac:dyDescent="0.3"/>
  <cols>
    <col min="1" max="1" width="14.33203125" style="147" customWidth="1"/>
    <col min="2" max="2" width="64.109375" style="154" customWidth="1"/>
    <col min="3" max="3" width="14.5546875" style="143" customWidth="1"/>
    <col min="4" max="5" width="10.88671875" style="143"/>
  </cols>
  <sheetData>
    <row r="1" spans="1:5" ht="17.399999999999999" x14ac:dyDescent="0.3">
      <c r="A1" s="138" t="s">
        <v>405</v>
      </c>
      <c r="B1" s="150"/>
      <c r="C1" s="64"/>
      <c r="D1" s="64"/>
      <c r="E1" s="64"/>
    </row>
    <row r="2" spans="1:5" x14ac:dyDescent="0.3">
      <c r="A2" s="149"/>
      <c r="B2" s="148"/>
      <c r="C2" s="139"/>
      <c r="D2" s="139"/>
      <c r="E2" s="140"/>
    </row>
    <row r="3" spans="1:5" ht="18" x14ac:dyDescent="0.3">
      <c r="A3" s="202" t="s">
        <v>444</v>
      </c>
      <c r="B3" s="148"/>
      <c r="C3" s="139"/>
      <c r="D3" s="139"/>
      <c r="E3" s="140"/>
    </row>
    <row r="4" spans="1:5" ht="26.4" x14ac:dyDescent="0.3">
      <c r="A4" s="167" t="s">
        <v>103</v>
      </c>
      <c r="B4" s="155" t="s">
        <v>149</v>
      </c>
      <c r="C4" s="142" t="s">
        <v>404</v>
      </c>
      <c r="D4" s="141" t="s">
        <v>6</v>
      </c>
      <c r="E4" s="168" t="s">
        <v>421</v>
      </c>
    </row>
    <row r="5" spans="1:5" x14ac:dyDescent="0.3">
      <c r="A5" s="199" t="s">
        <v>17</v>
      </c>
      <c r="B5" s="151" t="s">
        <v>89</v>
      </c>
      <c r="C5" s="144" t="s">
        <v>179</v>
      </c>
      <c r="D5" s="144">
        <v>58</v>
      </c>
      <c r="E5" s="164">
        <v>1449118</v>
      </c>
    </row>
    <row r="6" spans="1:5" x14ac:dyDescent="0.3">
      <c r="A6" s="201"/>
      <c r="B6" s="152" t="s">
        <v>180</v>
      </c>
      <c r="C6" s="145" t="s">
        <v>179</v>
      </c>
      <c r="D6" s="145">
        <v>49</v>
      </c>
      <c r="E6" s="165">
        <v>455436</v>
      </c>
    </row>
    <row r="7" spans="1:5" x14ac:dyDescent="0.3">
      <c r="A7" s="201"/>
      <c r="B7" s="152" t="s">
        <v>432</v>
      </c>
      <c r="C7" s="145" t="s">
        <v>179</v>
      </c>
      <c r="D7" s="145">
        <v>53</v>
      </c>
      <c r="E7" s="165">
        <v>412411</v>
      </c>
    </row>
    <row r="8" spans="1:5" x14ac:dyDescent="0.3">
      <c r="A8" s="201"/>
      <c r="B8" s="152" t="s">
        <v>178</v>
      </c>
      <c r="C8" s="145" t="s">
        <v>179</v>
      </c>
      <c r="D8" s="145">
        <v>21</v>
      </c>
      <c r="E8" s="165">
        <v>302259</v>
      </c>
    </row>
    <row r="9" spans="1:5" x14ac:dyDescent="0.3">
      <c r="A9" s="201"/>
      <c r="B9" s="152" t="s">
        <v>166</v>
      </c>
      <c r="C9" s="145" t="s">
        <v>151</v>
      </c>
      <c r="D9" s="145">
        <v>54</v>
      </c>
      <c r="E9" s="165">
        <v>229539</v>
      </c>
    </row>
    <row r="10" spans="1:5" x14ac:dyDescent="0.3">
      <c r="A10" s="201"/>
      <c r="B10" s="152" t="s">
        <v>173</v>
      </c>
      <c r="C10" s="145" t="s">
        <v>151</v>
      </c>
      <c r="D10" s="145">
        <v>34</v>
      </c>
      <c r="E10" s="165">
        <v>216729</v>
      </c>
    </row>
    <row r="11" spans="1:5" x14ac:dyDescent="0.3">
      <c r="A11" s="201"/>
      <c r="B11" s="152" t="s">
        <v>174</v>
      </c>
      <c r="C11" s="145" t="s">
        <v>151</v>
      </c>
      <c r="D11" s="145">
        <v>38</v>
      </c>
      <c r="E11" s="165">
        <v>145388</v>
      </c>
    </row>
    <row r="12" spans="1:5" x14ac:dyDescent="0.3">
      <c r="A12" s="201"/>
      <c r="B12" s="152" t="s">
        <v>172</v>
      </c>
      <c r="C12" s="145" t="s">
        <v>151</v>
      </c>
      <c r="D12" s="145">
        <v>74</v>
      </c>
      <c r="E12" s="165">
        <v>139518</v>
      </c>
    </row>
    <row r="13" spans="1:5" x14ac:dyDescent="0.3">
      <c r="A13" s="201"/>
      <c r="B13" s="152" t="s">
        <v>157</v>
      </c>
      <c r="C13" s="145" t="s">
        <v>151</v>
      </c>
      <c r="D13" s="145">
        <v>84</v>
      </c>
      <c r="E13" s="165">
        <v>115200</v>
      </c>
    </row>
    <row r="14" spans="1:5" x14ac:dyDescent="0.3">
      <c r="A14" s="201"/>
      <c r="B14" s="152" t="s">
        <v>161</v>
      </c>
      <c r="C14" s="145" t="s">
        <v>151</v>
      </c>
      <c r="D14" s="145">
        <v>22</v>
      </c>
      <c r="E14" s="165">
        <v>113430</v>
      </c>
    </row>
    <row r="15" spans="1:5" x14ac:dyDescent="0.3">
      <c r="A15" s="201"/>
      <c r="B15" s="152" t="s">
        <v>176</v>
      </c>
      <c r="C15" s="145" t="s">
        <v>151</v>
      </c>
      <c r="D15" s="145">
        <v>27</v>
      </c>
      <c r="E15" s="165">
        <v>106924</v>
      </c>
    </row>
    <row r="16" spans="1:5" x14ac:dyDescent="0.3">
      <c r="A16" s="201"/>
      <c r="B16" s="152" t="s">
        <v>164</v>
      </c>
      <c r="C16" s="145" t="s">
        <v>151</v>
      </c>
      <c r="D16" s="145">
        <v>40</v>
      </c>
      <c r="E16" s="165">
        <v>104170</v>
      </c>
    </row>
    <row r="17" spans="1:5" x14ac:dyDescent="0.3">
      <c r="A17" s="201"/>
      <c r="B17" s="152" t="s">
        <v>175</v>
      </c>
      <c r="C17" s="145" t="s">
        <v>151</v>
      </c>
      <c r="D17" s="145">
        <v>31</v>
      </c>
      <c r="E17" s="165">
        <v>99255</v>
      </c>
    </row>
    <row r="18" spans="1:5" x14ac:dyDescent="0.3">
      <c r="A18" s="201"/>
      <c r="B18" s="152" t="s">
        <v>165</v>
      </c>
      <c r="C18" s="145" t="s">
        <v>151</v>
      </c>
      <c r="D18" s="145">
        <v>25</v>
      </c>
      <c r="E18" s="165">
        <v>97077</v>
      </c>
    </row>
    <row r="19" spans="1:5" x14ac:dyDescent="0.3">
      <c r="A19" s="201"/>
      <c r="B19" s="152" t="s">
        <v>152</v>
      </c>
      <c r="C19" s="145" t="s">
        <v>151</v>
      </c>
      <c r="D19" s="145">
        <v>12</v>
      </c>
      <c r="E19" s="165">
        <v>96489</v>
      </c>
    </row>
    <row r="20" spans="1:5" x14ac:dyDescent="0.3">
      <c r="A20" s="201"/>
      <c r="B20" s="152" t="s">
        <v>168</v>
      </c>
      <c r="C20" s="145" t="s">
        <v>151</v>
      </c>
      <c r="D20" s="145">
        <v>30</v>
      </c>
      <c r="E20" s="165">
        <v>96450</v>
      </c>
    </row>
    <row r="21" spans="1:5" x14ac:dyDescent="0.3">
      <c r="A21" s="201"/>
      <c r="B21" s="152" t="s">
        <v>167</v>
      </c>
      <c r="C21" s="145" t="s">
        <v>151</v>
      </c>
      <c r="D21" s="145">
        <v>39</v>
      </c>
      <c r="E21" s="165">
        <v>86487</v>
      </c>
    </row>
    <row r="22" spans="1:5" x14ac:dyDescent="0.3">
      <c r="A22" s="201"/>
      <c r="B22" s="152" t="s">
        <v>177</v>
      </c>
      <c r="C22" s="145" t="s">
        <v>151</v>
      </c>
      <c r="D22" s="145">
        <v>72</v>
      </c>
      <c r="E22" s="165">
        <v>85454</v>
      </c>
    </row>
    <row r="23" spans="1:5" x14ac:dyDescent="0.3">
      <c r="A23" s="201"/>
      <c r="B23" s="152" t="s">
        <v>156</v>
      </c>
      <c r="C23" s="145" t="s">
        <v>151</v>
      </c>
      <c r="D23" s="145">
        <v>28</v>
      </c>
      <c r="E23" s="165">
        <v>81427</v>
      </c>
    </row>
    <row r="24" spans="1:5" x14ac:dyDescent="0.3">
      <c r="A24" s="201"/>
      <c r="B24" s="152" t="s">
        <v>169</v>
      </c>
      <c r="C24" s="145" t="s">
        <v>151</v>
      </c>
      <c r="D24" s="145">
        <v>18</v>
      </c>
      <c r="E24" s="165">
        <v>75051</v>
      </c>
    </row>
    <row r="25" spans="1:5" x14ac:dyDescent="0.3">
      <c r="A25" s="201"/>
      <c r="B25" s="152" t="s">
        <v>159</v>
      </c>
      <c r="C25" s="145" t="s">
        <v>151</v>
      </c>
      <c r="D25" s="145">
        <v>27</v>
      </c>
      <c r="E25" s="165">
        <v>70557</v>
      </c>
    </row>
    <row r="26" spans="1:5" x14ac:dyDescent="0.3">
      <c r="A26" s="201"/>
      <c r="B26" s="152" t="s">
        <v>163</v>
      </c>
      <c r="C26" s="145" t="s">
        <v>151</v>
      </c>
      <c r="D26" s="145">
        <v>31</v>
      </c>
      <c r="E26" s="165">
        <v>70011</v>
      </c>
    </row>
    <row r="27" spans="1:5" x14ac:dyDescent="0.3">
      <c r="A27" s="201"/>
      <c r="B27" s="152" t="s">
        <v>160</v>
      </c>
      <c r="C27" s="145" t="s">
        <v>151</v>
      </c>
      <c r="D27" s="145">
        <v>44</v>
      </c>
      <c r="E27" s="165">
        <v>66443</v>
      </c>
    </row>
    <row r="28" spans="1:5" x14ac:dyDescent="0.3">
      <c r="A28" s="201"/>
      <c r="B28" s="152" t="s">
        <v>433</v>
      </c>
      <c r="C28" s="145" t="s">
        <v>151</v>
      </c>
      <c r="D28" s="145">
        <v>42</v>
      </c>
      <c r="E28" s="165">
        <v>65428</v>
      </c>
    </row>
    <row r="29" spans="1:5" x14ac:dyDescent="0.3">
      <c r="A29" s="201"/>
      <c r="B29" s="152" t="s">
        <v>155</v>
      </c>
      <c r="C29" s="145" t="s">
        <v>151</v>
      </c>
      <c r="D29" s="145">
        <v>39</v>
      </c>
      <c r="E29" s="165">
        <v>63550</v>
      </c>
    </row>
    <row r="30" spans="1:5" x14ac:dyDescent="0.3">
      <c r="A30" s="201"/>
      <c r="B30" s="152" t="s">
        <v>158</v>
      </c>
      <c r="C30" s="145" t="s">
        <v>151</v>
      </c>
      <c r="D30" s="145">
        <v>21</v>
      </c>
      <c r="E30" s="165">
        <v>60964</v>
      </c>
    </row>
    <row r="31" spans="1:5" x14ac:dyDescent="0.3">
      <c r="A31" s="201"/>
      <c r="B31" s="152" t="s">
        <v>154</v>
      </c>
      <c r="C31" s="145" t="s">
        <v>151</v>
      </c>
      <c r="D31" s="145">
        <v>41</v>
      </c>
      <c r="E31" s="165">
        <v>60730</v>
      </c>
    </row>
    <row r="32" spans="1:5" x14ac:dyDescent="0.3">
      <c r="A32" s="201"/>
      <c r="B32" s="152" t="s">
        <v>150</v>
      </c>
      <c r="C32" s="145" t="s">
        <v>151</v>
      </c>
      <c r="D32" s="145">
        <v>87</v>
      </c>
      <c r="E32" s="165">
        <v>58109</v>
      </c>
    </row>
    <row r="33" spans="1:5" x14ac:dyDescent="0.3">
      <c r="A33" s="201"/>
      <c r="B33" s="152" t="s">
        <v>171</v>
      </c>
      <c r="C33" s="145" t="s">
        <v>151</v>
      </c>
      <c r="D33" s="145">
        <v>25</v>
      </c>
      <c r="E33" s="165">
        <v>56315</v>
      </c>
    </row>
    <row r="34" spans="1:5" x14ac:dyDescent="0.3">
      <c r="A34" s="201"/>
      <c r="B34" s="152" t="s">
        <v>170</v>
      </c>
      <c r="C34" s="145" t="s">
        <v>151</v>
      </c>
      <c r="D34" s="145">
        <v>31</v>
      </c>
      <c r="E34" s="165">
        <v>52085</v>
      </c>
    </row>
    <row r="35" spans="1:5" x14ac:dyDescent="0.3">
      <c r="A35" s="201"/>
      <c r="B35" s="152" t="s">
        <v>153</v>
      </c>
      <c r="C35" s="145" t="s">
        <v>151</v>
      </c>
      <c r="D35" s="145">
        <v>29</v>
      </c>
      <c r="E35" s="165">
        <v>51689</v>
      </c>
    </row>
    <row r="36" spans="1:5" x14ac:dyDescent="0.3">
      <c r="A36" s="200"/>
      <c r="B36" s="153" t="s">
        <v>162</v>
      </c>
      <c r="C36" s="146" t="s">
        <v>151</v>
      </c>
      <c r="D36" s="146">
        <v>42</v>
      </c>
      <c r="E36" s="166">
        <v>45233</v>
      </c>
    </row>
    <row r="37" spans="1:5" x14ac:dyDescent="0.3">
      <c r="A37" s="201" t="s">
        <v>18</v>
      </c>
      <c r="B37" s="152" t="s">
        <v>194</v>
      </c>
      <c r="C37" s="145" t="s">
        <v>179</v>
      </c>
      <c r="D37" s="145">
        <v>23</v>
      </c>
      <c r="E37" s="165">
        <v>263672</v>
      </c>
    </row>
    <row r="38" spans="1:5" x14ac:dyDescent="0.3">
      <c r="A38" s="201"/>
      <c r="B38" s="152" t="s">
        <v>191</v>
      </c>
      <c r="C38" s="145" t="s">
        <v>192</v>
      </c>
      <c r="D38" s="145">
        <v>67</v>
      </c>
      <c r="E38" s="165">
        <v>203293</v>
      </c>
    </row>
    <row r="39" spans="1:5" x14ac:dyDescent="0.3">
      <c r="A39" s="201"/>
      <c r="B39" s="152" t="s">
        <v>185</v>
      </c>
      <c r="C39" s="145" t="s">
        <v>151</v>
      </c>
      <c r="D39" s="145">
        <v>73</v>
      </c>
      <c r="E39" s="165">
        <v>141876</v>
      </c>
    </row>
    <row r="40" spans="1:5" x14ac:dyDescent="0.3">
      <c r="A40" s="201"/>
      <c r="B40" s="152" t="s">
        <v>183</v>
      </c>
      <c r="C40" s="145" t="s">
        <v>151</v>
      </c>
      <c r="D40" s="145">
        <v>51</v>
      </c>
      <c r="E40" s="165">
        <v>116981</v>
      </c>
    </row>
    <row r="41" spans="1:5" x14ac:dyDescent="0.3">
      <c r="A41" s="201"/>
      <c r="B41" s="152" t="s">
        <v>182</v>
      </c>
      <c r="C41" s="145" t="s">
        <v>151</v>
      </c>
      <c r="D41" s="145">
        <v>52</v>
      </c>
      <c r="E41" s="165">
        <v>103599</v>
      </c>
    </row>
    <row r="42" spans="1:5" x14ac:dyDescent="0.3">
      <c r="A42" s="201"/>
      <c r="B42" s="152" t="s">
        <v>193</v>
      </c>
      <c r="C42" s="145" t="s">
        <v>192</v>
      </c>
      <c r="D42" s="145">
        <v>34</v>
      </c>
      <c r="E42" s="165">
        <v>92045</v>
      </c>
    </row>
    <row r="43" spans="1:5" x14ac:dyDescent="0.3">
      <c r="A43" s="201"/>
      <c r="B43" s="152" t="s">
        <v>184</v>
      </c>
      <c r="C43" s="145" t="s">
        <v>151</v>
      </c>
      <c r="D43" s="145">
        <v>39</v>
      </c>
      <c r="E43" s="165">
        <v>81632</v>
      </c>
    </row>
    <row r="44" spans="1:5" x14ac:dyDescent="0.3">
      <c r="A44" s="201"/>
      <c r="B44" s="152" t="s">
        <v>188</v>
      </c>
      <c r="C44" s="145" t="s">
        <v>151</v>
      </c>
      <c r="D44" s="145">
        <v>29</v>
      </c>
      <c r="E44" s="165">
        <v>70145</v>
      </c>
    </row>
    <row r="45" spans="1:5" x14ac:dyDescent="0.3">
      <c r="A45" s="201"/>
      <c r="B45" s="152" t="s">
        <v>186</v>
      </c>
      <c r="C45" s="145" t="s">
        <v>151</v>
      </c>
      <c r="D45" s="145">
        <v>14</v>
      </c>
      <c r="E45" s="165">
        <v>69173</v>
      </c>
    </row>
    <row r="46" spans="1:5" x14ac:dyDescent="0.3">
      <c r="A46" s="201"/>
      <c r="B46" s="152" t="s">
        <v>190</v>
      </c>
      <c r="C46" s="145" t="s">
        <v>151</v>
      </c>
      <c r="D46" s="145">
        <v>27</v>
      </c>
      <c r="E46" s="165">
        <v>61253</v>
      </c>
    </row>
    <row r="47" spans="1:5" x14ac:dyDescent="0.3">
      <c r="A47" s="201"/>
      <c r="B47" s="152" t="s">
        <v>189</v>
      </c>
      <c r="C47" s="145" t="s">
        <v>151</v>
      </c>
      <c r="D47" s="145">
        <v>47</v>
      </c>
      <c r="E47" s="165">
        <v>56322</v>
      </c>
    </row>
    <row r="48" spans="1:5" x14ac:dyDescent="0.3">
      <c r="A48" s="201"/>
      <c r="B48" s="152" t="s">
        <v>181</v>
      </c>
      <c r="C48" s="145" t="s">
        <v>151</v>
      </c>
      <c r="D48" s="145">
        <v>53</v>
      </c>
      <c r="E48" s="165">
        <v>52024</v>
      </c>
    </row>
    <row r="49" spans="1:5" x14ac:dyDescent="0.3">
      <c r="A49" s="201"/>
      <c r="B49" s="152" t="s">
        <v>435</v>
      </c>
      <c r="C49" s="145" t="s">
        <v>151</v>
      </c>
      <c r="D49" s="145">
        <v>32</v>
      </c>
      <c r="E49" s="165">
        <v>35895</v>
      </c>
    </row>
    <row r="50" spans="1:5" x14ac:dyDescent="0.3">
      <c r="A50" s="201"/>
      <c r="B50" s="152" t="s">
        <v>187</v>
      </c>
      <c r="C50" s="145" t="s">
        <v>151</v>
      </c>
      <c r="D50" s="145">
        <v>20</v>
      </c>
      <c r="E50" s="165">
        <v>33526</v>
      </c>
    </row>
    <row r="51" spans="1:5" x14ac:dyDescent="0.3">
      <c r="A51" s="199" t="s">
        <v>19</v>
      </c>
      <c r="B51" s="151" t="s">
        <v>212</v>
      </c>
      <c r="C51" s="144" t="s">
        <v>179</v>
      </c>
      <c r="D51" s="144">
        <v>43</v>
      </c>
      <c r="E51" s="164">
        <v>483199</v>
      </c>
    </row>
    <row r="52" spans="1:5" x14ac:dyDescent="0.3">
      <c r="A52" s="201"/>
      <c r="B52" s="152" t="s">
        <v>195</v>
      </c>
      <c r="C52" s="145" t="s">
        <v>179</v>
      </c>
      <c r="D52" s="145">
        <v>8</v>
      </c>
      <c r="E52" s="165">
        <v>217444</v>
      </c>
    </row>
    <row r="53" spans="1:5" x14ac:dyDescent="0.3">
      <c r="A53" s="201"/>
      <c r="B53" s="152" t="s">
        <v>203</v>
      </c>
      <c r="C53" s="145" t="s">
        <v>151</v>
      </c>
      <c r="D53" s="145">
        <v>25</v>
      </c>
      <c r="E53" s="165">
        <v>213310</v>
      </c>
    </row>
    <row r="54" spans="1:5" x14ac:dyDescent="0.3">
      <c r="A54" s="201"/>
      <c r="B54" s="152" t="s">
        <v>199</v>
      </c>
      <c r="C54" s="145" t="s">
        <v>151</v>
      </c>
      <c r="D54" s="145">
        <v>34</v>
      </c>
      <c r="E54" s="165">
        <v>182628</v>
      </c>
    </row>
    <row r="55" spans="1:5" x14ac:dyDescent="0.3">
      <c r="A55" s="201"/>
      <c r="B55" s="152" t="s">
        <v>208</v>
      </c>
      <c r="C55" s="145" t="s">
        <v>151</v>
      </c>
      <c r="D55" s="145">
        <v>32</v>
      </c>
      <c r="E55" s="165">
        <v>158353</v>
      </c>
    </row>
    <row r="56" spans="1:5" x14ac:dyDescent="0.3">
      <c r="A56" s="201"/>
      <c r="B56" s="152" t="s">
        <v>197</v>
      </c>
      <c r="C56" s="145" t="s">
        <v>151</v>
      </c>
      <c r="D56" s="145">
        <v>64</v>
      </c>
      <c r="E56" s="165">
        <v>107190</v>
      </c>
    </row>
    <row r="57" spans="1:5" x14ac:dyDescent="0.3">
      <c r="A57" s="201"/>
      <c r="B57" s="152" t="s">
        <v>205</v>
      </c>
      <c r="C57" s="145" t="s">
        <v>151</v>
      </c>
      <c r="D57" s="145">
        <v>14</v>
      </c>
      <c r="E57" s="165">
        <v>105707</v>
      </c>
    </row>
    <row r="58" spans="1:5" x14ac:dyDescent="0.3">
      <c r="A58" s="201"/>
      <c r="B58" s="152" t="s">
        <v>202</v>
      </c>
      <c r="C58" s="145" t="s">
        <v>151</v>
      </c>
      <c r="D58" s="145">
        <v>57</v>
      </c>
      <c r="E58" s="165">
        <v>104398</v>
      </c>
    </row>
    <row r="59" spans="1:5" x14ac:dyDescent="0.3">
      <c r="A59" s="201"/>
      <c r="B59" s="152" t="s">
        <v>211</v>
      </c>
      <c r="C59" s="145" t="s">
        <v>151</v>
      </c>
      <c r="D59" s="145">
        <v>18</v>
      </c>
      <c r="E59" s="165">
        <v>88667</v>
      </c>
    </row>
    <row r="60" spans="1:5" x14ac:dyDescent="0.3">
      <c r="A60" s="201"/>
      <c r="B60" s="152" t="s">
        <v>209</v>
      </c>
      <c r="C60" s="145" t="s">
        <v>151</v>
      </c>
      <c r="D60" s="145">
        <v>46</v>
      </c>
      <c r="E60" s="165">
        <v>84936</v>
      </c>
    </row>
    <row r="61" spans="1:5" x14ac:dyDescent="0.3">
      <c r="A61" s="201"/>
      <c r="B61" s="152" t="s">
        <v>200</v>
      </c>
      <c r="C61" s="145" t="s">
        <v>151</v>
      </c>
      <c r="D61" s="145">
        <v>57</v>
      </c>
      <c r="E61" s="165">
        <v>76229</v>
      </c>
    </row>
    <row r="62" spans="1:5" x14ac:dyDescent="0.3">
      <c r="A62" s="201"/>
      <c r="B62" s="152" t="s">
        <v>201</v>
      </c>
      <c r="C62" s="145" t="s">
        <v>151</v>
      </c>
      <c r="D62" s="145">
        <v>38</v>
      </c>
      <c r="E62" s="165">
        <v>70807</v>
      </c>
    </row>
    <row r="63" spans="1:5" x14ac:dyDescent="0.3">
      <c r="A63" s="201"/>
      <c r="B63" s="152" t="s">
        <v>207</v>
      </c>
      <c r="C63" s="145" t="s">
        <v>151</v>
      </c>
      <c r="D63" s="145">
        <v>31</v>
      </c>
      <c r="E63" s="165">
        <v>69264</v>
      </c>
    </row>
    <row r="64" spans="1:5" x14ac:dyDescent="0.3">
      <c r="A64" s="201"/>
      <c r="B64" s="152" t="s">
        <v>204</v>
      </c>
      <c r="C64" s="145" t="s">
        <v>151</v>
      </c>
      <c r="D64" s="145">
        <v>26</v>
      </c>
      <c r="E64" s="165">
        <v>67515</v>
      </c>
    </row>
    <row r="65" spans="1:5" x14ac:dyDescent="0.3">
      <c r="A65" s="201"/>
      <c r="B65" s="152" t="s">
        <v>206</v>
      </c>
      <c r="C65" s="145" t="s">
        <v>151</v>
      </c>
      <c r="D65" s="145">
        <v>16</v>
      </c>
      <c r="E65" s="165">
        <v>58531</v>
      </c>
    </row>
    <row r="66" spans="1:5" x14ac:dyDescent="0.3">
      <c r="A66" s="201"/>
      <c r="B66" s="152" t="s">
        <v>198</v>
      </c>
      <c r="C66" s="145" t="s">
        <v>151</v>
      </c>
      <c r="D66" s="145">
        <v>28</v>
      </c>
      <c r="E66" s="165">
        <v>57659</v>
      </c>
    </row>
    <row r="67" spans="1:5" x14ac:dyDescent="0.3">
      <c r="A67" s="201"/>
      <c r="B67" s="152" t="s">
        <v>196</v>
      </c>
      <c r="C67" s="145" t="s">
        <v>151</v>
      </c>
      <c r="D67" s="145">
        <v>9</v>
      </c>
      <c r="E67" s="165">
        <v>53613</v>
      </c>
    </row>
    <row r="68" spans="1:5" x14ac:dyDescent="0.3">
      <c r="A68" s="200"/>
      <c r="B68" s="153" t="s">
        <v>210</v>
      </c>
      <c r="C68" s="146" t="s">
        <v>151</v>
      </c>
      <c r="D68" s="146">
        <v>22</v>
      </c>
      <c r="E68" s="166">
        <v>51264</v>
      </c>
    </row>
    <row r="69" spans="1:5" x14ac:dyDescent="0.3">
      <c r="A69" s="201" t="s">
        <v>20</v>
      </c>
      <c r="B69" s="152" t="s">
        <v>221</v>
      </c>
      <c r="C69" s="145" t="s">
        <v>179</v>
      </c>
      <c r="D69" s="145">
        <v>22</v>
      </c>
      <c r="E69" s="165">
        <v>304421</v>
      </c>
    </row>
    <row r="70" spans="1:5" x14ac:dyDescent="0.3">
      <c r="A70" s="201"/>
      <c r="B70" s="152" t="s">
        <v>220</v>
      </c>
      <c r="C70" s="145" t="s">
        <v>179</v>
      </c>
      <c r="D70" s="145">
        <v>22</v>
      </c>
      <c r="E70" s="165">
        <v>299552</v>
      </c>
    </row>
    <row r="71" spans="1:5" x14ac:dyDescent="0.3">
      <c r="A71" s="201"/>
      <c r="B71" s="152" t="s">
        <v>215</v>
      </c>
      <c r="C71" s="145" t="s">
        <v>151</v>
      </c>
      <c r="D71" s="145">
        <v>66</v>
      </c>
      <c r="E71" s="165">
        <v>140292</v>
      </c>
    </row>
    <row r="72" spans="1:5" x14ac:dyDescent="0.3">
      <c r="A72" s="201"/>
      <c r="B72" s="152" t="s">
        <v>213</v>
      </c>
      <c r="C72" s="145" t="s">
        <v>151</v>
      </c>
      <c r="D72" s="145">
        <v>81</v>
      </c>
      <c r="E72" s="165">
        <v>118593</v>
      </c>
    </row>
    <row r="73" spans="1:5" x14ac:dyDescent="0.3">
      <c r="A73" s="201"/>
      <c r="B73" s="152" t="s">
        <v>219</v>
      </c>
      <c r="C73" s="145" t="s">
        <v>151</v>
      </c>
      <c r="D73" s="145">
        <v>43</v>
      </c>
      <c r="E73" s="165">
        <v>109624</v>
      </c>
    </row>
    <row r="74" spans="1:5" x14ac:dyDescent="0.3">
      <c r="A74" s="201"/>
      <c r="B74" s="152" t="s">
        <v>214</v>
      </c>
      <c r="C74" s="145" t="s">
        <v>151</v>
      </c>
      <c r="D74" s="145">
        <v>17</v>
      </c>
      <c r="E74" s="165">
        <v>105152</v>
      </c>
    </row>
    <row r="75" spans="1:5" x14ac:dyDescent="0.3">
      <c r="A75" s="201"/>
      <c r="B75" s="152" t="s">
        <v>216</v>
      </c>
      <c r="C75" s="145" t="s">
        <v>151</v>
      </c>
      <c r="D75" s="145">
        <v>14</v>
      </c>
      <c r="E75" s="165">
        <v>74939</v>
      </c>
    </row>
    <row r="76" spans="1:5" x14ac:dyDescent="0.3">
      <c r="A76" s="201"/>
      <c r="B76" s="152" t="s">
        <v>217</v>
      </c>
      <c r="C76" s="145" t="s">
        <v>151</v>
      </c>
      <c r="D76" s="145">
        <v>15</v>
      </c>
      <c r="E76" s="165">
        <v>64882</v>
      </c>
    </row>
    <row r="77" spans="1:5" x14ac:dyDescent="0.3">
      <c r="A77" s="201"/>
      <c r="B77" s="152" t="s">
        <v>218</v>
      </c>
      <c r="C77" s="145" t="s">
        <v>151</v>
      </c>
      <c r="D77" s="145">
        <v>65</v>
      </c>
      <c r="E77" s="165">
        <v>54010</v>
      </c>
    </row>
    <row r="78" spans="1:5" x14ac:dyDescent="0.3">
      <c r="A78" s="199" t="s">
        <v>21</v>
      </c>
      <c r="B78" s="151" t="s">
        <v>223</v>
      </c>
      <c r="C78" s="144" t="s">
        <v>151</v>
      </c>
      <c r="D78" s="144">
        <v>10</v>
      </c>
      <c r="E78" s="164">
        <v>93902</v>
      </c>
    </row>
    <row r="79" spans="1:5" x14ac:dyDescent="0.3">
      <c r="A79" s="200"/>
      <c r="B79" s="153" t="s">
        <v>222</v>
      </c>
      <c r="C79" s="146" t="s">
        <v>151</v>
      </c>
      <c r="D79" s="146">
        <v>5</v>
      </c>
      <c r="E79" s="166">
        <v>62806</v>
      </c>
    </row>
    <row r="80" spans="1:5" x14ac:dyDescent="0.3">
      <c r="A80" s="201" t="s">
        <v>22</v>
      </c>
      <c r="B80" s="152" t="s">
        <v>244</v>
      </c>
      <c r="C80" s="145" t="s">
        <v>179</v>
      </c>
      <c r="D80" s="145">
        <v>33</v>
      </c>
      <c r="E80" s="165">
        <v>522670</v>
      </c>
    </row>
    <row r="81" spans="1:5" x14ac:dyDescent="0.3">
      <c r="A81" s="201"/>
      <c r="B81" s="152" t="s">
        <v>243</v>
      </c>
      <c r="C81" s="145" t="s">
        <v>192</v>
      </c>
      <c r="D81" s="145">
        <v>143</v>
      </c>
      <c r="E81" s="165">
        <v>302446</v>
      </c>
    </row>
    <row r="82" spans="1:5" x14ac:dyDescent="0.3">
      <c r="A82" s="201"/>
      <c r="B82" s="152" t="s">
        <v>228</v>
      </c>
      <c r="C82" s="145" t="s">
        <v>151</v>
      </c>
      <c r="D82" s="145">
        <v>39</v>
      </c>
      <c r="E82" s="165">
        <v>276825</v>
      </c>
    </row>
    <row r="83" spans="1:5" x14ac:dyDescent="0.3">
      <c r="A83" s="201"/>
      <c r="B83" s="152" t="s">
        <v>246</v>
      </c>
      <c r="C83" s="145" t="s">
        <v>179</v>
      </c>
      <c r="D83" s="145">
        <v>20</v>
      </c>
      <c r="E83" s="165">
        <v>262233</v>
      </c>
    </row>
    <row r="84" spans="1:5" x14ac:dyDescent="0.3">
      <c r="A84" s="201"/>
      <c r="B84" s="152" t="s">
        <v>245</v>
      </c>
      <c r="C84" s="145" t="s">
        <v>179</v>
      </c>
      <c r="D84" s="145">
        <v>46</v>
      </c>
      <c r="E84" s="165">
        <v>234112</v>
      </c>
    </row>
    <row r="85" spans="1:5" x14ac:dyDescent="0.3">
      <c r="A85" s="201"/>
      <c r="B85" s="152" t="s">
        <v>233</v>
      </c>
      <c r="C85" s="145" t="s">
        <v>151</v>
      </c>
      <c r="D85" s="145">
        <v>81</v>
      </c>
      <c r="E85" s="165">
        <v>179435</v>
      </c>
    </row>
    <row r="86" spans="1:5" x14ac:dyDescent="0.3">
      <c r="A86" s="201"/>
      <c r="B86" s="152" t="s">
        <v>224</v>
      </c>
      <c r="C86" s="145" t="s">
        <v>151</v>
      </c>
      <c r="D86" s="145">
        <v>57</v>
      </c>
      <c r="E86" s="165">
        <v>123142</v>
      </c>
    </row>
    <row r="87" spans="1:5" x14ac:dyDescent="0.3">
      <c r="A87" s="201"/>
      <c r="B87" s="152" t="s">
        <v>225</v>
      </c>
      <c r="C87" s="145" t="s">
        <v>151</v>
      </c>
      <c r="D87" s="145">
        <v>20</v>
      </c>
      <c r="E87" s="165">
        <v>115750</v>
      </c>
    </row>
    <row r="88" spans="1:5" x14ac:dyDescent="0.3">
      <c r="A88" s="201"/>
      <c r="B88" s="152" t="s">
        <v>234</v>
      </c>
      <c r="C88" s="145" t="s">
        <v>151</v>
      </c>
      <c r="D88" s="145">
        <v>78</v>
      </c>
      <c r="E88" s="165">
        <v>113191</v>
      </c>
    </row>
    <row r="89" spans="1:5" x14ac:dyDescent="0.3">
      <c r="A89" s="201"/>
      <c r="B89" s="152" t="s">
        <v>239</v>
      </c>
      <c r="C89" s="145" t="s">
        <v>151</v>
      </c>
      <c r="D89" s="145">
        <v>36</v>
      </c>
      <c r="E89" s="165">
        <v>100343</v>
      </c>
    </row>
    <row r="90" spans="1:5" x14ac:dyDescent="0.3">
      <c r="A90" s="201"/>
      <c r="B90" s="152" t="s">
        <v>229</v>
      </c>
      <c r="C90" s="145" t="s">
        <v>151</v>
      </c>
      <c r="D90" s="145">
        <v>13</v>
      </c>
      <c r="E90" s="165">
        <v>85859</v>
      </c>
    </row>
    <row r="91" spans="1:5" x14ac:dyDescent="0.3">
      <c r="A91" s="201"/>
      <c r="B91" s="152" t="s">
        <v>231</v>
      </c>
      <c r="C91" s="145" t="s">
        <v>151</v>
      </c>
      <c r="D91" s="145">
        <v>40</v>
      </c>
      <c r="E91" s="165">
        <v>85533</v>
      </c>
    </row>
    <row r="92" spans="1:5" x14ac:dyDescent="0.3">
      <c r="A92" s="201"/>
      <c r="B92" s="152" t="s">
        <v>237</v>
      </c>
      <c r="C92" s="145" t="s">
        <v>151</v>
      </c>
      <c r="D92" s="145">
        <v>45</v>
      </c>
      <c r="E92" s="165">
        <v>79947</v>
      </c>
    </row>
    <row r="93" spans="1:5" x14ac:dyDescent="0.3">
      <c r="A93" s="201"/>
      <c r="B93" s="152" t="s">
        <v>238</v>
      </c>
      <c r="C93" s="145" t="s">
        <v>151</v>
      </c>
      <c r="D93" s="145">
        <v>21</v>
      </c>
      <c r="E93" s="165">
        <v>76341</v>
      </c>
    </row>
    <row r="94" spans="1:5" x14ac:dyDescent="0.3">
      <c r="A94" s="201"/>
      <c r="B94" s="152" t="s">
        <v>240</v>
      </c>
      <c r="C94" s="145" t="s">
        <v>151</v>
      </c>
      <c r="D94" s="145">
        <v>77</v>
      </c>
      <c r="E94" s="165">
        <v>74586</v>
      </c>
    </row>
    <row r="95" spans="1:5" x14ac:dyDescent="0.3">
      <c r="A95" s="201"/>
      <c r="B95" s="152" t="s">
        <v>242</v>
      </c>
      <c r="C95" s="145" t="s">
        <v>151</v>
      </c>
      <c r="D95" s="145">
        <v>10</v>
      </c>
      <c r="E95" s="165">
        <v>71697</v>
      </c>
    </row>
    <row r="96" spans="1:5" x14ac:dyDescent="0.3">
      <c r="A96" s="201"/>
      <c r="B96" s="152" t="s">
        <v>227</v>
      </c>
      <c r="C96" s="145" t="s">
        <v>151</v>
      </c>
      <c r="D96" s="145">
        <v>21</v>
      </c>
      <c r="E96" s="165">
        <v>64671</v>
      </c>
    </row>
    <row r="97" spans="1:5" x14ac:dyDescent="0.3">
      <c r="A97" s="201"/>
      <c r="B97" s="152" t="s">
        <v>232</v>
      </c>
      <c r="C97" s="145" t="s">
        <v>151</v>
      </c>
      <c r="D97" s="145">
        <v>38</v>
      </c>
      <c r="E97" s="165">
        <v>64384</v>
      </c>
    </row>
    <row r="98" spans="1:5" x14ac:dyDescent="0.3">
      <c r="A98" s="201"/>
      <c r="B98" s="152" t="s">
        <v>437</v>
      </c>
      <c r="C98" s="145" t="s">
        <v>151</v>
      </c>
      <c r="D98" s="145">
        <v>60</v>
      </c>
      <c r="E98" s="165">
        <v>56708</v>
      </c>
    </row>
    <row r="99" spans="1:5" x14ac:dyDescent="0.3">
      <c r="A99" s="201"/>
      <c r="B99" s="152" t="s">
        <v>230</v>
      </c>
      <c r="C99" s="145" t="s">
        <v>151</v>
      </c>
      <c r="D99" s="145">
        <v>41</v>
      </c>
      <c r="E99" s="165">
        <v>52638</v>
      </c>
    </row>
    <row r="100" spans="1:5" x14ac:dyDescent="0.3">
      <c r="A100" s="201"/>
      <c r="B100" s="152" t="s">
        <v>226</v>
      </c>
      <c r="C100" s="145" t="s">
        <v>151</v>
      </c>
      <c r="D100" s="145">
        <v>47</v>
      </c>
      <c r="E100" s="165">
        <v>47930</v>
      </c>
    </row>
    <row r="101" spans="1:5" x14ac:dyDescent="0.3">
      <c r="A101" s="201"/>
      <c r="B101" s="152" t="s">
        <v>236</v>
      </c>
      <c r="C101" s="145" t="s">
        <v>151</v>
      </c>
      <c r="D101" s="145">
        <v>63</v>
      </c>
      <c r="E101" s="165">
        <v>45434</v>
      </c>
    </row>
    <row r="102" spans="1:5" x14ac:dyDescent="0.3">
      <c r="A102" s="201"/>
      <c r="B102" s="152" t="s">
        <v>235</v>
      </c>
      <c r="C102" s="145" t="s">
        <v>151</v>
      </c>
      <c r="D102" s="145">
        <v>33</v>
      </c>
      <c r="E102" s="165">
        <v>34557</v>
      </c>
    </row>
    <row r="103" spans="1:5" x14ac:dyDescent="0.3">
      <c r="A103" s="201"/>
      <c r="B103" s="152" t="s">
        <v>241</v>
      </c>
      <c r="C103" s="145" t="s">
        <v>151</v>
      </c>
      <c r="D103" s="145">
        <v>25</v>
      </c>
      <c r="E103" s="165">
        <v>28318</v>
      </c>
    </row>
    <row r="104" spans="1:5" x14ac:dyDescent="0.3">
      <c r="A104" s="199" t="s">
        <v>23</v>
      </c>
      <c r="B104" s="151" t="s">
        <v>272</v>
      </c>
      <c r="C104" s="144" t="s">
        <v>179</v>
      </c>
      <c r="D104" s="144">
        <v>95</v>
      </c>
      <c r="E104" s="164">
        <v>1204796</v>
      </c>
    </row>
    <row r="105" spans="1:5" x14ac:dyDescent="0.3">
      <c r="A105" s="201"/>
      <c r="B105" s="152" t="s">
        <v>256</v>
      </c>
      <c r="C105" s="145" t="s">
        <v>151</v>
      </c>
      <c r="D105" s="145">
        <v>100</v>
      </c>
      <c r="E105" s="165">
        <v>278892</v>
      </c>
    </row>
    <row r="106" spans="1:5" x14ac:dyDescent="0.3">
      <c r="A106" s="201"/>
      <c r="B106" s="152" t="s">
        <v>258</v>
      </c>
      <c r="C106" s="145" t="s">
        <v>151</v>
      </c>
      <c r="D106" s="145">
        <v>36</v>
      </c>
      <c r="E106" s="165">
        <v>244474</v>
      </c>
    </row>
    <row r="107" spans="1:5" x14ac:dyDescent="0.3">
      <c r="A107" s="201"/>
      <c r="B107" s="152" t="s">
        <v>271</v>
      </c>
      <c r="C107" s="145" t="s">
        <v>192</v>
      </c>
      <c r="D107" s="145">
        <v>17</v>
      </c>
      <c r="E107" s="165">
        <v>195297</v>
      </c>
    </row>
    <row r="108" spans="1:5" x14ac:dyDescent="0.3">
      <c r="A108" s="201"/>
      <c r="B108" s="152" t="s">
        <v>254</v>
      </c>
      <c r="C108" s="145" t="s">
        <v>151</v>
      </c>
      <c r="D108" s="145">
        <v>35</v>
      </c>
      <c r="E108" s="165">
        <v>193676</v>
      </c>
    </row>
    <row r="109" spans="1:5" x14ac:dyDescent="0.3">
      <c r="A109" s="201"/>
      <c r="B109" s="152" t="s">
        <v>247</v>
      </c>
      <c r="C109" s="145" t="s">
        <v>151</v>
      </c>
      <c r="D109" s="145">
        <v>39</v>
      </c>
      <c r="E109" s="165">
        <v>186188</v>
      </c>
    </row>
    <row r="110" spans="1:5" x14ac:dyDescent="0.3">
      <c r="A110" s="201"/>
      <c r="B110" s="152" t="s">
        <v>260</v>
      </c>
      <c r="C110" s="145" t="s">
        <v>151</v>
      </c>
      <c r="D110" s="145">
        <v>47</v>
      </c>
      <c r="E110" s="165">
        <v>159703</v>
      </c>
    </row>
    <row r="111" spans="1:5" x14ac:dyDescent="0.3">
      <c r="A111" s="201"/>
      <c r="B111" s="152" t="s">
        <v>250</v>
      </c>
      <c r="C111" s="145" t="s">
        <v>151</v>
      </c>
      <c r="D111" s="145">
        <v>35</v>
      </c>
      <c r="E111" s="165">
        <v>150822</v>
      </c>
    </row>
    <row r="112" spans="1:5" x14ac:dyDescent="0.3">
      <c r="A112" s="201"/>
      <c r="B112" s="152" t="s">
        <v>255</v>
      </c>
      <c r="C112" s="145" t="s">
        <v>151</v>
      </c>
      <c r="D112" s="145">
        <v>14</v>
      </c>
      <c r="E112" s="165">
        <v>126973</v>
      </c>
    </row>
    <row r="113" spans="1:5" x14ac:dyDescent="0.3">
      <c r="A113" s="201"/>
      <c r="B113" s="152" t="s">
        <v>253</v>
      </c>
      <c r="C113" s="145" t="s">
        <v>151</v>
      </c>
      <c r="D113" s="145">
        <v>43</v>
      </c>
      <c r="E113" s="165">
        <v>124194</v>
      </c>
    </row>
    <row r="114" spans="1:5" x14ac:dyDescent="0.3">
      <c r="A114" s="201"/>
      <c r="B114" s="152" t="s">
        <v>265</v>
      </c>
      <c r="C114" s="145" t="s">
        <v>151</v>
      </c>
      <c r="D114" s="145">
        <v>22</v>
      </c>
      <c r="E114" s="165">
        <v>113911</v>
      </c>
    </row>
    <row r="115" spans="1:5" x14ac:dyDescent="0.3">
      <c r="A115" s="201"/>
      <c r="B115" s="152" t="s">
        <v>270</v>
      </c>
      <c r="C115" s="145" t="s">
        <v>192</v>
      </c>
      <c r="D115" s="145">
        <v>46</v>
      </c>
      <c r="E115" s="165">
        <v>111820</v>
      </c>
    </row>
    <row r="116" spans="1:5" x14ac:dyDescent="0.3">
      <c r="A116" s="201"/>
      <c r="B116" s="152" t="s">
        <v>268</v>
      </c>
      <c r="C116" s="145" t="s">
        <v>151</v>
      </c>
      <c r="D116" s="145">
        <v>53</v>
      </c>
      <c r="E116" s="165">
        <v>106903</v>
      </c>
    </row>
    <row r="117" spans="1:5" x14ac:dyDescent="0.3">
      <c r="A117" s="201"/>
      <c r="B117" s="152" t="s">
        <v>264</v>
      </c>
      <c r="C117" s="145" t="s">
        <v>151</v>
      </c>
      <c r="D117" s="145">
        <v>53</v>
      </c>
      <c r="E117" s="165">
        <v>105791</v>
      </c>
    </row>
    <row r="118" spans="1:5" x14ac:dyDescent="0.3">
      <c r="A118" s="201"/>
      <c r="B118" s="152" t="s">
        <v>424</v>
      </c>
      <c r="C118" s="145" t="s">
        <v>151</v>
      </c>
      <c r="D118" s="145">
        <v>50</v>
      </c>
      <c r="E118" s="165">
        <v>104360</v>
      </c>
    </row>
    <row r="119" spans="1:5" x14ac:dyDescent="0.3">
      <c r="A119" s="201"/>
      <c r="B119" s="152" t="s">
        <v>251</v>
      </c>
      <c r="C119" s="145" t="s">
        <v>151</v>
      </c>
      <c r="D119" s="145">
        <v>14</v>
      </c>
      <c r="E119" s="165">
        <v>100209</v>
      </c>
    </row>
    <row r="120" spans="1:5" x14ac:dyDescent="0.3">
      <c r="A120" s="201"/>
      <c r="B120" s="152" t="s">
        <v>249</v>
      </c>
      <c r="C120" s="145" t="s">
        <v>151</v>
      </c>
      <c r="D120" s="145">
        <v>11</v>
      </c>
      <c r="E120" s="165">
        <v>90956</v>
      </c>
    </row>
    <row r="121" spans="1:5" x14ac:dyDescent="0.3">
      <c r="A121" s="201"/>
      <c r="B121" s="152" t="s">
        <v>262</v>
      </c>
      <c r="C121" s="145" t="s">
        <v>151</v>
      </c>
      <c r="D121" s="145">
        <v>22</v>
      </c>
      <c r="E121" s="165">
        <v>85745</v>
      </c>
    </row>
    <row r="122" spans="1:5" x14ac:dyDescent="0.3">
      <c r="A122" s="201"/>
      <c r="B122" s="152" t="s">
        <v>257</v>
      </c>
      <c r="C122" s="145" t="s">
        <v>151</v>
      </c>
      <c r="D122" s="145">
        <v>55</v>
      </c>
      <c r="E122" s="165">
        <v>81764</v>
      </c>
    </row>
    <row r="123" spans="1:5" x14ac:dyDescent="0.3">
      <c r="A123" s="201"/>
      <c r="B123" s="152" t="s">
        <v>269</v>
      </c>
      <c r="C123" s="145" t="s">
        <v>151</v>
      </c>
      <c r="D123" s="145">
        <v>39</v>
      </c>
      <c r="E123" s="165">
        <v>81012</v>
      </c>
    </row>
    <row r="124" spans="1:5" x14ac:dyDescent="0.3">
      <c r="A124" s="201"/>
      <c r="B124" s="152" t="s">
        <v>436</v>
      </c>
      <c r="C124" s="145" t="s">
        <v>151</v>
      </c>
      <c r="D124" s="145">
        <v>20</v>
      </c>
      <c r="E124" s="165">
        <v>71089</v>
      </c>
    </row>
    <row r="125" spans="1:5" x14ac:dyDescent="0.3">
      <c r="A125" s="201"/>
      <c r="B125" s="152" t="s">
        <v>263</v>
      </c>
      <c r="C125" s="145" t="s">
        <v>151</v>
      </c>
      <c r="D125" s="145">
        <v>46</v>
      </c>
      <c r="E125" s="165">
        <v>66682</v>
      </c>
    </row>
    <row r="126" spans="1:5" x14ac:dyDescent="0.3">
      <c r="A126" s="201"/>
      <c r="B126" s="152" t="s">
        <v>266</v>
      </c>
      <c r="C126" s="145" t="s">
        <v>151</v>
      </c>
      <c r="D126" s="145">
        <v>46</v>
      </c>
      <c r="E126" s="165">
        <v>64025</v>
      </c>
    </row>
    <row r="127" spans="1:5" x14ac:dyDescent="0.3">
      <c r="A127" s="201"/>
      <c r="B127" s="152" t="s">
        <v>248</v>
      </c>
      <c r="C127" s="145" t="s">
        <v>151</v>
      </c>
      <c r="D127" s="145">
        <v>48</v>
      </c>
      <c r="E127" s="165">
        <v>55567</v>
      </c>
    </row>
    <row r="128" spans="1:5" x14ac:dyDescent="0.3">
      <c r="A128" s="201"/>
      <c r="B128" s="152" t="s">
        <v>261</v>
      </c>
      <c r="C128" s="145" t="s">
        <v>151</v>
      </c>
      <c r="D128" s="145">
        <v>87</v>
      </c>
      <c r="E128" s="165">
        <v>55209</v>
      </c>
    </row>
    <row r="129" spans="1:5" x14ac:dyDescent="0.3">
      <c r="A129" s="201"/>
      <c r="B129" s="152" t="s">
        <v>252</v>
      </c>
      <c r="C129" s="145" t="s">
        <v>151</v>
      </c>
      <c r="D129" s="145">
        <v>27</v>
      </c>
      <c r="E129" s="165">
        <v>53527</v>
      </c>
    </row>
    <row r="130" spans="1:5" x14ac:dyDescent="0.3">
      <c r="A130" s="201"/>
      <c r="B130" s="152" t="s">
        <v>259</v>
      </c>
      <c r="C130" s="145" t="s">
        <v>151</v>
      </c>
      <c r="D130" s="145">
        <v>43</v>
      </c>
      <c r="E130" s="165">
        <v>48643</v>
      </c>
    </row>
    <row r="131" spans="1:5" x14ac:dyDescent="0.3">
      <c r="A131" s="200"/>
      <c r="B131" s="153" t="s">
        <v>267</v>
      </c>
      <c r="C131" s="146" t="s">
        <v>151</v>
      </c>
      <c r="D131" s="146">
        <v>38</v>
      </c>
      <c r="E131" s="166">
        <v>42770</v>
      </c>
    </row>
    <row r="132" spans="1:5" x14ac:dyDescent="0.3">
      <c r="A132" s="201" t="s">
        <v>24</v>
      </c>
      <c r="B132" s="152" t="s">
        <v>293</v>
      </c>
      <c r="C132" s="145" t="s">
        <v>179</v>
      </c>
      <c r="D132" s="145">
        <v>130</v>
      </c>
      <c r="E132" s="165">
        <v>7163419</v>
      </c>
    </row>
    <row r="133" spans="1:5" x14ac:dyDescent="0.3">
      <c r="A133" s="201"/>
      <c r="B133" s="152" t="s">
        <v>292</v>
      </c>
      <c r="C133" s="145" t="s">
        <v>192</v>
      </c>
      <c r="D133" s="145">
        <v>73</v>
      </c>
      <c r="E133" s="165">
        <v>437433</v>
      </c>
    </row>
    <row r="134" spans="1:5" x14ac:dyDescent="0.3">
      <c r="A134" s="201"/>
      <c r="B134" s="152" t="s">
        <v>282</v>
      </c>
      <c r="C134" s="145" t="s">
        <v>151</v>
      </c>
      <c r="D134" s="145">
        <v>42</v>
      </c>
      <c r="E134" s="165">
        <v>364744</v>
      </c>
    </row>
    <row r="135" spans="1:5" x14ac:dyDescent="0.3">
      <c r="A135" s="201"/>
      <c r="B135" s="152" t="s">
        <v>276</v>
      </c>
      <c r="C135" s="145" t="s">
        <v>151</v>
      </c>
      <c r="D135" s="145">
        <v>23</v>
      </c>
      <c r="E135" s="165">
        <v>363513</v>
      </c>
    </row>
    <row r="136" spans="1:5" x14ac:dyDescent="0.3">
      <c r="A136" s="201"/>
      <c r="B136" s="152" t="s">
        <v>283</v>
      </c>
      <c r="C136" s="145" t="s">
        <v>151</v>
      </c>
      <c r="D136" s="145">
        <v>19</v>
      </c>
      <c r="E136" s="165">
        <v>347443</v>
      </c>
    </row>
    <row r="137" spans="1:5" x14ac:dyDescent="0.3">
      <c r="A137" s="201"/>
      <c r="B137" s="152" t="s">
        <v>274</v>
      </c>
      <c r="C137" s="145" t="s">
        <v>151</v>
      </c>
      <c r="D137" s="145">
        <v>27</v>
      </c>
      <c r="E137" s="165">
        <v>323618</v>
      </c>
    </row>
    <row r="138" spans="1:5" x14ac:dyDescent="0.3">
      <c r="A138" s="201"/>
      <c r="B138" s="152" t="s">
        <v>284</v>
      </c>
      <c r="C138" s="145" t="s">
        <v>151</v>
      </c>
      <c r="D138" s="145">
        <v>15</v>
      </c>
      <c r="E138" s="165">
        <v>291093</v>
      </c>
    </row>
    <row r="139" spans="1:5" x14ac:dyDescent="0.3">
      <c r="A139" s="201"/>
      <c r="B139" s="152" t="s">
        <v>287</v>
      </c>
      <c r="C139" s="145" t="s">
        <v>151</v>
      </c>
      <c r="D139" s="145">
        <v>18</v>
      </c>
      <c r="E139" s="165">
        <v>273663</v>
      </c>
    </row>
    <row r="140" spans="1:5" x14ac:dyDescent="0.3">
      <c r="A140" s="201"/>
      <c r="B140" s="152" t="s">
        <v>289</v>
      </c>
      <c r="C140" s="145" t="s">
        <v>151</v>
      </c>
      <c r="D140" s="145">
        <v>12</v>
      </c>
      <c r="E140" s="165">
        <v>236416</v>
      </c>
    </row>
    <row r="141" spans="1:5" x14ac:dyDescent="0.3">
      <c r="A141" s="201"/>
      <c r="B141" s="152" t="s">
        <v>279</v>
      </c>
      <c r="C141" s="145" t="s">
        <v>151</v>
      </c>
      <c r="D141" s="145">
        <v>12</v>
      </c>
      <c r="E141" s="165">
        <v>233856</v>
      </c>
    </row>
    <row r="142" spans="1:5" x14ac:dyDescent="0.3">
      <c r="A142" s="201"/>
      <c r="B142" s="152" t="s">
        <v>288</v>
      </c>
      <c r="C142" s="145" t="s">
        <v>151</v>
      </c>
      <c r="D142" s="145">
        <v>13</v>
      </c>
      <c r="E142" s="165">
        <v>219620</v>
      </c>
    </row>
    <row r="143" spans="1:5" x14ac:dyDescent="0.3">
      <c r="A143" s="201"/>
      <c r="B143" s="152" t="s">
        <v>273</v>
      </c>
      <c r="C143" s="145" t="s">
        <v>151</v>
      </c>
      <c r="D143" s="145">
        <v>21</v>
      </c>
      <c r="E143" s="165">
        <v>209923</v>
      </c>
    </row>
    <row r="144" spans="1:5" x14ac:dyDescent="0.3">
      <c r="A144" s="201"/>
      <c r="B144" s="152" t="s">
        <v>280</v>
      </c>
      <c r="C144" s="145" t="s">
        <v>151</v>
      </c>
      <c r="D144" s="145">
        <v>18</v>
      </c>
      <c r="E144" s="165">
        <v>187761</v>
      </c>
    </row>
    <row r="145" spans="1:5" x14ac:dyDescent="0.3">
      <c r="A145" s="201"/>
      <c r="B145" s="152" t="s">
        <v>286</v>
      </c>
      <c r="C145" s="145" t="s">
        <v>151</v>
      </c>
      <c r="D145" s="145">
        <v>9</v>
      </c>
      <c r="E145" s="165">
        <v>179607</v>
      </c>
    </row>
    <row r="146" spans="1:5" x14ac:dyDescent="0.3">
      <c r="A146" s="201"/>
      <c r="B146" s="152" t="s">
        <v>278</v>
      </c>
      <c r="C146" s="145" t="s">
        <v>151</v>
      </c>
      <c r="D146" s="145">
        <v>20</v>
      </c>
      <c r="E146" s="165">
        <v>140304</v>
      </c>
    </row>
    <row r="147" spans="1:5" x14ac:dyDescent="0.3">
      <c r="A147" s="201"/>
      <c r="B147" s="152" t="s">
        <v>291</v>
      </c>
      <c r="C147" s="145" t="s">
        <v>151</v>
      </c>
      <c r="D147" s="145">
        <v>26</v>
      </c>
      <c r="E147" s="165">
        <v>111518</v>
      </c>
    </row>
    <row r="148" spans="1:5" x14ac:dyDescent="0.3">
      <c r="A148" s="201"/>
      <c r="B148" s="152" t="s">
        <v>277</v>
      </c>
      <c r="C148" s="145" t="s">
        <v>151</v>
      </c>
      <c r="D148" s="145">
        <v>20</v>
      </c>
      <c r="E148" s="165">
        <v>111190</v>
      </c>
    </row>
    <row r="149" spans="1:5" x14ac:dyDescent="0.3">
      <c r="A149" s="201"/>
      <c r="B149" s="152" t="s">
        <v>275</v>
      </c>
      <c r="C149" s="145" t="s">
        <v>151</v>
      </c>
      <c r="D149" s="145">
        <v>54</v>
      </c>
      <c r="E149" s="165">
        <v>96969</v>
      </c>
    </row>
    <row r="150" spans="1:5" x14ac:dyDescent="0.3">
      <c r="A150" s="201"/>
      <c r="B150" s="152" t="s">
        <v>281</v>
      </c>
      <c r="C150" s="145" t="s">
        <v>151</v>
      </c>
      <c r="D150" s="145">
        <v>36</v>
      </c>
      <c r="E150" s="165">
        <v>81611</v>
      </c>
    </row>
    <row r="151" spans="1:5" x14ac:dyDescent="0.3">
      <c r="A151" s="201"/>
      <c r="B151" s="152" t="s">
        <v>290</v>
      </c>
      <c r="C151" s="145" t="s">
        <v>151</v>
      </c>
      <c r="D151" s="145">
        <v>26</v>
      </c>
      <c r="E151" s="165">
        <v>70909</v>
      </c>
    </row>
    <row r="152" spans="1:5" x14ac:dyDescent="0.3">
      <c r="A152" s="201"/>
      <c r="B152" s="152" t="s">
        <v>434</v>
      </c>
      <c r="C152" s="145" t="s">
        <v>151</v>
      </c>
      <c r="D152" s="145">
        <v>37</v>
      </c>
      <c r="E152" s="165">
        <v>56559</v>
      </c>
    </row>
    <row r="153" spans="1:5" x14ac:dyDescent="0.3">
      <c r="A153" s="201"/>
      <c r="B153" s="152" t="s">
        <v>285</v>
      </c>
      <c r="C153" s="145" t="s">
        <v>151</v>
      </c>
      <c r="D153" s="145">
        <v>10</v>
      </c>
      <c r="E153" s="165">
        <v>54205</v>
      </c>
    </row>
    <row r="154" spans="1:5" x14ac:dyDescent="0.3">
      <c r="A154" s="199" t="s">
        <v>25</v>
      </c>
      <c r="B154" s="151" t="s">
        <v>308</v>
      </c>
      <c r="C154" s="144" t="s">
        <v>179</v>
      </c>
      <c r="D154" s="144">
        <v>71</v>
      </c>
      <c r="E154" s="164">
        <v>507654</v>
      </c>
    </row>
    <row r="155" spans="1:5" x14ac:dyDescent="0.3">
      <c r="A155" s="201"/>
      <c r="B155" s="152" t="s">
        <v>305</v>
      </c>
      <c r="C155" s="145" t="s">
        <v>192</v>
      </c>
      <c r="D155" s="145">
        <v>48</v>
      </c>
      <c r="E155" s="165">
        <v>281939</v>
      </c>
    </row>
    <row r="156" spans="1:5" x14ac:dyDescent="0.3">
      <c r="A156" s="201"/>
      <c r="B156" s="152" t="s">
        <v>306</v>
      </c>
      <c r="C156" s="145" t="s">
        <v>192</v>
      </c>
      <c r="D156" s="145">
        <v>54</v>
      </c>
      <c r="E156" s="165">
        <v>270407</v>
      </c>
    </row>
    <row r="157" spans="1:5" x14ac:dyDescent="0.3">
      <c r="A157" s="201"/>
      <c r="B157" s="152" t="s">
        <v>304</v>
      </c>
      <c r="C157" s="145" t="s">
        <v>151</v>
      </c>
      <c r="D157" s="145">
        <v>129</v>
      </c>
      <c r="E157" s="165">
        <v>183267</v>
      </c>
    </row>
    <row r="158" spans="1:5" x14ac:dyDescent="0.3">
      <c r="A158" s="201"/>
      <c r="B158" s="152" t="s">
        <v>295</v>
      </c>
      <c r="C158" s="145" t="s">
        <v>151</v>
      </c>
      <c r="D158" s="145">
        <v>74</v>
      </c>
      <c r="E158" s="165">
        <v>114953</v>
      </c>
    </row>
    <row r="159" spans="1:5" x14ac:dyDescent="0.3">
      <c r="A159" s="201"/>
      <c r="B159" s="152" t="s">
        <v>302</v>
      </c>
      <c r="C159" s="145" t="s">
        <v>151</v>
      </c>
      <c r="D159" s="145">
        <v>60</v>
      </c>
      <c r="E159" s="165">
        <v>104950</v>
      </c>
    </row>
    <row r="160" spans="1:5" x14ac:dyDescent="0.3">
      <c r="A160" s="201"/>
      <c r="B160" s="152" t="s">
        <v>299</v>
      </c>
      <c r="C160" s="145" t="s">
        <v>151</v>
      </c>
      <c r="D160" s="145">
        <v>95</v>
      </c>
      <c r="E160" s="165">
        <v>90253</v>
      </c>
    </row>
    <row r="161" spans="1:5" x14ac:dyDescent="0.3">
      <c r="A161" s="201"/>
      <c r="B161" s="152" t="s">
        <v>301</v>
      </c>
      <c r="C161" s="145" t="s">
        <v>151</v>
      </c>
      <c r="D161" s="145">
        <v>61</v>
      </c>
      <c r="E161" s="165">
        <v>84938</v>
      </c>
    </row>
    <row r="162" spans="1:5" x14ac:dyDescent="0.3">
      <c r="A162" s="201"/>
      <c r="B162" s="152" t="s">
        <v>294</v>
      </c>
      <c r="C162" s="145" t="s">
        <v>151</v>
      </c>
      <c r="D162" s="145">
        <v>50</v>
      </c>
      <c r="E162" s="165">
        <v>79328</v>
      </c>
    </row>
    <row r="163" spans="1:5" x14ac:dyDescent="0.3">
      <c r="A163" s="201"/>
      <c r="B163" s="152" t="s">
        <v>300</v>
      </c>
      <c r="C163" s="145" t="s">
        <v>151</v>
      </c>
      <c r="D163" s="145">
        <v>61</v>
      </c>
      <c r="E163" s="165">
        <v>79288</v>
      </c>
    </row>
    <row r="164" spans="1:5" x14ac:dyDescent="0.3">
      <c r="A164" s="201"/>
      <c r="B164" s="152" t="s">
        <v>298</v>
      </c>
      <c r="C164" s="145" t="s">
        <v>151</v>
      </c>
      <c r="D164" s="145">
        <v>53</v>
      </c>
      <c r="E164" s="165">
        <v>74504</v>
      </c>
    </row>
    <row r="165" spans="1:5" x14ac:dyDescent="0.3">
      <c r="A165" s="201"/>
      <c r="B165" s="152" t="s">
        <v>307</v>
      </c>
      <c r="C165" s="145" t="s">
        <v>192</v>
      </c>
      <c r="D165" s="145">
        <v>31</v>
      </c>
      <c r="E165" s="165">
        <v>57183</v>
      </c>
    </row>
    <row r="166" spans="1:5" x14ac:dyDescent="0.3">
      <c r="A166" s="201"/>
      <c r="B166" s="152" t="s">
        <v>296</v>
      </c>
      <c r="C166" s="145" t="s">
        <v>151</v>
      </c>
      <c r="D166" s="145">
        <v>42</v>
      </c>
      <c r="E166" s="165">
        <v>53918</v>
      </c>
    </row>
    <row r="167" spans="1:5" x14ac:dyDescent="0.3">
      <c r="A167" s="201"/>
      <c r="B167" s="152" t="s">
        <v>303</v>
      </c>
      <c r="C167" s="145" t="s">
        <v>151</v>
      </c>
      <c r="D167" s="145">
        <v>16</v>
      </c>
      <c r="E167" s="165">
        <v>47324</v>
      </c>
    </row>
    <row r="168" spans="1:5" x14ac:dyDescent="0.3">
      <c r="A168" s="200"/>
      <c r="B168" s="153" t="s">
        <v>297</v>
      </c>
      <c r="C168" s="146" t="s">
        <v>151</v>
      </c>
      <c r="D168" s="146">
        <v>33</v>
      </c>
      <c r="E168" s="166">
        <v>38894</v>
      </c>
    </row>
    <row r="169" spans="1:5" x14ac:dyDescent="0.3">
      <c r="A169" s="199" t="s">
        <v>26</v>
      </c>
      <c r="B169" s="151" t="s">
        <v>309</v>
      </c>
      <c r="C169" s="144" t="s">
        <v>179</v>
      </c>
      <c r="D169" s="144">
        <v>28</v>
      </c>
      <c r="E169" s="164">
        <v>854949</v>
      </c>
    </row>
    <row r="170" spans="1:5" x14ac:dyDescent="0.3">
      <c r="A170" s="201"/>
      <c r="B170" s="152" t="s">
        <v>331</v>
      </c>
      <c r="C170" s="145" t="s">
        <v>151</v>
      </c>
      <c r="D170" s="145">
        <v>158</v>
      </c>
      <c r="E170" s="165">
        <v>334316</v>
      </c>
    </row>
    <row r="171" spans="1:5" x14ac:dyDescent="0.3">
      <c r="A171" s="201"/>
      <c r="B171" s="152" t="s">
        <v>332</v>
      </c>
      <c r="C171" s="145" t="s">
        <v>192</v>
      </c>
      <c r="D171" s="145">
        <v>20</v>
      </c>
      <c r="E171" s="165">
        <v>210327</v>
      </c>
    </row>
    <row r="172" spans="1:5" x14ac:dyDescent="0.3">
      <c r="A172" s="201"/>
      <c r="B172" s="152" t="s">
        <v>333</v>
      </c>
      <c r="C172" s="145" t="s">
        <v>192</v>
      </c>
      <c r="D172" s="145">
        <v>40</v>
      </c>
      <c r="E172" s="165">
        <v>201413</v>
      </c>
    </row>
    <row r="173" spans="1:5" x14ac:dyDescent="0.3">
      <c r="A173" s="201"/>
      <c r="B173" s="152" t="s">
        <v>321</v>
      </c>
      <c r="C173" s="145" t="s">
        <v>151</v>
      </c>
      <c r="D173" s="145">
        <v>28</v>
      </c>
      <c r="E173" s="165">
        <v>185015</v>
      </c>
    </row>
    <row r="174" spans="1:5" x14ac:dyDescent="0.3">
      <c r="A174" s="201"/>
      <c r="B174" s="152" t="s">
        <v>316</v>
      </c>
      <c r="C174" s="145" t="s">
        <v>151</v>
      </c>
      <c r="D174" s="145">
        <v>31</v>
      </c>
      <c r="E174" s="165">
        <v>170404</v>
      </c>
    </row>
    <row r="175" spans="1:5" x14ac:dyDescent="0.3">
      <c r="A175" s="201"/>
      <c r="B175" s="152" t="s">
        <v>324</v>
      </c>
      <c r="C175" s="145" t="s">
        <v>151</v>
      </c>
      <c r="D175" s="145">
        <v>38</v>
      </c>
      <c r="E175" s="165">
        <v>146400</v>
      </c>
    </row>
    <row r="176" spans="1:5" x14ac:dyDescent="0.3">
      <c r="A176" s="201"/>
      <c r="B176" s="152" t="s">
        <v>330</v>
      </c>
      <c r="C176" s="145" t="s">
        <v>151</v>
      </c>
      <c r="D176" s="145">
        <v>40</v>
      </c>
      <c r="E176" s="165">
        <v>126867</v>
      </c>
    </row>
    <row r="177" spans="1:5" x14ac:dyDescent="0.3">
      <c r="A177" s="201"/>
      <c r="B177" s="152" t="s">
        <v>322</v>
      </c>
      <c r="C177" s="145" t="s">
        <v>151</v>
      </c>
      <c r="D177" s="145">
        <v>48</v>
      </c>
      <c r="E177" s="165">
        <v>111380</v>
      </c>
    </row>
    <row r="178" spans="1:5" x14ac:dyDescent="0.3">
      <c r="A178" s="201"/>
      <c r="B178" s="152" t="s">
        <v>314</v>
      </c>
      <c r="C178" s="145" t="s">
        <v>151</v>
      </c>
      <c r="D178" s="145">
        <v>43</v>
      </c>
      <c r="E178" s="165">
        <v>108161</v>
      </c>
    </row>
    <row r="179" spans="1:5" x14ac:dyDescent="0.3">
      <c r="A179" s="201"/>
      <c r="B179" s="152" t="s">
        <v>310</v>
      </c>
      <c r="C179" s="145" t="s">
        <v>151</v>
      </c>
      <c r="D179" s="145">
        <v>44</v>
      </c>
      <c r="E179" s="165">
        <v>104047</v>
      </c>
    </row>
    <row r="180" spans="1:5" x14ac:dyDescent="0.3">
      <c r="A180" s="201"/>
      <c r="B180" s="152" t="s">
        <v>329</v>
      </c>
      <c r="C180" s="145" t="s">
        <v>151</v>
      </c>
      <c r="D180" s="145">
        <v>45</v>
      </c>
      <c r="E180" s="165">
        <v>94984</v>
      </c>
    </row>
    <row r="181" spans="1:5" x14ac:dyDescent="0.3">
      <c r="A181" s="201"/>
      <c r="B181" s="152" t="s">
        <v>318</v>
      </c>
      <c r="C181" s="145" t="s">
        <v>151</v>
      </c>
      <c r="D181" s="145">
        <v>33</v>
      </c>
      <c r="E181" s="165">
        <v>87913</v>
      </c>
    </row>
    <row r="182" spans="1:5" x14ac:dyDescent="0.3">
      <c r="A182" s="201"/>
      <c r="B182" s="152" t="s">
        <v>313</v>
      </c>
      <c r="C182" s="145" t="s">
        <v>151</v>
      </c>
      <c r="D182" s="145">
        <v>47</v>
      </c>
      <c r="E182" s="165">
        <v>84806</v>
      </c>
    </row>
    <row r="183" spans="1:5" x14ac:dyDescent="0.3">
      <c r="A183" s="201"/>
      <c r="B183" s="152" t="s">
        <v>323</v>
      </c>
      <c r="C183" s="145" t="s">
        <v>151</v>
      </c>
      <c r="D183" s="145">
        <v>33</v>
      </c>
      <c r="E183" s="165">
        <v>76438</v>
      </c>
    </row>
    <row r="184" spans="1:5" x14ac:dyDescent="0.3">
      <c r="A184" s="201"/>
      <c r="B184" s="152" t="s">
        <v>441</v>
      </c>
      <c r="C184" s="145" t="s">
        <v>151</v>
      </c>
      <c r="D184" s="145">
        <v>8</v>
      </c>
      <c r="E184" s="165">
        <v>73982</v>
      </c>
    </row>
    <row r="185" spans="1:5" x14ac:dyDescent="0.3">
      <c r="A185" s="201"/>
      <c r="B185" s="152" t="s">
        <v>311</v>
      </c>
      <c r="C185" s="145" t="s">
        <v>151</v>
      </c>
      <c r="D185" s="145">
        <v>4</v>
      </c>
      <c r="E185" s="165">
        <v>71165</v>
      </c>
    </row>
    <row r="186" spans="1:5" x14ac:dyDescent="0.3">
      <c r="A186" s="201"/>
      <c r="B186" s="152" t="s">
        <v>325</v>
      </c>
      <c r="C186" s="145" t="s">
        <v>151</v>
      </c>
      <c r="D186" s="145">
        <v>54</v>
      </c>
      <c r="E186" s="165">
        <v>70675</v>
      </c>
    </row>
    <row r="187" spans="1:5" x14ac:dyDescent="0.3">
      <c r="A187" s="201"/>
      <c r="B187" s="152" t="s">
        <v>317</v>
      </c>
      <c r="C187" s="145" t="s">
        <v>151</v>
      </c>
      <c r="D187" s="145">
        <v>25</v>
      </c>
      <c r="E187" s="165">
        <v>66296</v>
      </c>
    </row>
    <row r="188" spans="1:5" x14ac:dyDescent="0.3">
      <c r="A188" s="201"/>
      <c r="B188" s="152" t="s">
        <v>312</v>
      </c>
      <c r="C188" s="145" t="s">
        <v>151</v>
      </c>
      <c r="D188" s="145">
        <v>38</v>
      </c>
      <c r="E188" s="165">
        <v>63239</v>
      </c>
    </row>
    <row r="189" spans="1:5" x14ac:dyDescent="0.3">
      <c r="A189" s="201"/>
      <c r="B189" s="152" t="s">
        <v>442</v>
      </c>
      <c r="C189" s="145" t="s">
        <v>151</v>
      </c>
      <c r="D189" s="145">
        <v>36</v>
      </c>
      <c r="E189" s="165">
        <v>63044</v>
      </c>
    </row>
    <row r="190" spans="1:5" x14ac:dyDescent="0.3">
      <c r="A190" s="201"/>
      <c r="B190" s="152" t="s">
        <v>320</v>
      </c>
      <c r="C190" s="145" t="s">
        <v>151</v>
      </c>
      <c r="D190" s="145">
        <v>43</v>
      </c>
      <c r="E190" s="165">
        <v>62194</v>
      </c>
    </row>
    <row r="191" spans="1:5" x14ac:dyDescent="0.3">
      <c r="A191" s="201"/>
      <c r="B191" s="152" t="s">
        <v>326</v>
      </c>
      <c r="C191" s="145" t="s">
        <v>151</v>
      </c>
      <c r="D191" s="145">
        <v>20</v>
      </c>
      <c r="E191" s="165">
        <v>60161</v>
      </c>
    </row>
    <row r="192" spans="1:5" x14ac:dyDescent="0.3">
      <c r="A192" s="201"/>
      <c r="B192" s="152" t="s">
        <v>315</v>
      </c>
      <c r="C192" s="145" t="s">
        <v>151</v>
      </c>
      <c r="D192" s="145">
        <v>18</v>
      </c>
      <c r="E192" s="165">
        <v>58157</v>
      </c>
    </row>
    <row r="193" spans="1:5" x14ac:dyDescent="0.3">
      <c r="A193" s="201"/>
      <c r="B193" s="152" t="s">
        <v>328</v>
      </c>
      <c r="C193" s="145" t="s">
        <v>151</v>
      </c>
      <c r="D193" s="145">
        <v>19</v>
      </c>
      <c r="E193" s="165">
        <v>49185</v>
      </c>
    </row>
    <row r="194" spans="1:5" x14ac:dyDescent="0.3">
      <c r="A194" s="201"/>
      <c r="B194" s="152" t="s">
        <v>319</v>
      </c>
      <c r="C194" s="145" t="s">
        <v>151</v>
      </c>
      <c r="D194" s="145">
        <v>43</v>
      </c>
      <c r="E194" s="165">
        <v>45048</v>
      </c>
    </row>
    <row r="195" spans="1:5" x14ac:dyDescent="0.3">
      <c r="A195" s="200"/>
      <c r="B195" s="153" t="s">
        <v>327</v>
      </c>
      <c r="C195" s="146" t="s">
        <v>151</v>
      </c>
      <c r="D195" s="146">
        <v>25</v>
      </c>
      <c r="E195" s="166">
        <v>29508</v>
      </c>
    </row>
    <row r="196" spans="1:5" x14ac:dyDescent="0.3">
      <c r="A196" s="199" t="s">
        <v>27</v>
      </c>
      <c r="B196" s="151" t="s">
        <v>355</v>
      </c>
      <c r="C196" s="144" t="s">
        <v>179</v>
      </c>
      <c r="D196" s="144">
        <v>37</v>
      </c>
      <c r="E196" s="164">
        <v>842175</v>
      </c>
    </row>
    <row r="197" spans="1:5" x14ac:dyDescent="0.3">
      <c r="A197" s="201"/>
      <c r="B197" s="152" t="s">
        <v>354</v>
      </c>
      <c r="C197" s="145" t="s">
        <v>179</v>
      </c>
      <c r="D197" s="145">
        <v>31</v>
      </c>
      <c r="E197" s="165">
        <v>523109</v>
      </c>
    </row>
    <row r="198" spans="1:5" x14ac:dyDescent="0.3">
      <c r="A198" s="201"/>
      <c r="B198" s="152" t="s">
        <v>353</v>
      </c>
      <c r="C198" s="145" t="s">
        <v>192</v>
      </c>
      <c r="D198" s="145">
        <v>37</v>
      </c>
      <c r="E198" s="165">
        <v>281973</v>
      </c>
    </row>
    <row r="199" spans="1:5" x14ac:dyDescent="0.3">
      <c r="A199" s="201"/>
      <c r="B199" s="152" t="s">
        <v>347</v>
      </c>
      <c r="C199" s="145" t="s">
        <v>151</v>
      </c>
      <c r="D199" s="145">
        <v>39</v>
      </c>
      <c r="E199" s="165">
        <v>265741</v>
      </c>
    </row>
    <row r="200" spans="1:5" x14ac:dyDescent="0.3">
      <c r="A200" s="201"/>
      <c r="B200" s="152" t="s">
        <v>334</v>
      </c>
      <c r="C200" s="145" t="s">
        <v>151</v>
      </c>
      <c r="D200" s="145">
        <v>71</v>
      </c>
      <c r="E200" s="165">
        <v>138176</v>
      </c>
    </row>
    <row r="201" spans="1:5" x14ac:dyDescent="0.3">
      <c r="A201" s="201"/>
      <c r="B201" s="152" t="s">
        <v>340</v>
      </c>
      <c r="C201" s="145" t="s">
        <v>151</v>
      </c>
      <c r="D201" s="145">
        <v>37</v>
      </c>
      <c r="E201" s="165">
        <v>135323</v>
      </c>
    </row>
    <row r="202" spans="1:5" x14ac:dyDescent="0.3">
      <c r="A202" s="201"/>
      <c r="B202" s="152" t="s">
        <v>345</v>
      </c>
      <c r="C202" s="145" t="s">
        <v>151</v>
      </c>
      <c r="D202" s="145">
        <v>17</v>
      </c>
      <c r="E202" s="165">
        <v>133342</v>
      </c>
    </row>
    <row r="203" spans="1:5" x14ac:dyDescent="0.3">
      <c r="A203" s="201"/>
      <c r="B203" s="152" t="s">
        <v>341</v>
      </c>
      <c r="C203" s="145" t="s">
        <v>151</v>
      </c>
      <c r="D203" s="145">
        <v>26</v>
      </c>
      <c r="E203" s="165">
        <v>131668</v>
      </c>
    </row>
    <row r="204" spans="1:5" x14ac:dyDescent="0.3">
      <c r="A204" s="201"/>
      <c r="B204" s="152" t="s">
        <v>343</v>
      </c>
      <c r="C204" s="145" t="s">
        <v>151</v>
      </c>
      <c r="D204" s="145">
        <v>14</v>
      </c>
      <c r="E204" s="165">
        <v>131622</v>
      </c>
    </row>
    <row r="205" spans="1:5" x14ac:dyDescent="0.3">
      <c r="A205" s="201"/>
      <c r="B205" s="152" t="s">
        <v>344</v>
      </c>
      <c r="C205" s="145" t="s">
        <v>151</v>
      </c>
      <c r="D205" s="145">
        <v>86</v>
      </c>
      <c r="E205" s="165">
        <v>130358</v>
      </c>
    </row>
    <row r="206" spans="1:5" x14ac:dyDescent="0.3">
      <c r="A206" s="201"/>
      <c r="B206" s="152" t="s">
        <v>335</v>
      </c>
      <c r="C206" s="145" t="s">
        <v>151</v>
      </c>
      <c r="D206" s="145">
        <v>83</v>
      </c>
      <c r="E206" s="165">
        <v>117094</v>
      </c>
    </row>
    <row r="207" spans="1:5" x14ac:dyDescent="0.3">
      <c r="A207" s="201"/>
      <c r="B207" s="152" t="s">
        <v>348</v>
      </c>
      <c r="C207" s="145" t="s">
        <v>151</v>
      </c>
      <c r="D207" s="145">
        <v>16</v>
      </c>
      <c r="E207" s="165">
        <v>86445</v>
      </c>
    </row>
    <row r="208" spans="1:5" x14ac:dyDescent="0.3">
      <c r="A208" s="201"/>
      <c r="B208" s="152" t="s">
        <v>352</v>
      </c>
      <c r="C208" s="145" t="s">
        <v>151</v>
      </c>
      <c r="D208" s="145">
        <v>36</v>
      </c>
      <c r="E208" s="165">
        <v>85717</v>
      </c>
    </row>
    <row r="209" spans="1:5" x14ac:dyDescent="0.3">
      <c r="A209" s="201"/>
      <c r="B209" s="152" t="s">
        <v>339</v>
      </c>
      <c r="C209" s="145" t="s">
        <v>151</v>
      </c>
      <c r="D209" s="145">
        <v>20</v>
      </c>
      <c r="E209" s="165">
        <v>83500</v>
      </c>
    </row>
    <row r="210" spans="1:5" x14ac:dyDescent="0.3">
      <c r="A210" s="201"/>
      <c r="B210" s="152" t="s">
        <v>338</v>
      </c>
      <c r="C210" s="145" t="s">
        <v>151</v>
      </c>
      <c r="D210" s="145">
        <v>12</v>
      </c>
      <c r="E210" s="165">
        <v>83421</v>
      </c>
    </row>
    <row r="211" spans="1:5" x14ac:dyDescent="0.3">
      <c r="A211" s="201"/>
      <c r="B211" s="152" t="s">
        <v>346</v>
      </c>
      <c r="C211" s="145" t="s">
        <v>151</v>
      </c>
      <c r="D211" s="145">
        <v>14</v>
      </c>
      <c r="E211" s="165">
        <v>81354</v>
      </c>
    </row>
    <row r="212" spans="1:5" x14ac:dyDescent="0.3">
      <c r="A212" s="201"/>
      <c r="B212" s="152" t="s">
        <v>336</v>
      </c>
      <c r="C212" s="145" t="s">
        <v>151</v>
      </c>
      <c r="D212" s="145">
        <v>56</v>
      </c>
      <c r="E212" s="165">
        <v>77839</v>
      </c>
    </row>
    <row r="213" spans="1:5" x14ac:dyDescent="0.3">
      <c r="A213" s="201"/>
      <c r="B213" s="152" t="s">
        <v>349</v>
      </c>
      <c r="C213" s="145" t="s">
        <v>151</v>
      </c>
      <c r="D213" s="145">
        <v>44</v>
      </c>
      <c r="E213" s="165">
        <v>77457</v>
      </c>
    </row>
    <row r="214" spans="1:5" x14ac:dyDescent="0.3">
      <c r="A214" s="201"/>
      <c r="B214" s="152" t="s">
        <v>342</v>
      </c>
      <c r="C214" s="145" t="s">
        <v>151</v>
      </c>
      <c r="D214" s="145">
        <v>8</v>
      </c>
      <c r="E214" s="165">
        <v>59246</v>
      </c>
    </row>
    <row r="215" spans="1:5" x14ac:dyDescent="0.3">
      <c r="A215" s="201"/>
      <c r="B215" s="152" t="s">
        <v>423</v>
      </c>
      <c r="C215" s="145" t="s">
        <v>151</v>
      </c>
      <c r="D215" s="145">
        <v>14</v>
      </c>
      <c r="E215" s="165">
        <v>52563</v>
      </c>
    </row>
    <row r="216" spans="1:5" x14ac:dyDescent="0.3">
      <c r="A216" s="201"/>
      <c r="B216" s="152" t="s">
        <v>351</v>
      </c>
      <c r="C216" s="145" t="s">
        <v>151</v>
      </c>
      <c r="D216" s="145">
        <v>8</v>
      </c>
      <c r="E216" s="165">
        <v>46100</v>
      </c>
    </row>
    <row r="217" spans="1:5" x14ac:dyDescent="0.3">
      <c r="A217" s="201"/>
      <c r="B217" s="152" t="s">
        <v>350</v>
      </c>
      <c r="C217" s="145" t="s">
        <v>151</v>
      </c>
      <c r="D217" s="145">
        <v>36</v>
      </c>
      <c r="E217" s="165">
        <v>43571</v>
      </c>
    </row>
    <row r="218" spans="1:5" x14ac:dyDescent="0.3">
      <c r="A218" s="201"/>
      <c r="B218" s="152" t="s">
        <v>337</v>
      </c>
      <c r="C218" s="145" t="s">
        <v>151</v>
      </c>
      <c r="D218" s="145">
        <v>34</v>
      </c>
      <c r="E218" s="165">
        <v>41041</v>
      </c>
    </row>
    <row r="219" spans="1:5" x14ac:dyDescent="0.3">
      <c r="A219" s="200"/>
      <c r="B219" s="153" t="s">
        <v>443</v>
      </c>
      <c r="C219" s="146" t="s">
        <v>151</v>
      </c>
      <c r="D219" s="146">
        <v>42</v>
      </c>
      <c r="E219" s="166">
        <v>33459</v>
      </c>
    </row>
    <row r="220" spans="1:5" x14ac:dyDescent="0.3">
      <c r="A220" s="201" t="s">
        <v>28</v>
      </c>
      <c r="B220" s="152" t="s">
        <v>367</v>
      </c>
      <c r="C220" s="145" t="s">
        <v>179</v>
      </c>
      <c r="D220" s="145">
        <v>24</v>
      </c>
      <c r="E220" s="165">
        <v>695303</v>
      </c>
    </row>
    <row r="221" spans="1:5" x14ac:dyDescent="0.3">
      <c r="A221" s="201"/>
      <c r="B221" s="152" t="s">
        <v>365</v>
      </c>
      <c r="C221" s="145" t="s">
        <v>192</v>
      </c>
      <c r="D221" s="145">
        <v>29</v>
      </c>
      <c r="E221" s="165">
        <v>315893</v>
      </c>
    </row>
    <row r="222" spans="1:5" x14ac:dyDescent="0.3">
      <c r="A222" s="201"/>
      <c r="B222" s="152" t="s">
        <v>366</v>
      </c>
      <c r="C222" s="145" t="s">
        <v>192</v>
      </c>
      <c r="D222" s="145">
        <v>20</v>
      </c>
      <c r="E222" s="165">
        <v>213722</v>
      </c>
    </row>
    <row r="223" spans="1:5" x14ac:dyDescent="0.3">
      <c r="A223" s="201"/>
      <c r="B223" s="152" t="s">
        <v>363</v>
      </c>
      <c r="C223" s="145" t="s">
        <v>151</v>
      </c>
      <c r="D223" s="145">
        <v>10</v>
      </c>
      <c r="E223" s="165">
        <v>133980</v>
      </c>
    </row>
    <row r="224" spans="1:5" x14ac:dyDescent="0.3">
      <c r="A224" s="201"/>
      <c r="B224" s="152" t="s">
        <v>359</v>
      </c>
      <c r="C224" s="145" t="s">
        <v>151</v>
      </c>
      <c r="D224" s="145">
        <v>6</v>
      </c>
      <c r="E224" s="165">
        <v>125488</v>
      </c>
    </row>
    <row r="225" spans="1:5" x14ac:dyDescent="0.3">
      <c r="A225" s="201"/>
      <c r="B225" s="152" t="s">
        <v>357</v>
      </c>
      <c r="C225" s="145" t="s">
        <v>151</v>
      </c>
      <c r="D225" s="145">
        <v>34</v>
      </c>
      <c r="E225" s="165">
        <v>118953</v>
      </c>
    </row>
    <row r="226" spans="1:5" x14ac:dyDescent="0.3">
      <c r="A226" s="201"/>
      <c r="B226" s="152" t="s">
        <v>438</v>
      </c>
      <c r="C226" s="145" t="s">
        <v>151</v>
      </c>
      <c r="D226" s="145">
        <v>26</v>
      </c>
      <c r="E226" s="165">
        <v>107845</v>
      </c>
    </row>
    <row r="227" spans="1:5" x14ac:dyDescent="0.3">
      <c r="A227" s="201"/>
      <c r="B227" s="152" t="s">
        <v>439</v>
      </c>
      <c r="C227" s="145" t="s">
        <v>151</v>
      </c>
      <c r="D227" s="145">
        <v>13</v>
      </c>
      <c r="E227" s="165">
        <v>102445</v>
      </c>
    </row>
    <row r="228" spans="1:5" x14ac:dyDescent="0.3">
      <c r="A228" s="201"/>
      <c r="B228" s="152" t="s">
        <v>361</v>
      </c>
      <c r="C228" s="145" t="s">
        <v>151</v>
      </c>
      <c r="D228" s="145">
        <v>45</v>
      </c>
      <c r="E228" s="165">
        <v>100565</v>
      </c>
    </row>
    <row r="229" spans="1:5" x14ac:dyDescent="0.3">
      <c r="A229" s="201"/>
      <c r="B229" s="152" t="s">
        <v>440</v>
      </c>
      <c r="C229" s="145" t="s">
        <v>151</v>
      </c>
      <c r="D229" s="145">
        <v>15</v>
      </c>
      <c r="E229" s="165">
        <v>79743</v>
      </c>
    </row>
    <row r="230" spans="1:5" x14ac:dyDescent="0.3">
      <c r="A230" s="201"/>
      <c r="B230" s="152" t="s">
        <v>360</v>
      </c>
      <c r="C230" s="145" t="s">
        <v>151</v>
      </c>
      <c r="D230" s="145">
        <v>15</v>
      </c>
      <c r="E230" s="165">
        <v>70582</v>
      </c>
    </row>
    <row r="231" spans="1:5" x14ac:dyDescent="0.3">
      <c r="A231" s="201"/>
      <c r="B231" s="152" t="s">
        <v>358</v>
      </c>
      <c r="C231" s="145" t="s">
        <v>151</v>
      </c>
      <c r="D231" s="145">
        <v>5</v>
      </c>
      <c r="E231" s="165">
        <v>59944</v>
      </c>
    </row>
    <row r="232" spans="1:5" x14ac:dyDescent="0.3">
      <c r="A232" s="201"/>
      <c r="B232" s="152" t="s">
        <v>356</v>
      </c>
      <c r="C232" s="145" t="s">
        <v>151</v>
      </c>
      <c r="D232" s="145">
        <v>16</v>
      </c>
      <c r="E232" s="165">
        <v>58933</v>
      </c>
    </row>
    <row r="233" spans="1:5" x14ac:dyDescent="0.3">
      <c r="A233" s="201"/>
      <c r="B233" s="152" t="s">
        <v>364</v>
      </c>
      <c r="C233" s="145" t="s">
        <v>151</v>
      </c>
      <c r="D233" s="145">
        <v>14</v>
      </c>
      <c r="E233" s="165">
        <v>54244</v>
      </c>
    </row>
    <row r="234" spans="1:5" x14ac:dyDescent="0.3">
      <c r="A234" s="201"/>
      <c r="B234" s="152" t="s">
        <v>362</v>
      </c>
      <c r="C234" s="145" t="s">
        <v>151</v>
      </c>
      <c r="D234" s="145">
        <v>9</v>
      </c>
      <c r="E234" s="165">
        <v>51811</v>
      </c>
    </row>
    <row r="235" spans="1:5" x14ac:dyDescent="0.3">
      <c r="A235" s="199" t="s">
        <v>29</v>
      </c>
      <c r="B235" s="151" t="s">
        <v>387</v>
      </c>
      <c r="C235" s="144" t="s">
        <v>179</v>
      </c>
      <c r="D235" s="144">
        <v>92</v>
      </c>
      <c r="E235" s="164">
        <v>1944405</v>
      </c>
    </row>
    <row r="236" spans="1:5" x14ac:dyDescent="0.3">
      <c r="A236" s="201"/>
      <c r="B236" s="152" t="s">
        <v>385</v>
      </c>
      <c r="C236" s="145" t="s">
        <v>179</v>
      </c>
      <c r="D236" s="145">
        <v>51</v>
      </c>
      <c r="E236" s="165">
        <v>574284</v>
      </c>
    </row>
    <row r="237" spans="1:5" x14ac:dyDescent="0.3">
      <c r="A237" s="201"/>
      <c r="B237" s="152" t="s">
        <v>386</v>
      </c>
      <c r="C237" s="145" t="s">
        <v>179</v>
      </c>
      <c r="D237" s="145">
        <v>12</v>
      </c>
      <c r="E237" s="165">
        <v>455118</v>
      </c>
    </row>
    <row r="238" spans="1:5" x14ac:dyDescent="0.3">
      <c r="A238" s="201"/>
      <c r="B238" s="152" t="s">
        <v>383</v>
      </c>
      <c r="C238" s="145" t="s">
        <v>151</v>
      </c>
      <c r="D238" s="145">
        <v>16</v>
      </c>
      <c r="E238" s="165">
        <v>201600</v>
      </c>
    </row>
    <row r="239" spans="1:5" x14ac:dyDescent="0.3">
      <c r="A239" s="201"/>
      <c r="B239" s="152" t="s">
        <v>379</v>
      </c>
      <c r="C239" s="145" t="s">
        <v>151</v>
      </c>
      <c r="D239" s="145">
        <v>24</v>
      </c>
      <c r="E239" s="165">
        <v>187088</v>
      </c>
    </row>
    <row r="240" spans="1:5" x14ac:dyDescent="0.3">
      <c r="A240" s="201"/>
      <c r="B240" s="152" t="s">
        <v>368</v>
      </c>
      <c r="C240" s="145" t="s">
        <v>151</v>
      </c>
      <c r="D240" s="145">
        <v>5</v>
      </c>
      <c r="E240" s="165">
        <v>158143</v>
      </c>
    </row>
    <row r="241" spans="1:5" x14ac:dyDescent="0.3">
      <c r="A241" s="201"/>
      <c r="B241" s="152" t="s">
        <v>371</v>
      </c>
      <c r="C241" s="145" t="s">
        <v>151</v>
      </c>
      <c r="D241" s="145">
        <v>5</v>
      </c>
      <c r="E241" s="165">
        <v>123220</v>
      </c>
    </row>
    <row r="242" spans="1:5" x14ac:dyDescent="0.3">
      <c r="A242" s="201"/>
      <c r="B242" s="152" t="s">
        <v>369</v>
      </c>
      <c r="C242" s="145" t="s">
        <v>151</v>
      </c>
      <c r="D242" s="145">
        <v>23</v>
      </c>
      <c r="E242" s="165">
        <v>115767</v>
      </c>
    </row>
    <row r="243" spans="1:5" x14ac:dyDescent="0.3">
      <c r="A243" s="201"/>
      <c r="B243" s="152" t="s">
        <v>380</v>
      </c>
      <c r="C243" s="145" t="s">
        <v>151</v>
      </c>
      <c r="D243" s="145">
        <v>28</v>
      </c>
      <c r="E243" s="165">
        <v>105309</v>
      </c>
    </row>
    <row r="244" spans="1:5" x14ac:dyDescent="0.3">
      <c r="A244" s="201"/>
      <c r="B244" s="152" t="s">
        <v>384</v>
      </c>
      <c r="C244" s="145" t="s">
        <v>151</v>
      </c>
      <c r="D244" s="145">
        <v>23</v>
      </c>
      <c r="E244" s="165">
        <v>103770</v>
      </c>
    </row>
    <row r="245" spans="1:5" x14ac:dyDescent="0.3">
      <c r="A245" s="201"/>
      <c r="B245" s="152" t="s">
        <v>378</v>
      </c>
      <c r="C245" s="145" t="s">
        <v>151</v>
      </c>
      <c r="D245" s="145">
        <v>6</v>
      </c>
      <c r="E245" s="165">
        <v>85861</v>
      </c>
    </row>
    <row r="246" spans="1:5" x14ac:dyDescent="0.3">
      <c r="A246" s="201"/>
      <c r="B246" s="152" t="s">
        <v>377</v>
      </c>
      <c r="C246" s="145" t="s">
        <v>151</v>
      </c>
      <c r="D246" s="145">
        <v>25</v>
      </c>
      <c r="E246" s="165">
        <v>73683</v>
      </c>
    </row>
    <row r="247" spans="1:5" x14ac:dyDescent="0.3">
      <c r="A247" s="201"/>
      <c r="B247" s="152" t="s">
        <v>381</v>
      </c>
      <c r="C247" s="145" t="s">
        <v>151</v>
      </c>
      <c r="D247" s="145">
        <v>15</v>
      </c>
      <c r="E247" s="165">
        <v>73331</v>
      </c>
    </row>
    <row r="248" spans="1:5" x14ac:dyDescent="0.3">
      <c r="A248" s="201"/>
      <c r="B248" s="152" t="s">
        <v>375</v>
      </c>
      <c r="C248" s="145" t="s">
        <v>151</v>
      </c>
      <c r="D248" s="145">
        <v>9</v>
      </c>
      <c r="E248" s="165">
        <v>66148</v>
      </c>
    </row>
    <row r="249" spans="1:5" x14ac:dyDescent="0.3">
      <c r="A249" s="201"/>
      <c r="B249" s="152" t="s">
        <v>370</v>
      </c>
      <c r="C249" s="145" t="s">
        <v>151</v>
      </c>
      <c r="D249" s="145">
        <v>25</v>
      </c>
      <c r="E249" s="165">
        <v>65141</v>
      </c>
    </row>
    <row r="250" spans="1:5" x14ac:dyDescent="0.3">
      <c r="A250" s="201"/>
      <c r="B250" s="152" t="s">
        <v>376</v>
      </c>
      <c r="C250" s="145" t="s">
        <v>151</v>
      </c>
      <c r="D250" s="145">
        <v>13</v>
      </c>
      <c r="E250" s="165">
        <v>61432</v>
      </c>
    </row>
    <row r="251" spans="1:5" x14ac:dyDescent="0.3">
      <c r="A251" s="201"/>
      <c r="B251" s="152" t="s">
        <v>373</v>
      </c>
      <c r="C251" s="145" t="s">
        <v>151</v>
      </c>
      <c r="D251" s="145">
        <v>16</v>
      </c>
      <c r="E251" s="165">
        <v>56096</v>
      </c>
    </row>
    <row r="252" spans="1:5" x14ac:dyDescent="0.3">
      <c r="A252" s="201"/>
      <c r="B252" s="152" t="s">
        <v>372</v>
      </c>
      <c r="C252" s="145" t="s">
        <v>151</v>
      </c>
      <c r="D252" s="145">
        <v>17</v>
      </c>
      <c r="E252" s="165">
        <v>52389</v>
      </c>
    </row>
    <row r="253" spans="1:5" x14ac:dyDescent="0.3">
      <c r="A253" s="201"/>
      <c r="B253" s="152" t="s">
        <v>382</v>
      </c>
      <c r="C253" s="145" t="s">
        <v>151</v>
      </c>
      <c r="D253" s="145">
        <v>5</v>
      </c>
      <c r="E253" s="165">
        <v>51863</v>
      </c>
    </row>
    <row r="254" spans="1:5" x14ac:dyDescent="0.3">
      <c r="A254" s="200"/>
      <c r="B254" s="153" t="s">
        <v>374</v>
      </c>
      <c r="C254" s="146" t="s">
        <v>151</v>
      </c>
      <c r="D254" s="146">
        <v>46</v>
      </c>
      <c r="E254" s="166">
        <v>50305</v>
      </c>
    </row>
    <row r="255" spans="1:5" x14ac:dyDescent="0.3">
      <c r="A255" s="201" t="s">
        <v>1</v>
      </c>
      <c r="B255" s="152" t="s">
        <v>388</v>
      </c>
      <c r="C255" s="145" t="s">
        <v>151</v>
      </c>
      <c r="D255" s="145">
        <v>3</v>
      </c>
      <c r="E255" s="165">
        <v>98491</v>
      </c>
    </row>
    <row r="256" spans="1:5" x14ac:dyDescent="0.3">
      <c r="A256" s="201"/>
      <c r="B256" s="152" t="s">
        <v>391</v>
      </c>
      <c r="C256" s="145" t="s">
        <v>151</v>
      </c>
      <c r="D256" s="145">
        <v>6</v>
      </c>
      <c r="E256" s="165">
        <v>78456</v>
      </c>
    </row>
    <row r="257" spans="1:5" x14ac:dyDescent="0.3">
      <c r="A257" s="201"/>
      <c r="B257" s="152" t="s">
        <v>389</v>
      </c>
      <c r="C257" s="145" t="s">
        <v>151</v>
      </c>
      <c r="D257" s="145">
        <v>11</v>
      </c>
      <c r="E257" s="165">
        <v>76343</v>
      </c>
    </row>
    <row r="258" spans="1:5" x14ac:dyDescent="0.3">
      <c r="A258" s="201"/>
      <c r="B258" s="152" t="s">
        <v>390</v>
      </c>
      <c r="C258" s="145" t="s">
        <v>151</v>
      </c>
      <c r="D258" s="145">
        <v>4</v>
      </c>
      <c r="E258" s="165">
        <v>66833</v>
      </c>
    </row>
    <row r="259" spans="1:5" x14ac:dyDescent="0.3">
      <c r="A259" s="201"/>
      <c r="B259" s="152" t="s">
        <v>392</v>
      </c>
      <c r="C259" s="145" t="s">
        <v>151</v>
      </c>
      <c r="D259" s="145">
        <v>5</v>
      </c>
      <c r="E259" s="165">
        <v>57518</v>
      </c>
    </row>
    <row r="260" spans="1:5" x14ac:dyDescent="0.3">
      <c r="A260" s="199" t="s">
        <v>2</v>
      </c>
      <c r="B260" s="151" t="s">
        <v>394</v>
      </c>
      <c r="C260" s="144" t="s">
        <v>151</v>
      </c>
      <c r="D260" s="144">
        <v>4</v>
      </c>
      <c r="E260" s="164">
        <v>151772</v>
      </c>
    </row>
    <row r="261" spans="1:5" x14ac:dyDescent="0.3">
      <c r="A261" s="201"/>
      <c r="B261" s="152" t="s">
        <v>393</v>
      </c>
      <c r="C261" s="145" t="s">
        <v>151</v>
      </c>
      <c r="D261" s="145">
        <v>12</v>
      </c>
      <c r="E261" s="165">
        <v>116446</v>
      </c>
    </row>
    <row r="262" spans="1:5" x14ac:dyDescent="0.3">
      <c r="A262" s="200"/>
      <c r="B262" s="153" t="s">
        <v>395</v>
      </c>
      <c r="C262" s="146" t="s">
        <v>151</v>
      </c>
      <c r="D262" s="146">
        <v>18</v>
      </c>
      <c r="E262" s="166">
        <v>96773</v>
      </c>
    </row>
    <row r="263" spans="1:5" x14ac:dyDescent="0.3">
      <c r="A263" s="169" t="s">
        <v>3</v>
      </c>
      <c r="B263" s="152" t="s">
        <v>396</v>
      </c>
      <c r="C263" s="145" t="s">
        <v>151</v>
      </c>
      <c r="D263" s="145">
        <v>6</v>
      </c>
      <c r="E263" s="165">
        <v>153249</v>
      </c>
    </row>
    <row r="264" spans="1:5" x14ac:dyDescent="0.3">
      <c r="A264" s="199" t="s">
        <v>4</v>
      </c>
      <c r="B264" s="151" t="s">
        <v>400</v>
      </c>
      <c r="C264" s="144" t="s">
        <v>151</v>
      </c>
      <c r="D264" s="144">
        <v>5</v>
      </c>
      <c r="E264" s="164">
        <v>221532</v>
      </c>
    </row>
    <row r="265" spans="1:5" x14ac:dyDescent="0.3">
      <c r="A265" s="201"/>
      <c r="B265" s="152" t="s">
        <v>399</v>
      </c>
      <c r="C265" s="145" t="s">
        <v>151</v>
      </c>
      <c r="D265" s="145">
        <v>3</v>
      </c>
      <c r="E265" s="165">
        <v>218801</v>
      </c>
    </row>
    <row r="266" spans="1:5" x14ac:dyDescent="0.3">
      <c r="A266" s="201"/>
      <c r="B266" s="152" t="s">
        <v>397</v>
      </c>
      <c r="C266" s="145" t="s">
        <v>151</v>
      </c>
      <c r="D266" s="145">
        <v>6</v>
      </c>
      <c r="E266" s="165">
        <v>185848</v>
      </c>
    </row>
    <row r="267" spans="1:5" x14ac:dyDescent="0.3">
      <c r="A267" s="201"/>
      <c r="B267" s="152" t="s">
        <v>401</v>
      </c>
      <c r="C267" s="145" t="s">
        <v>151</v>
      </c>
      <c r="D267" s="145">
        <v>4</v>
      </c>
      <c r="E267" s="165">
        <v>134764</v>
      </c>
    </row>
    <row r="268" spans="1:5" x14ac:dyDescent="0.3">
      <c r="A268" s="200"/>
      <c r="B268" s="153" t="s">
        <v>398</v>
      </c>
      <c r="C268" s="146" t="s">
        <v>151</v>
      </c>
      <c r="D268" s="146">
        <v>6</v>
      </c>
      <c r="E268" s="166">
        <v>130245</v>
      </c>
    </row>
    <row r="269" spans="1:5" x14ac:dyDescent="0.3">
      <c r="A269" s="199" t="s">
        <v>5</v>
      </c>
      <c r="B269" s="151" t="s">
        <v>402</v>
      </c>
      <c r="C269" s="144" t="s">
        <v>151</v>
      </c>
      <c r="D269" s="144">
        <v>2</v>
      </c>
      <c r="E269" s="164">
        <v>89090</v>
      </c>
    </row>
    <row r="270" spans="1:5" x14ac:dyDescent="0.3">
      <c r="A270" s="200"/>
      <c r="B270" s="153" t="s">
        <v>403</v>
      </c>
      <c r="C270" s="146" t="s">
        <v>151</v>
      </c>
      <c r="D270" s="146">
        <v>4</v>
      </c>
      <c r="E270" s="166">
        <v>60372</v>
      </c>
    </row>
    <row r="271" spans="1:5" x14ac:dyDescent="0.3">
      <c r="A271" s="34" t="s">
        <v>425</v>
      </c>
    </row>
    <row r="272" spans="1:5" x14ac:dyDescent="0.3">
      <c r="A272" s="35" t="s">
        <v>15</v>
      </c>
    </row>
  </sheetData>
  <sortState ref="B261:E265">
    <sortCondition descending="1" ref="E261:E265"/>
  </sortState>
  <mergeCells count="17">
    <mergeCell ref="A5:A36"/>
    <mergeCell ref="A37:A50"/>
    <mergeCell ref="A51:A68"/>
    <mergeCell ref="A69:A77"/>
    <mergeCell ref="A78:A79"/>
    <mergeCell ref="A269:A270"/>
    <mergeCell ref="A80:A103"/>
    <mergeCell ref="A104:A131"/>
    <mergeCell ref="A132:A153"/>
    <mergeCell ref="A154:A168"/>
    <mergeCell ref="A169:A195"/>
    <mergeCell ref="A196:A219"/>
    <mergeCell ref="A220:A234"/>
    <mergeCell ref="A235:A254"/>
    <mergeCell ref="A255:A259"/>
    <mergeCell ref="A260:A262"/>
    <mergeCell ref="A264:A268"/>
  </mergeCells>
  <pageMargins left="0.70866141732283472" right="0.70866141732283472" top="0.74803149606299213" bottom="0.74803149606299213" header="0.31496062992125984" footer="0.31496062992125984"/>
  <pageSetup paperSize="9" scale="71" fitToHeight="4" orientation="portrait" r:id="rId1"/>
  <rowBreaks count="4" manualBreakCount="4">
    <brk id="68" max="4" man="1"/>
    <brk id="131" max="4" man="1"/>
    <brk id="195" max="4" man="1"/>
    <brk id="25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9</vt:i4>
      </vt:variant>
    </vt:vector>
  </HeadingPairs>
  <TitlesOfParts>
    <vt:vector size="17" baseType="lpstr">
      <vt:lpstr>Données</vt:lpstr>
      <vt:lpstr>2.1REG pop_2025</vt:lpstr>
      <vt:lpstr>2.2REG nbcomm</vt:lpstr>
      <vt:lpstr>2.3REG tail comm</vt:lpstr>
      <vt:lpstr>2.4REG gde comm</vt:lpstr>
      <vt:lpstr>2.5REG EPCI</vt:lpstr>
      <vt:lpstr>2.6REG Synd</vt:lpstr>
      <vt:lpstr>2.7REG gd EPCI</vt:lpstr>
      <vt:lpstr>Données!IDX</vt:lpstr>
      <vt:lpstr>'2.7REG gd EPCI'!Impression_des_titres</vt:lpstr>
      <vt:lpstr>'2.1REG pop_2025'!Zone_d_impression</vt:lpstr>
      <vt:lpstr>'2.2REG nbcomm'!Zone_d_impression</vt:lpstr>
      <vt:lpstr>'2.3REG tail comm'!Zone_d_impression</vt:lpstr>
      <vt:lpstr>'2.4REG gde comm'!Zone_d_impression</vt:lpstr>
      <vt:lpstr>'2.5REG EPCI'!Zone_d_impression</vt:lpstr>
      <vt:lpstr>'2.6REG Synd'!Zone_d_impression</vt:lpstr>
      <vt:lpstr>'2.7REG gd EPCI'!Zone_d_impression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NIEL Xavier</dc:creator>
  <cp:lastModifiedBy>SEBBANE Lionel</cp:lastModifiedBy>
  <cp:lastPrinted>2022-02-21T10:03:46Z</cp:lastPrinted>
  <dcterms:created xsi:type="dcterms:W3CDTF">2021-02-17T11:21:10Z</dcterms:created>
  <dcterms:modified xsi:type="dcterms:W3CDTF">2025-01-31T18:00:06Z</dcterms:modified>
</cp:coreProperties>
</file>