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8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spaceDESL\Donnees\RSU - Bilans Sociaux\RSU 2023\4. DIFFUSION\ZZ - Doc finaux\VF\par chapitre\"/>
    </mc:Choice>
  </mc:AlternateContent>
  <bookViews>
    <workbookView xWindow="720" yWindow="270" windowWidth="11100" windowHeight="5325" tabRatio="1000"/>
  </bookViews>
  <sheets>
    <sheet name="A1 - Fig 1" sheetId="10" r:id="rId1"/>
    <sheet name="A1 - Fig 2" sheetId="9" r:id="rId2"/>
    <sheet name="A1 - Fig 3" sheetId="12" r:id="rId3"/>
    <sheet name="A1 - Fig 4" sheetId="11" r:id="rId4"/>
    <sheet name="A1 - Anx 1" sheetId="35" r:id="rId5"/>
    <sheet name="A2 - Fig 1" sheetId="13" r:id="rId6"/>
    <sheet name="A2 - Fig 2" sheetId="14" r:id="rId7"/>
    <sheet name="A2 - Fig 3" sheetId="15" r:id="rId8"/>
    <sheet name="A2 - Fig 4" sheetId="16" r:id="rId9"/>
    <sheet name="A2 - Fig 5" sheetId="17" r:id="rId10"/>
    <sheet name="A2 - Fig 6" sheetId="18" r:id="rId11"/>
    <sheet name="A2 - Anx 1" sheetId="33" r:id="rId12"/>
    <sheet name="A2 - Anx 2" sheetId="36" r:id="rId13"/>
    <sheet name="A2 - Anx 3" sheetId="37" r:id="rId14"/>
    <sheet name="A2 - Anx 4" sheetId="38" r:id="rId15"/>
    <sheet name="A3 - Fig 1" sheetId="19" r:id="rId16"/>
    <sheet name="A3 - Fig 2 &amp; 3" sheetId="20" r:id="rId17"/>
    <sheet name="A3 - Fig 4" sheetId="21" r:id="rId18"/>
    <sheet name="A3 - Anx 1" sheetId="39" r:id="rId19"/>
    <sheet name="A3 - Anx 2" sheetId="40" r:id="rId20"/>
    <sheet name="A4 - Fig 1" sheetId="22" r:id="rId21"/>
    <sheet name="A4 - Fig 2" sheetId="23" r:id="rId22"/>
    <sheet name="A4 - Fig 3" sheetId="24" r:id="rId23"/>
    <sheet name="A5 - Fig 1" sheetId="25" r:id="rId24"/>
    <sheet name="A5 - Fig 2 &amp; 3" sheetId="26" r:id="rId25"/>
    <sheet name="A5 - Fig 4" sheetId="27" r:id="rId26"/>
    <sheet name="A5 - Fig 5" sheetId="28" r:id="rId27"/>
    <sheet name="A6 - Fig 1" sheetId="29" r:id="rId28"/>
    <sheet name="A6 - Fig 2" sheetId="30" r:id="rId29"/>
    <sheet name="A6 - Fig 3" sheetId="31" r:id="rId30"/>
    <sheet name="A6 - Fig 4" sheetId="32" r:id="rId31"/>
    <sheet name="A6 - Anx 1" sheetId="41" r:id="rId32"/>
  </sheets>
  <definedNames>
    <definedName name="_anc" localSheetId="11">#REF!</definedName>
    <definedName name="_anc" localSheetId="12">#REF!</definedName>
    <definedName name="_anc" localSheetId="13">#REF!</definedName>
    <definedName name="_anc" localSheetId="14">#REF!</definedName>
    <definedName name="_anc" localSheetId="18">#REF!</definedName>
    <definedName name="_anc" localSheetId="19">#REF!</definedName>
    <definedName name="_anc">#REF!</definedName>
    <definedName name="_cat" localSheetId="11">#REF!</definedName>
    <definedName name="_cat" localSheetId="12">#REF!</definedName>
    <definedName name="_cat" localSheetId="13">#REF!</definedName>
    <definedName name="_cat" localSheetId="14">#REF!</definedName>
    <definedName name="_cat" localSheetId="18">#REF!</definedName>
    <definedName name="_cat" localSheetId="19">#REF!</definedName>
    <definedName name="_cat">#REF!</definedName>
    <definedName name="_fil" localSheetId="11">#REF!</definedName>
    <definedName name="_fil" localSheetId="12">#REF!</definedName>
    <definedName name="_fil" localSheetId="13">#REF!</definedName>
    <definedName name="_fil" localSheetId="14">#REF!</definedName>
    <definedName name="_fil" localSheetId="18">#REF!</definedName>
    <definedName name="_fil" localSheetId="19">#REF!</definedName>
    <definedName name="_fil" localSheetId="22">'A4 - Fig 3'!$A$2:$C$9</definedName>
    <definedName name="_fil">#REF!</definedName>
    <definedName name="_xlnm._FilterDatabase" localSheetId="4">'A1 - Anx 1'!$B$2:$P$2</definedName>
    <definedName name="_xlnm._FilterDatabase" localSheetId="1" hidden="1">'A1 - Fig 2'!$A$2:$P$2</definedName>
    <definedName name="_xlnm._FilterDatabase" localSheetId="3">'A1 - Fig 4'!$A$22:$G$22</definedName>
    <definedName name="_xlnm._FilterDatabase" localSheetId="12">'A2 - Anx 2'!$A$22:$G$22</definedName>
    <definedName name="_xlnm._FilterDatabase" localSheetId="6" hidden="1">'A2 - Fig 2'!$A$2:$I$2</definedName>
    <definedName name="_xlnm._FilterDatabase" localSheetId="7" hidden="1">'A2 - Fig 3'!$A$2:$D$2</definedName>
    <definedName name="_xlnm._FilterDatabase" localSheetId="8" hidden="1">'A2 - Fig 4'!$L$2:$M$2</definedName>
    <definedName name="_xlnm._FilterDatabase" localSheetId="9" hidden="1">'A2 - Fig 5'!$A$16:$O$16</definedName>
    <definedName name="_xlnm._FilterDatabase" localSheetId="18" hidden="1">'A3 - Anx 1'!$A$2:$P$2</definedName>
    <definedName name="_xlnm._FilterDatabase" localSheetId="19" hidden="1">'A3 - Anx 2'!$A$22:$H$22</definedName>
    <definedName name="_xlnm._FilterDatabase" localSheetId="16" hidden="1">'A3 - Fig 2 &amp; 3'!$A$22:$H$22</definedName>
    <definedName name="_xlnm._FilterDatabase" localSheetId="21" hidden="1">'A4 - Fig 2'!$A$2:$AB$2</definedName>
    <definedName name="_xlnm._FilterDatabase" localSheetId="22" hidden="1">'A4 - Fig 3'!$A$2:$C$2</definedName>
    <definedName name="_xlnm._FilterDatabase" localSheetId="26" hidden="1">'A5 - Fig 5'!$B$21:$I$21</definedName>
    <definedName name="_xlnm._FilterDatabase" localSheetId="29" hidden="1">'A6 - Fig 3'!$A$22:$F$22</definedName>
    <definedName name="_st" localSheetId="11">#REF!</definedName>
    <definedName name="_st" localSheetId="12">#REF!</definedName>
    <definedName name="_st" localSheetId="13">#REF!</definedName>
    <definedName name="_st" localSheetId="14">#REF!</definedName>
    <definedName name="_st" localSheetId="18">#REF!</definedName>
    <definedName name="_st" localSheetId="19">#REF!</definedName>
    <definedName name="_st">#REF!</definedName>
    <definedName name="cdd_cdi_col" localSheetId="11">#REF!</definedName>
    <definedName name="cdd_cdi_col" localSheetId="12">#REF!</definedName>
    <definedName name="cdd_cdi_col" localSheetId="13">#REF!</definedName>
    <definedName name="cdd_cdi_col" localSheetId="14">#REF!</definedName>
    <definedName name="cdd_cdi_col" localSheetId="18">#REF!</definedName>
    <definedName name="cdd_cdi_col" localSheetId="19">#REF!</definedName>
    <definedName name="cdd_cdi_col">#REF!</definedName>
    <definedName name="cdd_cdi_fil" localSheetId="11">#REF!</definedName>
    <definedName name="cdd_cdi_fil" localSheetId="12">#REF!</definedName>
    <definedName name="cdd_cdi_fil" localSheetId="13">#REF!</definedName>
    <definedName name="cdd_cdi_fil" localSheetId="14">#REF!</definedName>
    <definedName name="cdd_cdi_fil" localSheetId="18">#REF!</definedName>
    <definedName name="cdd_cdi_fil" localSheetId="19">#REF!</definedName>
    <definedName name="cdd_cdi_fil">#REF!</definedName>
    <definedName name="col_type_contrat" localSheetId="11">#REF!</definedName>
    <definedName name="col_type_contrat" localSheetId="12">#REF!</definedName>
    <definedName name="col_type_contrat" localSheetId="13">#REF!</definedName>
    <definedName name="col_type_contrat" localSheetId="14">#REF!</definedName>
    <definedName name="col_type_contrat" localSheetId="18">#REF!</definedName>
    <definedName name="col_type_contrat" localSheetId="19">#REF!</definedName>
    <definedName name="col_type_contrat">#REF!</definedName>
    <definedName name="coll" localSheetId="11">#REF!</definedName>
    <definedName name="coll" localSheetId="12">#REF!</definedName>
    <definedName name="coll" localSheetId="13">#REF!</definedName>
    <definedName name="coll" localSheetId="14">#REF!</definedName>
    <definedName name="coll" localSheetId="18">#REF!</definedName>
    <definedName name="coll" localSheetId="19">#REF!</definedName>
    <definedName name="coll">#REF!</definedName>
    <definedName name="coll_ts" localSheetId="11">#REF!</definedName>
    <definedName name="coll_ts" localSheetId="12">#REF!</definedName>
    <definedName name="coll_ts" localSheetId="13">#REF!</definedName>
    <definedName name="coll_ts" localSheetId="14">#REF!</definedName>
    <definedName name="coll_ts" localSheetId="18">#REF!</definedName>
    <definedName name="coll_ts" localSheetId="19">#REF!</definedName>
    <definedName name="coll_ts">#REF!</definedName>
    <definedName name="corps" localSheetId="11">#REF!</definedName>
    <definedName name="corps" localSheetId="12">#REF!</definedName>
    <definedName name="corps" localSheetId="13">#REF!</definedName>
    <definedName name="corps" localSheetId="14">#REF!</definedName>
    <definedName name="corps" localSheetId="18">#REF!</definedName>
    <definedName name="corps" localSheetId="19">#REF!</definedName>
    <definedName name="corps">#REF!</definedName>
    <definedName name="f_cdg_cnfpt" localSheetId="11">#REF!</definedName>
    <definedName name="f_cdg_cnfpt" localSheetId="12">#REF!</definedName>
    <definedName name="f_cdg_cnfpt" localSheetId="13">#REF!</definedName>
    <definedName name="f_cdg_cnfpt" localSheetId="14">#REF!</definedName>
    <definedName name="f_cdg_cnfpt" localSheetId="18">#REF!</definedName>
    <definedName name="f_cdg_cnfpt" localSheetId="19">#REF!</definedName>
    <definedName name="f_cdg_cnfpt">#REF!</definedName>
    <definedName name="f_emploi" localSheetId="11">#REF!</definedName>
    <definedName name="f_emploi" localSheetId="12">#REF!</definedName>
    <definedName name="f_emploi" localSheetId="13">#REF!</definedName>
    <definedName name="f_emploi" localSheetId="14">#REF!</definedName>
    <definedName name="f_emploi" localSheetId="18">#REF!</definedName>
    <definedName name="f_emploi" localSheetId="19">#REF!</definedName>
    <definedName name="f_emploi">#REF!</definedName>
    <definedName name="f_versant" localSheetId="11">#REF!</definedName>
    <definedName name="f_versant" localSheetId="12">#REF!</definedName>
    <definedName name="f_versant" localSheetId="13">#REF!</definedName>
    <definedName name="f_versant" localSheetId="14">#REF!</definedName>
    <definedName name="f_versant" localSheetId="18">#REF!</definedName>
    <definedName name="f_versant" localSheetId="19">#REF!</definedName>
    <definedName name="f_versant">#REF!</definedName>
    <definedName name="fc_mad" localSheetId="11">#REF!</definedName>
    <definedName name="fc_mad" localSheetId="12">#REF!</definedName>
    <definedName name="fc_mad" localSheetId="13">#REF!</definedName>
    <definedName name="fc_mad" localSheetId="14">#REF!</definedName>
    <definedName name="fc_mad" localSheetId="18">#REF!</definedName>
    <definedName name="fc_mad" localSheetId="19">#REF!</definedName>
    <definedName name="fc_mad">#REF!</definedName>
    <definedName name="fc_mad2" localSheetId="11">#REF!</definedName>
    <definedName name="fc_mad2" localSheetId="12">#REF!</definedName>
    <definedName name="fc_mad2" localSheetId="13">#REF!</definedName>
    <definedName name="fc_mad2" localSheetId="14">#REF!</definedName>
    <definedName name="fc_mad2" localSheetId="18">#REF!</definedName>
    <definedName name="fc_mad2" localSheetId="19">#REF!</definedName>
    <definedName name="fc_mad2">#REF!</definedName>
    <definedName name="fil_cat" localSheetId="11">#REF!</definedName>
    <definedName name="fil_cat" localSheetId="12">#REF!</definedName>
    <definedName name="fil_cat" localSheetId="13">#REF!</definedName>
    <definedName name="fil_cat" localSheetId="14">#REF!</definedName>
    <definedName name="fil_cat" localSheetId="18">#REF!</definedName>
    <definedName name="fil_cat" localSheetId="19">#REF!</definedName>
    <definedName name="fil_cat">#REF!</definedName>
    <definedName name="fil_cat_ce" localSheetId="11">#REF!</definedName>
    <definedName name="fil_cat_ce" localSheetId="12">#REF!</definedName>
    <definedName name="fil_cat_ce" localSheetId="13">#REF!</definedName>
    <definedName name="fil_cat_ce" localSheetId="14">#REF!</definedName>
    <definedName name="fil_cat_ce" localSheetId="18">#REF!</definedName>
    <definedName name="fil_cat_ce" localSheetId="19">#REF!</definedName>
    <definedName name="fil_cat_ce">#REF!</definedName>
    <definedName name="fil_ef_ce" localSheetId="11">#REF!</definedName>
    <definedName name="fil_ef_ce" localSheetId="12">#REF!</definedName>
    <definedName name="fil_ef_ce" localSheetId="13">#REF!</definedName>
    <definedName name="fil_ef_ce" localSheetId="14">#REF!</definedName>
    <definedName name="fil_ef_ce" localSheetId="18">#REF!</definedName>
    <definedName name="fil_ef_ce" localSheetId="19">#REF!</definedName>
    <definedName name="fil_ef_ce">#REF!</definedName>
    <definedName name="fil_ef_ce_cont" localSheetId="11">#REF!</definedName>
    <definedName name="fil_ef_ce_cont" localSheetId="12">#REF!</definedName>
    <definedName name="fil_ef_ce_cont" localSheetId="13">#REF!</definedName>
    <definedName name="fil_ef_ce_cont" localSheetId="14">#REF!</definedName>
    <definedName name="fil_ef_ce_cont" localSheetId="18">#REF!</definedName>
    <definedName name="fil_ef_ce_cont" localSheetId="19">#REF!</definedName>
    <definedName name="fil_ef_ce_cont">#REF!</definedName>
    <definedName name="type" localSheetId="11">#REF!</definedName>
    <definedName name="type" localSheetId="12">#REF!</definedName>
    <definedName name="type" localSheetId="13">#REF!</definedName>
    <definedName name="type" localSheetId="14">#REF!</definedName>
    <definedName name="type" localSheetId="18">#REF!</definedName>
    <definedName name="type" localSheetId="19">#REF!</definedName>
    <definedName name="type">#REF!</definedName>
    <definedName name="type_1j" localSheetId="11">#REF!</definedName>
    <definedName name="type_1j" localSheetId="12">#REF!</definedName>
    <definedName name="type_1j" localSheetId="13">#REF!</definedName>
    <definedName name="type_1j" localSheetId="14">#REF!</definedName>
    <definedName name="type_1j" localSheetId="18">#REF!</definedName>
    <definedName name="type_1j" localSheetId="19">#REF!</definedName>
    <definedName name="type_1j">#REF!</definedName>
    <definedName name="type_contrat" localSheetId="11">#REF!</definedName>
    <definedName name="type_contrat" localSheetId="12">#REF!</definedName>
    <definedName name="type_contrat" localSheetId="13">#REF!</definedName>
    <definedName name="type_contrat" localSheetId="14">#REF!</definedName>
    <definedName name="type_contrat" localSheetId="18">#REF!</definedName>
    <definedName name="type_contrat" localSheetId="19">#REF!</definedName>
    <definedName name="type_contrat">#REF!</definedName>
    <definedName name="type_contrat_fil" localSheetId="11">#REF!</definedName>
    <definedName name="type_contrat_fil" localSheetId="12">#REF!</definedName>
    <definedName name="type_contrat_fil" localSheetId="13">#REF!</definedName>
    <definedName name="type_contrat_fil" localSheetId="14">#REF!</definedName>
    <definedName name="type_contrat_fil" localSheetId="18">#REF!</definedName>
    <definedName name="type_contrat_fil" localSheetId="19">#REF!</definedName>
    <definedName name="type_contrat_fil">#REF!</definedName>
  </definedNames>
  <calcPr calcId="162913"/>
</workbook>
</file>

<file path=xl/calcChain.xml><?xml version="1.0" encoding="utf-8"?>
<calcChain xmlns="http://schemas.openxmlformats.org/spreadsheetml/2006/main">
  <c r="I11" i="35" l="1"/>
  <c r="Q11" i="35" s="1"/>
  <c r="P11" i="35"/>
  <c r="O11" i="35"/>
  <c r="N11" i="35"/>
  <c r="M11" i="35"/>
  <c r="L11" i="35"/>
  <c r="I10" i="35"/>
  <c r="Q10" i="35" s="1"/>
  <c r="I9" i="35"/>
  <c r="Q9" i="35" s="1"/>
  <c r="I8" i="35"/>
  <c r="P8" i="35" s="1"/>
  <c r="I7" i="35"/>
  <c r="Q7" i="35" s="1"/>
  <c r="P7" i="35"/>
  <c r="I6" i="35"/>
  <c r="N6" i="35" s="1"/>
  <c r="P6" i="35"/>
  <c r="O6" i="35"/>
  <c r="I5" i="35"/>
  <c r="M5" i="35" s="1"/>
  <c r="I4" i="35"/>
  <c r="L4" i="35" s="1"/>
  <c r="Q4" i="35"/>
  <c r="P4" i="35"/>
  <c r="O4" i="35"/>
  <c r="I3" i="35"/>
  <c r="L3" i="35" s="1"/>
  <c r="Q3" i="35"/>
  <c r="P3" i="35"/>
  <c r="O3" i="35"/>
  <c r="N3" i="35"/>
  <c r="M3" i="35"/>
  <c r="Q6" i="35" l="1"/>
  <c r="M10" i="35"/>
  <c r="N10" i="35"/>
  <c r="N5" i="35"/>
  <c r="O10" i="35"/>
  <c r="M4" i="35"/>
  <c r="P5" i="35"/>
  <c r="P10" i="35"/>
  <c r="L10" i="35"/>
  <c r="O5" i="35"/>
  <c r="N4" i="35"/>
  <c r="Q5" i="35"/>
  <c r="Q8" i="35"/>
  <c r="L9" i="35"/>
  <c r="L8" i="35"/>
  <c r="M9" i="35"/>
  <c r="L7" i="35"/>
  <c r="M8" i="35"/>
  <c r="N9" i="35"/>
  <c r="L6" i="35"/>
  <c r="M7" i="35"/>
  <c r="N8" i="35"/>
  <c r="O9" i="35"/>
  <c r="L5" i="35"/>
  <c r="M6" i="35"/>
  <c r="N7" i="35"/>
  <c r="O8" i="35"/>
  <c r="P9" i="35"/>
  <c r="O7" i="35"/>
  <c r="M4" i="27" l="1"/>
  <c r="M3" i="27"/>
  <c r="M2" i="27"/>
  <c r="M9" i="24" l="1"/>
  <c r="L9" i="24"/>
  <c r="M8" i="24"/>
  <c r="L8" i="24"/>
  <c r="M7" i="24"/>
  <c r="L7" i="24"/>
  <c r="M6" i="24"/>
  <c r="L6" i="24"/>
  <c r="M5" i="24"/>
  <c r="L5" i="24"/>
  <c r="M4" i="24"/>
  <c r="L4" i="24"/>
  <c r="M3" i="24"/>
  <c r="L3" i="24"/>
  <c r="G11" i="17" l="1"/>
  <c r="G10" i="17"/>
  <c r="G9" i="17"/>
  <c r="G8" i="17"/>
  <c r="G7" i="17"/>
  <c r="G6" i="17"/>
  <c r="G5" i="17"/>
  <c r="G4" i="17"/>
  <c r="G3" i="17"/>
  <c r="M13" i="16"/>
  <c r="O24" i="15"/>
  <c r="N24" i="15"/>
  <c r="M24" i="15"/>
  <c r="O23" i="15"/>
  <c r="N23" i="15"/>
  <c r="M23" i="15"/>
  <c r="O22" i="15"/>
  <c r="N22" i="15"/>
  <c r="M22" i="15"/>
  <c r="O21" i="15"/>
  <c r="N21" i="15"/>
  <c r="M21" i="15"/>
  <c r="O20" i="15"/>
  <c r="N20" i="15"/>
  <c r="M20" i="15"/>
  <c r="O19" i="15"/>
  <c r="N19" i="15"/>
  <c r="M19" i="15"/>
  <c r="O18" i="15"/>
  <c r="N18" i="15"/>
  <c r="M18" i="15"/>
  <c r="O17" i="15"/>
  <c r="N17" i="15"/>
  <c r="M17" i="15"/>
  <c r="O16" i="15"/>
  <c r="N16" i="15"/>
  <c r="M16" i="15"/>
  <c r="O15" i="15"/>
  <c r="N15" i="15"/>
  <c r="M15" i="15"/>
  <c r="O14" i="15"/>
  <c r="N14" i="15"/>
  <c r="M14" i="15"/>
  <c r="O13" i="15"/>
  <c r="N13" i="15"/>
  <c r="M13" i="15"/>
  <c r="O12" i="15"/>
  <c r="N12" i="15"/>
  <c r="M12" i="15"/>
  <c r="O11" i="15"/>
  <c r="N11" i="15"/>
  <c r="M11" i="15"/>
  <c r="O10" i="15"/>
  <c r="N10" i="15"/>
  <c r="M10" i="15"/>
  <c r="O9" i="15"/>
  <c r="N9" i="15"/>
  <c r="M9" i="15"/>
  <c r="O8" i="15"/>
  <c r="N8" i="15"/>
  <c r="M8" i="15"/>
  <c r="O7" i="15"/>
  <c r="N7" i="15"/>
  <c r="M7" i="15"/>
  <c r="O6" i="15"/>
  <c r="N6" i="15"/>
  <c r="M6" i="15"/>
  <c r="O5" i="15"/>
  <c r="N5" i="15"/>
  <c r="M5" i="15"/>
  <c r="O4" i="15"/>
  <c r="N4" i="15"/>
  <c r="M4" i="15"/>
  <c r="O3" i="15"/>
  <c r="N3" i="15"/>
  <c r="M3" i="15"/>
</calcChain>
</file>

<file path=xl/sharedStrings.xml><?xml version="1.0" encoding="utf-8"?>
<sst xmlns="http://schemas.openxmlformats.org/spreadsheetml/2006/main" count="814" uniqueCount="214">
  <si>
    <t>Ensemble</t>
  </si>
  <si>
    <t>Type de collectivité</t>
  </si>
  <si>
    <t>Part de femmes</t>
  </si>
  <si>
    <t>Régions</t>
  </si>
  <si>
    <t>Départements</t>
  </si>
  <si>
    <t>SDIS</t>
  </si>
  <si>
    <t>Centres de gestion et CNFPT</t>
  </si>
  <si>
    <t>Organismes départementaux</t>
  </si>
  <si>
    <t>Total Etablissements communaux</t>
  </si>
  <si>
    <t>Communauté de commune</t>
  </si>
  <si>
    <t>Communauté d'aglomération</t>
  </si>
  <si>
    <t>Communautés urbaines et métropoles</t>
  </si>
  <si>
    <t>Total des EPCI à fiscalité propre</t>
  </si>
  <si>
    <t>Syndicats intercommunaux (SIVU, SIVOM)</t>
  </si>
  <si>
    <t>Syndicats mixtes</t>
  </si>
  <si>
    <t>Autres étab. publics intercommunaux</t>
  </si>
  <si>
    <t>Total des groupements intercom. sans FP</t>
  </si>
  <si>
    <t>Autres</t>
  </si>
  <si>
    <t>Fonctionnaires</t>
  </si>
  <si>
    <t>Contractuels sur emploi perm.</t>
  </si>
  <si>
    <t>Autres étab. publics intercom.</t>
  </si>
  <si>
    <t>Syndicats intercom. (SIVU, SIVOM)</t>
  </si>
  <si>
    <t>Commune de 10 000 à 19 999 hab.</t>
  </si>
  <si>
    <t>Commune de 5 000 à 9 999 hab.</t>
  </si>
  <si>
    <t>Commune de 3 500 à 4 999 hab.</t>
  </si>
  <si>
    <t>Commune de 2 000 à 3 499 hab.</t>
  </si>
  <si>
    <t>Commune de 1 000 à  1 999 hab.</t>
  </si>
  <si>
    <t>Commune de moins de 1 000 hab.</t>
  </si>
  <si>
    <t>Femmes</t>
  </si>
  <si>
    <t>Hommes</t>
  </si>
  <si>
    <t>Animation</t>
  </si>
  <si>
    <t>Incendie secours</t>
  </si>
  <si>
    <t>Police municipale</t>
  </si>
  <si>
    <t>Sociale</t>
  </si>
  <si>
    <t>Médico-sociale et tech.</t>
  </si>
  <si>
    <t>Culturelle</t>
  </si>
  <si>
    <t>Sportive</t>
  </si>
  <si>
    <t>Technique</t>
  </si>
  <si>
    <t>Administrative</t>
  </si>
  <si>
    <t>Cat A</t>
  </si>
  <si>
    <t>Cat B</t>
  </si>
  <si>
    <t>Cat C</t>
  </si>
  <si>
    <t>Fonctionnaires en nombre</t>
  </si>
  <si>
    <t>Fonctionnaires en ratio</t>
  </si>
  <si>
    <t>part des femmes</t>
  </si>
  <si>
    <t xml:space="preserve">Figure 1 : Répartition des fonctionnaires selon le type de collectivité </t>
  </si>
  <si>
    <t>Champ : France métropolitaine et DOM, hors ville de Paris et statuts de militaires</t>
  </si>
  <si>
    <t>Figure 2 : Part des femmes parmi les fonctionnaires, selon le type de collectivité</t>
  </si>
  <si>
    <t>Figure 3 : Répartition des fonctionnaires selon la catégorie hiérarchique</t>
  </si>
  <si>
    <t>Figure 4 : Répartition par sexe des fonctionnaires selon la filière</t>
  </si>
  <si>
    <t>Figure 1 : Répartition des contractuels occupant un emploi permanent selon le type de collectivité</t>
  </si>
  <si>
    <t>Figure 2 : Part des femmes parmi les contractuels sur emploi permanent, selon le type de collectivité</t>
  </si>
  <si>
    <t>Figure 3 : Répartition des contractuels occupant un emploi permanent selon leur ancienneté</t>
  </si>
  <si>
    <t>Moins de 3ans</t>
  </si>
  <si>
    <t>De 3 à 6 ans</t>
  </si>
  <si>
    <t>Plus de 6 ans</t>
  </si>
  <si>
    <t>Figure 4 : Répartition des contractuels occupant un emploi permanent selon les motifs de recrutement</t>
  </si>
  <si>
    <t>nb contractuels</t>
  </si>
  <si>
    <t>Autres contractuels (articles 38, 38bis, 47,136...)</t>
  </si>
  <si>
    <t>Communes de moins de 2000 hab. et group, de com, de moins de 10 000 hab.</t>
  </si>
  <si>
    <t>A temps non complet et  quotité de moins de 50%</t>
  </si>
  <si>
    <t>Les emplois pour les com. nouvelles issues de la fusion de com. de moins de 1000 hab.</t>
  </si>
  <si>
    <t>Les emplois pour les com. de moins de 1000 hab. 
et les group. de com. regroupant moins de 15 000 hab.</t>
  </si>
  <si>
    <t>Besoins des services</t>
  </si>
  <si>
    <t>Pas de cadre d'emplois existant</t>
  </si>
  <si>
    <t>Affectés sur un poste vacant</t>
  </si>
  <si>
    <t>Remplaçants</t>
  </si>
  <si>
    <t>En CDD</t>
  </si>
  <si>
    <t>En CDI</t>
  </si>
  <si>
    <t>Figure 5 : Répartition par CDD/CDI des contractuels sur emploi permanent selon la filière</t>
  </si>
  <si>
    <t>CDI</t>
  </si>
  <si>
    <t>CDD-remplaçants</t>
  </si>
  <si>
    <t>CDD-poste vacant</t>
  </si>
  <si>
    <t>CDD-besoins de services</t>
  </si>
  <si>
    <t>CDD-autres</t>
  </si>
  <si>
    <t>CDD</t>
  </si>
  <si>
    <r>
      <t xml:space="preserve">Figure 6 : </t>
    </r>
    <r>
      <rPr>
        <sz val="10"/>
        <color rgb="FF000000"/>
        <rFont val="Arial"/>
        <family val="2"/>
      </rPr>
      <t>Répartition des contractuels occupant un emploi permanent selon le type de collectivités, par type de contrat et de recrutement</t>
    </r>
  </si>
  <si>
    <t>Décomposition des CDD</t>
  </si>
  <si>
    <t>Rempla-
cant</t>
  </si>
  <si>
    <t>Sur un poste vacant</t>
  </si>
  <si>
    <t>Sans cadre d'emploi existant</t>
  </si>
  <si>
    <t>Besoins de serivces</t>
  </si>
  <si>
    <t>com.&lt;1000 hab. et les grpmt de com.&lt;15 000 hab.</t>
  </si>
  <si>
    <t>A TNC et quotité&lt;50%</t>
  </si>
  <si>
    <t>com.&lt;2000 hab.</t>
  </si>
  <si>
    <t xml:space="preserve">Figure 1 : Répartition d’es contractuels occupant un emploi non permanent selon le type de collectivité </t>
  </si>
  <si>
    <t>Contractuels sur emploi non perm.</t>
  </si>
  <si>
    <t>Nombre de contractuels non permanents</t>
  </si>
  <si>
    <t>Vacataires</t>
  </si>
  <si>
    <t>En rémunérations accessoires</t>
  </si>
  <si>
    <t>Contrats aidés</t>
  </si>
  <si>
    <t>Apprentis</t>
  </si>
  <si>
    <t>Employé en centre de gestion</t>
  </si>
  <si>
    <t>Besoin temporaire ou saisonnier</t>
  </si>
  <si>
    <t>Contrat de projet</t>
  </si>
  <si>
    <t>Assistants familiaux</t>
  </si>
  <si>
    <t>Assistants maternels</t>
  </si>
  <si>
    <t>Collaborateurs de cabinet</t>
  </si>
  <si>
    <t xml:space="preserve">Figure 2 : Répartition des contractuels occupant un emploi non permanent selon le type d’emploi ou de recrutement </t>
  </si>
  <si>
    <t>Figure 3 : Part de femmes parmi les contractuels occupant un emploi non permanent selon le type d’emploi ou de recrutement</t>
  </si>
  <si>
    <r>
      <t xml:space="preserve">Figure 4 : </t>
    </r>
    <r>
      <rPr>
        <sz val="10"/>
        <color rgb="FF000000"/>
        <rFont val="Arial"/>
        <family val="2"/>
      </rPr>
      <t xml:space="preserve">Répartition des contractuels occupant un emploi non permanent selon le type de collectivités par type d’emploi </t>
    </r>
  </si>
  <si>
    <t>Collabo-
rateurs de cabinet</t>
  </si>
  <si>
    <t>Employé en CDG</t>
  </si>
  <si>
    <t>Contrat aidés</t>
  </si>
  <si>
    <t>En rémun-
érations accessoires</t>
  </si>
  <si>
    <t xml:space="preserve">Figure 1 : Répartition du personnel temporaire présent au moins un jour selon le type de collectivité </t>
  </si>
  <si>
    <t>Remplaçants mis à disposition par les CDG</t>
  </si>
  <si>
    <t>Intérimaires</t>
  </si>
  <si>
    <t>Figure 2 : Part de femmes parmi le personnel temporaire présent au moins un jour selon le type de recrutement et de collectivité</t>
  </si>
  <si>
    <t>Figure 3 : Part de femmes parmi les agents remplaçants présents au moins un jour selon la filière</t>
  </si>
  <si>
    <t>Médico-sociale et médico-technique</t>
  </si>
  <si>
    <t xml:space="preserve">Figure 1 : Répartition des fonctionnaires venant d’autres structures selon le type de collectivité </t>
  </si>
  <si>
    <t>Fonctionnaires venant d'une autre structure</t>
  </si>
  <si>
    <t>ratio</t>
  </si>
  <si>
    <t>Pris en charge par le CDG ou le CNFPT</t>
  </si>
  <si>
    <t>Mis à disposition d'autres structures</t>
  </si>
  <si>
    <t>Mis à disposition par la fonction publique d'Etat</t>
  </si>
  <si>
    <t>Détachés venant d'ailleurs</t>
  </si>
  <si>
    <t>Détachés venant d'une autre collectivité territoriale</t>
  </si>
  <si>
    <t>Détachés venant de la fonction publique hospitalière</t>
  </si>
  <si>
    <t>Détachés venant de la fonction publique d'Etat</t>
  </si>
  <si>
    <t>Figure 2 : Répartition des fonctionnaires venant d’autres structures selon le type de recrutement, la provenance et le statut</t>
  </si>
  <si>
    <t>Figure 3 : Part de femmes parmi des personnels venant d’autres structures et parmi l’ensemble des agents</t>
  </si>
  <si>
    <t>Figure 4 : Types de postes occupés par les fonctionnaires détachés venant d’autres structures</t>
  </si>
  <si>
    <t>Emploi de cabinet</t>
  </si>
  <si>
    <t>Emploi fonctionnel</t>
  </si>
  <si>
    <t>Emploi non fonctionnel</t>
  </si>
  <si>
    <t>Fonctionnaires détachés venant d'ailleurs</t>
  </si>
  <si>
    <t>Fonctionnaires détachés venant  de la FPE</t>
  </si>
  <si>
    <t>Fonctionnaires détachés venant  de la FPH</t>
  </si>
  <si>
    <t>Fonctionnaires détachés venant  de la FPT</t>
  </si>
  <si>
    <t xml:space="preserve">Figure 1 : Répartition des agents occupant un emploi fonctionnel selon le type de collectivité </t>
  </si>
  <si>
    <t>Emplois fonctionnels</t>
  </si>
  <si>
    <t>Directeur général adjoint des services ou directeur adjoint</t>
  </si>
  <si>
    <t>Directeur général des services ou directeur</t>
  </si>
  <si>
    <t>Directeur des services techniques</t>
  </si>
  <si>
    <t>Directeur général des services techniques</t>
  </si>
  <si>
    <t xml:space="preserve"> Directeur départemental adjoint des services d’incendie et de secours </t>
  </si>
  <si>
    <t>Directeur départemental des services d’incendie et de secours</t>
  </si>
  <si>
    <t>Figure 2 : Répartition des emplois fonctionnels par fonction</t>
  </si>
  <si>
    <t>Directeur départemental des services d'incendie et secours</t>
  </si>
  <si>
    <t>Directeur départemental adjoint des services d'incendie et secours</t>
  </si>
  <si>
    <t>Figure 3 : Part de femmes parmi les agents occupant un emploi fonctionnel et parmi l’ensemble des agents</t>
  </si>
  <si>
    <t>Figure 4 : Répartition des fonctionnaires occupant un emploi fonctionnel selon leur grade</t>
  </si>
  <si>
    <t>Administrateurs</t>
  </si>
  <si>
    <t>Attachés</t>
  </si>
  <si>
    <t>Ingénieurs</t>
  </si>
  <si>
    <t>Ingénieurs en chef</t>
  </si>
  <si>
    <t>type de contrat</t>
  </si>
  <si>
    <t>Communes de moins de 1 000 habitants</t>
  </si>
  <si>
    <t>Communes de 1 000 à  1 999 habitants</t>
  </si>
  <si>
    <t>Communes de 2 000 à 3 499 habitants</t>
  </si>
  <si>
    <t>Communes de 3 500 à 4 999 habitants</t>
  </si>
  <si>
    <t>Communes de 5 000 à 9 999 habitants</t>
  </si>
  <si>
    <t>Communes de 10 000 à 19 999 habitants</t>
  </si>
  <si>
    <t>Communes de 20 000 à 39 999 habitants</t>
  </si>
  <si>
    <t>Communes de 40 000 à 79 999 habitants</t>
  </si>
  <si>
    <t>Communes de 80 000 à 149 999 habitants</t>
  </si>
  <si>
    <t>Communes d'au moins 150 000 habitants</t>
  </si>
  <si>
    <t>Total des Communes</t>
  </si>
  <si>
    <t>Communautés de Communes</t>
  </si>
  <si>
    <t>Communautés d'agglomération</t>
  </si>
  <si>
    <t>Sources : Rapports sociaux uniques 2023</t>
  </si>
  <si>
    <t>Total des grpmts intercom. sans FP</t>
  </si>
  <si>
    <t>Commune de 20 000 et 39 999 hab.</t>
  </si>
  <si>
    <t>Commune de 40 000 et 79 999 hab.</t>
  </si>
  <si>
    <t>Commune de 80 000 et 149 999 hab.</t>
  </si>
  <si>
    <t>Commune d'au moins 150 000 hab.</t>
  </si>
  <si>
    <t>Figure 5 : Evolution du nombre de fonctionnaires détachés venant d’autres structures entre 2013 et 2023</t>
  </si>
  <si>
    <t>Figure : Répartition des contractuels sur emploi permanent selon la catégorie hiérarchique</t>
  </si>
  <si>
    <t>Figure : Répartition des emplois permanents selon la catégorie hiérarchique</t>
  </si>
  <si>
    <t>lib_fil</t>
  </si>
  <si>
    <t>Femme - cat A</t>
  </si>
  <si>
    <t>Femme - cat B</t>
  </si>
  <si>
    <t>Femme - cat C</t>
  </si>
  <si>
    <t>Homme - cat A</t>
  </si>
  <si>
    <t>Homme - cat B</t>
  </si>
  <si>
    <t>Homme - cat C</t>
  </si>
  <si>
    <t>F-A</t>
  </si>
  <si>
    <t>F-B</t>
  </si>
  <si>
    <t>F-C</t>
  </si>
  <si>
    <t>H-A</t>
  </si>
  <si>
    <t>H-B</t>
  </si>
  <si>
    <t>H-C</t>
  </si>
  <si>
    <t>09 - Animation</t>
  </si>
  <si>
    <t>08 - Incendie secours</t>
  </si>
  <si>
    <t>07 - Police municipale</t>
  </si>
  <si>
    <t>06 - Sociale</t>
  </si>
  <si>
    <t>05 - Médico-sociale et médico-technique</t>
  </si>
  <si>
    <t>04 - Culturelle</t>
  </si>
  <si>
    <t>03 - Sportive</t>
  </si>
  <si>
    <t>02 - Technique</t>
  </si>
  <si>
    <t>01 - Administrative</t>
  </si>
  <si>
    <t>tot</t>
  </si>
  <si>
    <t>Figure : Répartition par sexe et catégorie des fonctionnaires selon la filière</t>
  </si>
  <si>
    <t>Figure : Répartition par sexe des contractuels sur emploi permanent selon la filière</t>
  </si>
  <si>
    <t>Figure : Répartition CDI/CDD des contractuels sur emploi permanent par type de collectivité</t>
  </si>
  <si>
    <t>TOTAL</t>
  </si>
  <si>
    <t>Figure : Part des femmes des contractuels sur emploi permanent selon le type de contrat par type de collectivité</t>
  </si>
  <si>
    <t>en CDI</t>
  </si>
  <si>
    <t>en CDD</t>
  </si>
  <si>
    <t>Figure : Part des femmes parmi les agents sur emploi permanent, selon le type de collectivité</t>
  </si>
  <si>
    <t xml:space="preserve">Figure : Proportion des contractuels occupant un emploi non permanent au 31 décembre vis-à-vis de ceux en activité au moins un jour, selon le type d’emploi ou de recrutement </t>
  </si>
  <si>
    <t>Figure : Part de femmes parmi les contractuels occupant un emploi non permanent au moins un jour selon le type d’emploi ou de recrutement</t>
  </si>
  <si>
    <t>Emplois fonctionnels administratifs</t>
  </si>
  <si>
    <t>Emplois fonctionnels technique</t>
  </si>
  <si>
    <t>DGS</t>
  </si>
  <si>
    <t>DGAS</t>
  </si>
  <si>
    <t>DGST</t>
  </si>
  <si>
    <t>DST</t>
  </si>
  <si>
    <t>autre fonc.</t>
  </si>
  <si>
    <t>Contractuel</t>
  </si>
  <si>
    <t>Ingénieurs chef</t>
  </si>
  <si>
    <t xml:space="preserve">Figure : Répartition des agents occupant un emploi fonctionnel selon le cadre d'emploi et le statut, par type de collectivité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</si>
</sst>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/>
      <diagonal/>
    </border>
    <border>
      <left/>
      <right style="thin">
        <color rgb="FF0070C0"/>
      </right>
      <top/>
      <bottom/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/>
      <right/>
      <top/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2" borderId="1" xfId="0" applyFill="1" applyBorder="1"/>
    <xf numFmtId="9" fontId="0" fillId="2" borderId="2" xfId="1" applyNumberFormat="1" applyFont="1" applyFill="1" applyBorder="1" applyAlignment="1">
      <alignment horizontal="center"/>
    </xf>
    <xf numFmtId="164" fontId="0" fillId="2" borderId="0" xfId="1" applyNumberFormat="1" applyFont="1" applyFill="1"/>
    <xf numFmtId="0" fontId="0" fillId="2" borderId="3" xfId="0" applyFill="1" applyBorder="1"/>
    <xf numFmtId="9" fontId="0" fillId="2" borderId="4" xfId="1" applyNumberFormat="1" applyFont="1" applyFill="1" applyBorder="1" applyAlignment="1">
      <alignment horizontal="center"/>
    </xf>
    <xf numFmtId="0" fontId="0" fillId="2" borderId="5" xfId="0" applyFill="1" applyBorder="1"/>
    <xf numFmtId="9" fontId="0" fillId="2" borderId="6" xfId="1" applyNumberFormat="1" applyFont="1" applyFill="1" applyBorder="1" applyAlignment="1">
      <alignment horizontal="center"/>
    </xf>
    <xf numFmtId="0" fontId="2" fillId="2" borderId="5" xfId="0" applyFont="1" applyFill="1" applyBorder="1"/>
    <xf numFmtId="0" fontId="0" fillId="2" borderId="0" xfId="0" applyFill="1" applyAlignment="1"/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" fontId="0" fillId="2" borderId="0" xfId="0" applyNumberFormat="1" applyFill="1"/>
    <xf numFmtId="0" fontId="3" fillId="2" borderId="1" xfId="0" applyFont="1" applyFill="1" applyBorder="1"/>
    <xf numFmtId="3" fontId="0" fillId="2" borderId="1" xfId="0" applyNumberFormat="1" applyFill="1" applyBorder="1"/>
    <xf numFmtId="3" fontId="0" fillId="2" borderId="2" xfId="0" applyNumberFormat="1" applyFill="1" applyBorder="1"/>
    <xf numFmtId="9" fontId="0" fillId="2" borderId="0" xfId="1" applyFont="1" applyFill="1"/>
    <xf numFmtId="0" fontId="3" fillId="2" borderId="3" xfId="0" applyFont="1" applyFill="1" applyBorder="1"/>
    <xf numFmtId="164" fontId="0" fillId="2" borderId="3" xfId="1" applyNumberFormat="1" applyFont="1" applyFill="1" applyBorder="1"/>
    <xf numFmtId="164" fontId="0" fillId="2" borderId="4" xfId="1" applyNumberFormat="1" applyFont="1" applyFill="1" applyBorder="1"/>
    <xf numFmtId="0" fontId="3" fillId="2" borderId="5" xfId="0" applyFont="1" applyFill="1" applyBorder="1" applyAlignment="1">
      <alignment horizontal="left" indent="1"/>
    </xf>
    <xf numFmtId="164" fontId="0" fillId="2" borderId="5" xfId="1" applyNumberFormat="1" applyFont="1" applyFill="1" applyBorder="1"/>
    <xf numFmtId="164" fontId="0" fillId="2" borderId="6" xfId="1" applyNumberFormat="1" applyFont="1" applyFill="1" applyBorder="1"/>
    <xf numFmtId="9" fontId="0" fillId="2" borderId="0" xfId="1" applyNumberFormat="1" applyFont="1" applyFill="1"/>
    <xf numFmtId="0" fontId="0" fillId="2" borderId="7" xfId="0" applyFill="1" applyBorder="1"/>
    <xf numFmtId="9" fontId="0" fillId="2" borderId="8" xfId="1" applyNumberFormat="1" applyFont="1" applyFill="1" applyBorder="1" applyAlignment="1">
      <alignment horizontal="center"/>
    </xf>
    <xf numFmtId="9" fontId="0" fillId="2" borderId="0" xfId="0" applyNumberFormat="1" applyFill="1"/>
    <xf numFmtId="164" fontId="0" fillId="2" borderId="2" xfId="0" applyNumberFormat="1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164" fontId="0" fillId="2" borderId="11" xfId="0" applyNumberForma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9" fontId="2" fillId="2" borderId="6" xfId="1" applyNumberFormat="1" applyFont="1" applyFill="1" applyBorder="1" applyAlignment="1">
      <alignment horizontal="center"/>
    </xf>
    <xf numFmtId="0" fontId="0" fillId="2" borderId="0" xfId="0" applyFill="1" applyAlignment="1">
      <alignment wrapText="1"/>
    </xf>
    <xf numFmtId="0" fontId="0" fillId="2" borderId="0" xfId="0" applyFill="1" applyBorder="1"/>
    <xf numFmtId="0" fontId="2" fillId="2" borderId="0" xfId="0" applyFont="1" applyFill="1" applyBorder="1" applyAlignment="1">
      <alignment horizontal="center" vertical="center"/>
    </xf>
    <xf numFmtId="9" fontId="0" fillId="2" borderId="0" xfId="0" applyNumberFormat="1" applyFill="1" applyBorder="1"/>
    <xf numFmtId="9" fontId="0" fillId="2" borderId="0" xfId="1" applyNumberFormat="1" applyFont="1" applyFill="1" applyBorder="1" applyAlignment="1">
      <alignment horizontal="center"/>
    </xf>
    <xf numFmtId="9" fontId="2" fillId="2" borderId="8" xfId="1" applyNumberFormat="1" applyFont="1" applyFill="1" applyBorder="1" applyAlignment="1">
      <alignment horizontal="center"/>
    </xf>
    <xf numFmtId="9" fontId="2" fillId="2" borderId="0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0" borderId="0" xfId="0" applyFont="1" applyAlignment="1">
      <alignment vertical="center"/>
    </xf>
    <xf numFmtId="9" fontId="0" fillId="2" borderId="8" xfId="1" applyFont="1" applyFill="1" applyBorder="1" applyAlignment="1">
      <alignment vertical="center" wrapText="1"/>
    </xf>
    <xf numFmtId="9" fontId="0" fillId="2" borderId="1" xfId="1" applyFont="1" applyFill="1" applyBorder="1"/>
    <xf numFmtId="9" fontId="0" fillId="2" borderId="2" xfId="1" applyFont="1" applyFill="1" applyBorder="1"/>
    <xf numFmtId="9" fontId="0" fillId="2" borderId="11" xfId="1" applyFont="1" applyFill="1" applyBorder="1"/>
    <xf numFmtId="9" fontId="0" fillId="2" borderId="0" xfId="1" applyFont="1" applyFill="1" applyBorder="1"/>
    <xf numFmtId="9" fontId="0" fillId="2" borderId="4" xfId="1" applyFont="1" applyFill="1" applyBorder="1"/>
    <xf numFmtId="9" fontId="0" fillId="2" borderId="10" xfId="1" applyFont="1" applyFill="1" applyBorder="1"/>
    <xf numFmtId="9" fontId="0" fillId="2" borderId="14" xfId="1" applyFont="1" applyFill="1" applyBorder="1"/>
    <xf numFmtId="9" fontId="0" fillId="2" borderId="3" xfId="1" applyFont="1" applyFill="1" applyBorder="1"/>
    <xf numFmtId="9" fontId="0" fillId="2" borderId="5" xfId="1" applyFont="1" applyFill="1" applyBorder="1"/>
    <xf numFmtId="9" fontId="0" fillId="2" borderId="6" xfId="1" applyFont="1" applyFill="1" applyBorder="1"/>
    <xf numFmtId="9" fontId="0" fillId="2" borderId="12" xfId="1" applyFont="1" applyFill="1" applyBorder="1"/>
    <xf numFmtId="9" fontId="0" fillId="2" borderId="15" xfId="1" applyFont="1" applyFill="1" applyBorder="1"/>
    <xf numFmtId="9" fontId="0" fillId="2" borderId="7" xfId="1" applyFont="1" applyFill="1" applyBorder="1"/>
    <xf numFmtId="9" fontId="0" fillId="2" borderId="8" xfId="1" applyFont="1" applyFill="1" applyBorder="1"/>
    <xf numFmtId="9" fontId="0" fillId="2" borderId="9" xfId="1" applyFont="1" applyFill="1" applyBorder="1"/>
    <xf numFmtId="9" fontId="0" fillId="2" borderId="13" xfId="1" applyFont="1" applyFill="1" applyBorder="1"/>
    <xf numFmtId="0" fontId="2" fillId="2" borderId="7" xfId="0" applyFont="1" applyFill="1" applyBorder="1"/>
    <xf numFmtId="9" fontId="2" fillId="2" borderId="7" xfId="1" applyFont="1" applyFill="1" applyBorder="1"/>
    <xf numFmtId="9" fontId="2" fillId="2" borderId="8" xfId="1" applyFont="1" applyFill="1" applyBorder="1"/>
    <xf numFmtId="9" fontId="2" fillId="2" borderId="9" xfId="1" applyFont="1" applyFill="1" applyBorder="1"/>
    <xf numFmtId="9" fontId="2" fillId="2" borderId="13" xfId="1" applyFont="1" applyFill="1" applyBorder="1"/>
    <xf numFmtId="0" fontId="4" fillId="0" borderId="0" xfId="0" applyFont="1"/>
    <xf numFmtId="0" fontId="0" fillId="2" borderId="8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0" fillId="2" borderId="0" xfId="0" applyFill="1" applyAlignment="1">
      <alignment horizontal="center"/>
    </xf>
    <xf numFmtId="0" fontId="8" fillId="2" borderId="0" xfId="0" applyFont="1" applyFill="1" applyBorder="1" applyAlignment="1">
      <alignment vertical="top"/>
    </xf>
    <xf numFmtId="0" fontId="0" fillId="2" borderId="16" xfId="0" applyFill="1" applyBorder="1"/>
    <xf numFmtId="9" fontId="0" fillId="2" borderId="16" xfId="1" applyFont="1" applyFill="1" applyBorder="1"/>
    <xf numFmtId="9" fontId="0" fillId="2" borderId="16" xfId="1" applyNumberFormat="1" applyFont="1" applyFill="1" applyBorder="1"/>
    <xf numFmtId="0" fontId="0" fillId="2" borderId="16" xfId="0" applyFill="1" applyBorder="1" applyAlignment="1">
      <alignment wrapText="1"/>
    </xf>
    <xf numFmtId="0" fontId="2" fillId="2" borderId="16" xfId="0" applyFont="1" applyFill="1" applyBorder="1" applyAlignment="1">
      <alignment horizontal="center"/>
    </xf>
    <xf numFmtId="164" fontId="0" fillId="2" borderId="16" xfId="1" applyNumberFormat="1" applyFont="1" applyFill="1" applyBorder="1"/>
    <xf numFmtId="1" fontId="0" fillId="2" borderId="16" xfId="0" applyNumberFormat="1" applyFill="1" applyBorder="1"/>
    <xf numFmtId="0" fontId="2" fillId="2" borderId="16" xfId="0" applyFont="1" applyFill="1" applyBorder="1"/>
    <xf numFmtId="0" fontId="0" fillId="2" borderId="16" xfId="0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left"/>
    </xf>
    <xf numFmtId="9" fontId="2" fillId="2" borderId="16" xfId="1" applyFont="1" applyFill="1" applyBorder="1" applyAlignment="1">
      <alignment horizontal="center"/>
    </xf>
    <xf numFmtId="9" fontId="0" fillId="2" borderId="16" xfId="0" applyNumberFormat="1" applyFill="1" applyBorder="1"/>
    <xf numFmtId="0" fontId="2" fillId="2" borderId="16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/>
    </xf>
    <xf numFmtId="0" fontId="2" fillId="2" borderId="3" xfId="0" applyFont="1" applyFill="1" applyBorder="1"/>
    <xf numFmtId="164" fontId="2" fillId="2" borderId="4" xfId="0" applyNumberFormat="1" applyFont="1" applyFill="1" applyBorder="1" applyAlignment="1">
      <alignment horizontal="center"/>
    </xf>
    <xf numFmtId="164" fontId="2" fillId="2" borderId="11" xfId="0" applyNumberFormat="1" applyFon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3" fontId="0" fillId="2" borderId="16" xfId="0" applyNumberFormat="1" applyFill="1" applyBorder="1" applyAlignment="1">
      <alignment vertical="center"/>
    </xf>
    <xf numFmtId="3" fontId="0" fillId="2" borderId="16" xfId="0" applyNumberFormat="1" applyFill="1" applyBorder="1"/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9" fontId="2" fillId="2" borderId="5" xfId="1" applyFont="1" applyFill="1" applyBorder="1"/>
    <xf numFmtId="9" fontId="2" fillId="2" borderId="15" xfId="1" applyFont="1" applyFill="1" applyBorder="1"/>
    <xf numFmtId="9" fontId="2" fillId="2" borderId="12" xfId="1" applyFont="1" applyFill="1" applyBorder="1"/>
    <xf numFmtId="0" fontId="2" fillId="2" borderId="0" xfId="0" applyFont="1" applyFill="1"/>
    <xf numFmtId="9" fontId="2" fillId="2" borderId="3" xfId="1" applyFont="1" applyFill="1" applyBorder="1"/>
    <xf numFmtId="9" fontId="2" fillId="2" borderId="0" xfId="1" applyFont="1" applyFill="1" applyBorder="1"/>
    <xf numFmtId="9" fontId="2" fillId="2" borderId="11" xfId="1" applyFont="1" applyFill="1" applyBorder="1"/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'A1 - Fig 4'!$H$3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'A1 - Fig 4'!$G$4:$G$12</c:f>
              <c:strCache>
                <c:ptCount val="9"/>
                <c:pt idx="0">
                  <c:v>Animation</c:v>
                </c:pt>
                <c:pt idx="1">
                  <c:v>Incendie secours</c:v>
                </c:pt>
                <c:pt idx="2">
                  <c:v>Police municipale</c:v>
                </c:pt>
                <c:pt idx="3">
                  <c:v>Sociale</c:v>
                </c:pt>
                <c:pt idx="4">
                  <c:v>Médico-sociale et tech.</c:v>
                </c:pt>
                <c:pt idx="5">
                  <c:v>Culturelle</c:v>
                </c:pt>
                <c:pt idx="6">
                  <c:v>Sportive</c:v>
                </c:pt>
                <c:pt idx="7">
                  <c:v>Technique</c:v>
                </c:pt>
                <c:pt idx="8">
                  <c:v>Administrative</c:v>
                </c:pt>
              </c:strCache>
            </c:strRef>
          </c:cat>
          <c:val>
            <c:numRef>
              <c:f>'A1 - Fig 4'!$H$4:$H$12</c:f>
              <c:numCache>
                <c:formatCode>0%</c:formatCode>
                <c:ptCount val="9"/>
                <c:pt idx="0">
                  <c:v>0.7282341235538049</c:v>
                </c:pt>
                <c:pt idx="1">
                  <c:v>6.4220904387500874E-2</c:v>
                </c:pt>
                <c:pt idx="2">
                  <c:v>0.2098924320051116</c:v>
                </c:pt>
                <c:pt idx="3">
                  <c:v>0.96531348213760959</c:v>
                </c:pt>
                <c:pt idx="4">
                  <c:v>0.96902515188867466</c:v>
                </c:pt>
                <c:pt idx="5">
                  <c:v>0.67197667881414991</c:v>
                </c:pt>
                <c:pt idx="6">
                  <c:v>0.28927771217562886</c:v>
                </c:pt>
                <c:pt idx="7">
                  <c:v>0.39383117902833231</c:v>
                </c:pt>
                <c:pt idx="8">
                  <c:v>0.85742686370238408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36-4253-9466-266CA370B2C1}"/>
            </c:ext>
          </c:extLst>
        </c:ser>
        <c:ser>
          <c:idx val="1"/>
          <c:order val="1"/>
          <c:tx>
            <c:strRef>
              <c:f>'A1 - Fig 4'!$I$3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'A1 - Fig 4'!$G$4:$G$12</c:f>
              <c:strCache>
                <c:ptCount val="9"/>
                <c:pt idx="0">
                  <c:v>Animation</c:v>
                </c:pt>
                <c:pt idx="1">
                  <c:v>Incendie secours</c:v>
                </c:pt>
                <c:pt idx="2">
                  <c:v>Police municipale</c:v>
                </c:pt>
                <c:pt idx="3">
                  <c:v>Sociale</c:v>
                </c:pt>
                <c:pt idx="4">
                  <c:v>Médico-sociale et tech.</c:v>
                </c:pt>
                <c:pt idx="5">
                  <c:v>Culturelle</c:v>
                </c:pt>
                <c:pt idx="6">
                  <c:v>Sportive</c:v>
                </c:pt>
                <c:pt idx="7">
                  <c:v>Technique</c:v>
                </c:pt>
                <c:pt idx="8">
                  <c:v>Administrative</c:v>
                </c:pt>
              </c:strCache>
            </c:strRef>
          </c:cat>
          <c:val>
            <c:numRef>
              <c:f>'A1 - Fig 4'!$I$4:$I$12</c:f>
              <c:numCache>
                <c:formatCode>0%</c:formatCode>
                <c:ptCount val="9"/>
                <c:pt idx="0">
                  <c:v>0.27170946550119662</c:v>
                </c:pt>
                <c:pt idx="1">
                  <c:v>0.93577909561249772</c:v>
                </c:pt>
                <c:pt idx="2">
                  <c:v>0.79010756799491577</c:v>
                </c:pt>
                <c:pt idx="3">
                  <c:v>3.4684098285980833E-2</c:v>
                </c:pt>
                <c:pt idx="4">
                  <c:v>3.0974848111321868E-2</c:v>
                </c:pt>
                <c:pt idx="5">
                  <c:v>0.32802332118584349</c:v>
                </c:pt>
                <c:pt idx="6">
                  <c:v>0.71072228782437963</c:v>
                </c:pt>
                <c:pt idx="7">
                  <c:v>0.606159604670227</c:v>
                </c:pt>
                <c:pt idx="8">
                  <c:v>0.14254832169919321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36-4253-9466-266CA370B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4391688"/>
        <c:axId val="644390376"/>
      </c:barChart>
      <c:catAx>
        <c:axId val="644391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44390376"/>
        <c:crosses val="autoZero"/>
        <c:auto val="1"/>
        <c:lblAlgn val="ctr"/>
        <c:lblOffset val="100"/>
        <c:noMultiLvlLbl val="0"/>
      </c:catAx>
      <c:valAx>
        <c:axId val="644390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44391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'A3 - Anx 2'!$G$23:$G$33</c15:sqref>
                  </c15:fullRef>
                </c:ext>
              </c:extLst>
              <c:f>('A3 - Anx 2'!$G$23:$G$30,'A3 - Anx 2'!$G$32:$G$33)</c:f>
              <c:strCache>
                <c:ptCount val="10"/>
                <c:pt idx="0">
                  <c:v>Autres</c:v>
                </c:pt>
                <c:pt idx="1">
                  <c:v>Vacataires</c:v>
                </c:pt>
                <c:pt idx="2">
                  <c:v>En rémunérations accessoires</c:v>
                </c:pt>
                <c:pt idx="3">
                  <c:v>Contrats aidés</c:v>
                </c:pt>
                <c:pt idx="4">
                  <c:v>Apprentis</c:v>
                </c:pt>
                <c:pt idx="5">
                  <c:v>Employé en centre de gestion</c:v>
                </c:pt>
                <c:pt idx="6">
                  <c:v>Besoin temporaire ou saisonnier</c:v>
                </c:pt>
                <c:pt idx="7">
                  <c:v>Contrat de projet</c:v>
                </c:pt>
                <c:pt idx="8">
                  <c:v>Assistants maternels</c:v>
                </c:pt>
                <c:pt idx="9">
                  <c:v>Collaborateurs de cabinet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'A3 - Anx 2'!$H$23:$H$33</c15:sqref>
                  </c15:fullRef>
                </c:ext>
              </c:extLst>
              <c:f>('A3 - Anx 2'!$H$23:$H$30,'A3 - Anx 2'!$H$32:$H$33)</c:f>
              <c:numCache>
                <c:formatCode>0%</c:formatCode>
                <c:ptCount val="10"/>
                <c:pt idx="0">
                  <c:v>0.68865065355000532</c:v>
                </c:pt>
                <c:pt idx="1">
                  <c:v>0.66427347941272874</c:v>
                </c:pt>
                <c:pt idx="2">
                  <c:v>0.7366831748178736</c:v>
                </c:pt>
                <c:pt idx="3">
                  <c:v>0.60042726732151419</c:v>
                </c:pt>
                <c:pt idx="4">
                  <c:v>0.55873306937475675</c:v>
                </c:pt>
                <c:pt idx="5">
                  <c:v>0.6906521159896164</c:v>
                </c:pt>
                <c:pt idx="6">
                  <c:v>0.63774351065111801</c:v>
                </c:pt>
                <c:pt idx="7">
                  <c:v>0.61008872293441962</c:v>
                </c:pt>
                <c:pt idx="8">
                  <c:v>0.99120269537639227</c:v>
                </c:pt>
                <c:pt idx="9">
                  <c:v>0.41461219087363937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F6-4799-A465-0BA01492F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20879968"/>
        <c:axId val="620880296"/>
      </c:barChart>
      <c:catAx>
        <c:axId val="620879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0880296"/>
        <c:crosses val="autoZero"/>
        <c:auto val="1"/>
        <c:lblAlgn val="ctr"/>
        <c:lblOffset val="100"/>
        <c:noMultiLvlLbl val="0"/>
      </c:catAx>
      <c:valAx>
        <c:axId val="62088029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08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'A4 - Fig 2'!$M$2</c:f>
              <c:strCache>
                <c:ptCount val="1"/>
                <c:pt idx="0">
                  <c:v>Remplaçants mis à disposition par les CDG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8"/>
              <c:layout>
                <c:manualLayout>
                  <c:x val="-2.777777777777676E-3"/>
                  <c:y val="9.92063492063485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893-4457-88B0-9B123195864A}"/>
                </c:ext>
              </c:extLst>
            </c:dLbl>
            <c:dLbl>
              <c:idx val="13"/>
              <c:layout>
                <c:manualLayout>
                  <c:x val="-2.7777777777777779E-3"/>
                  <c:y val="-3.031270097147617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893-4457-88B0-9B123195864A}"/>
                </c:ext>
              </c:extLst>
            </c:dLbl>
            <c:dLbl>
              <c:idx val="15"/>
              <c:layout>
                <c:manualLayout>
                  <c:x val="-1.0185067526415994E-16"/>
                  <c:y val="3.3068783068783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893-4457-88B0-9B12319586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'A4 - Fig 2'!$L$3:$L$18</c:f>
              <c:strCache>
                <c:ptCount val="16"/>
                <c:pt idx="0">
                  <c:v>Ensemble</c:v>
                </c:pt>
                <c:pt idx="1">
                  <c:v>Autres étab. publics intercom.</c:v>
                </c:pt>
                <c:pt idx="2">
                  <c:v>Syndicats mixtes</c:v>
                </c:pt>
                <c:pt idx="3">
                  <c:v>Syndicats intercom. (SIVU, SIVOM)</c:v>
                </c:pt>
                <c:pt idx="4">
                  <c:v>Communautés urbaines et métropoles</c:v>
                </c:pt>
                <c:pt idx="5">
                  <c:v>Communauté d'aglomération</c:v>
                </c:pt>
                <c:pt idx="6">
                  <c:v>Communauté de commune</c:v>
                </c:pt>
                <c:pt idx="7">
                  <c:v>Total Etablissements communaux</c:v>
                </c:pt>
                <c:pt idx="8">
                  <c:v>Communes de 20 000 à 39 999 habitants</c:v>
                </c:pt>
                <c:pt idx="9">
                  <c:v>Communes de 10 000 à 19 999 habitants</c:v>
                </c:pt>
                <c:pt idx="10">
                  <c:v>Communes de 5 000 à 9 999 habitants</c:v>
                </c:pt>
                <c:pt idx="11">
                  <c:v>Communes de 3 500 à 4 999 habitants</c:v>
                </c:pt>
                <c:pt idx="12">
                  <c:v>Communes de 2 000 à 3 499 habitants</c:v>
                </c:pt>
                <c:pt idx="13">
                  <c:v>Communes de 1 000 à  1 999 habitants</c:v>
                </c:pt>
                <c:pt idx="14">
                  <c:v>Communes de moins de 1 000 habitants</c:v>
                </c:pt>
                <c:pt idx="15">
                  <c:v>Départements</c:v>
                </c:pt>
              </c:strCache>
            </c:strRef>
          </c:cat>
          <c:val>
            <c:numRef>
              <c:f>'A4 - Fig 2'!$M$3:$M$18</c:f>
              <c:numCache>
                <c:formatCode>0%</c:formatCode>
                <c:ptCount val="16"/>
                <c:pt idx="0">
                  <c:v>0.69142143493003194</c:v>
                </c:pt>
                <c:pt idx="1">
                  <c:v>0.84622575408562961</c:v>
                </c:pt>
                <c:pt idx="2">
                  <c:v>0.33584086202589564</c:v>
                </c:pt>
                <c:pt idx="3">
                  <c:v>0.87497173171538956</c:v>
                </c:pt>
                <c:pt idx="4">
                  <c:v>0.93317221892836366</c:v>
                </c:pt>
                <c:pt idx="5">
                  <c:v>0.44876126126126104</c:v>
                </c:pt>
                <c:pt idx="6">
                  <c:v>0.50723327305605936</c:v>
                </c:pt>
                <c:pt idx="7">
                  <c:v>0.88737588039289594</c:v>
                </c:pt>
                <c:pt idx="8">
                  <c:v>0.70940170940170943</c:v>
                </c:pt>
                <c:pt idx="9">
                  <c:v>0.63068181818181779</c:v>
                </c:pt>
                <c:pt idx="10">
                  <c:v>0.7206148282097633</c:v>
                </c:pt>
                <c:pt idx="11">
                  <c:v>0.71452145214521356</c:v>
                </c:pt>
                <c:pt idx="12">
                  <c:v>0.73560421735604453</c:v>
                </c:pt>
                <c:pt idx="13">
                  <c:v>0.72553045859000931</c:v>
                </c:pt>
                <c:pt idx="14">
                  <c:v>0.73140289565649985</c:v>
                </c:pt>
                <c:pt idx="15">
                  <c:v>0.68224299065420579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93-4457-88B0-9B123195864A}"/>
            </c:ext>
          </c:extLst>
        </c:ser>
        <c:ser>
          <c:idx val="1"/>
          <c:order val="1"/>
          <c:tx>
            <c:strRef>
              <c:f>'A4 - Fig 2'!$N$2</c:f>
              <c:strCache>
                <c:ptCount val="1"/>
                <c:pt idx="0">
                  <c:v>Intérimaires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8"/>
              <c:layout>
                <c:manualLayout>
                  <c:x val="5.5555555555554534E-3"/>
                  <c:y val="-3.3068783068783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893-4457-88B0-9B123195864A}"/>
                </c:ext>
              </c:extLst>
            </c:dLbl>
            <c:dLbl>
              <c:idx val="14"/>
              <c:layout>
                <c:manualLayout>
                  <c:x val="2.777777777777676E-3"/>
                  <c:y val="-9.92063492063492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893-4457-88B0-9B123195864A}"/>
                </c:ext>
              </c:extLst>
            </c:dLbl>
            <c:dLbl>
              <c:idx val="15"/>
              <c:layout>
                <c:manualLayout>
                  <c:x val="-1.0185067526415994E-16"/>
                  <c:y val="-3.30687830687831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893-4457-88B0-9B12319586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'A4 - Fig 2'!$L$3:$L$18</c:f>
              <c:strCache>
                <c:ptCount val="16"/>
                <c:pt idx="0">
                  <c:v>Ensemble</c:v>
                </c:pt>
                <c:pt idx="1">
                  <c:v>Autres étab. publics intercom.</c:v>
                </c:pt>
                <c:pt idx="2">
                  <c:v>Syndicats mixtes</c:v>
                </c:pt>
                <c:pt idx="3">
                  <c:v>Syndicats intercom. (SIVU, SIVOM)</c:v>
                </c:pt>
                <c:pt idx="4">
                  <c:v>Communautés urbaines et métropoles</c:v>
                </c:pt>
                <c:pt idx="5">
                  <c:v>Communauté d'aglomération</c:v>
                </c:pt>
                <c:pt idx="6">
                  <c:v>Communauté de commune</c:v>
                </c:pt>
                <c:pt idx="7">
                  <c:v>Total Etablissements communaux</c:v>
                </c:pt>
                <c:pt idx="8">
                  <c:v>Communes de 20 000 à 39 999 habitants</c:v>
                </c:pt>
                <c:pt idx="9">
                  <c:v>Communes de 10 000 à 19 999 habitants</c:v>
                </c:pt>
                <c:pt idx="10">
                  <c:v>Communes de 5 000 à 9 999 habitants</c:v>
                </c:pt>
                <c:pt idx="11">
                  <c:v>Communes de 3 500 à 4 999 habitants</c:v>
                </c:pt>
                <c:pt idx="12">
                  <c:v>Communes de 2 000 à 3 499 habitants</c:v>
                </c:pt>
                <c:pt idx="13">
                  <c:v>Communes de 1 000 à  1 999 habitants</c:v>
                </c:pt>
                <c:pt idx="14">
                  <c:v>Communes de moins de 1 000 habitants</c:v>
                </c:pt>
                <c:pt idx="15">
                  <c:v>Départements</c:v>
                </c:pt>
              </c:strCache>
            </c:strRef>
          </c:cat>
          <c:val>
            <c:numRef>
              <c:f>'A4 - Fig 2'!$N$3:$N$18</c:f>
              <c:numCache>
                <c:formatCode>0%</c:formatCode>
                <c:ptCount val="16"/>
                <c:pt idx="0">
                  <c:v>0.71003301740705049</c:v>
                </c:pt>
                <c:pt idx="1">
                  <c:v>0.80312648307886592</c:v>
                </c:pt>
                <c:pt idx="2">
                  <c:v>0.19390792873874407</c:v>
                </c:pt>
                <c:pt idx="3">
                  <c:v>0.81297754810876066</c:v>
                </c:pt>
                <c:pt idx="4">
                  <c:v>8.4782139050783474E-3</c:v>
                </c:pt>
                <c:pt idx="5">
                  <c:v>0.38006571741511502</c:v>
                </c:pt>
                <c:pt idx="6">
                  <c:v>0.72517006802721073</c:v>
                </c:pt>
                <c:pt idx="7">
                  <c:v>0.88811460418922716</c:v>
                </c:pt>
                <c:pt idx="8">
                  <c:v>0.76679841897233192</c:v>
                </c:pt>
                <c:pt idx="9">
                  <c:v>0.78676470588235281</c:v>
                </c:pt>
                <c:pt idx="10">
                  <c:v>0.68852459016393486</c:v>
                </c:pt>
                <c:pt idx="11">
                  <c:v>0.78367346938775495</c:v>
                </c:pt>
                <c:pt idx="12">
                  <c:v>0.81408450704225355</c:v>
                </c:pt>
                <c:pt idx="13">
                  <c:v>0.71186440677966145</c:v>
                </c:pt>
                <c:pt idx="14">
                  <c:v>0.6800000000000006</c:v>
                </c:pt>
                <c:pt idx="15">
                  <c:v>0.5273311897106111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893-4457-88B0-9B1231958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29554416"/>
        <c:axId val="729554744"/>
      </c:barChart>
      <c:catAx>
        <c:axId val="729554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9554744"/>
        <c:crosses val="autoZero"/>
        <c:auto val="1"/>
        <c:lblAlgn val="ctr"/>
        <c:lblOffset val="100"/>
        <c:noMultiLvlLbl val="0"/>
      </c:catAx>
      <c:valAx>
        <c:axId val="729554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9554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'A4 - Fig 3'!$B$2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'A4 - Fig 3'!$K$3:$K$9</c:f>
              <c:strCache>
                <c:ptCount val="7"/>
                <c:pt idx="0">
                  <c:v>Animation</c:v>
                </c:pt>
                <c:pt idx="1">
                  <c:v>Sociale</c:v>
                </c:pt>
                <c:pt idx="2">
                  <c:v>Médico-sociale et médico-technique</c:v>
                </c:pt>
                <c:pt idx="3">
                  <c:v>Culturelle</c:v>
                </c:pt>
                <c:pt idx="4">
                  <c:v>Sportive</c:v>
                </c:pt>
                <c:pt idx="5">
                  <c:v>Technique</c:v>
                </c:pt>
                <c:pt idx="6">
                  <c:v>Administrative</c:v>
                </c:pt>
              </c:strCache>
            </c:strRef>
          </c:cat>
          <c:val>
            <c:numRef>
              <c:f>'A4 - Fig 3'!$B$3:$B$9</c:f>
              <c:numCache>
                <c:formatCode>0</c:formatCode>
                <c:ptCount val="7"/>
                <c:pt idx="0">
                  <c:v>1706.9602994486165</c:v>
                </c:pt>
                <c:pt idx="1">
                  <c:v>1226.2749603420507</c:v>
                </c:pt>
                <c:pt idx="2">
                  <c:v>3441.7552767264069</c:v>
                </c:pt>
                <c:pt idx="3">
                  <c:v>414.07977280649362</c:v>
                </c:pt>
                <c:pt idx="4">
                  <c:v>177.78263543976917</c:v>
                </c:pt>
                <c:pt idx="5">
                  <c:v>6614.8172153886671</c:v>
                </c:pt>
                <c:pt idx="6">
                  <c:v>4713.4778834100862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ED-4CF5-B832-274EE7537A27}"/>
            </c:ext>
          </c:extLst>
        </c:ser>
        <c:ser>
          <c:idx val="1"/>
          <c:order val="1"/>
          <c:tx>
            <c:strRef>
              <c:f>'A4 - Fig 3'!$C$2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'A4 - Fig 3'!$K$3:$K$9</c:f>
              <c:strCache>
                <c:ptCount val="7"/>
                <c:pt idx="0">
                  <c:v>Animation</c:v>
                </c:pt>
                <c:pt idx="1">
                  <c:v>Sociale</c:v>
                </c:pt>
                <c:pt idx="2">
                  <c:v>Médico-sociale et médico-technique</c:v>
                </c:pt>
                <c:pt idx="3">
                  <c:v>Culturelle</c:v>
                </c:pt>
                <c:pt idx="4">
                  <c:v>Sportive</c:v>
                </c:pt>
                <c:pt idx="5">
                  <c:v>Technique</c:v>
                </c:pt>
                <c:pt idx="6">
                  <c:v>Administrative</c:v>
                </c:pt>
              </c:strCache>
            </c:strRef>
          </c:cat>
          <c:val>
            <c:numRef>
              <c:f>'A4 - Fig 3'!$C$3:$C$9</c:f>
              <c:numCache>
                <c:formatCode>0</c:formatCode>
                <c:ptCount val="7"/>
                <c:pt idx="0">
                  <c:v>451.58066385913742</c:v>
                </c:pt>
                <c:pt idx="1">
                  <c:v>166.79733026406839</c:v>
                </c:pt>
                <c:pt idx="2">
                  <c:v>329.36292091667684</c:v>
                </c:pt>
                <c:pt idx="3">
                  <c:v>235.80775234758403</c:v>
                </c:pt>
                <c:pt idx="4">
                  <c:v>236.95221711220307</c:v>
                </c:pt>
                <c:pt idx="5">
                  <c:v>5998.1480872303127</c:v>
                </c:pt>
                <c:pt idx="6">
                  <c:v>747.37171896240602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ED-4CF5-B832-274EE7537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3152696"/>
        <c:axId val="583149416"/>
      </c:barChart>
      <c:catAx>
        <c:axId val="583152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3149416"/>
        <c:crosses val="autoZero"/>
        <c:auto val="1"/>
        <c:lblAlgn val="ctr"/>
        <c:lblOffset val="100"/>
        <c:noMultiLvlLbl val="0"/>
      </c:catAx>
      <c:valAx>
        <c:axId val="583149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3152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'A5 - Fig 2 &amp; 3'!$C$23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'A5 - Fig 2 &amp; 3'!$B$24:$B$30</c:f>
              <c:strCache>
                <c:ptCount val="7"/>
                <c:pt idx="0">
                  <c:v>Pris en charge par le CDG ou le CNFPT</c:v>
                </c:pt>
                <c:pt idx="1">
                  <c:v>Mis à disposition d'autres structures</c:v>
                </c:pt>
                <c:pt idx="2">
                  <c:v>Mis à disposition par la fonction publique d'Etat</c:v>
                </c:pt>
                <c:pt idx="3">
                  <c:v>Détachés venant d'ailleurs</c:v>
                </c:pt>
                <c:pt idx="4">
                  <c:v>Détachés venant d'une autre collectivité territoriale</c:v>
                </c:pt>
                <c:pt idx="5">
                  <c:v>Détachés venant de la fonction publique hospitalière</c:v>
                </c:pt>
                <c:pt idx="6">
                  <c:v>Détachés venant de la fonction publique d'Etat</c:v>
                </c:pt>
              </c:strCache>
            </c:strRef>
          </c:cat>
          <c:val>
            <c:numRef>
              <c:f>'A5 - Fig 2 &amp; 3'!$C$24:$C$30</c:f>
              <c:numCache>
                <c:formatCode>0</c:formatCode>
                <c:ptCount val="7"/>
                <c:pt idx="0">
                  <c:v>145.83262583526309</c:v>
                </c:pt>
                <c:pt idx="1">
                  <c:v>1568.2250471548671</c:v>
                </c:pt>
                <c:pt idx="2">
                  <c:v>279.94391349723327</c:v>
                </c:pt>
                <c:pt idx="3">
                  <c:v>260.62194286600965</c:v>
                </c:pt>
                <c:pt idx="4">
                  <c:v>1599.2524877446601</c:v>
                </c:pt>
                <c:pt idx="5">
                  <c:v>2889.0767773029525</c:v>
                </c:pt>
                <c:pt idx="6">
                  <c:v>3245.3990152280267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97-4278-9DA5-C8BB2C6F2064}"/>
            </c:ext>
          </c:extLst>
        </c:ser>
        <c:ser>
          <c:idx val="1"/>
          <c:order val="1"/>
          <c:tx>
            <c:strRef>
              <c:f>'A5 - Fig 2 &amp; 3'!$D$23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'A5 - Fig 2 &amp; 3'!$B$24:$B$30</c:f>
              <c:strCache>
                <c:ptCount val="7"/>
                <c:pt idx="0">
                  <c:v>Pris en charge par le CDG ou le CNFPT</c:v>
                </c:pt>
                <c:pt idx="1">
                  <c:v>Mis à disposition d'autres structures</c:v>
                </c:pt>
                <c:pt idx="2">
                  <c:v>Mis à disposition par la fonction publique d'Etat</c:v>
                </c:pt>
                <c:pt idx="3">
                  <c:v>Détachés venant d'ailleurs</c:v>
                </c:pt>
                <c:pt idx="4">
                  <c:v>Détachés venant d'une autre collectivité territoriale</c:v>
                </c:pt>
                <c:pt idx="5">
                  <c:v>Détachés venant de la fonction publique hospitalière</c:v>
                </c:pt>
                <c:pt idx="6">
                  <c:v>Détachés venant de la fonction publique d'Etat</c:v>
                </c:pt>
              </c:strCache>
            </c:strRef>
          </c:cat>
          <c:val>
            <c:numRef>
              <c:f>'A5 - Fig 2 &amp; 3'!$D$24:$D$30</c:f>
              <c:numCache>
                <c:formatCode>0</c:formatCode>
                <c:ptCount val="7"/>
                <c:pt idx="0">
                  <c:v>118.19622512185381</c:v>
                </c:pt>
                <c:pt idx="1">
                  <c:v>1279.6495613802254</c:v>
                </c:pt>
                <c:pt idx="2">
                  <c:v>347.89524240286852</c:v>
                </c:pt>
                <c:pt idx="3">
                  <c:v>198.1677501962784</c:v>
                </c:pt>
                <c:pt idx="4">
                  <c:v>973.94741996641142</c:v>
                </c:pt>
                <c:pt idx="5">
                  <c:v>444.06511086986131</c:v>
                </c:pt>
                <c:pt idx="6">
                  <c:v>3445.2572753395661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97-4278-9DA5-C8BB2C6F2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4773832"/>
        <c:axId val="664774816"/>
      </c:barChart>
      <c:catAx>
        <c:axId val="6647738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4774816"/>
        <c:crosses val="autoZero"/>
        <c:auto val="1"/>
        <c:lblAlgn val="ctr"/>
        <c:lblOffset val="100"/>
        <c:noMultiLvlLbl val="0"/>
      </c:catAx>
      <c:valAx>
        <c:axId val="664774816"/>
        <c:scaling>
          <c:orientation val="minMax"/>
          <c:max val="6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4773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'A5 - Fig 2 &amp; 3'!$B$24:$B$30</c:f>
              <c:strCache>
                <c:ptCount val="7"/>
                <c:pt idx="0">
                  <c:v>Pris en charge par le CDG ou le CNFPT</c:v>
                </c:pt>
                <c:pt idx="1">
                  <c:v>Mis à disposition d'autres structures</c:v>
                </c:pt>
                <c:pt idx="2">
                  <c:v>Mis à disposition par la fonction publique d'Etat</c:v>
                </c:pt>
                <c:pt idx="3">
                  <c:v>Détachés venant d'ailleurs</c:v>
                </c:pt>
                <c:pt idx="4">
                  <c:v>Détachés venant d'une autre collectivité territoriale</c:v>
                </c:pt>
                <c:pt idx="5">
                  <c:v>Détachés venant de la fonction publique hospitalière</c:v>
                </c:pt>
                <c:pt idx="6">
                  <c:v>Détachés venant de la fonction publique d'Etat</c:v>
                </c:pt>
              </c:strCache>
            </c:strRef>
          </c:cat>
          <c:val>
            <c:numRef>
              <c:f>'A5 - Fig 2 &amp; 3'!$E$24:$E$30</c:f>
              <c:numCache>
                <c:formatCode>0%</c:formatCode>
                <c:ptCount val="7"/>
                <c:pt idx="0">
                  <c:v>0.55233594853976375</c:v>
                </c:pt>
                <c:pt idx="1">
                  <c:v>0.55066506174635987</c:v>
                </c:pt>
                <c:pt idx="2">
                  <c:v>0.44588476342462519</c:v>
                </c:pt>
                <c:pt idx="3">
                  <c:v>0.56806407556027205</c:v>
                </c:pt>
                <c:pt idx="4">
                  <c:v>0.62150339853200021</c:v>
                </c:pt>
                <c:pt idx="5">
                  <c:v>0.86677281502909798</c:v>
                </c:pt>
                <c:pt idx="6">
                  <c:v>0.4850643754938288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79-45AE-8FC9-A0D7991C3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0360336"/>
        <c:axId val="780360664"/>
      </c:barChart>
      <c:catAx>
        <c:axId val="78036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80360664"/>
        <c:crosses val="autoZero"/>
        <c:auto val="1"/>
        <c:lblAlgn val="ctr"/>
        <c:lblOffset val="100"/>
        <c:noMultiLvlLbl val="0"/>
      </c:catAx>
      <c:valAx>
        <c:axId val="780360664"/>
        <c:scaling>
          <c:orientation val="minMax"/>
          <c:max val="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80360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446642244840542E-2"/>
          <c:y val="0.12766729596173085"/>
          <c:w val="0.88759273840769903"/>
          <c:h val="0.4725448090678661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'A5 - Fig 4'!$L$2</c:f>
              <c:strCache>
                <c:ptCount val="1"/>
                <c:pt idx="0">
                  <c:v>Emploi de cabinet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'A5 - Fig 4'!$B$2</c:f>
              <c:numCache>
                <c:formatCode>0</c:formatCode>
                <c:ptCount val="1"/>
                <c:pt idx="0">
                  <c:v>113.25249082777242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42-4372-A671-185D36CF5911}"/>
            </c:ext>
          </c:extLst>
        </c:ser>
        <c:ser>
          <c:idx val="1"/>
          <c:order val="1"/>
          <c:tx>
            <c:strRef>
              <c:f>'A5 - Fig 4'!$L$3</c:f>
              <c:strCache>
                <c:ptCount val="1"/>
                <c:pt idx="0">
                  <c:v>Emploi fonctionnel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'A5 - Fig 4'!$B$3</c:f>
              <c:numCache>
                <c:formatCode>0</c:formatCode>
                <c:ptCount val="1"/>
                <c:pt idx="0">
                  <c:v>375.52700003073539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42-4372-A671-185D36CF5911}"/>
            </c:ext>
          </c:extLst>
        </c:ser>
        <c:ser>
          <c:idx val="2"/>
          <c:order val="2"/>
          <c:tx>
            <c:strRef>
              <c:f>'A5 - Fig 4'!$L$4</c:f>
              <c:strCache>
                <c:ptCount val="1"/>
                <c:pt idx="0">
                  <c:v>Emploi non fonctionnel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'A5 - Fig 4'!$B$4</c:f>
              <c:numCache>
                <c:formatCode>0</c:formatCode>
                <c:ptCount val="1"/>
                <c:pt idx="0">
                  <c:v>12567.008288655175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42-4372-A671-185D36CF5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5916944"/>
        <c:axId val="965918576"/>
      </c:barChart>
      <c:catAx>
        <c:axId val="9659169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65918576"/>
        <c:crosses val="autoZero"/>
        <c:auto val="1"/>
        <c:lblAlgn val="ctr"/>
        <c:lblOffset val="100"/>
        <c:noMultiLvlLbl val="0"/>
      </c:catAx>
      <c:valAx>
        <c:axId val="965918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65916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3314566929133866E-2"/>
          <c:y val="0.81450522167772121"/>
          <c:w val="0.90918543307086619"/>
          <c:h val="0.130499361273699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'A5 - Fig 5'!$B$22</c:f>
              <c:strCache>
                <c:ptCount val="1"/>
                <c:pt idx="0">
                  <c:v>Fonctionnaires détachés venant d'ailleurs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'A5 - Fig 5'!$C$21:$I$21</c:f>
              <c:numCache>
                <c:formatCode>General</c:formatCode>
                <c:ptCount val="7"/>
                <c:pt idx="0">
                  <c:v>2013</c:v>
                </c:pt>
                <c:pt idx="1">
                  <c:v>2015</c:v>
                </c:pt>
                <c:pt idx="2">
                  <c:v>2017</c:v>
                </c:pt>
                <c:pt idx="3">
                  <c:v>2019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'A5 - Fig 5'!$C$22:$I$22</c:f>
              <c:numCache>
                <c:formatCode>0</c:formatCode>
                <c:ptCount val="7"/>
                <c:pt idx="0">
                  <c:v>413.32160077565305</c:v>
                </c:pt>
                <c:pt idx="1">
                  <c:v>670.09682117148986</c:v>
                </c:pt>
                <c:pt idx="2">
                  <c:v>602.33197657624544</c:v>
                </c:pt>
                <c:pt idx="3">
                  <c:v>381.02</c:v>
                </c:pt>
                <c:pt idx="4">
                  <c:v>384.5188652090132</c:v>
                </c:pt>
                <c:pt idx="5">
                  <c:v>343.50423635536265</c:v>
                </c:pt>
                <c:pt idx="6">
                  <c:v>458.78969306228731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AB-4C52-863A-A92A1536B411}"/>
            </c:ext>
          </c:extLst>
        </c:ser>
        <c:ser>
          <c:idx val="1"/>
          <c:order val="1"/>
          <c:tx>
            <c:strRef>
              <c:f>'A5 - Fig 5'!$B$23</c:f>
              <c:strCache>
                <c:ptCount val="1"/>
                <c:pt idx="0">
                  <c:v>Fonctionnaires détachés venant  de la FPE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'A5 - Fig 5'!$C$21:$I$21</c:f>
              <c:numCache>
                <c:formatCode>General</c:formatCode>
                <c:ptCount val="7"/>
                <c:pt idx="0">
                  <c:v>2013</c:v>
                </c:pt>
                <c:pt idx="1">
                  <c:v>2015</c:v>
                </c:pt>
                <c:pt idx="2">
                  <c:v>2017</c:v>
                </c:pt>
                <c:pt idx="3">
                  <c:v>2019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'A5 - Fig 5'!$C$23:$I$23</c:f>
              <c:numCache>
                <c:formatCode>0</c:formatCode>
                <c:ptCount val="7"/>
                <c:pt idx="0">
                  <c:v>11359.237389121488</c:v>
                </c:pt>
                <c:pt idx="1">
                  <c:v>9589.594497134518</c:v>
                </c:pt>
                <c:pt idx="2">
                  <c:v>7011.4415317404955</c:v>
                </c:pt>
                <c:pt idx="3">
                  <c:v>6410.65</c:v>
                </c:pt>
                <c:pt idx="4">
                  <c:v>6046.1558503576307</c:v>
                </c:pt>
                <c:pt idx="5">
                  <c:v>6486.1857676886075</c:v>
                </c:pt>
                <c:pt idx="6">
                  <c:v>6690.6562905675628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AB-4C52-863A-A92A1536B411}"/>
            </c:ext>
          </c:extLst>
        </c:ser>
        <c:ser>
          <c:idx val="2"/>
          <c:order val="2"/>
          <c:tx>
            <c:strRef>
              <c:f>'A5 - Fig 5'!$B$24</c:f>
              <c:strCache>
                <c:ptCount val="1"/>
                <c:pt idx="0">
                  <c:v>Fonctionnaires détachés venant  de la FPH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'A5 - Fig 5'!$C$21:$I$21</c:f>
              <c:numCache>
                <c:formatCode>General</c:formatCode>
                <c:ptCount val="7"/>
                <c:pt idx="0">
                  <c:v>2013</c:v>
                </c:pt>
                <c:pt idx="1">
                  <c:v>2015</c:v>
                </c:pt>
                <c:pt idx="2">
                  <c:v>2017</c:v>
                </c:pt>
                <c:pt idx="3">
                  <c:v>2019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'A5 - Fig 5'!$C$24:$I$24</c:f>
              <c:numCache>
                <c:formatCode>0</c:formatCode>
                <c:ptCount val="7"/>
                <c:pt idx="0">
                  <c:v>4446.6884982393121</c:v>
                </c:pt>
                <c:pt idx="1">
                  <c:v>3603.5992069340268</c:v>
                </c:pt>
                <c:pt idx="2">
                  <c:v>2716.4794205612752</c:v>
                </c:pt>
                <c:pt idx="3">
                  <c:v>3291.27</c:v>
                </c:pt>
                <c:pt idx="4">
                  <c:v>2645.5884440140344</c:v>
                </c:pt>
                <c:pt idx="5">
                  <c:v>2769.0067836481535</c:v>
                </c:pt>
                <c:pt idx="6">
                  <c:v>3333.1418881728146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AB-4C52-863A-A92A1536B411}"/>
            </c:ext>
          </c:extLst>
        </c:ser>
        <c:ser>
          <c:idx val="3"/>
          <c:order val="3"/>
          <c:tx>
            <c:strRef>
              <c:f>'A5 - Fig 5'!$B$25</c:f>
              <c:strCache>
                <c:ptCount val="1"/>
                <c:pt idx="0">
                  <c:v>Fonctionnaires détachés venant  de la FPT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'A5 - Fig 5'!$C$21:$I$21</c:f>
              <c:numCache>
                <c:formatCode>General</c:formatCode>
                <c:ptCount val="7"/>
                <c:pt idx="0">
                  <c:v>2013</c:v>
                </c:pt>
                <c:pt idx="1">
                  <c:v>2015</c:v>
                </c:pt>
                <c:pt idx="2">
                  <c:v>2017</c:v>
                </c:pt>
                <c:pt idx="3">
                  <c:v>2019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'A5 - Fig 5'!$C$25:$I$25</c:f>
              <c:numCache>
                <c:formatCode>0</c:formatCode>
                <c:ptCount val="7"/>
                <c:pt idx="0">
                  <c:v>2544.2890507761463</c:v>
                </c:pt>
                <c:pt idx="1">
                  <c:v>2168.6383309221019</c:v>
                </c:pt>
                <c:pt idx="2">
                  <c:v>1714.1621628198175</c:v>
                </c:pt>
                <c:pt idx="3">
                  <c:v>1984.84</c:v>
                </c:pt>
                <c:pt idx="4">
                  <c:v>1923.8915283754477</c:v>
                </c:pt>
                <c:pt idx="5">
                  <c:v>2268.0986318825012</c:v>
                </c:pt>
                <c:pt idx="6">
                  <c:v>2573.1999077110754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AB-4C52-863A-A92A1536B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4791216"/>
        <c:axId val="664784328"/>
      </c:barChart>
      <c:catAx>
        <c:axId val="66479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4784328"/>
        <c:crosses val="autoZero"/>
        <c:auto val="1"/>
        <c:lblAlgn val="ctr"/>
        <c:lblOffset val="100"/>
        <c:noMultiLvlLbl val="0"/>
      </c:catAx>
      <c:valAx>
        <c:axId val="664784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4791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35685817050648"/>
          <c:y val="3.5350744900038159E-2"/>
          <c:w val="0.2982735491396909"/>
          <c:h val="0.8685235955977089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'A6 - Fig 2'!$D$24</c:f>
              <c:strCache>
                <c:ptCount val="1"/>
                <c:pt idx="0">
                  <c:v>Directeur général des services ou directeur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'A6 - Fig 2'!$B$25:$B$27</c15:sqref>
                  </c15:fullRef>
                </c:ext>
              </c:extLst>
              <c:f>'A6 - Fig 2'!$B$25</c:f>
              <c:strCache>
                <c:ptCount val="1"/>
                <c:pt idx="0">
                  <c:v>Emplois fonctionnels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'A6 - Fig 2'!$D$25:$D$27</c15:sqref>
                  </c15:fullRef>
                </c:ext>
              </c:extLst>
              <c:f>'A6 - Fig 2'!$D$25</c:f>
              <c:numCache>
                <c:formatCode>0%</c:formatCode>
                <c:ptCount val="1"/>
                <c:pt idx="0">
                  <c:v>0.53151546994064436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22-4683-96DE-BD8B83B2944B}"/>
            </c:ext>
          </c:extLst>
        </c:ser>
        <c:ser>
          <c:idx val="0"/>
          <c:order val="1"/>
          <c:tx>
            <c:strRef>
              <c:f>'A6 - Fig 2'!$C$24</c:f>
              <c:strCache>
                <c:ptCount val="1"/>
                <c:pt idx="0">
                  <c:v>Directeur général adjoint des services ou directeur adjoint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'A6 - Fig 2'!$B$25:$B$27</c15:sqref>
                  </c15:fullRef>
                </c:ext>
              </c:extLst>
              <c:f>'A6 - Fig 2'!$B$25</c:f>
              <c:strCache>
                <c:ptCount val="1"/>
                <c:pt idx="0">
                  <c:v>Emplois fonctionnels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'A6 - Fig 2'!$C$25:$C$27</c15:sqref>
                  </c15:fullRef>
                </c:ext>
              </c:extLst>
              <c:f>'A6 - Fig 2'!$C$25</c:f>
              <c:numCache>
                <c:formatCode>0%</c:formatCode>
                <c:ptCount val="1"/>
                <c:pt idx="0">
                  <c:v>0.36977991701416618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22-4683-96DE-BD8B83B2944B}"/>
            </c:ext>
          </c:extLst>
        </c:ser>
        <c:ser>
          <c:idx val="3"/>
          <c:order val="2"/>
          <c:tx>
            <c:strRef>
              <c:f>'A6 - Fig 2'!$F$24</c:f>
              <c:strCache>
                <c:ptCount val="1"/>
                <c:pt idx="0">
                  <c:v>Directeur général des services techniques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'A6 - Fig 2'!$B$25:$B$27</c15:sqref>
                  </c15:fullRef>
                </c:ext>
              </c:extLst>
              <c:f>'A6 - Fig 2'!$B$25</c:f>
              <c:strCache>
                <c:ptCount val="1"/>
                <c:pt idx="0">
                  <c:v>Emplois fonctionnels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'A6 - Fig 2'!$F$25:$F$27</c15:sqref>
                  </c15:fullRef>
                </c:ext>
              </c:extLst>
              <c:f>'A6 - Fig 2'!$F$25</c:f>
              <c:numCache>
                <c:formatCode>0%</c:formatCode>
                <c:ptCount val="1"/>
                <c:pt idx="0">
                  <c:v>2.2416052855890798E-2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22-4683-96DE-BD8B83B2944B}"/>
            </c:ext>
          </c:extLst>
        </c:ser>
        <c:ser>
          <c:idx val="2"/>
          <c:order val="3"/>
          <c:tx>
            <c:strRef>
              <c:f>'A6 - Fig 2'!$E$24</c:f>
              <c:strCache>
                <c:ptCount val="1"/>
                <c:pt idx="0">
                  <c:v>Directeur des services techniques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'A6 - Fig 2'!$B$25:$B$27</c15:sqref>
                  </c15:fullRef>
                </c:ext>
              </c:extLst>
              <c:f>'A6 - Fig 2'!$B$25</c:f>
              <c:strCache>
                <c:ptCount val="1"/>
                <c:pt idx="0">
                  <c:v>Emplois fonctionnels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'A6 - Fig 2'!$E$25:$E$27</c15:sqref>
                  </c15:fullRef>
                </c:ext>
              </c:extLst>
              <c:f>'A6 - Fig 2'!$E$25</c:f>
              <c:numCache>
                <c:formatCode>0%</c:formatCode>
                <c:ptCount val="1"/>
                <c:pt idx="0">
                  <c:v>5.4948551023536303E-2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22-4683-96DE-BD8B83B2944B}"/>
            </c:ext>
          </c:extLst>
        </c:ser>
        <c:ser>
          <c:idx val="5"/>
          <c:order val="4"/>
          <c:tx>
            <c:strRef>
              <c:f>'A6 - Fig 2'!$H$24</c:f>
              <c:strCache>
                <c:ptCount val="1"/>
                <c:pt idx="0">
                  <c:v>Directeur départemental des services d’incendie et de secours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1146122789437093E-17"/>
                  <c:y val="-3.25349045728192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E22-4683-96DE-BD8B83B294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'A6 - Fig 2'!$B$25:$B$27</c15:sqref>
                  </c15:fullRef>
                </c:ext>
              </c:extLst>
              <c:f>'A6 - Fig 2'!$B$25</c:f>
              <c:strCache>
                <c:ptCount val="1"/>
                <c:pt idx="0">
                  <c:v>Emplois fonctionnels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'A6 - Fig 2'!$H$25:$H$27</c15:sqref>
                  </c15:fullRef>
                </c:ext>
              </c:extLst>
              <c:f>'A6 - Fig 2'!$H$25</c:f>
              <c:numCache>
                <c:formatCode>0%</c:formatCode>
                <c:ptCount val="1"/>
                <c:pt idx="0">
                  <c:v>1.1114588107167953E-2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E22-4683-96DE-BD8B83B2944B}"/>
            </c:ext>
          </c:extLst>
        </c:ser>
        <c:ser>
          <c:idx val="4"/>
          <c:order val="5"/>
          <c:tx>
            <c:strRef>
              <c:f>'A6 - Fig 2'!$G$24</c:f>
              <c:strCache>
                <c:ptCount val="1"/>
                <c:pt idx="0">
                  <c:v> Directeur départemental adjoint des services d’incendie et de secours 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'A6 - Fig 2'!$B$25:$B$27</c15:sqref>
                  </c15:fullRef>
                </c:ext>
              </c:extLst>
              <c:f>'A6 - Fig 2'!$B$25</c:f>
              <c:strCache>
                <c:ptCount val="1"/>
                <c:pt idx="0">
                  <c:v>Emplois fonctionnels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'A6 - Fig 2'!$G$25:$G$27</c15:sqref>
                  </c15:fullRef>
                </c:ext>
              </c:extLst>
              <c:f>'A6 - Fig 2'!$G$25</c:f>
              <c:numCache>
                <c:formatCode>0%</c:formatCode>
                <c:ptCount val="1"/>
                <c:pt idx="0">
                  <c:v>1.0225421058594522E-2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E22-4683-96DE-BD8B83B29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9814656"/>
        <c:axId val="1219815200"/>
      </c:barChart>
      <c:catAx>
        <c:axId val="121981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19815200"/>
        <c:crosses val="autoZero"/>
        <c:auto val="1"/>
        <c:lblAlgn val="ctr"/>
        <c:lblOffset val="100"/>
        <c:noMultiLvlLbl val="0"/>
      </c:catAx>
      <c:valAx>
        <c:axId val="121981520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19814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'A6 - Fig 3'!$B$23:$B$29</c:f>
              <c:strCache>
                <c:ptCount val="7"/>
                <c:pt idx="0">
                  <c:v>Directeur départemental des services d'incendie et secours</c:v>
                </c:pt>
                <c:pt idx="1">
                  <c:v>Directeur départemental adjoint des services d'incendie et secours</c:v>
                </c:pt>
                <c:pt idx="2">
                  <c:v>Directeur général des services techniques</c:v>
                </c:pt>
                <c:pt idx="3">
                  <c:v>Directeur des services techniques</c:v>
                </c:pt>
                <c:pt idx="4">
                  <c:v>Directeur général des services ou directeur</c:v>
                </c:pt>
                <c:pt idx="5">
                  <c:v>Directeur général adjoint des services ou directeur adjoint</c:v>
                </c:pt>
                <c:pt idx="6">
                  <c:v>Emplois fonctionnels</c:v>
                </c:pt>
              </c:strCache>
            </c:strRef>
          </c:cat>
          <c:val>
            <c:numRef>
              <c:f>'A6 - Fig 3'!$C$23:$C$29</c:f>
              <c:numCache>
                <c:formatCode>0%</c:formatCode>
                <c:ptCount val="7"/>
                <c:pt idx="0">
                  <c:v>0</c:v>
                </c:pt>
                <c:pt idx="1">
                  <c:v>4.3478260869565244E-2</c:v>
                </c:pt>
                <c:pt idx="2">
                  <c:v>0.25727362552805333</c:v>
                </c:pt>
                <c:pt idx="3">
                  <c:v>0.18763329272517121</c:v>
                </c:pt>
                <c:pt idx="4">
                  <c:v>0.4396244274351257</c:v>
                </c:pt>
                <c:pt idx="5">
                  <c:v>0.50582521480747022</c:v>
                </c:pt>
                <c:pt idx="6">
                  <c:v>0.43723301037232004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93-4112-9C83-71065D7BC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7962536"/>
        <c:axId val="577961880"/>
      </c:barChart>
      <c:catAx>
        <c:axId val="5779625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7961880"/>
        <c:crosses val="autoZero"/>
        <c:auto val="1"/>
        <c:lblAlgn val="ctr"/>
        <c:lblOffset val="100"/>
        <c:noMultiLvlLbl val="0"/>
      </c:catAx>
      <c:valAx>
        <c:axId val="577961880"/>
        <c:scaling>
          <c:orientation val="minMax"/>
          <c:max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7962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446642244840542E-2"/>
          <c:y val="0.12766729596173085"/>
          <c:w val="0.88759273840769903"/>
          <c:h val="0.4725448090678661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'A6 - Fig 4'!$K$3</c:f>
              <c:strCache>
                <c:ptCount val="1"/>
                <c:pt idx="0">
                  <c:v>Administrateurs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'A6 - Fig 4'!$L$3:$M$3</c15:sqref>
                  </c15:fullRef>
                </c:ext>
              </c:extLst>
              <c:f>'A6 - Fig 4'!$M$3</c:f>
              <c:numCache>
                <c:formatCode>0%</c:formatCode>
                <c:ptCount val="1"/>
                <c:pt idx="0">
                  <c:v>0.10398687592683006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4A-4B4A-AAB2-174637FABFC4}"/>
            </c:ext>
          </c:extLst>
        </c:ser>
        <c:ser>
          <c:idx val="1"/>
          <c:order val="1"/>
          <c:tx>
            <c:strRef>
              <c:f>'A6 - Fig 4'!$K$4</c:f>
              <c:strCache>
                <c:ptCount val="1"/>
                <c:pt idx="0">
                  <c:v>Attachés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'A6 - Fig 4'!$L$4:$M$4</c15:sqref>
                  </c15:fullRef>
                </c:ext>
              </c:extLst>
              <c:f>'A6 - Fig 4'!$M$4</c:f>
              <c:numCache>
                <c:formatCode>0%</c:formatCode>
                <c:ptCount val="1"/>
                <c:pt idx="0">
                  <c:v>0.56995485425568893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4A-4B4A-AAB2-174637FABFC4}"/>
            </c:ext>
          </c:extLst>
        </c:ser>
        <c:ser>
          <c:idx val="2"/>
          <c:order val="2"/>
          <c:tx>
            <c:strRef>
              <c:f>'A6 - Fig 4'!$K$5</c:f>
              <c:strCache>
                <c:ptCount val="1"/>
                <c:pt idx="0">
                  <c:v>Autres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'A6 - Fig 4'!$L$5:$M$5</c15:sqref>
                  </c15:fullRef>
                </c:ext>
              </c:extLst>
              <c:f>'A6 - Fig 4'!$M$5</c:f>
              <c:numCache>
                <c:formatCode>0%</c:formatCode>
                <c:ptCount val="1"/>
                <c:pt idx="0">
                  <c:v>0.13868267883109001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4A-4B4A-AAB2-174637FABFC4}"/>
            </c:ext>
          </c:extLst>
        </c:ser>
        <c:ser>
          <c:idx val="3"/>
          <c:order val="3"/>
          <c:tx>
            <c:strRef>
              <c:f>'A6 - Fig 4'!$K$6</c:f>
              <c:strCache>
                <c:ptCount val="1"/>
                <c:pt idx="0">
                  <c:v>Ingénieurs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'A6 - Fig 4'!$L$6:$M$6</c15:sqref>
                  </c15:fullRef>
                </c:ext>
              </c:extLst>
              <c:f>'A6 - Fig 4'!$M$6</c:f>
              <c:numCache>
                <c:formatCode>0%</c:formatCode>
                <c:ptCount val="1"/>
                <c:pt idx="0">
                  <c:v>0.10628754276516299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4A-4B4A-AAB2-174637FABFC4}"/>
            </c:ext>
          </c:extLst>
        </c:ser>
        <c:ser>
          <c:idx val="4"/>
          <c:order val="4"/>
          <c:tx>
            <c:strRef>
              <c:f>'A6 - Fig 4'!$K$7</c:f>
              <c:strCache>
                <c:ptCount val="1"/>
                <c:pt idx="0">
                  <c:v>Ingénieurs en chef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'A6 - Fig 4'!$L$7:$M$7</c15:sqref>
                  </c15:fullRef>
                </c:ext>
              </c:extLst>
              <c:f>'A6 - Fig 4'!$M$7</c:f>
              <c:numCache>
                <c:formatCode>0%</c:formatCode>
                <c:ptCount val="1"/>
                <c:pt idx="0">
                  <c:v>8.1088048221228115E-2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4A-4B4A-AAB2-174637FAB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6466784"/>
        <c:axId val="966468960"/>
      </c:barChart>
      <c:catAx>
        <c:axId val="9664667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66468960"/>
        <c:crosses val="autoZero"/>
        <c:auto val="1"/>
        <c:lblAlgn val="ctr"/>
        <c:lblOffset val="100"/>
        <c:noMultiLvlLbl val="0"/>
      </c:catAx>
      <c:valAx>
        <c:axId val="966468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66466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9.0814523184601925E-2"/>
          <c:y val="0.86950094779819187"/>
          <c:w val="0.87862992125984252"/>
          <c:h val="8.97018081073199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'A1 - Anx 1'!$L$2</c:f>
              <c:strCache>
                <c:ptCount val="1"/>
                <c:pt idx="0">
                  <c:v>Femme - cat A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5E-48DF-9295-4390E185727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5E-48DF-9295-4390E1857270}"/>
                </c:ext>
              </c:extLst>
            </c:dLbl>
            <c:dLbl>
              <c:idx val="7"/>
              <c:layout>
                <c:manualLayout>
                  <c:x val="-3.5203513033408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55E-48DF-9295-4390E18572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'A1 - Anx 1'!$K$3:$K$11</c:f>
              <c:strCache>
                <c:ptCount val="9"/>
                <c:pt idx="0">
                  <c:v>Animation</c:v>
                </c:pt>
                <c:pt idx="1">
                  <c:v>Incendie secours</c:v>
                </c:pt>
                <c:pt idx="2">
                  <c:v>Police municipale</c:v>
                </c:pt>
                <c:pt idx="3">
                  <c:v>Sociale</c:v>
                </c:pt>
                <c:pt idx="4">
                  <c:v>Médico-sociale et tech.</c:v>
                </c:pt>
                <c:pt idx="5">
                  <c:v>Culturelle</c:v>
                </c:pt>
                <c:pt idx="6">
                  <c:v>Sportive</c:v>
                </c:pt>
                <c:pt idx="7">
                  <c:v>Technique</c:v>
                </c:pt>
                <c:pt idx="8">
                  <c:v>Administrative</c:v>
                </c:pt>
              </c:strCache>
            </c:strRef>
          </c:cat>
          <c:val>
            <c:numRef>
              <c:f>'A1 - Anx 1'!$L$3:$L$11</c:f>
              <c:numCache>
                <c:formatCode>0%</c:formatCode>
                <c:ptCount val="9"/>
                <c:pt idx="0">
                  <c:v>0</c:v>
                </c:pt>
                <c:pt idx="1">
                  <c:v>1.1118182355786719E-2</c:v>
                </c:pt>
                <c:pt idx="2">
                  <c:v>8.4721425616803546E-4</c:v>
                </c:pt>
                <c:pt idx="3">
                  <c:v>0.33232483782025335</c:v>
                </c:pt>
                <c:pt idx="4">
                  <c:v>0.34715080967677314</c:v>
                </c:pt>
                <c:pt idx="5">
                  <c:v>0.12969297284553</c:v>
                </c:pt>
                <c:pt idx="6">
                  <c:v>1.0091598821081054E-2</c:v>
                </c:pt>
                <c:pt idx="7">
                  <c:v>1.6510227477271065E-2</c:v>
                </c:pt>
                <c:pt idx="8">
                  <c:v>0.13223297715967336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5E-48DF-9295-4390E1857270}"/>
            </c:ext>
          </c:extLst>
        </c:ser>
        <c:ser>
          <c:idx val="1"/>
          <c:order val="1"/>
          <c:tx>
            <c:strRef>
              <c:f>'A1 - Anx 1'!$M$2</c:f>
              <c:strCache>
                <c:ptCount val="1"/>
                <c:pt idx="0">
                  <c:v>Femme - cat B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5E-48DF-9295-4390E1857270}"/>
                </c:ext>
              </c:extLst>
            </c:dLbl>
            <c:dLbl>
              <c:idx val="7"/>
              <c:layout>
                <c:manualLayout>
                  <c:x val="1.056105391002228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55E-48DF-9295-4390E18572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'A1 - Anx 1'!$K$3:$K$11</c:f>
              <c:strCache>
                <c:ptCount val="9"/>
                <c:pt idx="0">
                  <c:v>Animation</c:v>
                </c:pt>
                <c:pt idx="1">
                  <c:v>Incendie secours</c:v>
                </c:pt>
                <c:pt idx="2">
                  <c:v>Police municipale</c:v>
                </c:pt>
                <c:pt idx="3">
                  <c:v>Sociale</c:v>
                </c:pt>
                <c:pt idx="4">
                  <c:v>Médico-sociale et tech.</c:v>
                </c:pt>
                <c:pt idx="5">
                  <c:v>Culturelle</c:v>
                </c:pt>
                <c:pt idx="6">
                  <c:v>Sportive</c:v>
                </c:pt>
                <c:pt idx="7">
                  <c:v>Technique</c:v>
                </c:pt>
                <c:pt idx="8">
                  <c:v>Administrative</c:v>
                </c:pt>
              </c:strCache>
            </c:strRef>
          </c:cat>
          <c:val>
            <c:numRef>
              <c:f>'A1 - Anx 1'!$M$3:$M$11</c:f>
              <c:numCache>
                <c:formatCode>0%</c:formatCode>
                <c:ptCount val="9"/>
                <c:pt idx="0">
                  <c:v>9.2896391938662767E-2</c:v>
                </c:pt>
                <c:pt idx="1">
                  <c:v>4.3387186421901605E-3</c:v>
                </c:pt>
                <c:pt idx="2">
                  <c:v>1.0594569419668074E-2</c:v>
                </c:pt>
                <c:pt idx="3">
                  <c:v>2.5010896716222558E-3</c:v>
                </c:pt>
                <c:pt idx="4">
                  <c:v>0.5893874899117354</c:v>
                </c:pt>
                <c:pt idx="5">
                  <c:v>0.27618303723692167</c:v>
                </c:pt>
                <c:pt idx="6">
                  <c:v>0.26569141913943917</c:v>
                </c:pt>
                <c:pt idx="7">
                  <c:v>1.4151815691820004E-2</c:v>
                </c:pt>
                <c:pt idx="8">
                  <c:v>0.17701329407152724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5E-48DF-9295-4390E1857270}"/>
            </c:ext>
          </c:extLst>
        </c:ser>
        <c:ser>
          <c:idx val="2"/>
          <c:order val="2"/>
          <c:tx>
            <c:strRef>
              <c:f>'A1 - Anx 1'!$N$2</c:f>
              <c:strCache>
                <c:ptCount val="1"/>
                <c:pt idx="0">
                  <c:v>Femme - cat C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8.8008782583519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55E-48DF-9295-4390E1857270}"/>
                </c:ext>
              </c:extLst>
            </c:dLbl>
            <c:dLbl>
              <c:idx val="4"/>
              <c:layout>
                <c:manualLayout>
                  <c:x val="-3.520351303340900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55E-48DF-9295-4390E18572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'A1 - Anx 1'!$K$3:$K$11</c:f>
              <c:strCache>
                <c:ptCount val="9"/>
                <c:pt idx="0">
                  <c:v>Animation</c:v>
                </c:pt>
                <c:pt idx="1">
                  <c:v>Incendie secours</c:v>
                </c:pt>
                <c:pt idx="2">
                  <c:v>Police municipale</c:v>
                </c:pt>
                <c:pt idx="3">
                  <c:v>Sociale</c:v>
                </c:pt>
                <c:pt idx="4">
                  <c:v>Médico-sociale et tech.</c:v>
                </c:pt>
                <c:pt idx="5">
                  <c:v>Culturelle</c:v>
                </c:pt>
                <c:pt idx="6">
                  <c:v>Sportive</c:v>
                </c:pt>
                <c:pt idx="7">
                  <c:v>Technique</c:v>
                </c:pt>
                <c:pt idx="8">
                  <c:v>Administrative</c:v>
                </c:pt>
              </c:strCache>
            </c:strRef>
          </c:cat>
          <c:val>
            <c:numRef>
              <c:f>'A1 - Anx 1'!$N$3:$N$11</c:f>
              <c:numCache>
                <c:formatCode>0%</c:formatCode>
                <c:ptCount val="9"/>
                <c:pt idx="0">
                  <c:v>0.63537881430774135</c:v>
                </c:pt>
                <c:pt idx="1">
                  <c:v>4.8764003389523795E-2</c:v>
                </c:pt>
                <c:pt idx="2">
                  <c:v>0.19845064832926856</c:v>
                </c:pt>
                <c:pt idx="3">
                  <c:v>0.63048989030111313</c:v>
                </c:pt>
                <c:pt idx="4">
                  <c:v>3.2486852300169247E-2</c:v>
                </c:pt>
                <c:pt idx="5">
                  <c:v>0.2661006687317008</c:v>
                </c:pt>
                <c:pt idx="6">
                  <c:v>1.3494694215105152E-2</c:v>
                </c:pt>
                <c:pt idx="7">
                  <c:v>0.36317276555955702</c:v>
                </c:pt>
                <c:pt idx="8">
                  <c:v>0.54820186970245133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55E-48DF-9295-4390E1857270}"/>
            </c:ext>
          </c:extLst>
        </c:ser>
        <c:ser>
          <c:idx val="3"/>
          <c:order val="3"/>
          <c:tx>
            <c:strRef>
              <c:f>'A1 - Anx 1'!$O$2</c:f>
              <c:strCache>
                <c:ptCount val="1"/>
                <c:pt idx="0">
                  <c:v>Homme - cat A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55E-48DF-9295-4390E1857270}"/>
                </c:ext>
              </c:extLst>
            </c:dLbl>
            <c:dLbl>
              <c:idx val="3"/>
              <c:layout>
                <c:manualLayout>
                  <c:x val="-5.2805269550112869E-3"/>
                  <c:y val="3.06161389480910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55E-48DF-9295-4390E1857270}"/>
                </c:ext>
              </c:extLst>
            </c:dLbl>
            <c:dLbl>
              <c:idx val="6"/>
              <c:layout>
                <c:manualLayout>
                  <c:x val="3.5203513033407719E-3"/>
                  <c:y val="-2.806446983260079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B55E-48DF-9295-4390E18572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'A1 - Anx 1'!$K$3:$K$11</c:f>
              <c:strCache>
                <c:ptCount val="9"/>
                <c:pt idx="0">
                  <c:v>Animation</c:v>
                </c:pt>
                <c:pt idx="1">
                  <c:v>Incendie secours</c:v>
                </c:pt>
                <c:pt idx="2">
                  <c:v>Police municipale</c:v>
                </c:pt>
                <c:pt idx="3">
                  <c:v>Sociale</c:v>
                </c:pt>
                <c:pt idx="4">
                  <c:v>Médico-sociale et tech.</c:v>
                </c:pt>
                <c:pt idx="5">
                  <c:v>Culturelle</c:v>
                </c:pt>
                <c:pt idx="6">
                  <c:v>Sportive</c:v>
                </c:pt>
                <c:pt idx="7">
                  <c:v>Technique</c:v>
                </c:pt>
                <c:pt idx="8">
                  <c:v>Administrative</c:v>
                </c:pt>
              </c:strCache>
            </c:strRef>
          </c:cat>
          <c:val>
            <c:numRef>
              <c:f>'A1 - Anx 1'!$O$3:$O$11</c:f>
              <c:numCache>
                <c:formatCode>0%</c:formatCode>
                <c:ptCount val="9"/>
                <c:pt idx="0">
                  <c:v>0</c:v>
                </c:pt>
                <c:pt idx="1">
                  <c:v>7.5488380792953044E-2</c:v>
                </c:pt>
                <c:pt idx="2">
                  <c:v>4.9488819692795573E-3</c:v>
                </c:pt>
                <c:pt idx="3">
                  <c:v>2.0633156775797482E-2</c:v>
                </c:pt>
                <c:pt idx="4">
                  <c:v>1.6634460976121555E-2</c:v>
                </c:pt>
                <c:pt idx="5">
                  <c:v>8.6340294713106863E-2</c:v>
                </c:pt>
                <c:pt idx="6">
                  <c:v>3.4880659381813839E-2</c:v>
                </c:pt>
                <c:pt idx="7">
                  <c:v>2.6476323377710113E-2</c:v>
                </c:pt>
                <c:pt idx="8">
                  <c:v>5.5248883478642027E-2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55E-48DF-9295-4390E1857270}"/>
            </c:ext>
          </c:extLst>
        </c:ser>
        <c:ser>
          <c:idx val="4"/>
          <c:order val="4"/>
          <c:tx>
            <c:strRef>
              <c:f>'A1 - Anx 1'!$P$2</c:f>
              <c:strCache>
                <c:ptCount val="1"/>
                <c:pt idx="0">
                  <c:v>Homme - cat B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55E-48DF-9295-4390E1857270}"/>
                </c:ext>
              </c:extLst>
            </c:dLbl>
            <c:dLbl>
              <c:idx val="4"/>
              <c:layout>
                <c:manualLayout>
                  <c:x val="8.8008782583519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55E-48DF-9295-4390E18572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'A1 - Anx 1'!$K$3:$K$11</c:f>
              <c:strCache>
                <c:ptCount val="9"/>
                <c:pt idx="0">
                  <c:v>Animation</c:v>
                </c:pt>
                <c:pt idx="1">
                  <c:v>Incendie secours</c:v>
                </c:pt>
                <c:pt idx="2">
                  <c:v>Police municipale</c:v>
                </c:pt>
                <c:pt idx="3">
                  <c:v>Sociale</c:v>
                </c:pt>
                <c:pt idx="4">
                  <c:v>Médico-sociale et tech.</c:v>
                </c:pt>
                <c:pt idx="5">
                  <c:v>Culturelle</c:v>
                </c:pt>
                <c:pt idx="6">
                  <c:v>Sportive</c:v>
                </c:pt>
                <c:pt idx="7">
                  <c:v>Technique</c:v>
                </c:pt>
                <c:pt idx="8">
                  <c:v>Administrative</c:v>
                </c:pt>
              </c:strCache>
            </c:strRef>
          </c:cat>
          <c:val>
            <c:numRef>
              <c:f>'A1 - Anx 1'!$P$3:$P$11</c:f>
              <c:numCache>
                <c:formatCode>0%</c:formatCode>
                <c:ptCount val="9"/>
                <c:pt idx="0">
                  <c:v>6.1112312585836381E-2</c:v>
                </c:pt>
                <c:pt idx="1">
                  <c:v>0.10508749202065495</c:v>
                </c:pt>
                <c:pt idx="2">
                  <c:v>7.9773914417159822E-2</c:v>
                </c:pt>
                <c:pt idx="3">
                  <c:v>8.4068593495004607E-4</c:v>
                </c:pt>
                <c:pt idx="4">
                  <c:v>1.2546777389995019E-2</c:v>
                </c:pt>
                <c:pt idx="5">
                  <c:v>0.15082921769318297</c:v>
                </c:pt>
                <c:pt idx="6">
                  <c:v>0.62171735096336855</c:v>
                </c:pt>
                <c:pt idx="7">
                  <c:v>5.1620537365798635E-2</c:v>
                </c:pt>
                <c:pt idx="8">
                  <c:v>2.6042677147116108E-2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55E-48DF-9295-4390E1857270}"/>
            </c:ext>
          </c:extLst>
        </c:ser>
        <c:ser>
          <c:idx val="5"/>
          <c:order val="5"/>
          <c:tx>
            <c:strRef>
              <c:f>'A1 - Anx 1'!$Q$2</c:f>
              <c:strCache>
                <c:ptCount val="1"/>
                <c:pt idx="0">
                  <c:v>Homme - cat C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5.280526955011028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B55E-48DF-9295-4390E185727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55E-48DF-9295-4390E18572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'A1 - Anx 1'!$K$3:$K$11</c:f>
              <c:strCache>
                <c:ptCount val="9"/>
                <c:pt idx="0">
                  <c:v>Animation</c:v>
                </c:pt>
                <c:pt idx="1">
                  <c:v>Incendie secours</c:v>
                </c:pt>
                <c:pt idx="2">
                  <c:v>Police municipale</c:v>
                </c:pt>
                <c:pt idx="3">
                  <c:v>Sociale</c:v>
                </c:pt>
                <c:pt idx="4">
                  <c:v>Médico-sociale et tech.</c:v>
                </c:pt>
                <c:pt idx="5">
                  <c:v>Culturelle</c:v>
                </c:pt>
                <c:pt idx="6">
                  <c:v>Sportive</c:v>
                </c:pt>
                <c:pt idx="7">
                  <c:v>Technique</c:v>
                </c:pt>
                <c:pt idx="8">
                  <c:v>Administrative</c:v>
                </c:pt>
              </c:strCache>
            </c:strRef>
          </c:cat>
          <c:val>
            <c:numRef>
              <c:f>'A1 - Anx 1'!$Q$3:$Q$11</c:f>
              <c:numCache>
                <c:formatCode>0%</c:formatCode>
                <c:ptCount val="9"/>
                <c:pt idx="0">
                  <c:v>0.21061248116775952</c:v>
                </c:pt>
                <c:pt idx="1">
                  <c:v>0.75520322279889129</c:v>
                </c:pt>
                <c:pt idx="2">
                  <c:v>0.70538477160845592</c:v>
                </c:pt>
                <c:pt idx="3">
                  <c:v>1.3210339496263625E-2</c:v>
                </c:pt>
                <c:pt idx="4">
                  <c:v>1.7936097452056177E-3</c:v>
                </c:pt>
                <c:pt idx="5">
                  <c:v>9.0853808779557621E-2</c:v>
                </c:pt>
                <c:pt idx="6">
                  <c:v>5.4124277479192122E-2</c:v>
                </c:pt>
                <c:pt idx="7">
                  <c:v>0.52806833052784319</c:v>
                </c:pt>
                <c:pt idx="8">
                  <c:v>6.1260298440590083E-2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55E-48DF-9295-4390E1857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1093984"/>
        <c:axId val="541099560"/>
      </c:barChart>
      <c:catAx>
        <c:axId val="541093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1099560"/>
        <c:crosses val="autoZero"/>
        <c:auto val="1"/>
        <c:lblAlgn val="ctr"/>
        <c:lblOffset val="100"/>
        <c:noMultiLvlLbl val="0"/>
      </c:catAx>
      <c:valAx>
        <c:axId val="541099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1093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015519712804094"/>
          <c:y val="3.3523797456750819E-2"/>
          <c:w val="0.6747752756528661"/>
          <c:h val="0.8260621248520285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'A2 - Fig 3'!$B$2</c:f>
              <c:strCache>
                <c:ptCount val="1"/>
                <c:pt idx="0">
                  <c:v>Moins de 3ans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'A2 - Fig 3'!$L$3:$L$24</c:f>
              <c:strCache>
                <c:ptCount val="22"/>
                <c:pt idx="0">
                  <c:v>Régions</c:v>
                </c:pt>
                <c:pt idx="1">
                  <c:v>Départements</c:v>
                </c:pt>
                <c:pt idx="2">
                  <c:v>SDIS</c:v>
                </c:pt>
                <c:pt idx="3">
                  <c:v>Centres de gestion et CNFPT</c:v>
                </c:pt>
                <c:pt idx="4">
                  <c:v>Commune de moins de 1 000 hab.</c:v>
                </c:pt>
                <c:pt idx="5">
                  <c:v>Commune de 1 000 à  1 999 hab.</c:v>
                </c:pt>
                <c:pt idx="6">
                  <c:v>Commune de 2 000 à 3 499 hab.</c:v>
                </c:pt>
                <c:pt idx="7">
                  <c:v>Commune de 3 500 à 4 999 hab.</c:v>
                </c:pt>
                <c:pt idx="8">
                  <c:v>Commune de 5 000 à 9 999 hab.</c:v>
                </c:pt>
                <c:pt idx="9">
                  <c:v>Commune de 10 000 à 19 999 hab.</c:v>
                </c:pt>
                <c:pt idx="10">
                  <c:v>Commune de 20 000 et 39 999 hab.</c:v>
                </c:pt>
                <c:pt idx="11">
                  <c:v>Commune de 40 000 et 79 999 hab.</c:v>
                </c:pt>
                <c:pt idx="12">
                  <c:v>Commune de 80 000 et 149 999 hab.</c:v>
                </c:pt>
                <c:pt idx="13">
                  <c:v>Commune d'au moins 150 000 hab.</c:v>
                </c:pt>
                <c:pt idx="14">
                  <c:v>Total Etablissements communaux</c:v>
                </c:pt>
                <c:pt idx="15">
                  <c:v>Communauté de commune</c:v>
                </c:pt>
                <c:pt idx="16">
                  <c:v>Communauté d'aglomération</c:v>
                </c:pt>
                <c:pt idx="17">
                  <c:v>Communautés urbaines et métropoles</c:v>
                </c:pt>
                <c:pt idx="18">
                  <c:v>Syndicats intercom. (SIVU, SIVOM)</c:v>
                </c:pt>
                <c:pt idx="19">
                  <c:v>Syndicats mixtes</c:v>
                </c:pt>
                <c:pt idx="20">
                  <c:v>Autres étab. publics intercom.</c:v>
                </c:pt>
                <c:pt idx="21">
                  <c:v>Autres</c:v>
                </c:pt>
              </c:strCache>
            </c:strRef>
          </c:cat>
          <c:val>
            <c:numRef>
              <c:f>'A2 - Fig 3'!$B$3:$B$24</c:f>
              <c:numCache>
                <c:formatCode>0</c:formatCode>
                <c:ptCount val="22"/>
                <c:pt idx="0">
                  <c:v>8572.6110674064221</c:v>
                </c:pt>
                <c:pt idx="1">
                  <c:v>20053.744767161163</c:v>
                </c:pt>
                <c:pt idx="2">
                  <c:v>1186.8003928308365</c:v>
                </c:pt>
                <c:pt idx="3">
                  <c:v>1303.8820058997051</c:v>
                </c:pt>
                <c:pt idx="4">
                  <c:v>17027.397928386144</c:v>
                </c:pt>
                <c:pt idx="5">
                  <c:v>8619.8953753536189</c:v>
                </c:pt>
                <c:pt idx="6">
                  <c:v>8369.2006272629696</c:v>
                </c:pt>
                <c:pt idx="7">
                  <c:v>6699.9985763894838</c:v>
                </c:pt>
                <c:pt idx="8">
                  <c:v>17776.808131729402</c:v>
                </c:pt>
                <c:pt idx="9">
                  <c:v>18758.903897783355</c:v>
                </c:pt>
                <c:pt idx="10">
                  <c:v>20251.027903303537</c:v>
                </c:pt>
                <c:pt idx="11">
                  <c:v>17618.644201473646</c:v>
                </c:pt>
                <c:pt idx="12">
                  <c:v>7883.8455514466041</c:v>
                </c:pt>
                <c:pt idx="13">
                  <c:v>6316.6205107741498</c:v>
                </c:pt>
                <c:pt idx="14">
                  <c:v>22296.480652109862</c:v>
                </c:pt>
                <c:pt idx="15">
                  <c:v>20168.541274620624</c:v>
                </c:pt>
                <c:pt idx="16">
                  <c:v>13817.904112433365</c:v>
                </c:pt>
                <c:pt idx="17">
                  <c:v>8792.3591368969828</c:v>
                </c:pt>
                <c:pt idx="18">
                  <c:v>6246.6817061719639</c:v>
                </c:pt>
                <c:pt idx="19">
                  <c:v>6900.5581305184451</c:v>
                </c:pt>
                <c:pt idx="20">
                  <c:v>5672.8833084342123</c:v>
                </c:pt>
                <c:pt idx="21">
                  <c:v>2755.2864746034243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9B-48D6-8857-561A0BAADC57}"/>
            </c:ext>
          </c:extLst>
        </c:ser>
        <c:ser>
          <c:idx val="1"/>
          <c:order val="1"/>
          <c:tx>
            <c:strRef>
              <c:f>'A2 - Fig 3'!$C$2</c:f>
              <c:strCache>
                <c:ptCount val="1"/>
                <c:pt idx="0">
                  <c:v>De 3 à 6 ans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'A2 - Fig 3'!$L$3:$L$24</c:f>
              <c:strCache>
                <c:ptCount val="22"/>
                <c:pt idx="0">
                  <c:v>Régions</c:v>
                </c:pt>
                <c:pt idx="1">
                  <c:v>Départements</c:v>
                </c:pt>
                <c:pt idx="2">
                  <c:v>SDIS</c:v>
                </c:pt>
                <c:pt idx="3">
                  <c:v>Centres de gestion et CNFPT</c:v>
                </c:pt>
                <c:pt idx="4">
                  <c:v>Commune de moins de 1 000 hab.</c:v>
                </c:pt>
                <c:pt idx="5">
                  <c:v>Commune de 1 000 à  1 999 hab.</c:v>
                </c:pt>
                <c:pt idx="6">
                  <c:v>Commune de 2 000 à 3 499 hab.</c:v>
                </c:pt>
                <c:pt idx="7">
                  <c:v>Commune de 3 500 à 4 999 hab.</c:v>
                </c:pt>
                <c:pt idx="8">
                  <c:v>Commune de 5 000 à 9 999 hab.</c:v>
                </c:pt>
                <c:pt idx="9">
                  <c:v>Commune de 10 000 à 19 999 hab.</c:v>
                </c:pt>
                <c:pt idx="10">
                  <c:v>Commune de 20 000 et 39 999 hab.</c:v>
                </c:pt>
                <c:pt idx="11">
                  <c:v>Commune de 40 000 et 79 999 hab.</c:v>
                </c:pt>
                <c:pt idx="12">
                  <c:v>Commune de 80 000 et 149 999 hab.</c:v>
                </c:pt>
                <c:pt idx="13">
                  <c:v>Commune d'au moins 150 000 hab.</c:v>
                </c:pt>
                <c:pt idx="14">
                  <c:v>Total Etablissements communaux</c:v>
                </c:pt>
                <c:pt idx="15">
                  <c:v>Communauté de commune</c:v>
                </c:pt>
                <c:pt idx="16">
                  <c:v>Communauté d'aglomération</c:v>
                </c:pt>
                <c:pt idx="17">
                  <c:v>Communautés urbaines et métropoles</c:v>
                </c:pt>
                <c:pt idx="18">
                  <c:v>Syndicats intercom. (SIVU, SIVOM)</c:v>
                </c:pt>
                <c:pt idx="19">
                  <c:v>Syndicats mixtes</c:v>
                </c:pt>
                <c:pt idx="20">
                  <c:v>Autres étab. publics intercom.</c:v>
                </c:pt>
                <c:pt idx="21">
                  <c:v>Autres</c:v>
                </c:pt>
              </c:strCache>
            </c:strRef>
          </c:cat>
          <c:val>
            <c:numRef>
              <c:f>'A2 - Fig 3'!$C$3:$C$24</c:f>
              <c:numCache>
                <c:formatCode>0</c:formatCode>
                <c:ptCount val="22"/>
                <c:pt idx="0">
                  <c:v>2707.085852103347</c:v>
                </c:pt>
                <c:pt idx="1">
                  <c:v>6136.7201655743056</c:v>
                </c:pt>
                <c:pt idx="2">
                  <c:v>167.42769457402372</c:v>
                </c:pt>
                <c:pt idx="3">
                  <c:v>197.69616519174008</c:v>
                </c:pt>
                <c:pt idx="4">
                  <c:v>3411.2000447111413</c:v>
                </c:pt>
                <c:pt idx="5">
                  <c:v>784.53292894281071</c:v>
                </c:pt>
                <c:pt idx="6">
                  <c:v>728.33233306874808</c:v>
                </c:pt>
                <c:pt idx="7">
                  <c:v>623.70544207415992</c:v>
                </c:pt>
                <c:pt idx="8">
                  <c:v>2174.3893112124897</c:v>
                </c:pt>
                <c:pt idx="9">
                  <c:v>2751.8167386483228</c:v>
                </c:pt>
                <c:pt idx="10">
                  <c:v>5246.1269249330198</c:v>
                </c:pt>
                <c:pt idx="11">
                  <c:v>4513.3722025260213</c:v>
                </c:pt>
                <c:pt idx="12">
                  <c:v>2761.1624972808272</c:v>
                </c:pt>
                <c:pt idx="13">
                  <c:v>1817.5327214684735</c:v>
                </c:pt>
                <c:pt idx="14">
                  <c:v>3659.2130018074845</c:v>
                </c:pt>
                <c:pt idx="15">
                  <c:v>3163.6558358622365</c:v>
                </c:pt>
                <c:pt idx="16">
                  <c:v>3119.100503081756</c:v>
                </c:pt>
                <c:pt idx="17">
                  <c:v>2342.4351229855079</c:v>
                </c:pt>
                <c:pt idx="18">
                  <c:v>1074.9675976454002</c:v>
                </c:pt>
                <c:pt idx="19">
                  <c:v>1775.6223592425781</c:v>
                </c:pt>
                <c:pt idx="20">
                  <c:v>869.91055863474026</c:v>
                </c:pt>
                <c:pt idx="21">
                  <c:v>743.20012442116672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9B-48D6-8857-561A0BAADC57}"/>
            </c:ext>
          </c:extLst>
        </c:ser>
        <c:ser>
          <c:idx val="2"/>
          <c:order val="2"/>
          <c:tx>
            <c:strRef>
              <c:f>'A2 - Fig 3'!$D$2</c:f>
              <c:strCache>
                <c:ptCount val="1"/>
                <c:pt idx="0">
                  <c:v>Plus de 6 ans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'A2 - Fig 3'!$L$3:$L$24</c:f>
              <c:strCache>
                <c:ptCount val="22"/>
                <c:pt idx="0">
                  <c:v>Régions</c:v>
                </c:pt>
                <c:pt idx="1">
                  <c:v>Départements</c:v>
                </c:pt>
                <c:pt idx="2">
                  <c:v>SDIS</c:v>
                </c:pt>
                <c:pt idx="3">
                  <c:v>Centres de gestion et CNFPT</c:v>
                </c:pt>
                <c:pt idx="4">
                  <c:v>Commune de moins de 1 000 hab.</c:v>
                </c:pt>
                <c:pt idx="5">
                  <c:v>Commune de 1 000 à  1 999 hab.</c:v>
                </c:pt>
                <c:pt idx="6">
                  <c:v>Commune de 2 000 à 3 499 hab.</c:v>
                </c:pt>
                <c:pt idx="7">
                  <c:v>Commune de 3 500 à 4 999 hab.</c:v>
                </c:pt>
                <c:pt idx="8">
                  <c:v>Commune de 5 000 à 9 999 hab.</c:v>
                </c:pt>
                <c:pt idx="9">
                  <c:v>Commune de 10 000 à 19 999 hab.</c:v>
                </c:pt>
                <c:pt idx="10">
                  <c:v>Commune de 20 000 et 39 999 hab.</c:v>
                </c:pt>
                <c:pt idx="11">
                  <c:v>Commune de 40 000 et 79 999 hab.</c:v>
                </c:pt>
                <c:pt idx="12">
                  <c:v>Commune de 80 000 et 149 999 hab.</c:v>
                </c:pt>
                <c:pt idx="13">
                  <c:v>Commune d'au moins 150 000 hab.</c:v>
                </c:pt>
                <c:pt idx="14">
                  <c:v>Total Etablissements communaux</c:v>
                </c:pt>
                <c:pt idx="15">
                  <c:v>Communauté de commune</c:v>
                </c:pt>
                <c:pt idx="16">
                  <c:v>Communauté d'aglomération</c:v>
                </c:pt>
                <c:pt idx="17">
                  <c:v>Communautés urbaines et métropoles</c:v>
                </c:pt>
                <c:pt idx="18">
                  <c:v>Syndicats intercom. (SIVU, SIVOM)</c:v>
                </c:pt>
                <c:pt idx="19">
                  <c:v>Syndicats mixtes</c:v>
                </c:pt>
                <c:pt idx="20">
                  <c:v>Autres étab. publics intercom.</c:v>
                </c:pt>
                <c:pt idx="21">
                  <c:v>Autres</c:v>
                </c:pt>
              </c:strCache>
            </c:strRef>
          </c:cat>
          <c:val>
            <c:numRef>
              <c:f>'A2 - Fig 3'!$D$3:$D$24</c:f>
              <c:numCache>
                <c:formatCode>0</c:formatCode>
                <c:ptCount val="22"/>
                <c:pt idx="0">
                  <c:v>2382.0285069559482</c:v>
                </c:pt>
                <c:pt idx="1">
                  <c:v>6529.9703897895442</c:v>
                </c:pt>
                <c:pt idx="2">
                  <c:v>115.0353547753497</c:v>
                </c:pt>
                <c:pt idx="3">
                  <c:v>182.64306784660766</c:v>
                </c:pt>
                <c:pt idx="4">
                  <c:v>4178.9458623646187</c:v>
                </c:pt>
                <c:pt idx="5">
                  <c:v>707.64585423697929</c:v>
                </c:pt>
                <c:pt idx="6">
                  <c:v>546.91137010434909</c:v>
                </c:pt>
                <c:pt idx="7">
                  <c:v>518.54580358491057</c:v>
                </c:pt>
                <c:pt idx="8">
                  <c:v>2148.0590719550678</c:v>
                </c:pt>
                <c:pt idx="9">
                  <c:v>2532.8590925824633</c:v>
                </c:pt>
                <c:pt idx="10">
                  <c:v>6316.0760248027464</c:v>
                </c:pt>
                <c:pt idx="11">
                  <c:v>5460.5509569576516</c:v>
                </c:pt>
                <c:pt idx="12">
                  <c:v>4947.4389947408272</c:v>
                </c:pt>
                <c:pt idx="13">
                  <c:v>3299.7424847033753</c:v>
                </c:pt>
                <c:pt idx="14">
                  <c:v>3409.197015336752</c:v>
                </c:pt>
                <c:pt idx="15">
                  <c:v>3042.5975768369199</c:v>
                </c:pt>
                <c:pt idx="16">
                  <c:v>3371.0009816229121</c:v>
                </c:pt>
                <c:pt idx="17">
                  <c:v>2246.6126822669048</c:v>
                </c:pt>
                <c:pt idx="18">
                  <c:v>1187.8487359153851</c:v>
                </c:pt>
                <c:pt idx="19">
                  <c:v>1794.5211628016307</c:v>
                </c:pt>
                <c:pt idx="20">
                  <c:v>906.38372171856031</c:v>
                </c:pt>
                <c:pt idx="21">
                  <c:v>1411.3328379435798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9B-48D6-8857-561A0BAAD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9730144"/>
        <c:axId val="669731128"/>
      </c:barChart>
      <c:catAx>
        <c:axId val="6697301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9731128"/>
        <c:crosses val="autoZero"/>
        <c:auto val="1"/>
        <c:lblAlgn val="ctr"/>
        <c:lblOffset val="100"/>
        <c:noMultiLvlLbl val="0"/>
      </c:catAx>
      <c:valAx>
        <c:axId val="669731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9730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82275142137663"/>
          <c:y val="3.5003977724741446E-2"/>
          <c:w val="0.47998905328099817"/>
          <c:h val="0.8911749635114226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'A2 - Fig 4'!$M$2</c:f>
              <c:strCache>
                <c:ptCount val="1"/>
                <c:pt idx="0">
                  <c:v>nb contractuels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AF-4100-BCF1-6B0A56126501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CAF-4100-BCF1-6B0A56126501}"/>
              </c:ext>
            </c:extLst>
          </c:dPt>
          <c:cat>
            <c:strRef>
              <c:f>'A2 - Fig 4'!$L$3:$L$14</c:f>
              <c:strCache>
                <c:ptCount val="12"/>
                <c:pt idx="0">
                  <c:v>Autres contractuels (articles 38, 38bis, 47,136...)</c:v>
                </c:pt>
                <c:pt idx="1">
                  <c:v>Communes de moins de 2000 hab. et group, de com, de moins de 10 000 hab.</c:v>
                </c:pt>
                <c:pt idx="2">
                  <c:v>A temps non complet et  quotité de moins de 50%</c:v>
                </c:pt>
                <c:pt idx="3">
                  <c:v>Les emplois pour les com. nouvelles issues de la fusion de com. de moins de 1000 hab.</c:v>
                </c:pt>
                <c:pt idx="4">
                  <c:v>Les emplois pour les com. de moins de 1000 hab. 
et les group. de com. regroupant moins de 15 000 hab.</c:v>
                </c:pt>
                <c:pt idx="5">
                  <c:v>Besoins des services</c:v>
                </c:pt>
                <c:pt idx="6">
                  <c:v>Pas de cadre d'emplois existant</c:v>
                </c:pt>
                <c:pt idx="7">
                  <c:v>Affectés sur un poste vacant</c:v>
                </c:pt>
                <c:pt idx="8">
                  <c:v>Remplaçants</c:v>
                </c:pt>
                <c:pt idx="10">
                  <c:v>En CDD</c:v>
                </c:pt>
                <c:pt idx="11">
                  <c:v>En CDI</c:v>
                </c:pt>
              </c:strCache>
            </c:strRef>
          </c:cat>
          <c:val>
            <c:numRef>
              <c:f>'A2 - Fig 4'!$M$3:$M$14</c:f>
              <c:numCache>
                <c:formatCode>#,##0</c:formatCode>
                <c:ptCount val="12"/>
                <c:pt idx="0">
                  <c:v>11772.186166191115</c:v>
                </c:pt>
                <c:pt idx="1">
                  <c:v>2150.1705000956658</c:v>
                </c:pt>
                <c:pt idx="2">
                  <c:v>5728.5559708060719</c:v>
                </c:pt>
                <c:pt idx="3">
                  <c:v>290.29761287084114</c:v>
                </c:pt>
                <c:pt idx="4">
                  <c:v>11592.155447715566</c:v>
                </c:pt>
                <c:pt idx="5">
                  <c:v>77871.531664386785</c:v>
                </c:pt>
                <c:pt idx="6">
                  <c:v>6177.2547566862086</c:v>
                </c:pt>
                <c:pt idx="7">
                  <c:v>100114.25285979539</c:v>
                </c:pt>
                <c:pt idx="8">
                  <c:v>80398.692749538823</c:v>
                </c:pt>
                <c:pt idx="10">
                  <c:v>296095.09772808646</c:v>
                </c:pt>
                <c:pt idx="11">
                  <c:v>57744.914835231655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AF-4100-BCF1-6B0A56126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79775856"/>
        <c:axId val="679775200"/>
      </c:barChart>
      <c:catAx>
        <c:axId val="679775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9775200"/>
        <c:crosses val="autoZero"/>
        <c:auto val="1"/>
        <c:lblAlgn val="ctr"/>
        <c:lblOffset val="100"/>
        <c:noMultiLvlLbl val="0"/>
      </c:catAx>
      <c:valAx>
        <c:axId val="679775200"/>
        <c:scaling>
          <c:orientation val="minMax"/>
          <c:max val="270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9775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'A2 - Fig 5'!$C$2</c:f>
              <c:strCache>
                <c:ptCount val="1"/>
                <c:pt idx="0">
                  <c:v>CDI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'A2 - Fig 5'!$B$3:$B$11</c15:sqref>
                  </c15:fullRef>
                </c:ext>
              </c:extLst>
              <c:f>('A2 - Fig 5'!$B$3:$B$4,'A2 - Fig 5'!$B$6:$B$11)</c:f>
              <c:strCache>
                <c:ptCount val="8"/>
                <c:pt idx="0">
                  <c:v>Animation</c:v>
                </c:pt>
                <c:pt idx="1">
                  <c:v>Incendie secours</c:v>
                </c:pt>
                <c:pt idx="2">
                  <c:v>Sociale</c:v>
                </c:pt>
                <c:pt idx="3">
                  <c:v>Médico-sociale et tech.</c:v>
                </c:pt>
                <c:pt idx="4">
                  <c:v>Culturelle</c:v>
                </c:pt>
                <c:pt idx="5">
                  <c:v>Sportive</c:v>
                </c:pt>
                <c:pt idx="6">
                  <c:v>Technique</c:v>
                </c:pt>
                <c:pt idx="7">
                  <c:v>Administrative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'A2 - Fig 5'!$C$3:$C$11</c15:sqref>
                  </c15:fullRef>
                </c:ext>
              </c:extLst>
              <c:f>('A2 - Fig 5'!$C$3:$C$4,'A2 - Fig 5'!$C$6:$C$11)</c:f>
              <c:numCache>
                <c:formatCode>0</c:formatCode>
                <c:ptCount val="8"/>
                <c:pt idx="0">
                  <c:v>4346.7017274776299</c:v>
                </c:pt>
                <c:pt idx="1">
                  <c:v>13.806814851497986</c:v>
                </c:pt>
                <c:pt idx="2">
                  <c:v>5257.3057813585037</c:v>
                </c:pt>
                <c:pt idx="3">
                  <c:v>2352.6695451332589</c:v>
                </c:pt>
                <c:pt idx="4">
                  <c:v>5849.1508974550688</c:v>
                </c:pt>
                <c:pt idx="5">
                  <c:v>744.66097834854338</c:v>
                </c:pt>
                <c:pt idx="6">
                  <c:v>20628.863291015918</c:v>
                </c:pt>
                <c:pt idx="7">
                  <c:v>14296.118562426418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BA-493E-BBC2-AB4CB0EB75A0}"/>
            </c:ext>
          </c:extLst>
        </c:ser>
        <c:ser>
          <c:idx val="1"/>
          <c:order val="1"/>
          <c:tx>
            <c:strRef>
              <c:f>'A2 - Fig 5'!$D$2</c:f>
              <c:strCache>
                <c:ptCount val="1"/>
                <c:pt idx="0">
                  <c:v>CDD-remplaçants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'A2 - Fig 5'!$B$3:$B$11</c15:sqref>
                  </c15:fullRef>
                </c:ext>
              </c:extLst>
              <c:f>('A2 - Fig 5'!$B$3:$B$4,'A2 - Fig 5'!$B$6:$B$11)</c:f>
              <c:strCache>
                <c:ptCount val="8"/>
                <c:pt idx="0">
                  <c:v>Animation</c:v>
                </c:pt>
                <c:pt idx="1">
                  <c:v>Incendie secours</c:v>
                </c:pt>
                <c:pt idx="2">
                  <c:v>Sociale</c:v>
                </c:pt>
                <c:pt idx="3">
                  <c:v>Médico-sociale et tech.</c:v>
                </c:pt>
                <c:pt idx="4">
                  <c:v>Culturelle</c:v>
                </c:pt>
                <c:pt idx="5">
                  <c:v>Sportive</c:v>
                </c:pt>
                <c:pt idx="6">
                  <c:v>Technique</c:v>
                </c:pt>
                <c:pt idx="7">
                  <c:v>Administrative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'A2 - Fig 5'!$D$3:$D$11</c15:sqref>
                  </c15:fullRef>
                </c:ext>
              </c:extLst>
              <c:f>('A2 - Fig 5'!$D$3:$D$4,'A2 - Fig 5'!$D$6:$D$11)</c:f>
              <c:numCache>
                <c:formatCode>0</c:formatCode>
                <c:ptCount val="8"/>
                <c:pt idx="0">
                  <c:v>7176.785887385653</c:v>
                </c:pt>
                <c:pt idx="1">
                  <c:v>174.27675299414761</c:v>
                </c:pt>
                <c:pt idx="2">
                  <c:v>12275.363814711158</c:v>
                </c:pt>
                <c:pt idx="3">
                  <c:v>5186.2454162185595</c:v>
                </c:pt>
                <c:pt idx="4">
                  <c:v>2825.8408779665583</c:v>
                </c:pt>
                <c:pt idx="5">
                  <c:v>661.30128927963744</c:v>
                </c:pt>
                <c:pt idx="6">
                  <c:v>38484.207473022994</c:v>
                </c:pt>
                <c:pt idx="7">
                  <c:v>10239.276429504871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BA-493E-BBC2-AB4CB0EB75A0}"/>
            </c:ext>
          </c:extLst>
        </c:ser>
        <c:ser>
          <c:idx val="2"/>
          <c:order val="2"/>
          <c:tx>
            <c:strRef>
              <c:f>'A2 - Fig 5'!$E$2</c:f>
              <c:strCache>
                <c:ptCount val="1"/>
                <c:pt idx="0">
                  <c:v>CDD-poste vacant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'A2 - Fig 5'!$B$3:$B$11</c15:sqref>
                  </c15:fullRef>
                </c:ext>
              </c:extLst>
              <c:f>('A2 - Fig 5'!$B$3:$B$4,'A2 - Fig 5'!$B$6:$B$11)</c:f>
              <c:strCache>
                <c:ptCount val="8"/>
                <c:pt idx="0">
                  <c:v>Animation</c:v>
                </c:pt>
                <c:pt idx="1">
                  <c:v>Incendie secours</c:v>
                </c:pt>
                <c:pt idx="2">
                  <c:v>Sociale</c:v>
                </c:pt>
                <c:pt idx="3">
                  <c:v>Médico-sociale et tech.</c:v>
                </c:pt>
                <c:pt idx="4">
                  <c:v>Culturelle</c:v>
                </c:pt>
                <c:pt idx="5">
                  <c:v>Sportive</c:v>
                </c:pt>
                <c:pt idx="6">
                  <c:v>Technique</c:v>
                </c:pt>
                <c:pt idx="7">
                  <c:v>Administrative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'A2 - Fig 5'!$E$3:$E$11</c15:sqref>
                  </c15:fullRef>
                </c:ext>
              </c:extLst>
              <c:f>('A2 - Fig 5'!$E$3:$E$4,'A2 - Fig 5'!$E$6:$E$11)</c:f>
              <c:numCache>
                <c:formatCode>0</c:formatCode>
                <c:ptCount val="8"/>
                <c:pt idx="0">
                  <c:v>15333.272371111316</c:v>
                </c:pt>
                <c:pt idx="1">
                  <c:v>144.75450724712186</c:v>
                </c:pt>
                <c:pt idx="2">
                  <c:v>9667.8797038942339</c:v>
                </c:pt>
                <c:pt idx="3">
                  <c:v>6937.6436362689865</c:v>
                </c:pt>
                <c:pt idx="4">
                  <c:v>8158.1342924921955</c:v>
                </c:pt>
                <c:pt idx="5">
                  <c:v>1688.3404468314502</c:v>
                </c:pt>
                <c:pt idx="6">
                  <c:v>39686.349518508359</c:v>
                </c:pt>
                <c:pt idx="7">
                  <c:v>17839.870805779185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BA-493E-BBC2-AB4CB0EB75A0}"/>
            </c:ext>
          </c:extLst>
        </c:ser>
        <c:ser>
          <c:idx val="3"/>
          <c:order val="3"/>
          <c:tx>
            <c:strRef>
              <c:f>'A2 - Fig 5'!$F$2</c:f>
              <c:strCache>
                <c:ptCount val="1"/>
                <c:pt idx="0">
                  <c:v>CDD-besoins de services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'A2 - Fig 5'!$B$3:$B$11</c15:sqref>
                  </c15:fullRef>
                </c:ext>
              </c:extLst>
              <c:f>('A2 - Fig 5'!$B$3:$B$4,'A2 - Fig 5'!$B$6:$B$11)</c:f>
              <c:strCache>
                <c:ptCount val="8"/>
                <c:pt idx="0">
                  <c:v>Animation</c:v>
                </c:pt>
                <c:pt idx="1">
                  <c:v>Incendie secours</c:v>
                </c:pt>
                <c:pt idx="2">
                  <c:v>Sociale</c:v>
                </c:pt>
                <c:pt idx="3">
                  <c:v>Médico-sociale et tech.</c:v>
                </c:pt>
                <c:pt idx="4">
                  <c:v>Culturelle</c:v>
                </c:pt>
                <c:pt idx="5">
                  <c:v>Sportive</c:v>
                </c:pt>
                <c:pt idx="6">
                  <c:v>Technique</c:v>
                </c:pt>
                <c:pt idx="7">
                  <c:v>Administrative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'A2 - Fig 5'!$F$3:$F$11</c15:sqref>
                  </c15:fullRef>
                </c:ext>
              </c:extLst>
              <c:f>('A2 - Fig 5'!$F$3:$F$4,'A2 - Fig 5'!$F$6:$F$11)</c:f>
              <c:numCache>
                <c:formatCode>0</c:formatCode>
                <c:ptCount val="8"/>
                <c:pt idx="0">
                  <c:v>4729.6961912052902</c:v>
                </c:pt>
                <c:pt idx="1">
                  <c:v>66.492214189975726</c:v>
                </c:pt>
                <c:pt idx="2">
                  <c:v>6934.9908748615653</c:v>
                </c:pt>
                <c:pt idx="3">
                  <c:v>3771.7399564684447</c:v>
                </c:pt>
                <c:pt idx="4">
                  <c:v>3667.9601032263545</c:v>
                </c:pt>
                <c:pt idx="5">
                  <c:v>825.00538407521685</c:v>
                </c:pt>
                <c:pt idx="6">
                  <c:v>19562.226328782446</c:v>
                </c:pt>
                <c:pt idx="7">
                  <c:v>18747.252595932943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BA-493E-BBC2-AB4CB0EB75A0}"/>
            </c:ext>
          </c:extLst>
        </c:ser>
        <c:ser>
          <c:idx val="4"/>
          <c:order val="4"/>
          <c:tx>
            <c:strRef>
              <c:f>'A2 - Fig 5'!$G$2</c:f>
              <c:strCache>
                <c:ptCount val="1"/>
                <c:pt idx="0">
                  <c:v>CDD-autres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'A2 - Fig 5'!$B$3:$B$11</c15:sqref>
                  </c15:fullRef>
                </c:ext>
              </c:extLst>
              <c:f>('A2 - Fig 5'!$B$3:$B$4,'A2 - Fig 5'!$B$6:$B$11)</c:f>
              <c:strCache>
                <c:ptCount val="8"/>
                <c:pt idx="0">
                  <c:v>Animation</c:v>
                </c:pt>
                <c:pt idx="1">
                  <c:v>Incendie secours</c:v>
                </c:pt>
                <c:pt idx="2">
                  <c:v>Sociale</c:v>
                </c:pt>
                <c:pt idx="3">
                  <c:v>Médico-sociale et tech.</c:v>
                </c:pt>
                <c:pt idx="4">
                  <c:v>Culturelle</c:v>
                </c:pt>
                <c:pt idx="5">
                  <c:v>Sportive</c:v>
                </c:pt>
                <c:pt idx="6">
                  <c:v>Technique</c:v>
                </c:pt>
                <c:pt idx="7">
                  <c:v>Administrative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'A2 - Fig 5'!$G$3:$G$11</c15:sqref>
                  </c15:fullRef>
                </c:ext>
              </c:extLst>
              <c:f>('A2 - Fig 5'!$G$3:$G$4,'A2 - Fig 5'!$G$6:$G$11)</c:f>
              <c:numCache>
                <c:formatCode>0</c:formatCode>
                <c:ptCount val="8"/>
                <c:pt idx="0">
                  <c:v>6220.7059743118771</c:v>
                </c:pt>
                <c:pt idx="1">
                  <c:v>31.881337473428403</c:v>
                </c:pt>
                <c:pt idx="2">
                  <c:v>3201.1664667807672</c:v>
                </c:pt>
                <c:pt idx="3">
                  <c:v>1180.3878315422007</c:v>
                </c:pt>
                <c:pt idx="4">
                  <c:v>2165.32119569717</c:v>
                </c:pt>
                <c:pt idx="5">
                  <c:v>301.41810425731455</c:v>
                </c:pt>
                <c:pt idx="6">
                  <c:v>17589.997056562308</c:v>
                </c:pt>
                <c:pt idx="7">
                  <c:v>8317.2484763847169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BA-493E-BBC2-AB4CB0EB7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5171720"/>
        <c:axId val="765173032"/>
      </c:barChart>
      <c:catAx>
        <c:axId val="7651717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65173032"/>
        <c:crosses val="autoZero"/>
        <c:auto val="1"/>
        <c:lblAlgn val="ctr"/>
        <c:lblOffset val="100"/>
        <c:noMultiLvlLbl val="0"/>
      </c:catAx>
      <c:valAx>
        <c:axId val="765173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65171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'A2 - Anx 2'!$I$3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'A2 - Anx 2'!$H$4:$H$12</c:f>
              <c:strCache>
                <c:ptCount val="9"/>
                <c:pt idx="0">
                  <c:v>Animation</c:v>
                </c:pt>
                <c:pt idx="1">
                  <c:v>Incendie secours</c:v>
                </c:pt>
                <c:pt idx="2">
                  <c:v>Police municipale</c:v>
                </c:pt>
                <c:pt idx="3">
                  <c:v>Sociale</c:v>
                </c:pt>
                <c:pt idx="4">
                  <c:v>Médico-sociale et tech.</c:v>
                </c:pt>
                <c:pt idx="5">
                  <c:v>Culturelle</c:v>
                </c:pt>
                <c:pt idx="6">
                  <c:v>Sportive</c:v>
                </c:pt>
                <c:pt idx="7">
                  <c:v>Technique</c:v>
                </c:pt>
                <c:pt idx="8">
                  <c:v>Administrative</c:v>
                </c:pt>
              </c:strCache>
            </c:strRef>
          </c:cat>
          <c:val>
            <c:numRef>
              <c:f>'A2 - Anx 2'!$I$4:$I$12</c:f>
              <c:numCache>
                <c:formatCode>0%</c:formatCode>
                <c:ptCount val="9"/>
                <c:pt idx="0">
                  <c:v>0.77786248991629736</c:v>
                </c:pt>
                <c:pt idx="1">
                  <c:v>0.29931172876214579</c:v>
                </c:pt>
                <c:pt idx="2">
                  <c:v>0.35034096292606043</c:v>
                </c:pt>
                <c:pt idx="3">
                  <c:v>0.94683300529703307</c:v>
                </c:pt>
                <c:pt idx="4">
                  <c:v>0.91557815332972792</c:v>
                </c:pt>
                <c:pt idx="5">
                  <c:v>0.54119227275049497</c:v>
                </c:pt>
                <c:pt idx="6">
                  <c:v>0.30387196322434101</c:v>
                </c:pt>
                <c:pt idx="7">
                  <c:v>0.53870870539775595</c:v>
                </c:pt>
                <c:pt idx="8">
                  <c:v>0.76351594032311698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76-4EB9-AF48-8B31E316DC1C}"/>
            </c:ext>
          </c:extLst>
        </c:ser>
        <c:ser>
          <c:idx val="1"/>
          <c:order val="1"/>
          <c:tx>
            <c:strRef>
              <c:f>'A2 - Anx 2'!$J$3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'A2 - Anx 2'!$H$4:$H$12</c:f>
              <c:strCache>
                <c:ptCount val="9"/>
                <c:pt idx="0">
                  <c:v>Animation</c:v>
                </c:pt>
                <c:pt idx="1">
                  <c:v>Incendie secours</c:v>
                </c:pt>
                <c:pt idx="2">
                  <c:v>Police municipale</c:v>
                </c:pt>
                <c:pt idx="3">
                  <c:v>Sociale</c:v>
                </c:pt>
                <c:pt idx="4">
                  <c:v>Médico-sociale et tech.</c:v>
                </c:pt>
                <c:pt idx="5">
                  <c:v>Culturelle</c:v>
                </c:pt>
                <c:pt idx="6">
                  <c:v>Sportive</c:v>
                </c:pt>
                <c:pt idx="7">
                  <c:v>Technique</c:v>
                </c:pt>
                <c:pt idx="8">
                  <c:v>Administrative</c:v>
                </c:pt>
              </c:strCache>
            </c:strRef>
          </c:cat>
          <c:val>
            <c:numRef>
              <c:f>'A2 - Anx 2'!$J$4:$J$12</c:f>
              <c:numCache>
                <c:formatCode>0%</c:formatCode>
                <c:ptCount val="9"/>
                <c:pt idx="0">
                  <c:v>0.22213751008370264</c:v>
                </c:pt>
                <c:pt idx="1">
                  <c:v>0.70068827123785415</c:v>
                </c:pt>
                <c:pt idx="2">
                  <c:v>0.64965903707393957</c:v>
                </c:pt>
                <c:pt idx="3">
                  <c:v>5.316699470296693E-2</c:v>
                </c:pt>
                <c:pt idx="4">
                  <c:v>8.4421846670272083E-2</c:v>
                </c:pt>
                <c:pt idx="5">
                  <c:v>0.45880772724950503</c:v>
                </c:pt>
                <c:pt idx="6">
                  <c:v>0.69612803677565904</c:v>
                </c:pt>
                <c:pt idx="7">
                  <c:v>0.46129129460224405</c:v>
                </c:pt>
                <c:pt idx="8">
                  <c:v>0.23648405967688302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76-4EB9-AF48-8B31E316D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4391688"/>
        <c:axId val="644390376"/>
      </c:barChart>
      <c:catAx>
        <c:axId val="644391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44390376"/>
        <c:crosses val="autoZero"/>
        <c:auto val="1"/>
        <c:lblAlgn val="ctr"/>
        <c:lblOffset val="100"/>
        <c:noMultiLvlLbl val="0"/>
      </c:catAx>
      <c:valAx>
        <c:axId val="644390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44391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'A3 - Fig 2 &amp; 3'!$B$22</c:f>
              <c:strCache>
                <c:ptCount val="1"/>
                <c:pt idx="0">
                  <c:v>Nombre de contractuels non permanents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'A3 - Fig 2 &amp; 3'!$B$23:$B$33</c15:sqref>
                  </c15:fullRef>
                </c:ext>
              </c:extLst>
              <c:f>'A3 - Fig 2 &amp; 3'!$B$24:$B$33</c:f>
              <c:strCache>
                <c:ptCount val="10"/>
                <c:pt idx="0">
                  <c:v>Vacataires</c:v>
                </c:pt>
                <c:pt idx="1">
                  <c:v>En rémunérations accessoires</c:v>
                </c:pt>
                <c:pt idx="2">
                  <c:v>Contrats aidés</c:v>
                </c:pt>
                <c:pt idx="3">
                  <c:v>Apprentis</c:v>
                </c:pt>
                <c:pt idx="4">
                  <c:v>Employé en centre de gestion</c:v>
                </c:pt>
                <c:pt idx="5">
                  <c:v>Besoin temporaire ou saisonnier</c:v>
                </c:pt>
                <c:pt idx="6">
                  <c:v>Contrat de projet</c:v>
                </c:pt>
                <c:pt idx="7">
                  <c:v>Assistants familiaux</c:v>
                </c:pt>
                <c:pt idx="8">
                  <c:v>Assistants maternels</c:v>
                </c:pt>
                <c:pt idx="9">
                  <c:v>Collaborateurs de cabinet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'A3 - Fig 2 &amp; 3'!$C$23:$C$33</c15:sqref>
                  </c15:fullRef>
                </c:ext>
              </c:extLst>
              <c:f>'A3 - Fig 2 &amp; 3'!$C$24:$C$33</c:f>
              <c:numCache>
                <c:formatCode>#,##0</c:formatCode>
                <c:ptCount val="10"/>
                <c:pt idx="0">
                  <c:v>42686.618782068617</c:v>
                </c:pt>
                <c:pt idx="1">
                  <c:v>12941.015021650877</c:v>
                </c:pt>
                <c:pt idx="2">
                  <c:v>23752.090145206104</c:v>
                </c:pt>
                <c:pt idx="3">
                  <c:v>18578.046786477924</c:v>
                </c:pt>
                <c:pt idx="4">
                  <c:v>2545.6948425164951</c:v>
                </c:pt>
                <c:pt idx="5">
                  <c:v>128628.2729227262</c:v>
                </c:pt>
                <c:pt idx="6">
                  <c:v>7514.4263052821207</c:v>
                </c:pt>
                <c:pt idx="7">
                  <c:v>31524.369639652043</c:v>
                </c:pt>
                <c:pt idx="8">
                  <c:v>5921.7620776647855</c:v>
                </c:pt>
                <c:pt idx="9">
                  <c:v>3028.8629020855074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2C-4B4C-B2E3-076137CE0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21286976"/>
        <c:axId val="221280088"/>
      </c:barChart>
      <c:catAx>
        <c:axId val="221286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1280088"/>
        <c:crosses val="autoZero"/>
        <c:auto val="1"/>
        <c:lblAlgn val="ctr"/>
        <c:lblOffset val="100"/>
        <c:noMultiLvlLbl val="0"/>
      </c:catAx>
      <c:valAx>
        <c:axId val="221280088"/>
        <c:scaling>
          <c:orientation val="minMax"/>
          <c:max val="12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128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'A3 - Fig 2 &amp; 3'!$G$23:$G$33</c15:sqref>
                  </c15:fullRef>
                </c:ext>
              </c:extLst>
              <c:f>('A3 - Fig 2 &amp; 3'!$G$23:$G$30,'A3 - Fig 2 &amp; 3'!$G$32:$G$33)</c:f>
              <c:strCache>
                <c:ptCount val="10"/>
                <c:pt idx="0">
                  <c:v>Autres</c:v>
                </c:pt>
                <c:pt idx="1">
                  <c:v>Vacataires</c:v>
                </c:pt>
                <c:pt idx="2">
                  <c:v>En rémunérations accessoires</c:v>
                </c:pt>
                <c:pt idx="3">
                  <c:v>Contrats aidés</c:v>
                </c:pt>
                <c:pt idx="4">
                  <c:v>Apprentis</c:v>
                </c:pt>
                <c:pt idx="5">
                  <c:v>Employé en centre de gestion</c:v>
                </c:pt>
                <c:pt idx="6">
                  <c:v>Besoin temporaire ou saisonnier</c:v>
                </c:pt>
                <c:pt idx="7">
                  <c:v>Contrat de projet</c:v>
                </c:pt>
                <c:pt idx="8">
                  <c:v>Assistants maternels</c:v>
                </c:pt>
                <c:pt idx="9">
                  <c:v>Collaborateurs de cabinet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'A3 - Fig 2 &amp; 3'!$H$23:$H$33</c15:sqref>
                  </c15:fullRef>
                </c:ext>
              </c:extLst>
              <c:f>('A3 - Fig 2 &amp; 3'!$H$23:$H$30,'A3 - Fig 2 &amp; 3'!$H$32:$H$33)</c:f>
              <c:numCache>
                <c:formatCode>0%</c:formatCode>
                <c:ptCount val="10"/>
                <c:pt idx="0">
                  <c:v>0.71141519604644854</c:v>
                </c:pt>
                <c:pt idx="1">
                  <c:v>0.70010054876125527</c:v>
                </c:pt>
                <c:pt idx="2">
                  <c:v>0.76139207201039438</c:v>
                </c:pt>
                <c:pt idx="3">
                  <c:v>0.60606907724936665</c:v>
                </c:pt>
                <c:pt idx="4">
                  <c:v>0.55314344689736983</c:v>
                </c:pt>
                <c:pt idx="5">
                  <c:v>0.71713396391791173</c:v>
                </c:pt>
                <c:pt idx="6">
                  <c:v>0.6964874782949495</c:v>
                </c:pt>
                <c:pt idx="7">
                  <c:v>0.61171442967210354</c:v>
                </c:pt>
                <c:pt idx="8">
                  <c:v>0.99193859426418096</c:v>
                </c:pt>
                <c:pt idx="9">
                  <c:v>0.40874220770541592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3C-450E-AD45-A013231CF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20879968"/>
        <c:axId val="620880296"/>
      </c:barChart>
      <c:catAx>
        <c:axId val="620879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0880296"/>
        <c:crosses val="autoZero"/>
        <c:auto val="1"/>
        <c:lblAlgn val="ctr"/>
        <c:lblOffset val="100"/>
        <c:noMultiLvlLbl val="0"/>
      </c:catAx>
      <c:valAx>
        <c:axId val="62088029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08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'A3 - Anx 2'!$B$22</c:f>
              <c:strCache>
                <c:ptCount val="1"/>
                <c:pt idx="0">
                  <c:v>Nombre de contractuels non permanents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'A3 - Anx 2'!$B$23:$B$33</c15:sqref>
                  </c15:fullRef>
                </c:ext>
              </c:extLst>
              <c:f>'A3 - Anx 2'!$B$24:$B$33</c:f>
              <c:strCache>
                <c:ptCount val="10"/>
                <c:pt idx="0">
                  <c:v>Vacataires</c:v>
                </c:pt>
                <c:pt idx="1">
                  <c:v>En rémunérations accessoires</c:v>
                </c:pt>
                <c:pt idx="2">
                  <c:v>Contrats aidés</c:v>
                </c:pt>
                <c:pt idx="3">
                  <c:v>Apprentis</c:v>
                </c:pt>
                <c:pt idx="4">
                  <c:v>Employé en centre de gestion</c:v>
                </c:pt>
                <c:pt idx="5">
                  <c:v>Besoin temporaire ou saisonnier</c:v>
                </c:pt>
                <c:pt idx="6">
                  <c:v>Contrat de projet</c:v>
                </c:pt>
                <c:pt idx="7">
                  <c:v>Assistants familiaux</c:v>
                </c:pt>
                <c:pt idx="8">
                  <c:v>Assistants maternels</c:v>
                </c:pt>
                <c:pt idx="9">
                  <c:v>Collaborateurs de cabinet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'A3 - Anx 2'!$C$23:$C$33</c15:sqref>
                  </c15:fullRef>
                </c:ext>
              </c:extLst>
              <c:f>'A3 - Anx 2'!$C$24:$C$33</c:f>
              <c:numCache>
                <c:formatCode>0%</c:formatCode>
                <c:ptCount val="10"/>
                <c:pt idx="0">
                  <c:v>0.45712977209667149</c:v>
                </c:pt>
                <c:pt idx="1">
                  <c:v>0.59820301441904811</c:v>
                </c:pt>
                <c:pt idx="2">
                  <c:v>0.6218812547902216</c:v>
                </c:pt>
                <c:pt idx="3">
                  <c:v>0.65440813653851915</c:v>
                </c:pt>
                <c:pt idx="4">
                  <c:v>0.45176563661344493</c:v>
                </c:pt>
                <c:pt idx="5">
                  <c:v>0.38967431786927692</c:v>
                </c:pt>
                <c:pt idx="6">
                  <c:v>0.84521137515943701</c:v>
                </c:pt>
                <c:pt idx="7">
                  <c:v>0.920525931073087</c:v>
                </c:pt>
                <c:pt idx="8">
                  <c:v>0.87190030424250564</c:v>
                </c:pt>
                <c:pt idx="9">
                  <c:v>0.83006803292375098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A3-48E5-B578-318EF7381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21286976"/>
        <c:axId val="221280088"/>
      </c:barChart>
      <c:catAx>
        <c:axId val="221286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1280088"/>
        <c:crosses val="autoZero"/>
        <c:auto val="1"/>
        <c:lblAlgn val="ctr"/>
        <c:lblOffset val="100"/>
        <c:noMultiLvlLbl val="0"/>
      </c:catAx>
      <c:valAx>
        <c:axId val="22128008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128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</xdr:colOff>
      <xdr:row>1</xdr:row>
      <xdr:rowOff>80961</xdr:rowOff>
    </xdr:from>
    <xdr:to>
      <xdr:col>5</xdr:col>
      <xdr:colOff>422910</xdr:colOff>
      <xdr:row>16</xdr:row>
      <xdr:rowOff>150494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240030</xdr:colOff>
      <xdr:row>1</xdr:row>
      <xdr:rowOff>17145</xdr:rowOff>
    </xdr:from>
    <xdr:to>
      <xdr:col>7</xdr:col>
      <xdr:colOff>93345</xdr:colOff>
      <xdr:row>19</xdr:row>
      <xdr:rowOff>17145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</xdr:colOff>
      <xdr:row>0</xdr:row>
      <xdr:rowOff>182880</xdr:rowOff>
    </xdr:from>
    <xdr:to>
      <xdr:col>7</xdr:col>
      <xdr:colOff>102870</xdr:colOff>
      <xdr:row>15</xdr:row>
      <xdr:rowOff>182880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0</xdr:row>
      <xdr:rowOff>381000</xdr:rowOff>
    </xdr:from>
    <xdr:to>
      <xdr:col>2</xdr:col>
      <xdr:colOff>195263</xdr:colOff>
      <xdr:row>18</xdr:row>
      <xdr:rowOff>4763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547687</xdr:colOff>
      <xdr:row>1</xdr:row>
      <xdr:rowOff>71437</xdr:rowOff>
    </xdr:from>
    <xdr:to>
      <xdr:col>9</xdr:col>
      <xdr:colOff>547687</xdr:colOff>
      <xdr:row>15</xdr:row>
      <xdr:rowOff>147637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</xdr:row>
      <xdr:rowOff>38100</xdr:rowOff>
    </xdr:from>
    <xdr:to>
      <xdr:col>7</xdr:col>
      <xdr:colOff>565150</xdr:colOff>
      <xdr:row>8</xdr:row>
      <xdr:rowOff>90170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137159</xdr:colOff>
      <xdr:row>1</xdr:row>
      <xdr:rowOff>69532</xdr:rowOff>
    </xdr:from>
    <xdr:to>
      <xdr:col>3</xdr:col>
      <xdr:colOff>691514</xdr:colOff>
      <xdr:row>15</xdr:row>
      <xdr:rowOff>138112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231324</xdr:colOff>
      <xdr:row>1</xdr:row>
      <xdr:rowOff>58316</xdr:rowOff>
    </xdr:from>
    <xdr:to>
      <xdr:col>6</xdr:col>
      <xdr:colOff>631761</xdr:colOff>
      <xdr:row>17</xdr:row>
      <xdr:rowOff>136069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0.45957</cdr:x>
      <cdr:y>0.06068</cdr:y>
    </cdr:from>
    <cdr:to>
      <cdr:x>0.95114</cdr:x>
      <cdr:y>1</cdr:y>
    </cdr:to>
    <cdr:pic>
      <cdr:nvPicPr>
        <cdr:cNvPr id="6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194085" y="204062"/>
          <a:ext cx="2346812" cy="3158843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121920</xdr:rowOff>
    </xdr:from>
    <xdr:to>
      <xdr:col>2</xdr:col>
      <xdr:colOff>746760</xdr:colOff>
      <xdr:row>16</xdr:row>
      <xdr:rowOff>121920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80961</xdr:colOff>
      <xdr:row>1</xdr:row>
      <xdr:rowOff>142875</xdr:rowOff>
    </xdr:from>
    <xdr:to>
      <xdr:col>7</xdr:col>
      <xdr:colOff>523874</xdr:colOff>
      <xdr:row>9</xdr:row>
      <xdr:rowOff>138111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14286</xdr:colOff>
      <xdr:row>1</xdr:row>
      <xdr:rowOff>19050</xdr:rowOff>
    </xdr:from>
    <xdr:to>
      <xdr:col>9</xdr:col>
      <xdr:colOff>361950</xdr:colOff>
      <xdr:row>22</xdr:row>
      <xdr:rowOff>166689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300037</xdr:colOff>
      <xdr:row>1</xdr:row>
      <xdr:rowOff>28575</xdr:rowOff>
    </xdr:from>
    <xdr:to>
      <xdr:col>9</xdr:col>
      <xdr:colOff>47625</xdr:colOff>
      <xdr:row>24</xdr:row>
      <xdr:rowOff>9525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38099</xdr:rowOff>
    </xdr:from>
    <xdr:to>
      <xdr:col>8</xdr:col>
      <xdr:colOff>590549</xdr:colOff>
      <xdr:row>21</xdr:row>
      <xdr:rowOff>19050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0.34628</cdr:x>
      <cdr:y>0.19278</cdr:y>
    </cdr:from>
    <cdr:to>
      <cdr:x>0.45253</cdr:x>
      <cdr:y>0.26019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153795" y="769374"/>
          <a:ext cx="660886" cy="26905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 b="1">
              <a:solidFill>
                <a:schemeClr val="bg2">
                  <a:lumMod val="25000"/>
                </a:schemeClr>
              </a:solidFill>
            </a:rPr>
            <a:t>Dont</a:t>
          </a:r>
          <a:r>
            <a:rPr lang="fr-FR" sz="1050" b="1">
              <a:solidFill>
                <a:schemeClr val="bg2">
                  <a:lumMod val="25000"/>
                </a:schemeClr>
              </a:solidFill>
            </a:rPr>
            <a:t> </a:t>
          </a:r>
          <a:r>
            <a:rPr lang="fr-FR" sz="900" b="1">
              <a:solidFill>
                <a:schemeClr val="bg2">
                  <a:lumMod val="25000"/>
                </a:schemeClr>
              </a:solidFill>
            </a:rPr>
            <a:t>: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348615</xdr:colOff>
      <xdr:row>0</xdr:row>
      <xdr:rowOff>185737</xdr:rowOff>
    </xdr:from>
    <xdr:to>
      <xdr:col>7</xdr:col>
      <xdr:colOff>384810</xdr:colOff>
      <xdr:row>18</xdr:row>
      <xdr:rowOff>59055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300037</xdr:colOff>
      <xdr:row>1</xdr:row>
      <xdr:rowOff>80961</xdr:rowOff>
    </xdr:from>
    <xdr:to>
      <xdr:col>5</xdr:col>
      <xdr:colOff>318135</xdr:colOff>
      <xdr:row>16</xdr:row>
      <xdr:rowOff>150494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</xdr:colOff>
      <xdr:row>1</xdr:row>
      <xdr:rowOff>71436</xdr:rowOff>
    </xdr:from>
    <xdr:to>
      <xdr:col>3</xdr:col>
      <xdr:colOff>762000</xdr:colOff>
      <xdr:row>16</xdr:row>
      <xdr:rowOff>190499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142875</xdr:colOff>
      <xdr:row>1</xdr:row>
      <xdr:rowOff>47625</xdr:rowOff>
    </xdr:from>
    <xdr:to>
      <xdr:col>10</xdr:col>
      <xdr:colOff>266700</xdr:colOff>
      <xdr:row>16</xdr:row>
      <xdr:rowOff>161925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</xdr:colOff>
      <xdr:row>1</xdr:row>
      <xdr:rowOff>71436</xdr:rowOff>
    </xdr:from>
    <xdr:to>
      <xdr:col>3</xdr:col>
      <xdr:colOff>762000</xdr:colOff>
      <xdr:row>16</xdr:row>
      <xdr:rowOff>190499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142875</xdr:colOff>
      <xdr:row>1</xdr:row>
      <xdr:rowOff>47625</xdr:rowOff>
    </xdr:from>
    <xdr:to>
      <xdr:col>10</xdr:col>
      <xdr:colOff>266700</xdr:colOff>
      <xdr:row>16</xdr:row>
      <xdr:rowOff>161925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D31"/>
  <sheetViews>
    <sheetView tabSelected="1" workbookViewId="0"/>
  </sheetViews>
  <sheetFormatPr baseColWidth="10" defaultRowHeight="15" x14ac:dyDescent="0.25"/>
  <cols>
    <col min="1" max="1" width="5.7109375" style="1" customWidth="1"/>
    <col min="2" max="2" width="37.42578125" style="1" customWidth="1"/>
    <col min="3" max="3" width="15.28515625" style="1" customWidth="1"/>
    <col min="4" max="4" width="15" style="1" customWidth="1"/>
    <col min="5" max="5" width="1.5703125" style="1" customWidth="1"/>
    <col min="6" max="16384" width="11.42578125" style="1"/>
  </cols>
  <sheetData>
    <row r="1" spans="2:4" x14ac:dyDescent="0.25">
      <c r="B1" s="39" t="s">
        <v>45</v>
      </c>
    </row>
    <row r="2" spans="2:4" ht="30.75" customHeight="1" x14ac:dyDescent="0.25">
      <c r="B2" s="98" t="s">
        <v>1</v>
      </c>
      <c r="C2" s="99" t="s">
        <v>18</v>
      </c>
      <c r="D2" s="100" t="s">
        <v>19</v>
      </c>
    </row>
    <row r="3" spans="2:4" x14ac:dyDescent="0.25">
      <c r="B3" s="4" t="s">
        <v>3</v>
      </c>
      <c r="C3" s="31">
        <v>5.6806882589188479E-2</v>
      </c>
      <c r="D3" s="32">
        <v>3.860989413688859E-2</v>
      </c>
    </row>
    <row r="4" spans="2:4" x14ac:dyDescent="0.25">
      <c r="B4" s="7" t="s">
        <v>4</v>
      </c>
      <c r="C4" s="33">
        <v>0.14173031194854702</v>
      </c>
      <c r="D4" s="34">
        <v>9.1985103630388546E-2</v>
      </c>
    </row>
    <row r="5" spans="2:4" x14ac:dyDescent="0.25">
      <c r="B5" s="7" t="s">
        <v>5</v>
      </c>
      <c r="C5" s="33">
        <v>3.812344184000474E-2</v>
      </c>
      <c r="D5" s="34">
        <v>4.0589911763350972E-3</v>
      </c>
    </row>
    <row r="6" spans="2:4" x14ac:dyDescent="0.25">
      <c r="B6" s="7" t="s">
        <v>6</v>
      </c>
      <c r="C6" s="33">
        <v>4.6003400973598811E-3</v>
      </c>
      <c r="D6" s="34">
        <v>4.8319506059841194E-3</v>
      </c>
    </row>
    <row r="7" spans="2:4" x14ac:dyDescent="0.25">
      <c r="B7" s="11" t="s">
        <v>7</v>
      </c>
      <c r="C7" s="35">
        <v>0.18445409388591064</v>
      </c>
      <c r="D7" s="101">
        <v>0.10087604541271365</v>
      </c>
    </row>
    <row r="8" spans="2:4" x14ac:dyDescent="0.25">
      <c r="B8" s="7" t="s">
        <v>149</v>
      </c>
      <c r="C8" s="33">
        <v>4.2420642630663009E-2</v>
      </c>
      <c r="D8" s="34">
        <v>6.9240682277266999E-2</v>
      </c>
    </row>
    <row r="9" spans="2:4" x14ac:dyDescent="0.25">
      <c r="B9" s="7" t="s">
        <v>150</v>
      </c>
      <c r="C9" s="33">
        <v>3.4635419936057447E-2</v>
      </c>
      <c r="D9" s="34">
        <v>2.8469450213398639E-2</v>
      </c>
    </row>
    <row r="10" spans="2:4" x14ac:dyDescent="0.25">
      <c r="B10" s="7" t="s">
        <v>151</v>
      </c>
      <c r="C10" s="33">
        <v>3.7624558435240839E-2</v>
      </c>
      <c r="D10" s="34">
        <v>2.7204116606894889E-2</v>
      </c>
    </row>
    <row r="11" spans="2:4" x14ac:dyDescent="0.25">
      <c r="B11" s="7" t="s">
        <v>152</v>
      </c>
      <c r="C11" s="33">
        <v>3.0498639314252278E-2</v>
      </c>
      <c r="D11" s="34">
        <v>2.2142768355754294E-2</v>
      </c>
    </row>
    <row r="12" spans="2:4" x14ac:dyDescent="0.25">
      <c r="B12" s="7" t="s">
        <v>153</v>
      </c>
      <c r="C12" s="33">
        <v>6.8776624735054567E-2</v>
      </c>
      <c r="D12" s="34">
        <v>6.1781506705988247E-2</v>
      </c>
    </row>
    <row r="13" spans="2:4" x14ac:dyDescent="0.25">
      <c r="B13" s="7" t="s">
        <v>154</v>
      </c>
      <c r="C13" s="33">
        <v>6.8270573019698008E-2</v>
      </c>
      <c r="D13" s="34">
        <v>6.6942462888969767E-2</v>
      </c>
    </row>
    <row r="14" spans="2:4" x14ac:dyDescent="0.25">
      <c r="B14" s="7" t="s">
        <v>155</v>
      </c>
      <c r="C14" s="33">
        <v>7.4361588439646742E-2</v>
      </c>
      <c r="D14" s="34">
        <v>8.9908517192769224E-2</v>
      </c>
    </row>
    <row r="15" spans="2:4" x14ac:dyDescent="0.25">
      <c r="B15" s="7" t="s">
        <v>156</v>
      </c>
      <c r="C15" s="33">
        <v>7.564314598125188E-2</v>
      </c>
      <c r="D15" s="34">
        <v>7.7980348127016832E-2</v>
      </c>
    </row>
    <row r="16" spans="2:4" x14ac:dyDescent="0.25">
      <c r="B16" s="7" t="s">
        <v>157</v>
      </c>
      <c r="C16" s="33">
        <v>3.8017384494331043E-2</v>
      </c>
      <c r="D16" s="34">
        <v>4.4066376016978805E-2</v>
      </c>
    </row>
    <row r="17" spans="2:4" x14ac:dyDescent="0.25">
      <c r="B17" s="7" t="s">
        <v>158</v>
      </c>
      <c r="C17" s="33">
        <v>4.3207961336709233E-2</v>
      </c>
      <c r="D17" s="34">
        <v>3.2313744378751862E-2</v>
      </c>
    </row>
    <row r="18" spans="2:4" x14ac:dyDescent="0.25">
      <c r="B18" s="102" t="s">
        <v>159</v>
      </c>
      <c r="C18" s="103">
        <v>0.51345653832262694</v>
      </c>
      <c r="D18" s="104">
        <v>0.52004997276389142</v>
      </c>
    </row>
    <row r="19" spans="2:4" x14ac:dyDescent="0.25">
      <c r="B19" s="28" t="s">
        <v>8</v>
      </c>
      <c r="C19" s="105">
        <v>4.5009909072485296E-2</v>
      </c>
      <c r="D19" s="106">
        <v>8.2559873955394228E-2</v>
      </c>
    </row>
    <row r="20" spans="2:4" x14ac:dyDescent="0.25">
      <c r="B20" s="4" t="s">
        <v>160</v>
      </c>
      <c r="C20" s="31">
        <v>4.3522288518869155E-2</v>
      </c>
      <c r="D20" s="32">
        <v>7.4574598813630294E-2</v>
      </c>
    </row>
    <row r="21" spans="2:4" x14ac:dyDescent="0.25">
      <c r="B21" s="7" t="s">
        <v>161</v>
      </c>
      <c r="C21" s="33">
        <v>5.4441799117820926E-2</v>
      </c>
      <c r="D21" s="34">
        <v>5.7393185835654281E-2</v>
      </c>
    </row>
    <row r="22" spans="2:4" x14ac:dyDescent="0.25">
      <c r="B22" s="7" t="s">
        <v>11</v>
      </c>
      <c r="C22" s="33">
        <v>5.6200216144849442E-2</v>
      </c>
      <c r="D22" s="34">
        <v>3.7817675975110605E-2</v>
      </c>
    </row>
    <row r="23" spans="2:4" x14ac:dyDescent="0.25">
      <c r="B23" s="11" t="s">
        <v>12</v>
      </c>
      <c r="C23" s="35">
        <v>0.15416430378151455</v>
      </c>
      <c r="D23" s="101">
        <v>0.1697854606244128</v>
      </c>
    </row>
    <row r="24" spans="2:4" x14ac:dyDescent="0.25">
      <c r="B24" s="7" t="s">
        <v>13</v>
      </c>
      <c r="C24" s="33">
        <v>1.1970376155235683E-2</v>
      </c>
      <c r="D24" s="34">
        <v>2.3758922428724776E-2</v>
      </c>
    </row>
    <row r="25" spans="2:4" x14ac:dyDescent="0.25">
      <c r="B25" s="7" t="s">
        <v>14</v>
      </c>
      <c r="C25" s="33">
        <v>2.0007858794974846E-2</v>
      </c>
      <c r="D25" s="34">
        <v>2.9523451446964624E-2</v>
      </c>
    </row>
    <row r="26" spans="2:4" x14ac:dyDescent="0.25">
      <c r="B26" s="7" t="s">
        <v>15</v>
      </c>
      <c r="C26" s="33">
        <v>1.0418636584193341E-2</v>
      </c>
      <c r="D26" s="34">
        <v>2.1040838706541734E-2</v>
      </c>
    </row>
    <row r="27" spans="2:4" x14ac:dyDescent="0.25">
      <c r="B27" s="102" t="s">
        <v>16</v>
      </c>
      <c r="C27" s="103">
        <v>4.2396871534402795E-2</v>
      </c>
      <c r="D27" s="104">
        <v>7.4323212582227516E-2</v>
      </c>
    </row>
    <row r="28" spans="2:4" x14ac:dyDescent="0.25">
      <c r="B28" s="28" t="s">
        <v>17</v>
      </c>
      <c r="C28" s="105">
        <v>3.7114008136824228E-3</v>
      </c>
      <c r="D28" s="106">
        <v>1.3795540524500396E-2</v>
      </c>
    </row>
    <row r="29" spans="2:4" x14ac:dyDescent="0.25">
      <c r="B29" s="11" t="s">
        <v>0</v>
      </c>
      <c r="C29" s="35">
        <v>1</v>
      </c>
      <c r="D29" s="101">
        <v>1</v>
      </c>
    </row>
    <row r="30" spans="2:4" x14ac:dyDescent="0.25">
      <c r="B30" s="40" t="s">
        <v>162</v>
      </c>
    </row>
    <row r="31" spans="2:4" x14ac:dyDescent="0.25">
      <c r="B31" s="40" t="s">
        <v>46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Q20"/>
  <sheetViews>
    <sheetView workbookViewId="0"/>
  </sheetViews>
  <sheetFormatPr baseColWidth="10" defaultColWidth="9.140625" defaultRowHeight="15" x14ac:dyDescent="0.25"/>
  <cols>
    <col min="1" max="1" width="5.7109375" style="1" customWidth="1"/>
    <col min="2" max="2" width="13.7109375" style="1" customWidth="1"/>
    <col min="3" max="3" width="6" style="1" bestFit="1" customWidth="1"/>
    <col min="4" max="4" width="14.7109375" style="1" customWidth="1"/>
    <col min="5" max="10" width="9.140625" style="1"/>
    <col min="11" max="11" width="22.7109375" style="1" customWidth="1"/>
    <col min="12" max="12" width="0" style="1" hidden="1" customWidth="1"/>
    <col min="13" max="13" width="9.140625" style="1"/>
    <col min="14" max="14" width="16.42578125" style="1" bestFit="1" customWidth="1"/>
    <col min="15" max="15" width="16.7109375" style="1" bestFit="1" customWidth="1"/>
    <col min="16" max="16" width="22.85546875" style="1" bestFit="1" customWidth="1"/>
    <col min="17" max="17" width="11" style="1" bestFit="1" customWidth="1"/>
    <col min="18" max="16384" width="9.140625" style="1"/>
  </cols>
  <sheetData>
    <row r="1" spans="2:17" x14ac:dyDescent="0.25">
      <c r="B1" s="38" t="s">
        <v>69</v>
      </c>
    </row>
    <row r="2" spans="2:17" x14ac:dyDescent="0.25">
      <c r="C2" s="1" t="s">
        <v>70</v>
      </c>
      <c r="D2" s="1" t="s">
        <v>71</v>
      </c>
      <c r="E2" s="1" t="s">
        <v>72</v>
      </c>
      <c r="F2" s="1" t="s">
        <v>73</v>
      </c>
      <c r="G2" s="1" t="s">
        <v>74</v>
      </c>
      <c r="K2" s="82"/>
      <c r="L2" s="89" t="s">
        <v>75</v>
      </c>
      <c r="M2" s="89" t="s">
        <v>70</v>
      </c>
      <c r="N2" s="89" t="s">
        <v>71</v>
      </c>
      <c r="O2" s="89" t="s">
        <v>72</v>
      </c>
      <c r="P2" s="89" t="s">
        <v>73</v>
      </c>
      <c r="Q2" s="89" t="s">
        <v>74</v>
      </c>
    </row>
    <row r="3" spans="2:17" x14ac:dyDescent="0.25">
      <c r="B3" s="1" t="s">
        <v>30</v>
      </c>
      <c r="C3" s="16">
        <v>4346.7017274776299</v>
      </c>
      <c r="D3" s="16">
        <v>7176.785887385653</v>
      </c>
      <c r="E3" s="16">
        <v>15333.272371111316</v>
      </c>
      <c r="F3" s="16">
        <v>4729.6961912052902</v>
      </c>
      <c r="G3" s="16">
        <f t="shared" ref="G3:G11" si="0">L3-SUM(D3:F3)</f>
        <v>6220.7059743118771</v>
      </c>
      <c r="H3" s="16"/>
      <c r="I3" s="16"/>
      <c r="J3" s="16"/>
      <c r="K3" s="82" t="s">
        <v>30</v>
      </c>
      <c r="L3" s="88">
        <v>33460.460424014134</v>
      </c>
      <c r="M3" s="87">
        <v>0.10821245779171539</v>
      </c>
      <c r="N3" s="87">
        <v>0.18485341418830809</v>
      </c>
      <c r="O3" s="87">
        <v>0.38973996248618675</v>
      </c>
      <c r="P3" s="87">
        <v>0.15045621658946756</v>
      </c>
      <c r="Q3" s="87">
        <v>0.1667379489443222</v>
      </c>
    </row>
    <row r="4" spans="2:17" x14ac:dyDescent="0.25">
      <c r="B4" s="1" t="s">
        <v>31</v>
      </c>
      <c r="C4" s="16">
        <v>13.806814851497986</v>
      </c>
      <c r="D4" s="16">
        <v>174.27675299414761</v>
      </c>
      <c r="E4" s="16">
        <v>144.75450724712186</v>
      </c>
      <c r="F4" s="16">
        <v>66.492214189975726</v>
      </c>
      <c r="G4" s="16">
        <f t="shared" si="0"/>
        <v>31.881337473428403</v>
      </c>
      <c r="H4" s="16"/>
      <c r="I4" s="16"/>
      <c r="J4" s="16"/>
      <c r="K4" s="82" t="s">
        <v>31</v>
      </c>
      <c r="L4" s="88">
        <v>417.40481190467358</v>
      </c>
      <c r="M4" s="87">
        <v>4.1966564526976488E-2</v>
      </c>
      <c r="N4" s="87">
        <v>0.44792958578885039</v>
      </c>
      <c r="O4" s="87">
        <v>0.22214939818884388</v>
      </c>
      <c r="P4" s="87">
        <v>0.12239960961541259</v>
      </c>
      <c r="Q4" s="87">
        <v>0.1655548418799167</v>
      </c>
    </row>
    <row r="5" spans="2:17" x14ac:dyDescent="0.25">
      <c r="B5" s="1" t="s">
        <v>32</v>
      </c>
      <c r="C5" s="16">
        <v>21.192415805510198</v>
      </c>
      <c r="D5" s="16">
        <v>10.111770680866529</v>
      </c>
      <c r="E5" s="16">
        <v>6.4087320805044561</v>
      </c>
      <c r="F5" s="16">
        <v>9.0822702834811881</v>
      </c>
      <c r="G5" s="16">
        <f t="shared" si="0"/>
        <v>13.69562063930087</v>
      </c>
      <c r="H5" s="16"/>
      <c r="I5" s="16"/>
      <c r="J5" s="16"/>
      <c r="K5" s="82" t="s">
        <v>32</v>
      </c>
      <c r="L5" s="88">
        <v>39.298393684153041</v>
      </c>
      <c r="M5" s="87">
        <v>6.7776547884776897E-2</v>
      </c>
      <c r="N5" s="87">
        <v>0.13707866218682319</v>
      </c>
      <c r="O5" s="87">
        <v>3.4640932130855749E-2</v>
      </c>
      <c r="P5" s="87">
        <v>0.45429101488069901</v>
      </c>
      <c r="Q5" s="87">
        <v>0.3062128429168452</v>
      </c>
    </row>
    <row r="6" spans="2:17" x14ac:dyDescent="0.25">
      <c r="B6" s="1" t="s">
        <v>33</v>
      </c>
      <c r="C6" s="16">
        <v>5257.3057813585037</v>
      </c>
      <c r="D6" s="16">
        <v>12275.363814711158</v>
      </c>
      <c r="E6" s="16">
        <v>9667.8797038942339</v>
      </c>
      <c r="F6" s="16">
        <v>6934.9908748615653</v>
      </c>
      <c r="G6" s="16">
        <f t="shared" si="0"/>
        <v>3201.1664667807672</v>
      </c>
      <c r="H6" s="16"/>
      <c r="I6" s="16"/>
      <c r="J6" s="16"/>
      <c r="K6" s="82" t="s">
        <v>33</v>
      </c>
      <c r="L6" s="88">
        <v>32079.400860247722</v>
      </c>
      <c r="M6" s="87">
        <v>0.14676529591298007</v>
      </c>
      <c r="N6" s="87">
        <v>0.31687479528755258</v>
      </c>
      <c r="O6" s="87">
        <v>0.23985579046891314</v>
      </c>
      <c r="P6" s="87">
        <v>0.22404729030694179</v>
      </c>
      <c r="Q6" s="87">
        <v>7.245682802361246E-2</v>
      </c>
    </row>
    <row r="7" spans="2:17" x14ac:dyDescent="0.25">
      <c r="B7" s="12" t="s">
        <v>34</v>
      </c>
      <c r="C7" s="16">
        <v>2352.6695451332589</v>
      </c>
      <c r="D7" s="16">
        <v>5186.2454162185595</v>
      </c>
      <c r="E7" s="16">
        <v>6937.6436362689865</v>
      </c>
      <c r="F7" s="16">
        <v>3771.7399564684447</v>
      </c>
      <c r="G7" s="16">
        <f t="shared" si="0"/>
        <v>1180.3878315422007</v>
      </c>
      <c r="H7" s="16"/>
      <c r="I7" s="16"/>
      <c r="J7" s="16"/>
      <c r="K7" s="90" t="s">
        <v>34</v>
      </c>
      <c r="L7" s="88">
        <v>17076.016840498192</v>
      </c>
      <c r="M7" s="87">
        <v>0.12076874745377907</v>
      </c>
      <c r="N7" s="87">
        <v>0.27589562587301603</v>
      </c>
      <c r="O7" s="87">
        <v>0.30264083780475581</v>
      </c>
      <c r="P7" s="87">
        <v>0.23908503905214429</v>
      </c>
      <c r="Q7" s="87">
        <v>6.160974981630471E-2</v>
      </c>
    </row>
    <row r="8" spans="2:17" x14ac:dyDescent="0.25">
      <c r="B8" s="1" t="s">
        <v>35</v>
      </c>
      <c r="C8" s="16">
        <v>5849.1508974550688</v>
      </c>
      <c r="D8" s="16">
        <v>2825.8408779665583</v>
      </c>
      <c r="E8" s="16">
        <v>8158.1342924921955</v>
      </c>
      <c r="F8" s="16">
        <v>3667.9601032263545</v>
      </c>
      <c r="G8" s="16">
        <f t="shared" si="0"/>
        <v>2165.32119569717</v>
      </c>
      <c r="H8" s="16"/>
      <c r="I8" s="16"/>
      <c r="J8" s="16"/>
      <c r="K8" s="82" t="s">
        <v>35</v>
      </c>
      <c r="L8" s="88">
        <v>16817.256469382279</v>
      </c>
      <c r="M8" s="87">
        <v>0.25938743354271587</v>
      </c>
      <c r="N8" s="87">
        <v>0.12062256800401988</v>
      </c>
      <c r="O8" s="87">
        <v>0.32521988658531664</v>
      </c>
      <c r="P8" s="87">
        <v>0.20639938758233495</v>
      </c>
      <c r="Q8" s="87">
        <v>8.8370724285612767E-2</v>
      </c>
    </row>
    <row r="9" spans="2:17" x14ac:dyDescent="0.25">
      <c r="B9" s="1" t="s">
        <v>36</v>
      </c>
      <c r="C9" s="16">
        <v>744.66097834854338</v>
      </c>
      <c r="D9" s="16">
        <v>661.30128927963744</v>
      </c>
      <c r="E9" s="16">
        <v>1688.3404468314502</v>
      </c>
      <c r="F9" s="16">
        <v>825.00538407521685</v>
      </c>
      <c r="G9" s="16">
        <f t="shared" si="0"/>
        <v>301.41810425731455</v>
      </c>
      <c r="H9" s="16"/>
      <c r="I9" s="16"/>
      <c r="J9" s="16"/>
      <c r="K9" s="82" t="s">
        <v>36</v>
      </c>
      <c r="L9" s="88">
        <v>3476.0652244436187</v>
      </c>
      <c r="M9" s="87">
        <v>0.18461480944085371</v>
      </c>
      <c r="N9" s="87">
        <v>0.15730064894572293</v>
      </c>
      <c r="O9" s="87">
        <v>0.32540947447157459</v>
      </c>
      <c r="P9" s="87">
        <v>0.27203957897118841</v>
      </c>
      <c r="Q9" s="87">
        <v>6.0635488170660473E-2</v>
      </c>
    </row>
    <row r="10" spans="2:17" x14ac:dyDescent="0.25">
      <c r="B10" s="1" t="s">
        <v>37</v>
      </c>
      <c r="C10" s="16">
        <v>20628.863291015918</v>
      </c>
      <c r="D10" s="16">
        <v>38484.207473022994</v>
      </c>
      <c r="E10" s="16">
        <v>39686.349518508359</v>
      </c>
      <c r="F10" s="16">
        <v>19562.226328782446</v>
      </c>
      <c r="G10" s="16">
        <f t="shared" si="0"/>
        <v>17589.997056562308</v>
      </c>
      <c r="H10" s="16"/>
      <c r="I10" s="16"/>
      <c r="J10" s="16"/>
      <c r="K10" s="82" t="s">
        <v>37</v>
      </c>
      <c r="L10" s="88">
        <v>115322.78037687611</v>
      </c>
      <c r="M10" s="87">
        <v>0.15160508482333232</v>
      </c>
      <c r="N10" s="87">
        <v>0.27107926119798353</v>
      </c>
      <c r="O10" s="87">
        <v>0.27680986336994279</v>
      </c>
      <c r="P10" s="87">
        <v>0.18224151216481146</v>
      </c>
      <c r="Q10" s="87">
        <v>0.11826427844392991</v>
      </c>
    </row>
    <row r="11" spans="2:17" x14ac:dyDescent="0.25">
      <c r="B11" s="1" t="s">
        <v>38</v>
      </c>
      <c r="C11" s="16">
        <v>14296.118562426418</v>
      </c>
      <c r="D11" s="16">
        <v>10239.276429504871</v>
      </c>
      <c r="E11" s="16">
        <v>17839.870805779185</v>
      </c>
      <c r="F11" s="16">
        <v>18747.252595932943</v>
      </c>
      <c r="G11" s="16">
        <f t="shared" si="0"/>
        <v>8317.2484763847169</v>
      </c>
      <c r="H11" s="16"/>
      <c r="I11" s="16"/>
      <c r="J11" s="16"/>
      <c r="K11" s="82" t="s">
        <v>38</v>
      </c>
      <c r="L11" s="88">
        <v>55143.648307601718</v>
      </c>
      <c r="M11" s="87">
        <v>0.20191314580815237</v>
      </c>
      <c r="N11" s="87">
        <v>0.13696971749054732</v>
      </c>
      <c r="O11" s="87">
        <v>0.23366724941185263</v>
      </c>
      <c r="P11" s="87">
        <v>0.31876121037112759</v>
      </c>
      <c r="Q11" s="87">
        <v>0.10868867691832013</v>
      </c>
    </row>
    <row r="19" spans="2:2" x14ac:dyDescent="0.25">
      <c r="B19" s="40" t="s">
        <v>162</v>
      </c>
    </row>
    <row r="20" spans="2:2" x14ac:dyDescent="0.25">
      <c r="B20" s="40" t="s">
        <v>46</v>
      </c>
    </row>
  </sheetData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N32"/>
  <sheetViews>
    <sheetView workbookViewId="0"/>
  </sheetViews>
  <sheetFormatPr baseColWidth="10" defaultColWidth="9.140625" defaultRowHeight="15" x14ac:dyDescent="0.25"/>
  <cols>
    <col min="1" max="1" width="5.7109375" style="1" customWidth="1"/>
    <col min="2" max="2" width="37.42578125" style="1" customWidth="1"/>
    <col min="3" max="4" width="8.7109375" style="1" customWidth="1"/>
    <col min="5" max="5" width="8.42578125" style="1" bestFit="1" customWidth="1"/>
    <col min="6" max="6" width="6.7109375" style="1" bestFit="1" customWidth="1"/>
    <col min="7" max="7" width="10.28515625" style="1" bestFit="1" customWidth="1"/>
    <col min="8" max="8" width="8.28515625" style="1" customWidth="1"/>
    <col min="9" max="9" width="15.7109375" style="1" customWidth="1"/>
    <col min="10" max="10" width="11.85546875" style="1" customWidth="1"/>
    <col min="11" max="11" width="10.28515625" style="1" bestFit="1" customWidth="1"/>
    <col min="12" max="12" width="6.85546875" style="1" bestFit="1" customWidth="1"/>
    <col min="13" max="13" width="16" style="1" customWidth="1"/>
    <col min="14" max="14" width="13" style="1" customWidth="1"/>
    <col min="15" max="16384" width="9.140625" style="1"/>
  </cols>
  <sheetData>
    <row r="1" spans="2:14" x14ac:dyDescent="0.25">
      <c r="B1" s="50" t="s">
        <v>76</v>
      </c>
    </row>
    <row r="2" spans="2:14" x14ac:dyDescent="0.25">
      <c r="B2" s="43"/>
      <c r="C2" s="122" t="s">
        <v>68</v>
      </c>
      <c r="D2" s="122" t="s">
        <v>67</v>
      </c>
      <c r="E2" s="124" t="s">
        <v>77</v>
      </c>
      <c r="F2" s="125"/>
      <c r="G2" s="125"/>
      <c r="H2" s="125"/>
      <c r="I2" s="125"/>
      <c r="J2" s="125"/>
      <c r="K2" s="125"/>
      <c r="L2" s="126"/>
      <c r="M2" s="12"/>
      <c r="N2" s="12"/>
    </row>
    <row r="3" spans="2:14" ht="53.25" customHeight="1" x14ac:dyDescent="0.25">
      <c r="B3" s="49"/>
      <c r="C3" s="123"/>
      <c r="D3" s="123"/>
      <c r="E3" s="51" t="s">
        <v>78</v>
      </c>
      <c r="F3" s="51" t="s">
        <v>79</v>
      </c>
      <c r="G3" s="51" t="s">
        <v>80</v>
      </c>
      <c r="H3" s="51" t="s">
        <v>81</v>
      </c>
      <c r="I3" s="51" t="s">
        <v>82</v>
      </c>
      <c r="J3" s="51" t="s">
        <v>83</v>
      </c>
      <c r="K3" s="51" t="s">
        <v>84</v>
      </c>
      <c r="L3" s="51" t="s">
        <v>17</v>
      </c>
    </row>
    <row r="4" spans="2:14" x14ac:dyDescent="0.25">
      <c r="B4" s="4" t="s">
        <v>3</v>
      </c>
      <c r="C4" s="52">
        <v>0.13086307494127458</v>
      </c>
      <c r="D4" s="53">
        <v>0.86913692505872531</v>
      </c>
      <c r="E4" s="54">
        <v>0.39564080209241481</v>
      </c>
      <c r="F4" s="55">
        <v>0.34638186573670449</v>
      </c>
      <c r="G4" s="56">
        <v>1.4734088927637314E-2</v>
      </c>
      <c r="H4" s="55">
        <v>0.2367916303400176</v>
      </c>
      <c r="I4" s="52">
        <v>0</v>
      </c>
      <c r="J4" s="53">
        <v>0</v>
      </c>
      <c r="K4" s="57">
        <v>0</v>
      </c>
      <c r="L4" s="57">
        <v>6.451612903225803E-3</v>
      </c>
    </row>
    <row r="5" spans="2:14" x14ac:dyDescent="0.25">
      <c r="B5" s="4" t="s">
        <v>4</v>
      </c>
      <c r="C5" s="52">
        <v>0.10894264247755106</v>
      </c>
      <c r="D5" s="53">
        <v>0.89105735752244897</v>
      </c>
      <c r="E5" s="57">
        <v>0.20402619113959269</v>
      </c>
      <c r="F5" s="58">
        <v>0.2664391195319028</v>
      </c>
      <c r="G5" s="53">
        <v>2.7131512956255259E-2</v>
      </c>
      <c r="H5" s="58">
        <v>0.48206324881582679</v>
      </c>
      <c r="I5" s="52">
        <v>4.5277235998885545E-4</v>
      </c>
      <c r="J5" s="53">
        <v>2.1593758707160798E-3</v>
      </c>
      <c r="K5" s="57">
        <v>0</v>
      </c>
      <c r="L5" s="57">
        <v>1.7727779325717466E-2</v>
      </c>
    </row>
    <row r="6" spans="2:14" x14ac:dyDescent="0.25">
      <c r="B6" s="7" t="s">
        <v>5</v>
      </c>
      <c r="C6" s="59">
        <v>9.1472868217054429E-2</v>
      </c>
      <c r="D6" s="56">
        <v>0.90852713178294553</v>
      </c>
      <c r="E6" s="54">
        <v>0.29046369203849531</v>
      </c>
      <c r="F6" s="55">
        <v>0.27296587926509186</v>
      </c>
      <c r="G6" s="56">
        <v>2.2747156605424361E-2</v>
      </c>
      <c r="H6" s="55">
        <v>0.33333333333333304</v>
      </c>
      <c r="I6" s="59">
        <v>8.7489063867016755E-4</v>
      </c>
      <c r="J6" s="56">
        <v>0</v>
      </c>
      <c r="K6" s="54">
        <v>0</v>
      </c>
      <c r="L6" s="54">
        <v>7.9615048118985149E-2</v>
      </c>
    </row>
    <row r="7" spans="2:14" x14ac:dyDescent="0.25">
      <c r="B7" s="7" t="s">
        <v>6</v>
      </c>
      <c r="C7" s="59">
        <v>0.16358598544682371</v>
      </c>
      <c r="D7" s="56">
        <v>0.83641401455317632</v>
      </c>
      <c r="E7" s="54">
        <v>0.30663121876566213</v>
      </c>
      <c r="F7" s="55">
        <v>0.14341137234114962</v>
      </c>
      <c r="G7" s="56">
        <v>1.3559028386508626E-2</v>
      </c>
      <c r="H7" s="55">
        <v>0.50437151820279991</v>
      </c>
      <c r="I7" s="59">
        <v>7.1363307297413821E-4</v>
      </c>
      <c r="J7" s="56">
        <v>6.4226976567672437E-3</v>
      </c>
      <c r="K7" s="54">
        <v>7.1363307297413821E-4</v>
      </c>
      <c r="L7" s="54">
        <v>2.4176898501164303E-2</v>
      </c>
    </row>
    <row r="8" spans="2:14" x14ac:dyDescent="0.25">
      <c r="B8" s="9" t="s">
        <v>7</v>
      </c>
      <c r="C8" s="60">
        <v>0.11081324122758733</v>
      </c>
      <c r="D8" s="61">
        <v>0.88918675877241271</v>
      </c>
      <c r="E8" s="62">
        <v>0.21220950640769781</v>
      </c>
      <c r="F8" s="63">
        <v>0.26115370983762204</v>
      </c>
      <c r="G8" s="61">
        <v>2.6338689598571396E-2</v>
      </c>
      <c r="H8" s="63">
        <v>0.47695910509421768</v>
      </c>
      <c r="I8" s="60">
        <v>4.8189226417693422E-4</v>
      </c>
      <c r="J8" s="61">
        <v>2.2630996608473948E-3</v>
      </c>
      <c r="K8" s="62">
        <v>3.2214064314215825E-5</v>
      </c>
      <c r="L8" s="62">
        <v>2.0561783072552665E-2</v>
      </c>
    </row>
    <row r="9" spans="2:14" x14ac:dyDescent="0.25">
      <c r="B9" s="7" t="s">
        <v>149</v>
      </c>
      <c r="C9" s="59">
        <v>0.24086297518642727</v>
      </c>
      <c r="D9" s="56">
        <v>0.7591370248135727</v>
      </c>
      <c r="E9" s="54">
        <v>0.21207455429497529</v>
      </c>
      <c r="F9" s="55">
        <v>0.13371150729335152</v>
      </c>
      <c r="G9" s="56">
        <v>9.4003241491083037E-3</v>
      </c>
      <c r="H9" s="55">
        <v>6.1183144246351719E-2</v>
      </c>
      <c r="I9" s="59">
        <v>0.41645056726095075</v>
      </c>
      <c r="J9" s="56">
        <v>3.2982171799026551E-2</v>
      </c>
      <c r="K9" s="54">
        <v>4.4570502431117168E-2</v>
      </c>
      <c r="L9" s="54">
        <v>8.9627228525118577E-2</v>
      </c>
    </row>
    <row r="10" spans="2:14" x14ac:dyDescent="0.25">
      <c r="B10" s="7" t="s">
        <v>150</v>
      </c>
      <c r="C10" s="59">
        <v>0.1084693303320183</v>
      </c>
      <c r="D10" s="56">
        <v>0.89153066966798178</v>
      </c>
      <c r="E10" s="54">
        <v>0.3324873096446736</v>
      </c>
      <c r="F10" s="55">
        <v>0.20415609137055682</v>
      </c>
      <c r="G10" s="56">
        <v>1.4911167512690313E-2</v>
      </c>
      <c r="H10" s="55">
        <v>0.20288705583756197</v>
      </c>
      <c r="I10" s="59">
        <v>1.1421319796954288E-2</v>
      </c>
      <c r="J10" s="56">
        <v>5.5361675126903175E-2</v>
      </c>
      <c r="K10" s="54">
        <v>8.1059644670050626E-2</v>
      </c>
      <c r="L10" s="54">
        <v>9.7715736040609208E-2</v>
      </c>
    </row>
    <row r="11" spans="2:14" x14ac:dyDescent="0.25">
      <c r="B11" s="7" t="s">
        <v>151</v>
      </c>
      <c r="C11" s="59">
        <v>9.7473915431080013E-2</v>
      </c>
      <c r="D11" s="56">
        <v>0.90252608456892003</v>
      </c>
      <c r="E11" s="54">
        <v>0.38450983381613302</v>
      </c>
      <c r="F11" s="55">
        <v>0.23616404939777264</v>
      </c>
      <c r="G11" s="56">
        <v>1.43314529653911E-2</v>
      </c>
      <c r="H11" s="55">
        <v>0.21710626619911436</v>
      </c>
      <c r="I11" s="59">
        <v>2.591858515017535E-3</v>
      </c>
      <c r="J11" s="56">
        <v>5.0312547644458021E-2</v>
      </c>
      <c r="K11" s="54">
        <v>2.1344717182497346E-3</v>
      </c>
      <c r="L11" s="54">
        <v>9.2849519743863573E-2</v>
      </c>
    </row>
    <row r="12" spans="2:14" x14ac:dyDescent="0.25">
      <c r="B12" s="7" t="s">
        <v>152</v>
      </c>
      <c r="C12" s="59">
        <v>0.10018495684340495</v>
      </c>
      <c r="D12" s="56">
        <v>0.89981504315659511</v>
      </c>
      <c r="E12" s="54">
        <v>0.38065843621399004</v>
      </c>
      <c r="F12" s="55">
        <v>0.27726337448559646</v>
      </c>
      <c r="G12" s="56">
        <v>1.2517146776406134E-2</v>
      </c>
      <c r="H12" s="55">
        <v>0.20558984910836842</v>
      </c>
      <c r="I12" s="59">
        <v>1.0288065843621478E-3</v>
      </c>
      <c r="J12" s="56">
        <v>3.6694101508916568E-2</v>
      </c>
      <c r="K12" s="54">
        <v>1.5432098765432215E-3</v>
      </c>
      <c r="L12" s="54">
        <v>8.4705075445817013E-2</v>
      </c>
    </row>
    <row r="13" spans="2:14" x14ac:dyDescent="0.25">
      <c r="B13" s="7" t="s">
        <v>153</v>
      </c>
      <c r="C13" s="59">
        <v>0.11432451896783462</v>
      </c>
      <c r="D13" s="56">
        <v>0.88567548103216542</v>
      </c>
      <c r="E13" s="54">
        <v>0.33348186354523007</v>
      </c>
      <c r="F13" s="55">
        <v>0.35146378864032946</v>
      </c>
      <c r="G13" s="56">
        <v>1.8875644064583835E-2</v>
      </c>
      <c r="H13" s="55">
        <v>0.1985524018184214</v>
      </c>
      <c r="I13" s="59">
        <v>1.9611058768398801E-3</v>
      </c>
      <c r="J13" s="56">
        <v>3.3461369023580476E-2</v>
      </c>
      <c r="K13" s="54">
        <v>1.838536759537388E-4</v>
      </c>
      <c r="L13" s="54">
        <v>6.2019973355061278E-2</v>
      </c>
    </row>
    <row r="14" spans="2:14" x14ac:dyDescent="0.25">
      <c r="B14" s="7" t="s">
        <v>154</v>
      </c>
      <c r="C14" s="59">
        <v>0.12011300106366325</v>
      </c>
      <c r="D14" s="56">
        <v>0.87988699893633682</v>
      </c>
      <c r="E14" s="54">
        <v>0.2679658444669113</v>
      </c>
      <c r="F14" s="55">
        <v>0.47597212548647122</v>
      </c>
      <c r="G14" s="56">
        <v>1.3264364598930052E-2</v>
      </c>
      <c r="H14" s="55">
        <v>0.18687494196014881</v>
      </c>
      <c r="I14" s="59">
        <v>5.7628182032169999E-4</v>
      </c>
      <c r="J14" s="56">
        <v>2.3241983987505755E-2</v>
      </c>
      <c r="K14" s="54">
        <v>2.9345939378163836E-4</v>
      </c>
      <c r="L14" s="54">
        <v>3.1810998285929565E-2</v>
      </c>
    </row>
    <row r="15" spans="2:14" x14ac:dyDescent="0.25">
      <c r="B15" s="7" t="s">
        <v>155</v>
      </c>
      <c r="C15" s="59">
        <v>0.17160109789570169</v>
      </c>
      <c r="D15" s="56">
        <v>0.82839890210429823</v>
      </c>
      <c r="E15" s="54">
        <v>0.17541302235179823</v>
      </c>
      <c r="F15" s="55">
        <v>0.56374238006891164</v>
      </c>
      <c r="G15" s="56">
        <v>1.7625231910946351E-2</v>
      </c>
      <c r="H15" s="55">
        <v>0.20708543157522566</v>
      </c>
      <c r="I15" s="59">
        <v>8.8347027122538034E-5</v>
      </c>
      <c r="J15" s="56">
        <v>8.3487940630798431E-3</v>
      </c>
      <c r="K15" s="54">
        <v>0</v>
      </c>
      <c r="L15" s="54">
        <v>2.76967930029157E-2</v>
      </c>
    </row>
    <row r="16" spans="2:14" x14ac:dyDescent="0.25">
      <c r="B16" s="7" t="s">
        <v>156</v>
      </c>
      <c r="C16" s="59">
        <v>0.1461080251820234</v>
      </c>
      <c r="D16" s="56">
        <v>0.85389197481797663</v>
      </c>
      <c r="E16" s="54">
        <v>0.19987068255169518</v>
      </c>
      <c r="F16" s="55">
        <v>0.56282034326293584</v>
      </c>
      <c r="G16" s="56">
        <v>1.4661794014172847E-2</v>
      </c>
      <c r="H16" s="55">
        <v>0.1977959003798781</v>
      </c>
      <c r="I16" s="59">
        <v>1.3831881145446074E-4</v>
      </c>
      <c r="J16" s="56">
        <v>1.8304189382473638E-2</v>
      </c>
      <c r="K16" s="54">
        <v>0</v>
      </c>
      <c r="L16" s="54">
        <v>6.4087715973900191E-3</v>
      </c>
    </row>
    <row r="17" spans="2:12" x14ac:dyDescent="0.25">
      <c r="B17" s="7" t="s">
        <v>157</v>
      </c>
      <c r="C17" s="59">
        <v>0.21840734649122789</v>
      </c>
      <c r="D17" s="56">
        <v>0.78159265350877205</v>
      </c>
      <c r="E17" s="54">
        <v>0.1966681280140288</v>
      </c>
      <c r="F17" s="55">
        <v>0.39438842612889136</v>
      </c>
      <c r="G17" s="56">
        <v>2.7970188513809738E-2</v>
      </c>
      <c r="H17" s="55">
        <v>0.31635247698377861</v>
      </c>
      <c r="I17" s="59">
        <v>0</v>
      </c>
      <c r="J17" s="56">
        <v>3.9456378781236305E-2</v>
      </c>
      <c r="K17" s="54">
        <v>0</v>
      </c>
      <c r="L17" s="54">
        <v>2.5164401578255145E-2</v>
      </c>
    </row>
    <row r="18" spans="2:12" x14ac:dyDescent="0.25">
      <c r="B18" s="7" t="s">
        <v>158</v>
      </c>
      <c r="C18" s="59">
        <v>0.22661029147175205</v>
      </c>
      <c r="D18" s="56">
        <v>0.77338970852824795</v>
      </c>
      <c r="E18" s="54">
        <v>0.3680353611725023</v>
      </c>
      <c r="F18" s="55">
        <v>0.30068628591369095</v>
      </c>
      <c r="G18" s="56">
        <v>4.6876817494474761E-2</v>
      </c>
      <c r="H18" s="55">
        <v>0.26241712225194824</v>
      </c>
      <c r="I18" s="59">
        <v>0</v>
      </c>
      <c r="J18" s="56">
        <v>0</v>
      </c>
      <c r="K18" s="54">
        <v>0</v>
      </c>
      <c r="L18" s="54">
        <v>2.1984413167383962E-2</v>
      </c>
    </row>
    <row r="19" spans="2:12" x14ac:dyDescent="0.25">
      <c r="B19" s="7" t="s">
        <v>159</v>
      </c>
      <c r="C19" s="59">
        <v>0.16047276519369982</v>
      </c>
      <c r="D19" s="56">
        <v>0.83952723480630009</v>
      </c>
      <c r="E19" s="54">
        <v>0.25881070995050681</v>
      </c>
      <c r="F19" s="55">
        <v>0.39258267691194515</v>
      </c>
      <c r="G19" s="56">
        <v>1.7667867332698498E-2</v>
      </c>
      <c r="H19" s="55">
        <v>0.19636482231461913</v>
      </c>
      <c r="I19" s="59">
        <v>5.132745166492296E-2</v>
      </c>
      <c r="J19" s="56">
        <v>2.6351235507704591E-2</v>
      </c>
      <c r="K19" s="54">
        <v>1.0329168837455275E-2</v>
      </c>
      <c r="L19" s="54">
        <v>4.6566067480147293E-2</v>
      </c>
    </row>
    <row r="20" spans="2:12" x14ac:dyDescent="0.25">
      <c r="B20" s="28" t="s">
        <v>8</v>
      </c>
      <c r="C20" s="64">
        <v>0.1234141744734802</v>
      </c>
      <c r="D20" s="65">
        <v>0.87658582552651976</v>
      </c>
      <c r="E20" s="66">
        <v>0.4441897307563315</v>
      </c>
      <c r="F20" s="67">
        <v>0.32316842680230606</v>
      </c>
      <c r="G20" s="65">
        <v>1.5136938585575301E-2</v>
      </c>
      <c r="H20" s="67">
        <v>0.1873027417368138</v>
      </c>
      <c r="I20" s="64">
        <v>1.8971092261335903E-3</v>
      </c>
      <c r="J20" s="65">
        <v>3.003811681107393E-3</v>
      </c>
      <c r="K20" s="66">
        <v>7.7010672103784076E-4</v>
      </c>
      <c r="L20" s="66">
        <v>2.4531134490694412E-2</v>
      </c>
    </row>
    <row r="21" spans="2:12" x14ac:dyDescent="0.25">
      <c r="B21" s="7" t="s">
        <v>160</v>
      </c>
      <c r="C21" s="59">
        <v>0.18267051362593628</v>
      </c>
      <c r="D21" s="56">
        <v>0.81732948637406366</v>
      </c>
      <c r="E21" s="54">
        <v>0.22853380492366693</v>
      </c>
      <c r="F21" s="55">
        <v>0.23892269803186975</v>
      </c>
      <c r="G21" s="56">
        <v>1.1493512996161179E-2</v>
      </c>
      <c r="H21" s="55">
        <v>0.30320781912106332</v>
      </c>
      <c r="I21" s="59">
        <v>8.6067701971252408E-2</v>
      </c>
      <c r="J21" s="56">
        <v>3.9077944186948016E-2</v>
      </c>
      <c r="K21" s="54">
        <v>5.613110998125225E-3</v>
      </c>
      <c r="L21" s="54">
        <v>8.7083407770913224E-2</v>
      </c>
    </row>
    <row r="22" spans="2:12" x14ac:dyDescent="0.25">
      <c r="B22" s="7" t="s">
        <v>161</v>
      </c>
      <c r="C22" s="59">
        <v>0.18929378011982823</v>
      </c>
      <c r="D22" s="56">
        <v>0.81070621988017189</v>
      </c>
      <c r="E22" s="54">
        <v>0.20341372678117492</v>
      </c>
      <c r="F22" s="55">
        <v>0.36444959381626568</v>
      </c>
      <c r="G22" s="56">
        <v>1.5431679583610615E-2</v>
      </c>
      <c r="H22" s="55">
        <v>0.39529302857882515</v>
      </c>
      <c r="I22" s="59">
        <v>1.3382482025077228E-3</v>
      </c>
      <c r="J22" s="56">
        <v>7.583406480877096E-3</v>
      </c>
      <c r="K22" s="54">
        <v>0</v>
      </c>
      <c r="L22" s="54">
        <v>1.2490316556738748E-2</v>
      </c>
    </row>
    <row r="23" spans="2:12" x14ac:dyDescent="0.25">
      <c r="B23" s="7" t="s">
        <v>11</v>
      </c>
      <c r="C23" s="59">
        <v>0.16412851467936021</v>
      </c>
      <c r="D23" s="56">
        <v>0.83587148532063982</v>
      </c>
      <c r="E23" s="54">
        <v>0.19837735629182529</v>
      </c>
      <c r="F23" s="55">
        <v>0.26294149909213321</v>
      </c>
      <c r="G23" s="56">
        <v>5.4994517019400245E-2</v>
      </c>
      <c r="H23" s="55">
        <v>0.46727018067369713</v>
      </c>
      <c r="I23" s="59">
        <v>2.7818781951276087E-4</v>
      </c>
      <c r="J23" s="56">
        <v>1.5763976439056449E-3</v>
      </c>
      <c r="K23" s="54">
        <v>0</v>
      </c>
      <c r="L23" s="54">
        <v>1.456186145952589E-2</v>
      </c>
    </row>
    <row r="24" spans="2:12" x14ac:dyDescent="0.25">
      <c r="B24" s="7" t="s">
        <v>12</v>
      </c>
      <c r="C24" s="59">
        <v>0.1807794283683182</v>
      </c>
      <c r="D24" s="56">
        <v>0.81922057163168172</v>
      </c>
      <c r="E24" s="54">
        <v>0.21327705169278913</v>
      </c>
      <c r="F24" s="55">
        <v>0.28637283350024451</v>
      </c>
      <c r="G24" s="56">
        <v>2.2697222907789336E-2</v>
      </c>
      <c r="H24" s="55">
        <v>0.37129815092523094</v>
      </c>
      <c r="I24" s="59">
        <v>3.8226802393181367E-2</v>
      </c>
      <c r="J24" s="56">
        <v>2.0019503286559385E-2</v>
      </c>
      <c r="K24" s="54">
        <v>2.4597330395425766E-3</v>
      </c>
      <c r="L24" s="54">
        <v>4.5648702254662894E-2</v>
      </c>
    </row>
    <row r="25" spans="2:12" x14ac:dyDescent="0.25">
      <c r="B25" s="4" t="s">
        <v>13</v>
      </c>
      <c r="C25" s="52">
        <v>0.22289773324043971</v>
      </c>
      <c r="D25" s="53">
        <v>0.7771022667595604</v>
      </c>
      <c r="E25" s="57">
        <v>0.28158427097361949</v>
      </c>
      <c r="F25" s="58">
        <v>0.19632396304500782</v>
      </c>
      <c r="G25" s="53">
        <v>5.7628868007200571E-3</v>
      </c>
      <c r="H25" s="58">
        <v>0.13934581932689818</v>
      </c>
      <c r="I25" s="52">
        <v>0.21191064822717723</v>
      </c>
      <c r="J25" s="53">
        <v>4.1005646715414963E-2</v>
      </c>
      <c r="K25" s="57">
        <v>5.3056434568312563E-2</v>
      </c>
      <c r="L25" s="57">
        <v>7.1010330342849634E-2</v>
      </c>
    </row>
    <row r="26" spans="2:12" x14ac:dyDescent="0.25">
      <c r="B26" s="7" t="s">
        <v>14</v>
      </c>
      <c r="C26" s="59">
        <v>0.26250960978087673</v>
      </c>
      <c r="D26" s="56">
        <v>0.73749039021912333</v>
      </c>
      <c r="E26" s="54">
        <v>0.22971203440209445</v>
      </c>
      <c r="F26" s="55">
        <v>0.17308022521165356</v>
      </c>
      <c r="G26" s="56">
        <v>4.4432033224005657E-2</v>
      </c>
      <c r="H26" s="55">
        <v>0.4617044998348217</v>
      </c>
      <c r="I26" s="59">
        <v>2.1736201225666787E-2</v>
      </c>
      <c r="J26" s="56">
        <v>4.5689659439893098E-3</v>
      </c>
      <c r="K26" s="54">
        <v>3.4141979981262773E-3</v>
      </c>
      <c r="L26" s="54">
        <v>6.1351842159642365E-2</v>
      </c>
    </row>
    <row r="27" spans="2:12" x14ac:dyDescent="0.25">
      <c r="B27" s="7" t="s">
        <v>20</v>
      </c>
      <c r="C27" s="59">
        <v>0.16983591555989194</v>
      </c>
      <c r="D27" s="56">
        <v>0.83016408444010814</v>
      </c>
      <c r="E27" s="54">
        <v>0.51308663014825318</v>
      </c>
      <c r="F27" s="55">
        <v>0.23820298363416967</v>
      </c>
      <c r="G27" s="56">
        <v>1.8648376151095179E-2</v>
      </c>
      <c r="H27" s="55">
        <v>0.14482541337722427</v>
      </c>
      <c r="I27" s="59">
        <v>2.7460287512962433E-2</v>
      </c>
      <c r="J27" s="56">
        <v>1.7505865914183107E-2</v>
      </c>
      <c r="K27" s="54">
        <v>6.644342347576695E-3</v>
      </c>
      <c r="L27" s="54">
        <v>3.3626100914535405E-2</v>
      </c>
    </row>
    <row r="28" spans="2:12" x14ac:dyDescent="0.25">
      <c r="B28" s="9" t="s">
        <v>16</v>
      </c>
      <c r="C28" s="60">
        <v>0.22364079961401079</v>
      </c>
      <c r="D28" s="61">
        <v>0.77635920038598916</v>
      </c>
      <c r="E28" s="62">
        <v>0.3321223570000873</v>
      </c>
      <c r="F28" s="63">
        <v>0.20023802147313999</v>
      </c>
      <c r="G28" s="61">
        <v>2.4251946485356404E-2</v>
      </c>
      <c r="H28" s="63">
        <v>0.26260689838650542</v>
      </c>
      <c r="I28" s="60">
        <v>8.4315242147077904E-2</v>
      </c>
      <c r="J28" s="61">
        <v>2.0144415362047939E-2</v>
      </c>
      <c r="K28" s="62">
        <v>2.0275231801864167E-2</v>
      </c>
      <c r="L28" s="62">
        <v>5.6045887343921068E-2</v>
      </c>
    </row>
    <row r="29" spans="2:12" x14ac:dyDescent="0.25">
      <c r="B29" s="7" t="s">
        <v>17</v>
      </c>
      <c r="C29" s="59">
        <v>0.39281415014907128</v>
      </c>
      <c r="D29" s="56">
        <v>0.60718584985092872</v>
      </c>
      <c r="E29" s="54">
        <v>0.12950321029904677</v>
      </c>
      <c r="F29" s="55">
        <v>0.22752350179062378</v>
      </c>
      <c r="G29" s="56">
        <v>0.149699021234213</v>
      </c>
      <c r="H29" s="55">
        <v>0.40999810027437106</v>
      </c>
      <c r="I29" s="59">
        <v>8.0367943294160017E-4</v>
      </c>
      <c r="J29" s="56">
        <v>3.9215189033867441E-2</v>
      </c>
      <c r="K29" s="54">
        <v>0</v>
      </c>
      <c r="L29" s="54">
        <v>4.3257297934936337E-2</v>
      </c>
    </row>
    <row r="30" spans="2:12" x14ac:dyDescent="0.25">
      <c r="B30" s="68" t="s">
        <v>0</v>
      </c>
      <c r="C30" s="69">
        <v>0.16256868557273232</v>
      </c>
      <c r="D30" s="70">
        <v>0.83743131442726781</v>
      </c>
      <c r="E30" s="71">
        <v>0.2715299691431286</v>
      </c>
      <c r="F30" s="72">
        <v>0.33811519889374869</v>
      </c>
      <c r="G30" s="70">
        <v>2.0862401316617079E-2</v>
      </c>
      <c r="H30" s="72">
        <v>0.26299500485447869</v>
      </c>
      <c r="I30" s="69">
        <v>3.9150109328595847E-2</v>
      </c>
      <c r="J30" s="70">
        <v>1.9347013897767672E-2</v>
      </c>
      <c r="K30" s="71">
        <v>7.2617564984823165E-3</v>
      </c>
      <c r="L30" s="71">
        <v>4.0738546067181039E-2</v>
      </c>
    </row>
    <row r="31" spans="2:12" x14ac:dyDescent="0.25">
      <c r="B31" s="40" t="s">
        <v>162</v>
      </c>
    </row>
    <row r="32" spans="2:12" x14ac:dyDescent="0.25">
      <c r="B32" s="40" t="s">
        <v>46</v>
      </c>
    </row>
  </sheetData>
  <mergeCells count="3">
    <mergeCell ref="C2:C3"/>
    <mergeCell ref="D2:D3"/>
    <mergeCell ref="E2:L2"/>
  </mergeCells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E15"/>
  <sheetViews>
    <sheetView workbookViewId="0"/>
  </sheetViews>
  <sheetFormatPr baseColWidth="10" defaultColWidth="11.5703125" defaultRowHeight="15" x14ac:dyDescent="0.25"/>
  <cols>
    <col min="1" max="1" width="5.7109375" style="1" customWidth="1"/>
    <col min="2" max="2" width="24.28515625" style="1" customWidth="1"/>
    <col min="3" max="5" width="8.7109375" style="1" customWidth="1"/>
    <col min="6" max="6" width="5.7109375" style="1" customWidth="1"/>
    <col min="7" max="8" width="11.5703125" style="1"/>
    <col min="9" max="10" width="5.85546875" style="1" bestFit="1" customWidth="1"/>
    <col min="11" max="12" width="11.5703125" style="1"/>
    <col min="13" max="13" width="9.28515625" style="1" customWidth="1"/>
    <col min="14" max="16384" width="11.5703125" style="1"/>
  </cols>
  <sheetData>
    <row r="1" spans="2:5" x14ac:dyDescent="0.25">
      <c r="B1" s="1" t="s">
        <v>169</v>
      </c>
    </row>
    <row r="2" spans="2:5" x14ac:dyDescent="0.25">
      <c r="C2" s="13" t="s">
        <v>39</v>
      </c>
      <c r="D2" s="14" t="s">
        <v>40</v>
      </c>
      <c r="E2" s="15" t="s">
        <v>41</v>
      </c>
    </row>
    <row r="3" spans="2:5" x14ac:dyDescent="0.25">
      <c r="B3" s="17" t="s">
        <v>42</v>
      </c>
      <c r="C3" s="18">
        <v>68301.831006411914</v>
      </c>
      <c r="D3" s="18">
        <v>67529.917471992565</v>
      </c>
      <c r="E3" s="19">
        <v>218008.26408494849</v>
      </c>
    </row>
    <row r="4" spans="2:5" x14ac:dyDescent="0.25">
      <c r="B4" s="21" t="s">
        <v>43</v>
      </c>
      <c r="C4" s="22">
        <v>0.19303026390827657</v>
      </c>
      <c r="D4" s="23">
        <v>0.19084873127484908</v>
      </c>
      <c r="E4" s="23">
        <v>0.61612100481687448</v>
      </c>
    </row>
    <row r="5" spans="2:5" x14ac:dyDescent="0.25">
      <c r="B5" s="24" t="s">
        <v>44</v>
      </c>
      <c r="C5" s="25">
        <v>0.66045117989668345</v>
      </c>
      <c r="D5" s="26">
        <v>0.60338989586187153</v>
      </c>
      <c r="E5" s="26">
        <v>0.71101902278351903</v>
      </c>
    </row>
    <row r="6" spans="2:5" x14ac:dyDescent="0.25">
      <c r="B6" s="40" t="s">
        <v>162</v>
      </c>
    </row>
    <row r="7" spans="2:5" x14ac:dyDescent="0.25">
      <c r="B7" s="40" t="s">
        <v>46</v>
      </c>
    </row>
    <row r="9" spans="2:5" x14ac:dyDescent="0.25">
      <c r="B9" s="1" t="s">
        <v>170</v>
      </c>
    </row>
    <row r="10" spans="2:5" x14ac:dyDescent="0.25">
      <c r="C10" s="13" t="s">
        <v>39</v>
      </c>
      <c r="D10" s="14" t="s">
        <v>40</v>
      </c>
      <c r="E10" s="15" t="s">
        <v>41</v>
      </c>
    </row>
    <row r="11" spans="2:5" x14ac:dyDescent="0.25">
      <c r="B11" s="17" t="s">
        <v>42</v>
      </c>
      <c r="C11" s="18">
        <v>239283.73484420677</v>
      </c>
      <c r="D11" s="18">
        <v>268231.81242302473</v>
      </c>
      <c r="E11" s="19">
        <v>1241798.1854577197</v>
      </c>
    </row>
    <row r="12" spans="2:5" x14ac:dyDescent="0.25">
      <c r="B12" s="21" t="s">
        <v>43</v>
      </c>
      <c r="C12" s="22">
        <v>0.13678720424349972</v>
      </c>
      <c r="D12" s="23">
        <v>0.15333545230059625</v>
      </c>
      <c r="E12" s="23">
        <v>0.70987734345590403</v>
      </c>
    </row>
    <row r="13" spans="2:5" x14ac:dyDescent="0.25">
      <c r="B13" s="24" t="s">
        <v>44</v>
      </c>
      <c r="C13" s="25">
        <v>0.70009223146010746</v>
      </c>
      <c r="D13" s="26">
        <v>0.63793578621391356</v>
      </c>
      <c r="E13" s="26">
        <v>0.59032912415449357</v>
      </c>
    </row>
    <row r="14" spans="2:5" x14ac:dyDescent="0.25">
      <c r="B14" s="40" t="s">
        <v>162</v>
      </c>
    </row>
    <row r="15" spans="2:5" x14ac:dyDescent="0.25">
      <c r="B15" s="40" t="s">
        <v>46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K31"/>
  <sheetViews>
    <sheetView workbookViewId="0"/>
  </sheetViews>
  <sheetFormatPr baseColWidth="10" defaultColWidth="8.85546875" defaultRowHeight="15" x14ac:dyDescent="0.25"/>
  <cols>
    <col min="1" max="1" width="5.5703125" style="1" customWidth="1"/>
    <col min="2" max="2" width="25.140625" style="1" customWidth="1"/>
    <col min="3" max="3" width="8.5703125" style="1" bestFit="1" customWidth="1"/>
    <col min="4" max="4" width="8.85546875" style="1" bestFit="1" customWidth="1"/>
    <col min="5" max="5" width="13" style="1" customWidth="1"/>
    <col min="6" max="6" width="10.7109375" style="1" customWidth="1"/>
    <col min="7" max="7" width="5.7109375" style="1" customWidth="1"/>
    <col min="8" max="8" width="30.140625" style="1" customWidth="1"/>
    <col min="9" max="9" width="14.140625" style="1" customWidth="1"/>
    <col min="10" max="10" width="13.5703125" style="1" customWidth="1"/>
    <col min="11" max="16384" width="8.85546875" style="1"/>
  </cols>
  <sheetData>
    <row r="1" spans="2:10" x14ac:dyDescent="0.25">
      <c r="B1" s="50" t="s">
        <v>195</v>
      </c>
      <c r="C1" s="50"/>
      <c r="D1" s="50"/>
      <c r="E1" s="50"/>
    </row>
    <row r="2" spans="2:10" x14ac:dyDescent="0.25">
      <c r="D2" s="20"/>
    </row>
    <row r="3" spans="2:10" x14ac:dyDescent="0.25">
      <c r="H3" s="82"/>
      <c r="I3" s="82" t="s">
        <v>28</v>
      </c>
      <c r="J3" s="82" t="s">
        <v>29</v>
      </c>
    </row>
    <row r="4" spans="2:10" x14ac:dyDescent="0.25">
      <c r="H4" s="82" t="s">
        <v>30</v>
      </c>
      <c r="I4" s="83">
        <v>0.77786248991629736</v>
      </c>
      <c r="J4" s="83">
        <v>0.22213751008370264</v>
      </c>
    </row>
    <row r="5" spans="2:10" x14ac:dyDescent="0.25">
      <c r="H5" s="82" t="s">
        <v>31</v>
      </c>
      <c r="I5" s="83">
        <v>0.29931172876214579</v>
      </c>
      <c r="J5" s="83">
        <v>0.70068827123785415</v>
      </c>
    </row>
    <row r="6" spans="2:10" x14ac:dyDescent="0.25">
      <c r="H6" s="82" t="s">
        <v>32</v>
      </c>
      <c r="I6" s="83">
        <v>0.35034096292606043</v>
      </c>
      <c r="J6" s="83">
        <v>0.64965903707393957</v>
      </c>
    </row>
    <row r="7" spans="2:10" x14ac:dyDescent="0.25">
      <c r="H7" s="82" t="s">
        <v>33</v>
      </c>
      <c r="I7" s="83">
        <v>0.94683300529703307</v>
      </c>
      <c r="J7" s="84">
        <v>5.316699470296693E-2</v>
      </c>
    </row>
    <row r="8" spans="2:10" x14ac:dyDescent="0.25">
      <c r="H8" s="85" t="s">
        <v>34</v>
      </c>
      <c r="I8" s="83">
        <v>0.91557815332972792</v>
      </c>
      <c r="J8" s="84">
        <v>8.4421846670272083E-2</v>
      </c>
    </row>
    <row r="9" spans="2:10" x14ac:dyDescent="0.25">
      <c r="H9" s="82" t="s">
        <v>35</v>
      </c>
      <c r="I9" s="84">
        <v>0.54119227275049497</v>
      </c>
      <c r="J9" s="83">
        <v>0.45880772724950503</v>
      </c>
    </row>
    <row r="10" spans="2:10" x14ac:dyDescent="0.25">
      <c r="H10" s="82" t="s">
        <v>36</v>
      </c>
      <c r="I10" s="83">
        <v>0.30387196322434101</v>
      </c>
      <c r="J10" s="83">
        <v>0.69612803677565904</v>
      </c>
    </row>
    <row r="11" spans="2:10" x14ac:dyDescent="0.25">
      <c r="H11" s="82" t="s">
        <v>37</v>
      </c>
      <c r="I11" s="83">
        <v>0.53870870539775595</v>
      </c>
      <c r="J11" s="83">
        <v>0.46129129460224405</v>
      </c>
    </row>
    <row r="12" spans="2:10" x14ac:dyDescent="0.25">
      <c r="H12" s="82" t="s">
        <v>38</v>
      </c>
      <c r="I12" s="83">
        <v>0.76351594032311698</v>
      </c>
      <c r="J12" s="83">
        <v>0.23648405967688302</v>
      </c>
    </row>
    <row r="17" spans="2:11" x14ac:dyDescent="0.25">
      <c r="F17" s="40"/>
    </row>
    <row r="18" spans="2:11" x14ac:dyDescent="0.25">
      <c r="B18" s="40" t="s">
        <v>162</v>
      </c>
      <c r="F18" s="40"/>
    </row>
    <row r="19" spans="2:11" x14ac:dyDescent="0.25">
      <c r="B19" s="40" t="s">
        <v>46</v>
      </c>
    </row>
    <row r="23" spans="2:11" x14ac:dyDescent="0.25">
      <c r="E23" s="16"/>
      <c r="F23" s="16"/>
      <c r="G23" s="16"/>
      <c r="H23" s="16"/>
      <c r="I23" s="16"/>
      <c r="J23" s="16"/>
      <c r="K23" s="20"/>
    </row>
    <row r="24" spans="2:11" x14ac:dyDescent="0.25">
      <c r="E24" s="16"/>
      <c r="F24" s="16"/>
      <c r="G24" s="16"/>
      <c r="H24" s="16"/>
      <c r="I24" s="16"/>
      <c r="J24" s="16"/>
      <c r="K24" s="20"/>
    </row>
    <row r="25" spans="2:11" x14ac:dyDescent="0.25">
      <c r="E25" s="16"/>
      <c r="F25" s="16"/>
      <c r="G25" s="16"/>
      <c r="H25" s="16"/>
      <c r="I25" s="16"/>
      <c r="J25" s="16"/>
      <c r="K25" s="20"/>
    </row>
    <row r="26" spans="2:11" x14ac:dyDescent="0.25">
      <c r="E26" s="16"/>
      <c r="F26" s="16"/>
      <c r="G26" s="16"/>
      <c r="H26" s="16"/>
      <c r="I26" s="16"/>
      <c r="J26" s="16"/>
      <c r="K26" s="20"/>
    </row>
    <row r="27" spans="2:11" x14ac:dyDescent="0.25">
      <c r="E27" s="16"/>
      <c r="F27" s="16"/>
      <c r="G27" s="16"/>
      <c r="H27" s="16"/>
      <c r="I27" s="16"/>
      <c r="J27" s="16"/>
      <c r="K27" s="20"/>
    </row>
    <row r="28" spans="2:11" x14ac:dyDescent="0.25">
      <c r="E28" s="16"/>
      <c r="F28" s="16"/>
      <c r="G28" s="16"/>
      <c r="H28" s="16"/>
      <c r="I28" s="16"/>
      <c r="J28" s="16"/>
      <c r="K28" s="20"/>
    </row>
    <row r="29" spans="2:11" x14ac:dyDescent="0.25">
      <c r="E29" s="16"/>
      <c r="F29" s="16"/>
      <c r="G29" s="16"/>
      <c r="H29" s="16"/>
      <c r="I29" s="16"/>
      <c r="J29" s="16"/>
      <c r="K29" s="20"/>
    </row>
    <row r="30" spans="2:11" x14ac:dyDescent="0.25">
      <c r="E30" s="16"/>
      <c r="F30" s="16"/>
      <c r="G30" s="16"/>
      <c r="H30" s="16"/>
      <c r="I30" s="16"/>
      <c r="J30" s="16"/>
      <c r="K30" s="20"/>
    </row>
    <row r="31" spans="2:11" x14ac:dyDescent="0.25">
      <c r="E31" s="16"/>
      <c r="F31" s="16"/>
      <c r="G31" s="16"/>
      <c r="H31" s="16"/>
      <c r="I31" s="16"/>
      <c r="J31" s="16"/>
      <c r="K31" s="20"/>
    </row>
  </sheetData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E31"/>
  <sheetViews>
    <sheetView workbookViewId="0"/>
  </sheetViews>
  <sheetFormatPr baseColWidth="10" defaultRowHeight="15" x14ac:dyDescent="0.25"/>
  <cols>
    <col min="1" max="1" width="5.7109375" style="1" customWidth="1"/>
    <col min="2" max="2" width="37.85546875" style="1" customWidth="1"/>
    <col min="3" max="4" width="15.5703125" style="1" customWidth="1"/>
    <col min="5" max="5" width="16.85546875" style="1" customWidth="1"/>
    <col min="6" max="6" width="1.5703125" style="1" customWidth="1"/>
    <col min="7" max="16384" width="11.42578125" style="1"/>
  </cols>
  <sheetData>
    <row r="1" spans="2:5" x14ac:dyDescent="0.25">
      <c r="B1" s="38" t="s">
        <v>196</v>
      </c>
    </row>
    <row r="2" spans="2:5" x14ac:dyDescent="0.25">
      <c r="B2" s="98" t="s">
        <v>1</v>
      </c>
      <c r="C2" s="99" t="s">
        <v>70</v>
      </c>
      <c r="D2" s="100" t="s">
        <v>75</v>
      </c>
      <c r="E2" s="100" t="s">
        <v>197</v>
      </c>
    </row>
    <row r="3" spans="2:5" x14ac:dyDescent="0.25">
      <c r="B3" s="4" t="s">
        <v>3</v>
      </c>
      <c r="C3" s="31">
        <v>0.13086307494127461</v>
      </c>
      <c r="D3" s="32">
        <v>0.86913692505872542</v>
      </c>
      <c r="E3" s="32">
        <v>1</v>
      </c>
    </row>
    <row r="4" spans="2:5" x14ac:dyDescent="0.25">
      <c r="B4" s="7" t="s">
        <v>4</v>
      </c>
      <c r="C4" s="33">
        <v>0.10894264247755103</v>
      </c>
      <c r="D4" s="34">
        <v>0.89105735752244897</v>
      </c>
      <c r="E4" s="34">
        <v>1</v>
      </c>
    </row>
    <row r="5" spans="2:5" x14ac:dyDescent="0.25">
      <c r="B5" s="7" t="s">
        <v>5</v>
      </c>
      <c r="C5" s="33">
        <v>9.1472868217054429E-2</v>
      </c>
      <c r="D5" s="34">
        <v>0.90852713178294553</v>
      </c>
      <c r="E5" s="34">
        <v>1</v>
      </c>
    </row>
    <row r="6" spans="2:5" x14ac:dyDescent="0.25">
      <c r="B6" s="7" t="s">
        <v>6</v>
      </c>
      <c r="C6" s="33">
        <v>0.16358598544682371</v>
      </c>
      <c r="D6" s="34">
        <v>0.83641401455317632</v>
      </c>
      <c r="E6" s="34">
        <v>1</v>
      </c>
    </row>
    <row r="7" spans="2:5" x14ac:dyDescent="0.25">
      <c r="B7" s="11" t="s">
        <v>7</v>
      </c>
      <c r="C7" s="35">
        <v>0.11081324122758733</v>
      </c>
      <c r="D7" s="101">
        <v>0.88918675877241271</v>
      </c>
      <c r="E7" s="101">
        <v>1</v>
      </c>
    </row>
    <row r="8" spans="2:5" x14ac:dyDescent="0.25">
      <c r="B8" s="7" t="s">
        <v>149</v>
      </c>
      <c r="C8" s="33">
        <v>0.24086297518642727</v>
      </c>
      <c r="D8" s="34">
        <v>0.7591370248135727</v>
      </c>
      <c r="E8" s="34">
        <v>1</v>
      </c>
    </row>
    <row r="9" spans="2:5" x14ac:dyDescent="0.25">
      <c r="B9" s="7" t="s">
        <v>150</v>
      </c>
      <c r="C9" s="33">
        <v>0.1084693303320183</v>
      </c>
      <c r="D9" s="34">
        <v>0.89153066966798167</v>
      </c>
      <c r="E9" s="34">
        <v>1</v>
      </c>
    </row>
    <row r="10" spans="2:5" x14ac:dyDescent="0.25">
      <c r="B10" s="7" t="s">
        <v>151</v>
      </c>
      <c r="C10" s="33">
        <v>9.7473915431080013E-2</v>
      </c>
      <c r="D10" s="34">
        <v>0.90252608456892003</v>
      </c>
      <c r="E10" s="34">
        <v>1</v>
      </c>
    </row>
    <row r="11" spans="2:5" x14ac:dyDescent="0.25">
      <c r="B11" s="7" t="s">
        <v>152</v>
      </c>
      <c r="C11" s="33">
        <v>0.10018495684340493</v>
      </c>
      <c r="D11" s="34">
        <v>0.89981504315659511</v>
      </c>
      <c r="E11" s="34">
        <v>1</v>
      </c>
    </row>
    <row r="12" spans="2:5" x14ac:dyDescent="0.25">
      <c r="B12" s="7" t="s">
        <v>153</v>
      </c>
      <c r="C12" s="33">
        <v>0.11432451896783462</v>
      </c>
      <c r="D12" s="34">
        <v>0.88567548103216542</v>
      </c>
      <c r="E12" s="34">
        <v>1</v>
      </c>
    </row>
    <row r="13" spans="2:5" x14ac:dyDescent="0.25">
      <c r="B13" s="7" t="s">
        <v>154</v>
      </c>
      <c r="C13" s="33">
        <v>0.12011300106366325</v>
      </c>
      <c r="D13" s="34">
        <v>0.87988699893633671</v>
      </c>
      <c r="E13" s="34">
        <v>1</v>
      </c>
    </row>
    <row r="14" spans="2:5" x14ac:dyDescent="0.25">
      <c r="B14" s="7" t="s">
        <v>155</v>
      </c>
      <c r="C14" s="33">
        <v>0.17160109789570169</v>
      </c>
      <c r="D14" s="34">
        <v>0.82839890210429834</v>
      </c>
      <c r="E14" s="34">
        <v>1</v>
      </c>
    </row>
    <row r="15" spans="2:5" x14ac:dyDescent="0.25">
      <c r="B15" s="7" t="s">
        <v>156</v>
      </c>
      <c r="C15" s="33">
        <v>0.1461080251820234</v>
      </c>
      <c r="D15" s="34">
        <v>0.85389197481797663</v>
      </c>
      <c r="E15" s="34">
        <v>1</v>
      </c>
    </row>
    <row r="16" spans="2:5" x14ac:dyDescent="0.25">
      <c r="B16" s="7" t="s">
        <v>157</v>
      </c>
      <c r="C16" s="33">
        <v>0.21840734649122787</v>
      </c>
      <c r="D16" s="34">
        <v>0.78159265350877216</v>
      </c>
      <c r="E16" s="34">
        <v>1</v>
      </c>
    </row>
    <row r="17" spans="2:5" x14ac:dyDescent="0.25">
      <c r="B17" s="7" t="s">
        <v>158</v>
      </c>
      <c r="C17" s="33">
        <v>0.22661029147175207</v>
      </c>
      <c r="D17" s="34">
        <v>0.77338970852824795</v>
      </c>
      <c r="E17" s="34">
        <v>1</v>
      </c>
    </row>
    <row r="18" spans="2:5" x14ac:dyDescent="0.25">
      <c r="B18" s="102" t="s">
        <v>159</v>
      </c>
      <c r="C18" s="103">
        <v>0.16047276519369982</v>
      </c>
      <c r="D18" s="104">
        <v>0.8395272348063002</v>
      </c>
      <c r="E18" s="104">
        <v>1</v>
      </c>
    </row>
    <row r="19" spans="2:5" x14ac:dyDescent="0.25">
      <c r="B19" s="28" t="s">
        <v>8</v>
      </c>
      <c r="C19" s="105">
        <v>0.1234141744734802</v>
      </c>
      <c r="D19" s="106">
        <v>0.87658582552651976</v>
      </c>
      <c r="E19" s="106">
        <v>1</v>
      </c>
    </row>
    <row r="20" spans="2:5" x14ac:dyDescent="0.25">
      <c r="B20" s="4" t="s">
        <v>160</v>
      </c>
      <c r="C20" s="31">
        <v>0.18267051362593628</v>
      </c>
      <c r="D20" s="32">
        <v>0.81732948637406366</v>
      </c>
      <c r="E20" s="32">
        <v>1</v>
      </c>
    </row>
    <row r="21" spans="2:5" x14ac:dyDescent="0.25">
      <c r="B21" s="7" t="s">
        <v>161</v>
      </c>
      <c r="C21" s="33">
        <v>0.18929378011982817</v>
      </c>
      <c r="D21" s="34">
        <v>0.81070621988017177</v>
      </c>
      <c r="E21" s="34">
        <v>1</v>
      </c>
    </row>
    <row r="22" spans="2:5" x14ac:dyDescent="0.25">
      <c r="B22" s="7" t="s">
        <v>11</v>
      </c>
      <c r="C22" s="33">
        <v>0.16412851467936021</v>
      </c>
      <c r="D22" s="34">
        <v>0.83587148532063982</v>
      </c>
      <c r="E22" s="34">
        <v>1</v>
      </c>
    </row>
    <row r="23" spans="2:5" x14ac:dyDescent="0.25">
      <c r="B23" s="11" t="s">
        <v>12</v>
      </c>
      <c r="C23" s="35">
        <v>0.18077942836831823</v>
      </c>
      <c r="D23" s="101">
        <v>0.81922057163168183</v>
      </c>
      <c r="E23" s="101">
        <v>1</v>
      </c>
    </row>
    <row r="24" spans="2:5" x14ac:dyDescent="0.25">
      <c r="B24" s="7" t="s">
        <v>13</v>
      </c>
      <c r="C24" s="33">
        <v>0.22289773324043971</v>
      </c>
      <c r="D24" s="34">
        <v>0.77710226675956029</v>
      </c>
      <c r="E24" s="34">
        <v>1</v>
      </c>
    </row>
    <row r="25" spans="2:5" x14ac:dyDescent="0.25">
      <c r="B25" s="7" t="s">
        <v>14</v>
      </c>
      <c r="C25" s="33">
        <v>0.26250960978087673</v>
      </c>
      <c r="D25" s="34">
        <v>0.73749039021912322</v>
      </c>
      <c r="E25" s="34">
        <v>1</v>
      </c>
    </row>
    <row r="26" spans="2:5" x14ac:dyDescent="0.25">
      <c r="B26" s="7" t="s">
        <v>20</v>
      </c>
      <c r="C26" s="33">
        <v>0.16983591555989191</v>
      </c>
      <c r="D26" s="34">
        <v>0.83016408444010814</v>
      </c>
      <c r="E26" s="34">
        <v>1</v>
      </c>
    </row>
    <row r="27" spans="2:5" x14ac:dyDescent="0.25">
      <c r="B27" s="102" t="s">
        <v>163</v>
      </c>
      <c r="C27" s="103">
        <v>0.22364079961401079</v>
      </c>
      <c r="D27" s="104">
        <v>0.77635920038598916</v>
      </c>
      <c r="E27" s="104">
        <v>1</v>
      </c>
    </row>
    <row r="28" spans="2:5" x14ac:dyDescent="0.25">
      <c r="B28" s="28" t="s">
        <v>17</v>
      </c>
      <c r="C28" s="105">
        <v>0.39281415014907128</v>
      </c>
      <c r="D28" s="106">
        <v>0.60718584985092872</v>
      </c>
      <c r="E28" s="106">
        <v>1</v>
      </c>
    </row>
    <row r="29" spans="2:5" x14ac:dyDescent="0.25">
      <c r="B29" s="11" t="s">
        <v>0</v>
      </c>
      <c r="C29" s="35">
        <v>0.16256868557273232</v>
      </c>
      <c r="D29" s="101">
        <v>0.8374313144272677</v>
      </c>
      <c r="E29" s="101">
        <v>1</v>
      </c>
    </row>
    <row r="30" spans="2:5" x14ac:dyDescent="0.25">
      <c r="B30" s="40" t="s">
        <v>162</v>
      </c>
    </row>
    <row r="31" spans="2:5" x14ac:dyDescent="0.25">
      <c r="B31" s="40" t="s">
        <v>46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D31"/>
  <sheetViews>
    <sheetView workbookViewId="0"/>
  </sheetViews>
  <sheetFormatPr baseColWidth="10" defaultRowHeight="15" x14ac:dyDescent="0.25"/>
  <cols>
    <col min="1" max="1" width="5.7109375" style="1" customWidth="1"/>
    <col min="2" max="2" width="37.85546875" style="1" customWidth="1"/>
    <col min="3" max="4" width="15.5703125" style="1" customWidth="1"/>
    <col min="5" max="5" width="1.5703125" style="1" customWidth="1"/>
    <col min="6" max="16384" width="11.42578125" style="1"/>
  </cols>
  <sheetData>
    <row r="1" spans="2:4" x14ac:dyDescent="0.25">
      <c r="B1" s="38" t="s">
        <v>198</v>
      </c>
    </row>
    <row r="2" spans="2:4" x14ac:dyDescent="0.25">
      <c r="B2" s="98" t="s">
        <v>1</v>
      </c>
      <c r="C2" s="99" t="s">
        <v>199</v>
      </c>
      <c r="D2" s="100" t="s">
        <v>200</v>
      </c>
    </row>
    <row r="3" spans="2:4" x14ac:dyDescent="0.25">
      <c r="B3" s="4" t="s">
        <v>3</v>
      </c>
      <c r="C3" s="31">
        <v>0.58077591198610268</v>
      </c>
      <c r="D3" s="32">
        <v>0.64524847428073207</v>
      </c>
    </row>
    <row r="4" spans="2:4" x14ac:dyDescent="0.25">
      <c r="B4" s="7" t="s">
        <v>4</v>
      </c>
      <c r="C4" s="33">
        <v>0.65769554247266582</v>
      </c>
      <c r="D4" s="34">
        <v>0.71170522707798034</v>
      </c>
    </row>
    <row r="5" spans="2:4" x14ac:dyDescent="0.25">
      <c r="B5" s="7" t="s">
        <v>5</v>
      </c>
      <c r="C5" s="33">
        <v>0.31355932203389864</v>
      </c>
      <c r="D5" s="34">
        <v>0.39761092150170629</v>
      </c>
    </row>
    <row r="6" spans="2:4" x14ac:dyDescent="0.25">
      <c r="B6" s="7" t="s">
        <v>6</v>
      </c>
      <c r="C6" s="33">
        <v>0.60838135038730223</v>
      </c>
      <c r="D6" s="34">
        <v>0.7013810199031173</v>
      </c>
    </row>
    <row r="7" spans="2:4" x14ac:dyDescent="0.25">
      <c r="B7" s="11" t="s">
        <v>7</v>
      </c>
      <c r="C7" s="35">
        <v>0.64272650140030751</v>
      </c>
      <c r="D7" s="101">
        <v>0.69821861061711077</v>
      </c>
    </row>
    <row r="8" spans="2:4" x14ac:dyDescent="0.25">
      <c r="B8" s="7" t="s">
        <v>149</v>
      </c>
      <c r="C8" s="33">
        <v>0.85079928952043138</v>
      </c>
      <c r="D8" s="34">
        <v>0.74108364865950027</v>
      </c>
    </row>
    <row r="9" spans="2:4" x14ac:dyDescent="0.25">
      <c r="B9" s="7" t="s">
        <v>150</v>
      </c>
      <c r="C9" s="33">
        <v>0.79766536964980639</v>
      </c>
      <c r="D9" s="34">
        <v>0.74041344484772509</v>
      </c>
    </row>
    <row r="10" spans="2:4" x14ac:dyDescent="0.25">
      <c r="B10" s="7" t="s">
        <v>151</v>
      </c>
      <c r="C10" s="33">
        <v>0.71408450704225324</v>
      </c>
      <c r="D10" s="34">
        <v>0.69805293580773298</v>
      </c>
    </row>
    <row r="11" spans="2:4" x14ac:dyDescent="0.25">
      <c r="B11" s="7" t="s">
        <v>152</v>
      </c>
      <c r="C11" s="33">
        <v>0.64461538461538526</v>
      </c>
      <c r="D11" s="34">
        <v>0.68670777663583238</v>
      </c>
    </row>
    <row r="12" spans="2:4" x14ac:dyDescent="0.25">
      <c r="B12" s="7" t="s">
        <v>153</v>
      </c>
      <c r="C12" s="33">
        <v>0.58886802578977004</v>
      </c>
      <c r="D12" s="34">
        <v>0.68170667531118501</v>
      </c>
    </row>
    <row r="13" spans="2:4" x14ac:dyDescent="0.25">
      <c r="B13" s="7" t="s">
        <v>154</v>
      </c>
      <c r="C13" s="33">
        <v>0.61636000187091411</v>
      </c>
      <c r="D13" s="34">
        <v>0.66967641810113254</v>
      </c>
    </row>
    <row r="14" spans="2:4" x14ac:dyDescent="0.25">
      <c r="B14" s="7" t="s">
        <v>155</v>
      </c>
      <c r="C14" s="33">
        <v>0.53550863723608477</v>
      </c>
      <c r="D14" s="34">
        <v>0.66182187665665571</v>
      </c>
    </row>
    <row r="15" spans="2:4" x14ac:dyDescent="0.25">
      <c r="B15" s="7" t="s">
        <v>156</v>
      </c>
      <c r="C15" s="33">
        <v>0.56620512404081846</v>
      </c>
      <c r="D15" s="34">
        <v>0.66128706091518641</v>
      </c>
    </row>
    <row r="16" spans="2:4" x14ac:dyDescent="0.25">
      <c r="B16" s="7" t="s">
        <v>157</v>
      </c>
      <c r="C16" s="33">
        <v>0.52839661123313419</v>
      </c>
      <c r="D16" s="34">
        <v>0.65401139850942691</v>
      </c>
    </row>
    <row r="17" spans="2:4" x14ac:dyDescent="0.25">
      <c r="B17" s="7" t="s">
        <v>158</v>
      </c>
      <c r="C17" s="33">
        <v>0.51171099642715356</v>
      </c>
      <c r="D17" s="34">
        <v>0.71303943236012601</v>
      </c>
    </row>
    <row r="18" spans="2:4" x14ac:dyDescent="0.25">
      <c r="B18" s="102" t="s">
        <v>159</v>
      </c>
      <c r="C18" s="103">
        <v>0.63052829579129033</v>
      </c>
      <c r="D18" s="104">
        <v>0.68491233322806322</v>
      </c>
    </row>
    <row r="19" spans="2:4" x14ac:dyDescent="0.25">
      <c r="B19" s="28" t="s">
        <v>8</v>
      </c>
      <c r="C19" s="105">
        <v>0.85510371638232974</v>
      </c>
      <c r="D19" s="106">
        <v>0.8659396319492042</v>
      </c>
    </row>
    <row r="20" spans="2:4" x14ac:dyDescent="0.25">
      <c r="B20" s="4" t="s">
        <v>160</v>
      </c>
      <c r="C20" s="31">
        <v>0.70126763932073344</v>
      </c>
      <c r="D20" s="32">
        <v>0.68918554739564253</v>
      </c>
    </row>
    <row r="21" spans="2:4" x14ac:dyDescent="0.25">
      <c r="B21" s="7" t="s">
        <v>161</v>
      </c>
      <c r="C21" s="33">
        <v>0.51391921397379947</v>
      </c>
      <c r="D21" s="34">
        <v>0.56561199874226664</v>
      </c>
    </row>
    <row r="22" spans="2:4" x14ac:dyDescent="0.25">
      <c r="B22" s="7" t="s">
        <v>11</v>
      </c>
      <c r="C22" s="33">
        <v>0.46124033062165809</v>
      </c>
      <c r="D22" s="34">
        <v>0.47243155964902672</v>
      </c>
    </row>
    <row r="23" spans="2:4" x14ac:dyDescent="0.25">
      <c r="B23" s="11" t="s">
        <v>12</v>
      </c>
      <c r="C23" s="35">
        <v>0.58641815536429365</v>
      </c>
      <c r="D23" s="101">
        <v>0.59858877895981355</v>
      </c>
    </row>
    <row r="24" spans="2:4" x14ac:dyDescent="0.25">
      <c r="B24" s="7" t="s">
        <v>13</v>
      </c>
      <c r="C24" s="33">
        <v>0.8521836391943326</v>
      </c>
      <c r="D24" s="34">
        <v>0.82039369821588304</v>
      </c>
    </row>
    <row r="25" spans="2:4" x14ac:dyDescent="0.25">
      <c r="B25" s="7" t="s">
        <v>14</v>
      </c>
      <c r="C25" s="33">
        <v>0.43119571182468669</v>
      </c>
      <c r="D25" s="34">
        <v>0.44694148052691091</v>
      </c>
    </row>
    <row r="26" spans="2:4" x14ac:dyDescent="0.25">
      <c r="B26" s="7" t="s">
        <v>20</v>
      </c>
      <c r="C26" s="33">
        <v>0.9146811299363613</v>
      </c>
      <c r="D26" s="34">
        <v>0.88369569252163771</v>
      </c>
    </row>
    <row r="27" spans="2:4" x14ac:dyDescent="0.25">
      <c r="B27" s="102" t="s">
        <v>163</v>
      </c>
      <c r="C27" s="103">
        <v>0.66977873895105478</v>
      </c>
      <c r="D27" s="104">
        <v>0.69891664204903958</v>
      </c>
    </row>
    <row r="28" spans="2:4" x14ac:dyDescent="0.25">
      <c r="B28" s="28" t="s">
        <v>17</v>
      </c>
      <c r="C28" s="105">
        <v>0.46096972196529568</v>
      </c>
      <c r="D28" s="106">
        <v>0.57635705837880258</v>
      </c>
    </row>
    <row r="29" spans="2:4" x14ac:dyDescent="0.25">
      <c r="B29" s="11" t="s">
        <v>0</v>
      </c>
      <c r="C29" s="35">
        <v>0.63396489147228963</v>
      </c>
      <c r="D29" s="101">
        <v>0.6860250622794849</v>
      </c>
    </row>
    <row r="30" spans="2:4" x14ac:dyDescent="0.25">
      <c r="B30" s="40" t="s">
        <v>162</v>
      </c>
    </row>
    <row r="31" spans="2:4" x14ac:dyDescent="0.25">
      <c r="B31" s="40" t="s">
        <v>46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D31"/>
  <sheetViews>
    <sheetView workbookViewId="0"/>
  </sheetViews>
  <sheetFormatPr baseColWidth="10" defaultColWidth="9.140625" defaultRowHeight="15" x14ac:dyDescent="0.25"/>
  <cols>
    <col min="1" max="1" width="5.7109375" style="1" customWidth="1"/>
    <col min="2" max="2" width="37.85546875" style="1" customWidth="1"/>
    <col min="3" max="3" width="16.5703125" style="1" customWidth="1"/>
    <col min="4" max="4" width="15" style="1" customWidth="1"/>
    <col min="5" max="6" width="13" style="1" customWidth="1"/>
    <col min="7" max="16384" width="9.140625" style="1"/>
  </cols>
  <sheetData>
    <row r="1" spans="2:4" x14ac:dyDescent="0.25">
      <c r="B1" s="38" t="s">
        <v>85</v>
      </c>
    </row>
    <row r="2" spans="2:4" ht="30.75" customHeight="1" x14ac:dyDescent="0.25">
      <c r="B2" s="98" t="s">
        <v>1</v>
      </c>
      <c r="C2" s="36" t="s">
        <v>86</v>
      </c>
      <c r="D2" s="37" t="s">
        <v>19</v>
      </c>
    </row>
    <row r="3" spans="2:4" x14ac:dyDescent="0.25">
      <c r="B3" s="4" t="s">
        <v>3</v>
      </c>
      <c r="C3" s="31">
        <v>1.6501033535379492E-2</v>
      </c>
      <c r="D3" s="32">
        <v>3.860989413688859E-2</v>
      </c>
    </row>
    <row r="4" spans="2:4" x14ac:dyDescent="0.25">
      <c r="B4" s="7" t="s">
        <v>4</v>
      </c>
      <c r="C4" s="33">
        <v>0.1576643668946365</v>
      </c>
      <c r="D4" s="34">
        <v>9.1985103630388546E-2</v>
      </c>
    </row>
    <row r="5" spans="2:4" x14ac:dyDescent="0.25">
      <c r="B5" s="7" t="s">
        <v>5</v>
      </c>
      <c r="C5" s="33">
        <v>2.6153239930841038E-3</v>
      </c>
      <c r="D5" s="34">
        <v>4.0589911763350972E-3</v>
      </c>
    </row>
    <row r="6" spans="2:4" x14ac:dyDescent="0.25">
      <c r="B6" s="7" t="s">
        <v>6</v>
      </c>
      <c r="C6" s="33">
        <v>1.0305628408784276E-2</v>
      </c>
      <c r="D6" s="34">
        <v>4.8319506059841194E-3</v>
      </c>
    </row>
    <row r="7" spans="2:4" x14ac:dyDescent="0.25">
      <c r="B7" s="11" t="s">
        <v>7</v>
      </c>
      <c r="C7" s="35">
        <v>0.17058531929650717</v>
      </c>
      <c r="D7" s="101">
        <v>0.10087604541271365</v>
      </c>
    </row>
    <row r="8" spans="2:4" x14ac:dyDescent="0.25">
      <c r="B8" s="7" t="s">
        <v>149</v>
      </c>
      <c r="C8" s="33">
        <v>2.7149778460782998E-2</v>
      </c>
      <c r="D8" s="34">
        <v>6.9240682277266999E-2</v>
      </c>
    </row>
    <row r="9" spans="2:4" x14ac:dyDescent="0.25">
      <c r="B9" s="7" t="s">
        <v>150</v>
      </c>
      <c r="C9" s="33">
        <v>2.6222348438195892E-2</v>
      </c>
      <c r="D9" s="34">
        <v>2.8469450213398639E-2</v>
      </c>
    </row>
    <row r="10" spans="2:4" x14ac:dyDescent="0.25">
      <c r="B10" s="7" t="s">
        <v>151</v>
      </c>
      <c r="C10" s="33">
        <v>3.835083563545956E-2</v>
      </c>
      <c r="D10" s="34">
        <v>2.7204116606894889E-2</v>
      </c>
    </row>
    <row r="11" spans="2:4" x14ac:dyDescent="0.25">
      <c r="B11" s="7" t="s">
        <v>152</v>
      </c>
      <c r="C11" s="33">
        <v>2.9604266613958503E-2</v>
      </c>
      <c r="D11" s="34">
        <v>2.2142768355754294E-2</v>
      </c>
    </row>
    <row r="12" spans="2:4" x14ac:dyDescent="0.25">
      <c r="B12" s="7" t="s">
        <v>153</v>
      </c>
      <c r="C12" s="33">
        <v>7.5096116536992136E-2</v>
      </c>
      <c r="D12" s="34">
        <v>6.1781506705988247E-2</v>
      </c>
    </row>
    <row r="13" spans="2:4" x14ac:dyDescent="0.25">
      <c r="B13" s="7" t="s">
        <v>154</v>
      </c>
      <c r="C13" s="33">
        <v>6.980461294785191E-2</v>
      </c>
      <c r="D13" s="34">
        <v>6.6942462888969767E-2</v>
      </c>
    </row>
    <row r="14" spans="2:4" x14ac:dyDescent="0.25">
      <c r="B14" s="7" t="s">
        <v>155</v>
      </c>
      <c r="C14" s="33">
        <v>9.2165879411979013E-2</v>
      </c>
      <c r="D14" s="34">
        <v>8.9908517192769224E-2</v>
      </c>
    </row>
    <row r="15" spans="2:4" x14ac:dyDescent="0.25">
      <c r="B15" s="7" t="s">
        <v>156</v>
      </c>
      <c r="C15" s="33">
        <v>8.90213170549876E-2</v>
      </c>
      <c r="D15" s="34">
        <v>7.7980348127016832E-2</v>
      </c>
    </row>
    <row r="16" spans="2:4" x14ac:dyDescent="0.25">
      <c r="B16" s="7" t="s">
        <v>157</v>
      </c>
      <c r="C16" s="33">
        <v>5.6874201752535533E-2</v>
      </c>
      <c r="D16" s="34">
        <v>4.4066376016978805E-2</v>
      </c>
    </row>
    <row r="17" spans="2:4" x14ac:dyDescent="0.25">
      <c r="B17" s="7" t="s">
        <v>158</v>
      </c>
      <c r="C17" s="33">
        <v>6.2659169409805884E-2</v>
      </c>
      <c r="D17" s="34">
        <v>3.2313744378751862E-2</v>
      </c>
    </row>
    <row r="18" spans="2:4" x14ac:dyDescent="0.25">
      <c r="B18" s="102" t="s">
        <v>159</v>
      </c>
      <c r="C18" s="103">
        <v>0.56694852626257575</v>
      </c>
      <c r="D18" s="104">
        <v>0.52004997276389142</v>
      </c>
    </row>
    <row r="19" spans="2:4" x14ac:dyDescent="0.25">
      <c r="B19" s="28" t="s">
        <v>8</v>
      </c>
      <c r="C19" s="105">
        <v>7.1694436801652842E-2</v>
      </c>
      <c r="D19" s="106">
        <v>8.2559873955394228E-2</v>
      </c>
    </row>
    <row r="20" spans="2:4" x14ac:dyDescent="0.25">
      <c r="B20" s="4" t="s">
        <v>160</v>
      </c>
      <c r="C20" s="31">
        <v>4.9783595015684599E-2</v>
      </c>
      <c r="D20" s="32">
        <v>7.4574598813630294E-2</v>
      </c>
    </row>
    <row r="21" spans="2:4" x14ac:dyDescent="0.25">
      <c r="B21" s="7" t="s">
        <v>161</v>
      </c>
      <c r="C21" s="33">
        <v>4.5949427931250772E-2</v>
      </c>
      <c r="D21" s="34">
        <v>5.7393185835654281E-2</v>
      </c>
    </row>
    <row r="22" spans="2:4" x14ac:dyDescent="0.25">
      <c r="B22" s="7" t="s">
        <v>11</v>
      </c>
      <c r="C22" s="33">
        <v>3.1382519270473926E-2</v>
      </c>
      <c r="D22" s="34">
        <v>3.7817675975110605E-2</v>
      </c>
    </row>
    <row r="23" spans="2:4" x14ac:dyDescent="0.25">
      <c r="B23" s="11" t="s">
        <v>12</v>
      </c>
      <c r="C23" s="35">
        <v>0.12711554221740995</v>
      </c>
      <c r="D23" s="101">
        <v>0.1697854606244128</v>
      </c>
    </row>
    <row r="24" spans="2:4" x14ac:dyDescent="0.25">
      <c r="B24" s="7" t="s">
        <v>13</v>
      </c>
      <c r="C24" s="33">
        <v>1.3313183846635617E-2</v>
      </c>
      <c r="D24" s="34">
        <v>2.3758922428724776E-2</v>
      </c>
    </row>
    <row r="25" spans="2:4" x14ac:dyDescent="0.25">
      <c r="B25" s="7" t="s">
        <v>14</v>
      </c>
      <c r="C25" s="33">
        <v>1.6034410498638466E-2</v>
      </c>
      <c r="D25" s="34">
        <v>2.9523451446964624E-2</v>
      </c>
    </row>
    <row r="26" spans="2:4" x14ac:dyDescent="0.25">
      <c r="B26" s="7" t="s">
        <v>20</v>
      </c>
      <c r="C26" s="33">
        <v>1.0359319076732189E-2</v>
      </c>
      <c r="D26" s="34">
        <v>2.1040838706541734E-2</v>
      </c>
    </row>
    <row r="27" spans="2:4" x14ac:dyDescent="0.25">
      <c r="B27" s="102" t="s">
        <v>163</v>
      </c>
      <c r="C27" s="103">
        <v>3.9706913422006544E-2</v>
      </c>
      <c r="D27" s="104">
        <v>7.4323212582227516E-2</v>
      </c>
    </row>
    <row r="28" spans="2:4" x14ac:dyDescent="0.25">
      <c r="B28" s="28" t="s">
        <v>17</v>
      </c>
      <c r="C28" s="105">
        <v>7.4482284644522383E-3</v>
      </c>
      <c r="D28" s="106">
        <v>1.3795540524500396E-2</v>
      </c>
    </row>
    <row r="29" spans="2:4" x14ac:dyDescent="0.25">
      <c r="B29" s="11" t="s">
        <v>0</v>
      </c>
      <c r="C29" s="35">
        <v>1</v>
      </c>
      <c r="D29" s="101">
        <v>1</v>
      </c>
    </row>
    <row r="30" spans="2:4" x14ac:dyDescent="0.25">
      <c r="B30" s="40" t="s">
        <v>162</v>
      </c>
    </row>
    <row r="31" spans="2:4" x14ac:dyDescent="0.25">
      <c r="B31" s="40" t="s">
        <v>46</v>
      </c>
    </row>
  </sheetData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K33"/>
  <sheetViews>
    <sheetView workbookViewId="0"/>
  </sheetViews>
  <sheetFormatPr baseColWidth="10" defaultColWidth="9.140625" defaultRowHeight="15" x14ac:dyDescent="0.25"/>
  <cols>
    <col min="1" max="1" width="5.7109375" style="1" customWidth="1"/>
    <col min="2" max="2" width="41" style="1" customWidth="1"/>
    <col min="3" max="5" width="13" style="1" customWidth="1"/>
    <col min="6" max="6" width="9.140625" style="1"/>
    <col min="7" max="7" width="30.140625" style="1" bestFit="1" customWidth="1"/>
    <col min="8" max="16384" width="9.140625" style="1"/>
  </cols>
  <sheetData>
    <row r="1" spans="2:11" ht="22.5" customHeight="1" x14ac:dyDescent="0.25">
      <c r="B1" s="127" t="s">
        <v>98</v>
      </c>
      <c r="C1" s="127"/>
      <c r="D1" s="127"/>
      <c r="E1" s="127"/>
      <c r="F1" s="127" t="s">
        <v>99</v>
      </c>
      <c r="G1" s="127"/>
      <c r="H1" s="127"/>
      <c r="I1" s="127"/>
      <c r="J1" s="127"/>
      <c r="K1" s="127"/>
    </row>
    <row r="18" spans="2:9" x14ac:dyDescent="0.25">
      <c r="B18" s="40" t="s">
        <v>162</v>
      </c>
      <c r="F18" s="40" t="s">
        <v>162</v>
      </c>
    </row>
    <row r="19" spans="2:9" x14ac:dyDescent="0.25">
      <c r="B19" s="40" t="s">
        <v>46</v>
      </c>
      <c r="F19" s="40" t="s">
        <v>46</v>
      </c>
    </row>
    <row r="22" spans="2:9" x14ac:dyDescent="0.25">
      <c r="B22" s="128" t="s">
        <v>87</v>
      </c>
      <c r="C22" s="129"/>
      <c r="G22" s="130" t="s">
        <v>2</v>
      </c>
      <c r="H22" s="130"/>
    </row>
    <row r="23" spans="2:9" x14ac:dyDescent="0.25">
      <c r="B23" s="82" t="s">
        <v>17</v>
      </c>
      <c r="C23" s="108">
        <v>21629.298801467714</v>
      </c>
      <c r="D23" s="16"/>
      <c r="E23" s="16"/>
      <c r="F23" s="6"/>
      <c r="G23" s="82" t="s">
        <v>17</v>
      </c>
      <c r="H23" s="83">
        <v>0.71141519604644854</v>
      </c>
      <c r="I23" s="16"/>
    </row>
    <row r="24" spans="2:9" x14ac:dyDescent="0.25">
      <c r="B24" s="82" t="s">
        <v>88</v>
      </c>
      <c r="C24" s="108">
        <v>42686.618782068617</v>
      </c>
      <c r="D24" s="16"/>
      <c r="E24" s="16"/>
      <c r="F24" s="6"/>
      <c r="G24" s="82" t="s">
        <v>88</v>
      </c>
      <c r="H24" s="83">
        <v>0.70010054876125527</v>
      </c>
      <c r="I24" s="16"/>
    </row>
    <row r="25" spans="2:9" x14ac:dyDescent="0.25">
      <c r="B25" s="82" t="s">
        <v>89</v>
      </c>
      <c r="C25" s="108">
        <v>12941.015021650877</v>
      </c>
      <c r="D25" s="16"/>
      <c r="E25" s="16"/>
      <c r="F25" s="6"/>
      <c r="G25" s="82" t="s">
        <v>89</v>
      </c>
      <c r="H25" s="83">
        <v>0.76139207201039438</v>
      </c>
      <c r="I25" s="16"/>
    </row>
    <row r="26" spans="2:9" x14ac:dyDescent="0.25">
      <c r="B26" s="82" t="s">
        <v>90</v>
      </c>
      <c r="C26" s="108">
        <v>23752.090145206104</v>
      </c>
      <c r="D26" s="16"/>
      <c r="E26" s="16"/>
      <c r="F26" s="6"/>
      <c r="G26" s="82" t="s">
        <v>90</v>
      </c>
      <c r="H26" s="83">
        <v>0.60606907724936665</v>
      </c>
      <c r="I26" s="16"/>
    </row>
    <row r="27" spans="2:9" x14ac:dyDescent="0.25">
      <c r="B27" s="82" t="s">
        <v>91</v>
      </c>
      <c r="C27" s="108">
        <v>18578.046786477924</v>
      </c>
      <c r="D27" s="16"/>
      <c r="E27" s="16"/>
      <c r="F27" s="6"/>
      <c r="G27" s="82" t="s">
        <v>91</v>
      </c>
      <c r="H27" s="83">
        <v>0.55314344689736983</v>
      </c>
      <c r="I27" s="16"/>
    </row>
    <row r="28" spans="2:9" x14ac:dyDescent="0.25">
      <c r="B28" s="82" t="s">
        <v>92</v>
      </c>
      <c r="C28" s="108">
        <v>2545.6948425164951</v>
      </c>
      <c r="D28" s="16"/>
      <c r="E28" s="16"/>
      <c r="F28" s="6"/>
      <c r="G28" s="82" t="s">
        <v>92</v>
      </c>
      <c r="H28" s="83">
        <v>0.71713396391791173</v>
      </c>
      <c r="I28" s="16"/>
    </row>
    <row r="29" spans="2:9" x14ac:dyDescent="0.25">
      <c r="B29" s="82" t="s">
        <v>93</v>
      </c>
      <c r="C29" s="108">
        <v>128628.2729227262</v>
      </c>
      <c r="D29" s="16"/>
      <c r="E29" s="16"/>
      <c r="F29" s="6"/>
      <c r="G29" s="82" t="s">
        <v>93</v>
      </c>
      <c r="H29" s="83">
        <v>0.6964874782949495</v>
      </c>
      <c r="I29" s="16"/>
    </row>
    <row r="30" spans="2:9" x14ac:dyDescent="0.25">
      <c r="B30" s="82" t="s">
        <v>94</v>
      </c>
      <c r="C30" s="108">
        <v>7514.4263052821207</v>
      </c>
      <c r="D30" s="16"/>
      <c r="E30" s="16"/>
      <c r="F30" s="6"/>
      <c r="G30" s="82" t="s">
        <v>94</v>
      </c>
      <c r="H30" s="83">
        <v>0.61171442967210354</v>
      </c>
      <c r="I30" s="16"/>
    </row>
    <row r="31" spans="2:9" x14ac:dyDescent="0.25">
      <c r="B31" s="82" t="s">
        <v>95</v>
      </c>
      <c r="C31" s="108">
        <v>31524.369639652043</v>
      </c>
      <c r="D31" s="16"/>
      <c r="E31" s="16"/>
      <c r="F31" s="6"/>
      <c r="G31" s="82" t="s">
        <v>95</v>
      </c>
      <c r="H31" s="83">
        <v>0.87767046562804674</v>
      </c>
      <c r="I31" s="16"/>
    </row>
    <row r="32" spans="2:9" x14ac:dyDescent="0.25">
      <c r="B32" s="82" t="s">
        <v>96</v>
      </c>
      <c r="C32" s="108">
        <v>5921.7620776647855</v>
      </c>
      <c r="D32" s="16"/>
      <c r="E32" s="16"/>
      <c r="F32" s="6"/>
      <c r="G32" s="82" t="s">
        <v>96</v>
      </c>
      <c r="H32" s="83">
        <v>0.99193859426418096</v>
      </c>
      <c r="I32" s="16"/>
    </row>
    <row r="33" spans="2:9" x14ac:dyDescent="0.25">
      <c r="B33" s="82" t="s">
        <v>97</v>
      </c>
      <c r="C33" s="108">
        <v>3028.8629020855074</v>
      </c>
      <c r="D33" s="16"/>
      <c r="E33" s="16"/>
      <c r="F33" s="6"/>
      <c r="G33" s="82" t="s">
        <v>97</v>
      </c>
      <c r="H33" s="83">
        <v>0.40874220770541592</v>
      </c>
      <c r="I33" s="16"/>
    </row>
  </sheetData>
  <mergeCells count="4">
    <mergeCell ref="B1:E1"/>
    <mergeCell ref="F1:K1"/>
    <mergeCell ref="B22:C22"/>
    <mergeCell ref="G22:H22"/>
  </mergeCells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O31"/>
  <sheetViews>
    <sheetView workbookViewId="0"/>
  </sheetViews>
  <sheetFormatPr baseColWidth="10" defaultColWidth="9.140625" defaultRowHeight="15" x14ac:dyDescent="0.25"/>
  <cols>
    <col min="1" max="1" width="5.7109375" style="1" customWidth="1"/>
    <col min="2" max="2" width="38.5703125" style="1" bestFit="1" customWidth="1"/>
    <col min="3" max="3" width="10.140625" style="1" customWidth="1"/>
    <col min="4" max="4" width="10" style="1" bestFit="1" customWidth="1"/>
    <col min="5" max="5" width="9.85546875" style="1" bestFit="1" customWidth="1"/>
    <col min="6" max="6" width="7.85546875" style="1" customWidth="1"/>
    <col min="7" max="7" width="12.5703125" style="1" customWidth="1"/>
    <col min="8" max="8" width="8.7109375" style="1" bestFit="1" customWidth="1"/>
    <col min="9" max="9" width="9.7109375" style="1" bestFit="1" customWidth="1"/>
    <col min="10" max="10" width="7.5703125" style="1" bestFit="1" customWidth="1"/>
    <col min="11" max="11" width="9.85546875" style="1" customWidth="1"/>
    <col min="12" max="12" width="10.140625" style="1" bestFit="1" customWidth="1"/>
    <col min="13" max="13" width="6.85546875" style="1" bestFit="1" customWidth="1"/>
    <col min="14" max="14" width="15.5703125" style="1" customWidth="1"/>
    <col min="15" max="15" width="13" style="1" customWidth="1"/>
    <col min="16" max="16384" width="9.140625" style="1"/>
  </cols>
  <sheetData>
    <row r="1" spans="2:15" x14ac:dyDescent="0.25">
      <c r="B1" s="73" t="s">
        <v>100</v>
      </c>
    </row>
    <row r="2" spans="2:15" ht="44.25" customHeight="1" x14ac:dyDescent="0.25">
      <c r="B2" s="49"/>
      <c r="C2" s="74" t="s">
        <v>101</v>
      </c>
      <c r="D2" s="75" t="s">
        <v>96</v>
      </c>
      <c r="E2" s="74" t="s">
        <v>95</v>
      </c>
      <c r="F2" s="75" t="s">
        <v>94</v>
      </c>
      <c r="G2" s="74" t="s">
        <v>93</v>
      </c>
      <c r="H2" s="75" t="s">
        <v>102</v>
      </c>
      <c r="I2" s="74" t="s">
        <v>91</v>
      </c>
      <c r="J2" s="75" t="s">
        <v>103</v>
      </c>
      <c r="K2" s="74" t="s">
        <v>104</v>
      </c>
      <c r="L2" s="75" t="s">
        <v>88</v>
      </c>
      <c r="M2" s="74" t="s">
        <v>17</v>
      </c>
      <c r="N2" s="42"/>
      <c r="O2" s="42"/>
    </row>
    <row r="3" spans="2:15" x14ac:dyDescent="0.25">
      <c r="B3" s="4" t="s">
        <v>3</v>
      </c>
      <c r="C3" s="53">
        <v>5.3548929021419604E-2</v>
      </c>
      <c r="D3" s="58">
        <v>0</v>
      </c>
      <c r="E3" s="53">
        <v>7.9378412431751366E-2</v>
      </c>
      <c r="F3" s="58">
        <v>0.13922721545569092</v>
      </c>
      <c r="G3" s="53">
        <v>0.42755144897102054</v>
      </c>
      <c r="H3" s="58">
        <v>0</v>
      </c>
      <c r="I3" s="53">
        <v>0.20159596808063843</v>
      </c>
      <c r="J3" s="58">
        <v>1.7009659806803863E-2</v>
      </c>
      <c r="K3" s="53">
        <v>2.0999580008399833E-4</v>
      </c>
      <c r="L3" s="58">
        <v>2.3519529609407813E-2</v>
      </c>
      <c r="M3" s="53">
        <v>5.7958840823183547E-2</v>
      </c>
      <c r="N3" s="16"/>
      <c r="O3" s="16"/>
    </row>
    <row r="4" spans="2:15" x14ac:dyDescent="0.25">
      <c r="B4" s="4" t="s">
        <v>4</v>
      </c>
      <c r="C4" s="53">
        <v>1.2223578018966872E-2</v>
      </c>
      <c r="D4" s="58">
        <v>5.9726414488472154E-3</v>
      </c>
      <c r="E4" s="53">
        <v>0.65624130327746022</v>
      </c>
      <c r="F4" s="58">
        <v>2.6288185301736135E-2</v>
      </c>
      <c r="G4" s="53">
        <v>0.11206730460471385</v>
      </c>
      <c r="H4" s="58">
        <v>0</v>
      </c>
      <c r="I4" s="53">
        <v>7.4968424207394066E-2</v>
      </c>
      <c r="J4" s="58">
        <v>4.7502836469505275E-2</v>
      </c>
      <c r="K4" s="53">
        <v>8.5629268083831057E-5</v>
      </c>
      <c r="L4" s="58">
        <v>4.1765675507888594E-2</v>
      </c>
      <c r="M4" s="53">
        <v>2.2884421895403843E-2</v>
      </c>
      <c r="N4" s="16"/>
      <c r="O4" s="16"/>
    </row>
    <row r="5" spans="2:15" x14ac:dyDescent="0.25">
      <c r="B5" s="7" t="s">
        <v>5</v>
      </c>
      <c r="C5" s="56">
        <v>5.8309037900874669E-3</v>
      </c>
      <c r="D5" s="55">
        <v>0</v>
      </c>
      <c r="E5" s="56">
        <v>0</v>
      </c>
      <c r="F5" s="55">
        <v>6.1224489795918428E-2</v>
      </c>
      <c r="G5" s="56">
        <v>0.38046647230320707</v>
      </c>
      <c r="H5" s="55">
        <v>0</v>
      </c>
      <c r="I5" s="56">
        <v>0.37026239067055366</v>
      </c>
      <c r="J5" s="55">
        <v>5.8309037900874675E-2</v>
      </c>
      <c r="K5" s="56">
        <v>0</v>
      </c>
      <c r="L5" s="55">
        <v>3.206997084548107E-2</v>
      </c>
      <c r="M5" s="56">
        <v>9.1836734693877611E-2</v>
      </c>
      <c r="N5" s="16"/>
      <c r="O5" s="16"/>
    </row>
    <row r="6" spans="2:15" x14ac:dyDescent="0.25">
      <c r="B6" s="7" t="s">
        <v>6</v>
      </c>
      <c r="C6" s="56">
        <v>1.3126163509840313E-3</v>
      </c>
      <c r="D6" s="55">
        <v>0</v>
      </c>
      <c r="E6" s="56">
        <v>0</v>
      </c>
      <c r="F6" s="55">
        <v>9.9251042188639275E-3</v>
      </c>
      <c r="G6" s="56">
        <v>0.10193663608047004</v>
      </c>
      <c r="H6" s="55">
        <v>0.80954128370046685</v>
      </c>
      <c r="I6" s="56">
        <v>3.717195370009304E-2</v>
      </c>
      <c r="J6" s="55">
        <v>3.3150748718282835E-4</v>
      </c>
      <c r="K6" s="56">
        <v>1.1271254564216165E-2</v>
      </c>
      <c r="L6" s="55">
        <v>8.619194666753538E-3</v>
      </c>
      <c r="M6" s="56">
        <v>1.9890449230969703E-2</v>
      </c>
      <c r="N6" s="16"/>
      <c r="O6" s="16"/>
    </row>
    <row r="7" spans="2:15" x14ac:dyDescent="0.25">
      <c r="B7" s="9" t="s">
        <v>7</v>
      </c>
      <c r="C7" s="61">
        <v>1.1466401309059191E-2</v>
      </c>
      <c r="D7" s="63">
        <v>5.520244864004863E-3</v>
      </c>
      <c r="E7" s="61">
        <v>0.60653443120454864</v>
      </c>
      <c r="F7" s="63">
        <v>2.583526193055629E-2</v>
      </c>
      <c r="G7" s="61">
        <v>0.11557023135202457</v>
      </c>
      <c r="H7" s="63">
        <v>4.8907090515134234E-2</v>
      </c>
      <c r="I7" s="61">
        <v>7.721230437756825E-2</v>
      </c>
      <c r="J7" s="63">
        <v>4.4818734038821202E-2</v>
      </c>
      <c r="K7" s="61">
        <v>7.6007739771760468E-4</v>
      </c>
      <c r="L7" s="63">
        <v>3.961453656372628E-2</v>
      </c>
      <c r="M7" s="61">
        <v>2.3760686446839013E-2</v>
      </c>
      <c r="N7" s="16"/>
      <c r="O7" s="16"/>
    </row>
    <row r="8" spans="2:15" x14ac:dyDescent="0.25">
      <c r="B8" s="7" t="s">
        <v>149</v>
      </c>
      <c r="C8" s="56">
        <v>9.2798812175202711E-4</v>
      </c>
      <c r="D8" s="55">
        <v>2.0415738678544594E-3</v>
      </c>
      <c r="E8" s="56">
        <v>0</v>
      </c>
      <c r="F8" s="55">
        <v>9.6510764662210806E-3</v>
      </c>
      <c r="G8" s="56">
        <v>0.65014847809948584</v>
      </c>
      <c r="H8" s="55">
        <v>1.6703786191536486E-3</v>
      </c>
      <c r="I8" s="56">
        <v>2.6726057906458281E-2</v>
      </c>
      <c r="J8" s="55">
        <v>0.15200445434298196</v>
      </c>
      <c r="K8" s="56">
        <v>2.0601336302894981E-2</v>
      </c>
      <c r="L8" s="55">
        <v>3.1737193763919223E-2</v>
      </c>
      <c r="M8" s="56">
        <v>0.10449146250927857</v>
      </c>
      <c r="N8" s="16"/>
      <c r="O8" s="16"/>
    </row>
    <row r="9" spans="2:15" x14ac:dyDescent="0.25">
      <c r="B9" s="7" t="s">
        <v>150</v>
      </c>
      <c r="C9" s="56">
        <v>2.5445292620864934E-3</v>
      </c>
      <c r="D9" s="55">
        <v>9.0876045074517609E-4</v>
      </c>
      <c r="E9" s="56">
        <v>0</v>
      </c>
      <c r="F9" s="55">
        <v>9.6328607778988738E-3</v>
      </c>
      <c r="G9" s="56">
        <v>0.67902580879680374</v>
      </c>
      <c r="H9" s="55">
        <v>1.4540167211922817E-3</v>
      </c>
      <c r="I9" s="56">
        <v>4.9073064340239274E-2</v>
      </c>
      <c r="J9" s="55">
        <v>0.11868411486732036</v>
      </c>
      <c r="K9" s="56">
        <v>2.7808069792802353E-2</v>
      </c>
      <c r="L9" s="55">
        <v>3.1624863685932092E-2</v>
      </c>
      <c r="M9" s="56">
        <v>7.9243911304979292E-2</v>
      </c>
      <c r="N9" s="16"/>
      <c r="O9" s="16"/>
    </row>
    <row r="10" spans="2:15" x14ac:dyDescent="0.25">
      <c r="B10" s="7" t="s">
        <v>151</v>
      </c>
      <c r="C10" s="56">
        <v>2.7739251040221641E-3</v>
      </c>
      <c r="D10" s="55">
        <v>2.7739251040221646E-3</v>
      </c>
      <c r="E10" s="56">
        <v>0</v>
      </c>
      <c r="F10" s="55">
        <v>1.3869625520110855E-2</v>
      </c>
      <c r="G10" s="56">
        <v>0.69163199260286945</v>
      </c>
      <c r="H10" s="55">
        <v>0</v>
      </c>
      <c r="I10" s="56">
        <v>4.7503467406379458E-2</v>
      </c>
      <c r="J10" s="55">
        <v>9.1308368007396432E-2</v>
      </c>
      <c r="K10" s="56">
        <v>2.658344891354578E-2</v>
      </c>
      <c r="L10" s="55">
        <v>4.5654184003698077E-2</v>
      </c>
      <c r="M10" s="56">
        <v>7.7901063337955809E-2</v>
      </c>
      <c r="N10" s="16"/>
      <c r="O10" s="16"/>
    </row>
    <row r="11" spans="2:15" x14ac:dyDescent="0.25">
      <c r="B11" s="7" t="s">
        <v>152</v>
      </c>
      <c r="C11" s="56">
        <v>6.1500615006150226E-3</v>
      </c>
      <c r="D11" s="55">
        <v>6.8334016673500325E-4</v>
      </c>
      <c r="E11" s="56">
        <v>0</v>
      </c>
      <c r="F11" s="55">
        <v>1.8586852535192065E-2</v>
      </c>
      <c r="G11" s="56">
        <v>0.69318026513598341</v>
      </c>
      <c r="H11" s="55">
        <v>4.100041000410019E-4</v>
      </c>
      <c r="I11" s="56">
        <v>5.4940549405494365E-2</v>
      </c>
      <c r="J11" s="55">
        <v>6.6010660106601449E-2</v>
      </c>
      <c r="K11" s="56">
        <v>3.2800328003280123E-2</v>
      </c>
      <c r="L11" s="55">
        <v>6.6420664206642346E-2</v>
      </c>
      <c r="M11" s="56">
        <v>6.0817274839415333E-2</v>
      </c>
      <c r="N11" s="16"/>
      <c r="O11" s="16"/>
    </row>
    <row r="12" spans="2:15" x14ac:dyDescent="0.25">
      <c r="B12" s="7" t="s">
        <v>153</v>
      </c>
      <c r="C12" s="56">
        <v>9.1378340360129991E-3</v>
      </c>
      <c r="D12" s="55">
        <v>1.3152142629868403E-2</v>
      </c>
      <c r="E12" s="56">
        <v>0</v>
      </c>
      <c r="F12" s="55">
        <v>1.6004414525502452E-2</v>
      </c>
      <c r="G12" s="56">
        <v>0.63209023737421965</v>
      </c>
      <c r="H12" s="55">
        <v>4.2255879935320165E-4</v>
      </c>
      <c r="I12" s="56">
        <v>5.7609962988028243E-2</v>
      </c>
      <c r="J12" s="55">
        <v>9.7077031571578057E-2</v>
      </c>
      <c r="K12" s="56">
        <v>4.4474313631924466E-2</v>
      </c>
      <c r="L12" s="55">
        <v>7.8796250021936742E-2</v>
      </c>
      <c r="M12" s="56">
        <v>5.1235254421575768E-2</v>
      </c>
      <c r="N12" s="16"/>
      <c r="O12" s="16"/>
    </row>
    <row r="13" spans="2:15" x14ac:dyDescent="0.25">
      <c r="B13" s="7" t="s">
        <v>154</v>
      </c>
      <c r="C13" s="56">
        <v>1.3880204744816335E-2</v>
      </c>
      <c r="D13" s="55">
        <v>2.8165254397371157E-2</v>
      </c>
      <c r="E13" s="56">
        <v>0</v>
      </c>
      <c r="F13" s="55">
        <v>1.7218481835341776E-2</v>
      </c>
      <c r="G13" s="56">
        <v>0.58437057593365971</v>
      </c>
      <c r="H13" s="55">
        <v>0</v>
      </c>
      <c r="I13" s="56">
        <v>5.8438518014863418E-2</v>
      </c>
      <c r="J13" s="55">
        <v>7.8830568658934785E-2</v>
      </c>
      <c r="K13" s="56">
        <v>7.2153638167146678E-2</v>
      </c>
      <c r="L13" s="55">
        <v>0.10594637292562371</v>
      </c>
      <c r="M13" s="56">
        <v>4.0996385322242389E-2</v>
      </c>
      <c r="N13" s="16"/>
      <c r="O13" s="16"/>
    </row>
    <row r="14" spans="2:15" x14ac:dyDescent="0.25">
      <c r="B14" s="7" t="s">
        <v>155</v>
      </c>
      <c r="C14" s="56">
        <v>1.293868921775901E-2</v>
      </c>
      <c r="D14" s="55">
        <v>5.1585623678646962E-2</v>
      </c>
      <c r="E14" s="56">
        <v>0</v>
      </c>
      <c r="F14" s="55">
        <v>5.8350951374207165E-3</v>
      </c>
      <c r="G14" s="56">
        <v>0.43323467230443913</v>
      </c>
      <c r="H14" s="55">
        <v>0</v>
      </c>
      <c r="I14" s="56">
        <v>4.6088794926004394E-2</v>
      </c>
      <c r="J14" s="55">
        <v>5.5137420718816152E-2</v>
      </c>
      <c r="K14" s="56">
        <v>0.12579281183932367</v>
      </c>
      <c r="L14" s="55">
        <v>0.22317124735729391</v>
      </c>
      <c r="M14" s="56">
        <v>4.621564482029604E-2</v>
      </c>
      <c r="N14" s="16"/>
      <c r="O14" s="16"/>
    </row>
    <row r="15" spans="2:15" x14ac:dyDescent="0.25">
      <c r="B15" s="7" t="s">
        <v>156</v>
      </c>
      <c r="C15" s="56">
        <v>1.0742569949292331E-2</v>
      </c>
      <c r="D15" s="55">
        <v>3.3330559234306174E-2</v>
      </c>
      <c r="E15" s="56">
        <v>0</v>
      </c>
      <c r="F15" s="55">
        <v>5.024091649288802E-3</v>
      </c>
      <c r="G15" s="56">
        <v>0.38714153730958917</v>
      </c>
      <c r="H15" s="55">
        <v>0</v>
      </c>
      <c r="I15" s="56">
        <v>4.9187305194484936E-2</v>
      </c>
      <c r="J15" s="55">
        <v>3.1893521869171049E-2</v>
      </c>
      <c r="K15" s="56">
        <v>0.10893701161506689</v>
      </c>
      <c r="L15" s="55">
        <v>0.30079195858018448</v>
      </c>
      <c r="M15" s="56">
        <v>7.2951444598616202E-2</v>
      </c>
      <c r="N15" s="16"/>
      <c r="O15" s="16"/>
    </row>
    <row r="16" spans="2:15" x14ac:dyDescent="0.25">
      <c r="B16" s="7" t="s">
        <v>157</v>
      </c>
      <c r="C16" s="56">
        <v>7.9869190616942299E-3</v>
      </c>
      <c r="D16" s="55">
        <v>2.7796993899754732E-2</v>
      </c>
      <c r="E16" s="56">
        <v>0</v>
      </c>
      <c r="F16" s="55">
        <v>6.6662474058235312E-3</v>
      </c>
      <c r="G16" s="56">
        <v>0.27608326520344639</v>
      </c>
      <c r="H16" s="55">
        <v>0</v>
      </c>
      <c r="I16" s="56">
        <v>4.2701716873152648E-2</v>
      </c>
      <c r="J16" s="55">
        <v>0.13577762404880195</v>
      </c>
      <c r="K16" s="56">
        <v>8.9051003081567215E-2</v>
      </c>
      <c r="L16" s="55">
        <v>0.35287088862335692</v>
      </c>
      <c r="M16" s="56">
        <v>6.1065341802402362E-2</v>
      </c>
      <c r="N16" s="16"/>
      <c r="O16" s="16"/>
    </row>
    <row r="17" spans="2:15" x14ac:dyDescent="0.25">
      <c r="B17" s="7" t="s">
        <v>158</v>
      </c>
      <c r="C17" s="56">
        <v>9.560964888180673E-3</v>
      </c>
      <c r="D17" s="55">
        <v>2.027583933183142E-2</v>
      </c>
      <c r="E17" s="56">
        <v>0</v>
      </c>
      <c r="F17" s="55">
        <v>5.6047035551403919E-3</v>
      </c>
      <c r="G17" s="56">
        <v>0.34996428375185451</v>
      </c>
      <c r="H17" s="55">
        <v>0</v>
      </c>
      <c r="I17" s="56">
        <v>5.2530358810923654E-2</v>
      </c>
      <c r="J17" s="55">
        <v>7.0883015550304964E-3</v>
      </c>
      <c r="K17" s="56">
        <v>7.7476784438705419E-3</v>
      </c>
      <c r="L17" s="55">
        <v>0.37254794219462595</v>
      </c>
      <c r="M17" s="56">
        <v>0.17467992746854222</v>
      </c>
      <c r="N17" s="16"/>
      <c r="O17" s="16"/>
    </row>
    <row r="18" spans="2:15" x14ac:dyDescent="0.25">
      <c r="B18" s="7" t="s">
        <v>159</v>
      </c>
      <c r="C18" s="56">
        <v>9.2383024175899699E-3</v>
      </c>
      <c r="D18" s="55">
        <v>2.4221905281145376E-2</v>
      </c>
      <c r="E18" s="56">
        <v>0</v>
      </c>
      <c r="F18" s="55">
        <v>1.0081961165462351E-2</v>
      </c>
      <c r="G18" s="56">
        <v>0.49878579522453531</v>
      </c>
      <c r="H18" s="55">
        <v>2.2462098794685375E-4</v>
      </c>
      <c r="I18" s="56">
        <v>4.9762754330965372E-2</v>
      </c>
      <c r="J18" s="55">
        <v>7.3331598224709416E-2</v>
      </c>
      <c r="K18" s="56">
        <v>6.7902524086349419E-2</v>
      </c>
      <c r="L18" s="55">
        <v>0.19310298080223701</v>
      </c>
      <c r="M18" s="56">
        <v>7.3347557479058884E-2</v>
      </c>
      <c r="N18" s="16"/>
      <c r="O18" s="16"/>
    </row>
    <row r="19" spans="2:15" x14ac:dyDescent="0.25">
      <c r="B19" s="28" t="s">
        <v>8</v>
      </c>
      <c r="C19" s="65">
        <v>1.2020761766123596E-3</v>
      </c>
      <c r="D19" s="67">
        <v>3.622736788187602E-2</v>
      </c>
      <c r="E19" s="65">
        <v>0</v>
      </c>
      <c r="F19" s="67">
        <v>1.2236690561540182E-2</v>
      </c>
      <c r="G19" s="65">
        <v>0.41764962211393569</v>
      </c>
      <c r="H19" s="67">
        <v>0</v>
      </c>
      <c r="I19" s="65">
        <v>2.9922178091341588E-2</v>
      </c>
      <c r="J19" s="67">
        <v>0.28180320897046313</v>
      </c>
      <c r="K19" s="65">
        <v>1.8316692277839487E-2</v>
      </c>
      <c r="L19" s="67">
        <v>9.0862082560618521E-2</v>
      </c>
      <c r="M19" s="65">
        <v>0.11178008136577298</v>
      </c>
      <c r="N19" s="16"/>
      <c r="O19" s="16"/>
    </row>
    <row r="20" spans="2:15" x14ac:dyDescent="0.25">
      <c r="B20" s="7" t="s">
        <v>160</v>
      </c>
      <c r="C20" s="56">
        <v>3.8759689922480715E-3</v>
      </c>
      <c r="D20" s="55">
        <v>1.5348837209302356E-2</v>
      </c>
      <c r="E20" s="56">
        <v>0</v>
      </c>
      <c r="F20" s="55">
        <v>8.0620155038759411E-2</v>
      </c>
      <c r="G20" s="56">
        <v>0.60310077519379868</v>
      </c>
      <c r="H20" s="55">
        <v>0</v>
      </c>
      <c r="I20" s="56">
        <v>6.6124031007752118E-2</v>
      </c>
      <c r="J20" s="55">
        <v>7.9224806201550396E-2</v>
      </c>
      <c r="K20" s="56">
        <v>1.1472868217054288E-2</v>
      </c>
      <c r="L20" s="55">
        <v>2.9224806201550459E-2</v>
      </c>
      <c r="M20" s="56">
        <v>0.11100775193798421</v>
      </c>
      <c r="N20" s="16"/>
      <c r="O20" s="16"/>
    </row>
    <row r="21" spans="2:15" x14ac:dyDescent="0.25">
      <c r="B21" s="7" t="s">
        <v>161</v>
      </c>
      <c r="C21" s="56">
        <v>2.0024457352491604E-2</v>
      </c>
      <c r="D21" s="55">
        <v>2.1094466523998805E-2</v>
      </c>
      <c r="E21" s="56">
        <v>0</v>
      </c>
      <c r="F21" s="55">
        <v>5.9538367471721164E-2</v>
      </c>
      <c r="G21" s="56">
        <v>0.55533476001222848</v>
      </c>
      <c r="H21" s="55">
        <v>0</v>
      </c>
      <c r="I21" s="56">
        <v>9.3472944053806128E-2</v>
      </c>
      <c r="J21" s="55">
        <v>4.6774686640171245E-2</v>
      </c>
      <c r="K21" s="56">
        <v>2.1782329562824842E-2</v>
      </c>
      <c r="L21" s="55">
        <v>0.11525527361663115</v>
      </c>
      <c r="M21" s="56">
        <v>6.6722714766126609E-2</v>
      </c>
      <c r="N21" s="16"/>
      <c r="O21" s="16"/>
    </row>
    <row r="22" spans="2:15" x14ac:dyDescent="0.25">
      <c r="B22" s="7" t="s">
        <v>11</v>
      </c>
      <c r="C22" s="56">
        <v>2.3798892290367354E-2</v>
      </c>
      <c r="D22" s="55">
        <v>1.9912888633763122E-3</v>
      </c>
      <c r="E22" s="56">
        <v>2.3010449087904054E-2</v>
      </c>
      <c r="F22" s="55">
        <v>4.8391045985116232E-2</v>
      </c>
      <c r="G22" s="56">
        <v>0.34487422286425057</v>
      </c>
      <c r="H22" s="55">
        <v>0</v>
      </c>
      <c r="I22" s="56">
        <v>0.15265683764037594</v>
      </c>
      <c r="J22" s="55">
        <v>3.6428055165450723E-2</v>
      </c>
      <c r="K22" s="56">
        <v>8.5247155181118195E-3</v>
      </c>
      <c r="L22" s="55">
        <v>0.25951544600536075</v>
      </c>
      <c r="M22" s="56">
        <v>0.10080904657968633</v>
      </c>
      <c r="N22" s="16"/>
      <c r="O22" s="16"/>
    </row>
    <row r="23" spans="2:15" x14ac:dyDescent="0.25">
      <c r="B23" s="7" t="s">
        <v>12</v>
      </c>
      <c r="C23" s="56">
        <v>1.4631894684612408E-2</v>
      </c>
      <c r="D23" s="55">
        <v>1.4128017665524174E-2</v>
      </c>
      <c r="E23" s="56">
        <v>5.680862067113184E-3</v>
      </c>
      <c r="F23" s="55">
        <v>6.5042778111608524E-2</v>
      </c>
      <c r="G23" s="56">
        <v>0.52208298108987528</v>
      </c>
      <c r="H23" s="55">
        <v>0</v>
      </c>
      <c r="I23" s="56">
        <v>9.7373430659371901E-2</v>
      </c>
      <c r="J23" s="55">
        <v>5.6929072376941968E-2</v>
      </c>
      <c r="K23" s="56">
        <v>1.4471662743522821E-2</v>
      </c>
      <c r="L23" s="55">
        <v>0.11717747515773666</v>
      </c>
      <c r="M23" s="56">
        <v>9.2481825443693086E-2</v>
      </c>
      <c r="N23" s="16"/>
      <c r="O23" s="16"/>
    </row>
    <row r="24" spans="2:15" x14ac:dyDescent="0.25">
      <c r="B24" s="4" t="s">
        <v>13</v>
      </c>
      <c r="C24" s="53">
        <v>2.0346472193686375E-3</v>
      </c>
      <c r="D24" s="58">
        <v>3.8278616030237203E-2</v>
      </c>
      <c r="E24" s="53">
        <v>0</v>
      </c>
      <c r="F24" s="58">
        <v>1.1449189964517758E-2</v>
      </c>
      <c r="G24" s="53">
        <v>0.57138000929964472</v>
      </c>
      <c r="H24" s="58">
        <v>3.82786160302372E-3</v>
      </c>
      <c r="I24" s="53">
        <v>4.1394090023531241E-2</v>
      </c>
      <c r="J24" s="58">
        <v>4.8498157869044808E-2</v>
      </c>
      <c r="K24" s="53">
        <v>6.1579495506101985E-2</v>
      </c>
      <c r="L24" s="58">
        <v>7.9995173937919634E-2</v>
      </c>
      <c r="M24" s="53">
        <v>0.14156275854661046</v>
      </c>
      <c r="N24" s="16"/>
      <c r="O24" s="16"/>
    </row>
    <row r="25" spans="2:15" x14ac:dyDescent="0.25">
      <c r="B25" s="7" t="s">
        <v>14</v>
      </c>
      <c r="C25" s="56">
        <v>3.7128829254126517E-3</v>
      </c>
      <c r="D25" s="55">
        <v>0</v>
      </c>
      <c r="E25" s="56">
        <v>0</v>
      </c>
      <c r="F25" s="55">
        <v>0.18201759884756424</v>
      </c>
      <c r="G25" s="56">
        <v>0.5578879924039617</v>
      </c>
      <c r="H25" s="55">
        <v>0</v>
      </c>
      <c r="I25" s="56">
        <v>9.0547027038751365E-2</v>
      </c>
      <c r="J25" s="55">
        <v>4.7065436695101832E-2</v>
      </c>
      <c r="K25" s="56">
        <v>2.032648834844436E-2</v>
      </c>
      <c r="L25" s="55">
        <v>3.100551451396687E-2</v>
      </c>
      <c r="M25" s="56">
        <v>6.7437059226797061E-2</v>
      </c>
      <c r="N25" s="16"/>
      <c r="O25" s="16"/>
    </row>
    <row r="26" spans="2:15" x14ac:dyDescent="0.25">
      <c r="B26" s="7" t="s">
        <v>15</v>
      </c>
      <c r="C26" s="56">
        <v>1.215498829824712E-3</v>
      </c>
      <c r="D26" s="55">
        <v>2.256690736171019E-2</v>
      </c>
      <c r="E26" s="56">
        <v>2.2124418982068812E-3</v>
      </c>
      <c r="F26" s="55">
        <v>1.0490828058820309E-2</v>
      </c>
      <c r="G26" s="56">
        <v>0.6379921861707013</v>
      </c>
      <c r="H26" s="55">
        <v>0</v>
      </c>
      <c r="I26" s="56">
        <v>5.7381078404126325E-2</v>
      </c>
      <c r="J26" s="55">
        <v>0.10221481569715789</v>
      </c>
      <c r="K26" s="56">
        <v>3.5330082510673447E-3</v>
      </c>
      <c r="L26" s="55">
        <v>2.1681930602427433E-2</v>
      </c>
      <c r="M26" s="56">
        <v>0.14071130472595758</v>
      </c>
      <c r="N26" s="16"/>
      <c r="O26" s="16"/>
    </row>
    <row r="27" spans="2:15" x14ac:dyDescent="0.25">
      <c r="B27" s="9" t="s">
        <v>16</v>
      </c>
      <c r="C27" s="61">
        <v>2.4986394841386957E-3</v>
      </c>
      <c r="D27" s="63">
        <v>1.8721879453071015E-2</v>
      </c>
      <c r="E27" s="61">
        <v>5.7721413192378011E-4</v>
      </c>
      <c r="F27" s="63">
        <v>8.0077941849523868E-2</v>
      </c>
      <c r="G27" s="61">
        <v>0.58331043189906362</v>
      </c>
      <c r="H27" s="63">
        <v>1.2834295307448459E-3</v>
      </c>
      <c r="I27" s="61">
        <v>6.5413904227920205E-2</v>
      </c>
      <c r="J27" s="63">
        <v>6.1933983340391907E-2</v>
      </c>
      <c r="K27" s="61">
        <v>2.9776728053327126E-2</v>
      </c>
      <c r="L27" s="63">
        <v>4.4998603221508726E-2</v>
      </c>
      <c r="M27" s="61">
        <v>0.11140724480838615</v>
      </c>
      <c r="N27" s="16"/>
      <c r="O27" s="16"/>
    </row>
    <row r="28" spans="2:15" x14ac:dyDescent="0.25">
      <c r="B28" s="7" t="s">
        <v>17</v>
      </c>
      <c r="C28" s="56">
        <v>2.1275760832448068E-3</v>
      </c>
      <c r="D28" s="55">
        <v>1.4690341302232351E-3</v>
      </c>
      <c r="E28" s="56">
        <v>0</v>
      </c>
      <c r="F28" s="55">
        <v>5.4709907201475783E-2</v>
      </c>
      <c r="G28" s="56">
        <v>0.20531841165873121</v>
      </c>
      <c r="H28" s="55">
        <v>0</v>
      </c>
      <c r="I28" s="56">
        <v>4.7631897441756332E-2</v>
      </c>
      <c r="J28" s="55">
        <v>1.3955824237120733E-2</v>
      </c>
      <c r="K28" s="56">
        <v>4.7213823382167487E-2</v>
      </c>
      <c r="L28" s="55">
        <v>0.41117366313622722</v>
      </c>
      <c r="M28" s="56">
        <v>0.21639986272905326</v>
      </c>
      <c r="N28" s="16"/>
      <c r="O28" s="16"/>
    </row>
    <row r="29" spans="2:15" x14ac:dyDescent="0.25">
      <c r="B29" s="68" t="s">
        <v>0</v>
      </c>
      <c r="C29" s="70">
        <v>1.0138437678265026E-2</v>
      </c>
      <c r="D29" s="72">
        <v>1.9821767346610224E-2</v>
      </c>
      <c r="E29" s="70">
        <v>0.10552074071036278</v>
      </c>
      <c r="F29" s="72">
        <v>2.5152852818647421E-2</v>
      </c>
      <c r="G29" s="70">
        <v>0.43055422805436172</v>
      </c>
      <c r="H29" s="72">
        <v>8.5211412147321811E-3</v>
      </c>
      <c r="I29" s="70">
        <v>6.2185835284557948E-2</v>
      </c>
      <c r="J29" s="72">
        <v>7.950478230622364E-2</v>
      </c>
      <c r="K29" s="70">
        <v>4.3317138652977628E-2</v>
      </c>
      <c r="L29" s="72">
        <v>0.14288386044804971</v>
      </c>
      <c r="M29" s="70">
        <v>7.2399215485211624E-2</v>
      </c>
      <c r="N29" s="16"/>
      <c r="O29" s="16"/>
    </row>
    <row r="30" spans="2:15" x14ac:dyDescent="0.25">
      <c r="B30" s="40" t="s">
        <v>162</v>
      </c>
    </row>
    <row r="31" spans="2:15" x14ac:dyDescent="0.25">
      <c r="B31" s="40" t="s">
        <v>46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Q31"/>
  <sheetViews>
    <sheetView workbookViewId="0"/>
  </sheetViews>
  <sheetFormatPr baseColWidth="10" defaultColWidth="11.42578125" defaultRowHeight="15" x14ac:dyDescent="0.25"/>
  <cols>
    <col min="1" max="1" width="5.7109375" style="1" customWidth="1"/>
    <col min="2" max="2" width="40.7109375" style="1" customWidth="1"/>
    <col min="3" max="3" width="15.7109375" style="12" customWidth="1"/>
    <col min="4" max="4" width="13" style="1" customWidth="1"/>
    <col min="5" max="6" width="11.42578125" style="1"/>
    <col min="7" max="7" width="13" style="1" customWidth="1"/>
    <col min="8" max="9" width="11.42578125" style="1"/>
    <col min="10" max="10" width="1.85546875" style="1" customWidth="1"/>
    <col min="11" max="11" width="5.85546875" style="1" bestFit="1" customWidth="1"/>
    <col min="12" max="12" width="7.140625" style="1" bestFit="1" customWidth="1"/>
    <col min="13" max="13" width="9.140625" style="1" bestFit="1" customWidth="1"/>
    <col min="14" max="14" width="1.42578125" style="1" customWidth="1"/>
    <col min="15" max="15" width="7.140625" style="1" bestFit="1" customWidth="1"/>
    <col min="16" max="16384" width="11.42578125" style="1"/>
  </cols>
  <sheetData>
    <row r="1" spans="2:17" x14ac:dyDescent="0.25">
      <c r="B1" s="1" t="s">
        <v>201</v>
      </c>
    </row>
    <row r="2" spans="2:17" x14ac:dyDescent="0.25">
      <c r="B2" s="2" t="s">
        <v>1</v>
      </c>
      <c r="C2" s="3" t="s">
        <v>2</v>
      </c>
    </row>
    <row r="3" spans="2:17" x14ac:dyDescent="0.25">
      <c r="B3" s="4" t="s">
        <v>3</v>
      </c>
      <c r="C3" s="5">
        <v>0.60457790844183179</v>
      </c>
      <c r="D3" s="16"/>
      <c r="E3" s="16"/>
      <c r="G3" s="16"/>
      <c r="H3" s="16"/>
      <c r="K3" s="6"/>
      <c r="L3" s="6"/>
      <c r="M3" s="6"/>
      <c r="N3" s="6"/>
      <c r="O3" s="6"/>
      <c r="P3" s="6"/>
    </row>
    <row r="4" spans="2:17" x14ac:dyDescent="0.25">
      <c r="B4" s="7" t="s">
        <v>4</v>
      </c>
      <c r="C4" s="8">
        <v>0.79459679318391141</v>
      </c>
      <c r="D4" s="16"/>
      <c r="E4" s="16"/>
      <c r="G4" s="16"/>
      <c r="H4" s="16"/>
      <c r="K4" s="6"/>
      <c r="L4" s="6"/>
      <c r="M4" s="6"/>
      <c r="N4" s="6"/>
      <c r="O4" s="6"/>
      <c r="P4" s="6"/>
    </row>
    <row r="5" spans="2:17" x14ac:dyDescent="0.25">
      <c r="B5" s="7" t="s">
        <v>5</v>
      </c>
      <c r="C5" s="8">
        <v>0.30758017492711398</v>
      </c>
      <c r="D5" s="16"/>
      <c r="E5" s="16"/>
      <c r="G5" s="16"/>
      <c r="H5" s="16"/>
      <c r="K5" s="6"/>
      <c r="L5" s="6"/>
      <c r="M5" s="6"/>
      <c r="N5" s="6"/>
      <c r="O5" s="6"/>
      <c r="P5" s="6"/>
    </row>
    <row r="6" spans="2:17" x14ac:dyDescent="0.25">
      <c r="B6" s="7" t="s">
        <v>6</v>
      </c>
      <c r="C6" s="8">
        <v>0.69358360551758858</v>
      </c>
      <c r="D6" s="16"/>
      <c r="E6" s="16"/>
      <c r="G6" s="16"/>
      <c r="H6" s="16"/>
      <c r="K6" s="6"/>
      <c r="L6" s="6"/>
      <c r="M6" s="6"/>
      <c r="N6" s="6"/>
      <c r="O6" s="6"/>
      <c r="P6" s="6"/>
    </row>
    <row r="7" spans="2:17" x14ac:dyDescent="0.25">
      <c r="B7" s="7" t="s">
        <v>7</v>
      </c>
      <c r="C7" s="8">
        <v>0.78102756792595707</v>
      </c>
      <c r="D7" s="16"/>
      <c r="E7" s="16"/>
      <c r="G7" s="16"/>
      <c r="H7" s="16"/>
      <c r="K7" s="6"/>
      <c r="L7" s="6"/>
      <c r="M7" s="6"/>
      <c r="N7" s="6"/>
      <c r="O7" s="6"/>
      <c r="P7" s="6"/>
    </row>
    <row r="8" spans="2:17" x14ac:dyDescent="0.25">
      <c r="B8" s="4" t="s">
        <v>149</v>
      </c>
      <c r="C8" s="5">
        <v>0.63251670378618086</v>
      </c>
      <c r="D8" s="16"/>
      <c r="E8" s="16"/>
      <c r="G8" s="16"/>
      <c r="H8" s="16"/>
      <c r="K8" s="6"/>
      <c r="L8" s="6"/>
      <c r="M8" s="6"/>
      <c r="N8" s="6"/>
      <c r="O8" s="6"/>
      <c r="P8" s="6"/>
      <c r="Q8" s="20"/>
    </row>
    <row r="9" spans="2:17" x14ac:dyDescent="0.25">
      <c r="B9" s="7" t="s">
        <v>150</v>
      </c>
      <c r="C9" s="8">
        <v>0.67648127953470782</v>
      </c>
      <c r="D9" s="16"/>
      <c r="E9" s="16"/>
      <c r="G9" s="16"/>
      <c r="H9" s="16"/>
      <c r="K9" s="6"/>
      <c r="L9" s="6"/>
      <c r="M9" s="6"/>
      <c r="N9" s="6"/>
      <c r="O9" s="6"/>
      <c r="P9" s="6"/>
      <c r="Q9" s="20"/>
    </row>
    <row r="10" spans="2:17" x14ac:dyDescent="0.25">
      <c r="B10" s="7" t="s">
        <v>151</v>
      </c>
      <c r="C10" s="8">
        <v>0.67498844197871954</v>
      </c>
      <c r="D10" s="16"/>
      <c r="E10" s="16"/>
      <c r="G10" s="16"/>
      <c r="H10" s="16"/>
      <c r="K10" s="6"/>
      <c r="L10" s="6"/>
      <c r="M10" s="6"/>
      <c r="N10" s="6"/>
      <c r="O10" s="6"/>
      <c r="P10" s="6"/>
      <c r="Q10" s="30"/>
    </row>
    <row r="11" spans="2:17" x14ac:dyDescent="0.25">
      <c r="B11" s="7" t="s">
        <v>152</v>
      </c>
      <c r="C11" s="8">
        <v>0.66899002323356338</v>
      </c>
      <c r="D11" s="16"/>
      <c r="E11" s="16"/>
      <c r="G11" s="16"/>
      <c r="H11" s="16"/>
      <c r="K11" s="6"/>
      <c r="L11" s="6"/>
      <c r="M11" s="6"/>
      <c r="N11" s="6"/>
      <c r="O11" s="6"/>
      <c r="P11" s="6"/>
    </row>
    <row r="12" spans="2:17" x14ac:dyDescent="0.25">
      <c r="B12" s="7" t="s">
        <v>153</v>
      </c>
      <c r="C12" s="8">
        <v>0.68485005515338393</v>
      </c>
      <c r="D12" s="16"/>
      <c r="E12" s="16"/>
      <c r="G12" s="16"/>
      <c r="H12" s="16"/>
      <c r="K12" s="6"/>
      <c r="L12" s="6"/>
      <c r="M12" s="6"/>
      <c r="N12" s="6"/>
      <c r="O12" s="6"/>
      <c r="P12" s="6"/>
    </row>
    <row r="13" spans="2:17" x14ac:dyDescent="0.25">
      <c r="B13" s="7" t="s">
        <v>154</v>
      </c>
      <c r="C13" s="8">
        <v>0.68736191196234353</v>
      </c>
      <c r="D13" s="16"/>
      <c r="E13" s="16"/>
      <c r="G13" s="16"/>
      <c r="H13" s="16"/>
      <c r="K13" s="6"/>
      <c r="L13" s="6"/>
      <c r="M13" s="6"/>
      <c r="N13" s="6"/>
      <c r="O13" s="6"/>
      <c r="P13" s="6"/>
    </row>
    <row r="14" spans="2:17" x14ac:dyDescent="0.25">
      <c r="B14" s="7" t="s">
        <v>155</v>
      </c>
      <c r="C14" s="8">
        <v>0.70896405919661354</v>
      </c>
      <c r="D14" s="16"/>
      <c r="E14" s="16"/>
      <c r="G14" s="16"/>
      <c r="H14" s="16"/>
      <c r="K14" s="6"/>
      <c r="L14" s="6"/>
      <c r="M14" s="6"/>
      <c r="N14" s="6"/>
      <c r="O14" s="6"/>
      <c r="P14" s="6"/>
    </row>
    <row r="15" spans="2:17" x14ac:dyDescent="0.25">
      <c r="B15" s="7" t="s">
        <v>156</v>
      </c>
      <c r="C15" s="8">
        <v>0.70320416066322311</v>
      </c>
      <c r="D15" s="16"/>
      <c r="E15" s="16"/>
      <c r="G15" s="16"/>
      <c r="H15" s="16"/>
      <c r="K15" s="6"/>
      <c r="L15" s="6"/>
      <c r="M15" s="6"/>
      <c r="N15" s="6"/>
      <c r="O15" s="6"/>
      <c r="P15" s="6"/>
    </row>
    <row r="16" spans="2:17" x14ac:dyDescent="0.25">
      <c r="B16" s="7" t="s">
        <v>157</v>
      </c>
      <c r="C16" s="8">
        <v>0.707251116281994</v>
      </c>
      <c r="D16" s="16"/>
      <c r="E16" s="16"/>
      <c r="G16" s="16"/>
      <c r="H16" s="16"/>
      <c r="K16" s="6"/>
      <c r="L16" s="6"/>
      <c r="M16" s="6"/>
      <c r="N16" s="6"/>
      <c r="O16" s="6"/>
      <c r="P16" s="6"/>
    </row>
    <row r="17" spans="2:16" x14ac:dyDescent="0.25">
      <c r="B17" s="7" t="s">
        <v>158</v>
      </c>
      <c r="C17" s="8">
        <v>0.75762404527721394</v>
      </c>
      <c r="D17" s="16"/>
      <c r="E17" s="16"/>
      <c r="G17" s="16"/>
      <c r="H17" s="16"/>
      <c r="K17" s="6"/>
      <c r="L17" s="6"/>
      <c r="M17" s="6"/>
      <c r="N17" s="6"/>
      <c r="O17" s="6"/>
      <c r="P17" s="6"/>
    </row>
    <row r="18" spans="2:16" x14ac:dyDescent="0.25">
      <c r="B18" s="9" t="s">
        <v>159</v>
      </c>
      <c r="C18" s="10">
        <v>0.69786308996284829</v>
      </c>
      <c r="D18" s="16"/>
      <c r="E18" s="16"/>
      <c r="G18" s="16"/>
      <c r="H18" s="16"/>
      <c r="K18" s="6"/>
      <c r="L18" s="6"/>
      <c r="M18" s="6"/>
      <c r="N18" s="6"/>
      <c r="O18" s="6"/>
      <c r="P18" s="6"/>
    </row>
    <row r="19" spans="2:16" x14ac:dyDescent="0.25">
      <c r="B19" s="28" t="s">
        <v>8</v>
      </c>
      <c r="C19" s="29">
        <v>0.8027104278815399</v>
      </c>
      <c r="D19" s="16"/>
      <c r="E19" s="16"/>
      <c r="G19" s="16"/>
      <c r="H19" s="16"/>
      <c r="K19" s="6"/>
      <c r="L19" s="6"/>
      <c r="M19" s="6"/>
      <c r="N19" s="6"/>
      <c r="O19" s="6"/>
      <c r="P19" s="6"/>
    </row>
    <row r="20" spans="2:16" x14ac:dyDescent="0.25">
      <c r="B20" s="7" t="s">
        <v>160</v>
      </c>
      <c r="C20" s="8">
        <v>0.64728682170543062</v>
      </c>
      <c r="D20" s="16"/>
      <c r="E20" s="16"/>
      <c r="G20" s="16"/>
      <c r="H20" s="16"/>
      <c r="K20" s="6"/>
      <c r="L20" s="6"/>
      <c r="M20" s="6"/>
      <c r="N20" s="6"/>
      <c r="O20" s="6"/>
      <c r="P20" s="6"/>
    </row>
    <row r="21" spans="2:16" x14ac:dyDescent="0.25">
      <c r="B21" s="7" t="s">
        <v>161</v>
      </c>
      <c r="C21" s="8">
        <v>0.61770100886579349</v>
      </c>
      <c r="D21" s="16"/>
      <c r="E21" s="16"/>
      <c r="G21" s="16"/>
      <c r="H21" s="16"/>
      <c r="K21" s="6"/>
      <c r="L21" s="6"/>
      <c r="M21" s="6"/>
      <c r="N21" s="6"/>
      <c r="O21" s="6"/>
      <c r="P21" s="6"/>
    </row>
    <row r="22" spans="2:16" x14ac:dyDescent="0.25">
      <c r="B22" s="7" t="s">
        <v>11</v>
      </c>
      <c r="C22" s="8">
        <v>0.5711364754207775</v>
      </c>
      <c r="D22" s="16"/>
      <c r="E22" s="16"/>
      <c r="G22" s="16"/>
      <c r="H22" s="16"/>
      <c r="K22" s="6"/>
      <c r="L22" s="6"/>
      <c r="M22" s="6"/>
      <c r="N22" s="6"/>
      <c r="O22" s="6"/>
      <c r="P22" s="6"/>
    </row>
    <row r="23" spans="2:16" x14ac:dyDescent="0.25">
      <c r="B23" s="7" t="s">
        <v>12</v>
      </c>
      <c r="C23" s="8">
        <v>0.61779207370536071</v>
      </c>
      <c r="D23" s="16"/>
      <c r="E23" s="16"/>
      <c r="G23" s="16"/>
      <c r="H23" s="16"/>
      <c r="K23" s="6"/>
      <c r="L23" s="6"/>
      <c r="M23" s="6"/>
      <c r="N23" s="6"/>
      <c r="O23" s="6"/>
      <c r="P23" s="6"/>
    </row>
    <row r="24" spans="2:16" x14ac:dyDescent="0.25">
      <c r="B24" s="4" t="s">
        <v>13</v>
      </c>
      <c r="C24" s="5">
        <v>0.74785323507391044</v>
      </c>
      <c r="D24" s="16"/>
      <c r="E24" s="16"/>
      <c r="G24" s="16"/>
      <c r="H24" s="16"/>
      <c r="K24" s="6"/>
      <c r="L24" s="6"/>
      <c r="M24" s="6"/>
      <c r="N24" s="6"/>
      <c r="O24" s="6"/>
      <c r="P24" s="6"/>
    </row>
    <row r="25" spans="2:16" x14ac:dyDescent="0.25">
      <c r="B25" s="7" t="s">
        <v>14</v>
      </c>
      <c r="C25" s="8">
        <v>0.44461007372087236</v>
      </c>
      <c r="D25" s="16"/>
      <c r="E25" s="16"/>
      <c r="G25" s="16"/>
      <c r="H25" s="16"/>
      <c r="K25" s="6"/>
      <c r="L25" s="6"/>
      <c r="M25" s="6"/>
      <c r="N25" s="6"/>
      <c r="O25" s="6"/>
      <c r="P25" s="6"/>
    </row>
    <row r="26" spans="2:16" x14ac:dyDescent="0.25">
      <c r="B26" s="7" t="s">
        <v>15</v>
      </c>
      <c r="C26" s="8">
        <v>0.82493850514266143</v>
      </c>
      <c r="D26" s="16"/>
      <c r="E26" s="16"/>
      <c r="G26" s="16"/>
      <c r="H26" s="16"/>
      <c r="K26" s="6"/>
      <c r="L26" s="6"/>
      <c r="M26" s="6"/>
      <c r="N26" s="6"/>
      <c r="O26" s="6"/>
      <c r="P26" s="6"/>
    </row>
    <row r="27" spans="2:16" x14ac:dyDescent="0.25">
      <c r="B27" s="9" t="s">
        <v>16</v>
      </c>
      <c r="C27" s="10">
        <v>0.64550898136445134</v>
      </c>
      <c r="D27" s="16"/>
      <c r="E27" s="16"/>
      <c r="G27" s="16"/>
      <c r="H27" s="16"/>
      <c r="K27" s="6"/>
      <c r="L27" s="6"/>
      <c r="M27" s="6"/>
      <c r="N27" s="6"/>
      <c r="O27" s="6"/>
      <c r="P27" s="6"/>
    </row>
    <row r="28" spans="2:16" x14ac:dyDescent="0.25">
      <c r="B28" s="9" t="s">
        <v>17</v>
      </c>
      <c r="C28" s="10">
        <v>0.58028877981885463</v>
      </c>
      <c r="D28" s="16"/>
      <c r="E28" s="16"/>
      <c r="G28" s="16"/>
      <c r="H28" s="16"/>
      <c r="K28" s="6"/>
      <c r="L28" s="6"/>
      <c r="M28" s="6"/>
      <c r="N28" s="6"/>
      <c r="O28" s="6"/>
      <c r="P28" s="6"/>
    </row>
    <row r="29" spans="2:16" x14ac:dyDescent="0.25">
      <c r="B29" s="11" t="s">
        <v>0</v>
      </c>
      <c r="C29" s="41">
        <v>0.70489458689553652</v>
      </c>
      <c r="D29" s="16"/>
      <c r="E29" s="16"/>
      <c r="G29" s="16"/>
      <c r="H29" s="16"/>
      <c r="K29" s="6"/>
      <c r="L29" s="6"/>
      <c r="M29" s="6"/>
      <c r="N29" s="6"/>
      <c r="O29" s="6"/>
      <c r="P29" s="6"/>
    </row>
    <row r="30" spans="2:16" x14ac:dyDescent="0.25">
      <c r="B30" s="40" t="s">
        <v>162</v>
      </c>
    </row>
    <row r="31" spans="2:16" x14ac:dyDescent="0.25">
      <c r="B31" s="40" t="s">
        <v>46</v>
      </c>
      <c r="K31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Q31"/>
  <sheetViews>
    <sheetView workbookViewId="0"/>
  </sheetViews>
  <sheetFormatPr baseColWidth="10" defaultColWidth="11.42578125" defaultRowHeight="15" x14ac:dyDescent="0.25"/>
  <cols>
    <col min="1" max="1" width="5.7109375" style="1" customWidth="1"/>
    <col min="2" max="2" width="40.7109375" style="1" customWidth="1"/>
    <col min="3" max="3" width="15.7109375" style="12" customWidth="1"/>
    <col min="4" max="4" width="13" style="1" customWidth="1"/>
    <col min="5" max="6" width="11.42578125" style="1"/>
    <col min="7" max="7" width="13" style="1" customWidth="1"/>
    <col min="8" max="9" width="11.42578125" style="1"/>
    <col min="10" max="10" width="1.85546875" style="1" customWidth="1"/>
    <col min="11" max="11" width="5.85546875" style="1" bestFit="1" customWidth="1"/>
    <col min="12" max="12" width="7.140625" style="1" bestFit="1" customWidth="1"/>
    <col min="13" max="13" width="9.140625" style="1" bestFit="1" customWidth="1"/>
    <col min="14" max="14" width="1.42578125" style="1" customWidth="1"/>
    <col min="15" max="15" width="7.140625" style="1" bestFit="1" customWidth="1"/>
    <col min="16" max="16384" width="11.42578125" style="1"/>
  </cols>
  <sheetData>
    <row r="1" spans="2:17" x14ac:dyDescent="0.25">
      <c r="B1" s="1" t="s">
        <v>47</v>
      </c>
    </row>
    <row r="2" spans="2:17" x14ac:dyDescent="0.25">
      <c r="B2" s="2" t="s">
        <v>1</v>
      </c>
      <c r="C2" s="3" t="s">
        <v>2</v>
      </c>
    </row>
    <row r="3" spans="2:17" x14ac:dyDescent="0.25">
      <c r="B3" s="4" t="s">
        <v>3</v>
      </c>
      <c r="C3" s="5">
        <v>0.58699087193282473</v>
      </c>
      <c r="D3" s="16"/>
      <c r="E3" s="16"/>
      <c r="G3" s="16"/>
      <c r="H3" s="16"/>
      <c r="K3" s="6"/>
      <c r="L3" s="6"/>
      <c r="M3" s="6"/>
      <c r="N3" s="6"/>
      <c r="O3" s="6"/>
      <c r="P3" s="6"/>
    </row>
    <row r="4" spans="2:17" x14ac:dyDescent="0.25">
      <c r="B4" s="7" t="s">
        <v>4</v>
      </c>
      <c r="C4" s="8">
        <v>0.64520339129945226</v>
      </c>
      <c r="D4" s="16"/>
      <c r="E4" s="16"/>
      <c r="G4" s="16"/>
      <c r="H4" s="16"/>
      <c r="K4" s="6"/>
      <c r="L4" s="6"/>
      <c r="M4" s="6"/>
      <c r="N4" s="6"/>
      <c r="O4" s="6"/>
      <c r="P4" s="6"/>
    </row>
    <row r="5" spans="2:17" x14ac:dyDescent="0.25">
      <c r="B5" s="7" t="s">
        <v>5</v>
      </c>
      <c r="C5" s="8">
        <v>0.1620423892100156</v>
      </c>
      <c r="D5" s="16"/>
      <c r="E5" s="16"/>
      <c r="G5" s="16"/>
      <c r="H5" s="16"/>
      <c r="K5" s="6"/>
      <c r="L5" s="6"/>
      <c r="M5" s="6"/>
      <c r="N5" s="6"/>
      <c r="O5" s="6"/>
      <c r="P5" s="6"/>
    </row>
    <row r="6" spans="2:17" x14ac:dyDescent="0.25">
      <c r="B6" s="7" t="s">
        <v>6</v>
      </c>
      <c r="C6" s="8">
        <v>0.78453774376888041</v>
      </c>
      <c r="D6" s="16"/>
      <c r="E6" s="16"/>
      <c r="G6" s="16"/>
      <c r="H6" s="16"/>
      <c r="K6" s="6"/>
      <c r="L6" s="6"/>
      <c r="M6" s="6"/>
      <c r="N6" s="6"/>
      <c r="O6" s="6"/>
      <c r="P6" s="6"/>
    </row>
    <row r="7" spans="2:17" x14ac:dyDescent="0.25">
      <c r="B7" s="7" t="s">
        <v>7</v>
      </c>
      <c r="C7" s="8">
        <v>0.54881748530321084</v>
      </c>
      <c r="D7" s="16"/>
      <c r="E7" s="16"/>
      <c r="G7" s="16"/>
      <c r="H7" s="16"/>
      <c r="K7" s="6"/>
      <c r="L7" s="6"/>
      <c r="M7" s="6"/>
      <c r="N7" s="6"/>
      <c r="O7" s="6"/>
      <c r="P7" s="6"/>
    </row>
    <row r="8" spans="2:17" x14ac:dyDescent="0.25">
      <c r="B8" s="4" t="s">
        <v>149</v>
      </c>
      <c r="C8" s="5">
        <v>0.64377987997179442</v>
      </c>
      <c r="D8" s="16"/>
      <c r="E8" s="16"/>
      <c r="G8" s="16"/>
      <c r="H8" s="16"/>
      <c r="K8" s="6"/>
      <c r="L8" s="6"/>
      <c r="M8" s="6"/>
      <c r="N8" s="6"/>
      <c r="O8" s="6"/>
      <c r="P8" s="6"/>
      <c r="Q8" s="20"/>
    </row>
    <row r="9" spans="2:17" x14ac:dyDescent="0.25">
      <c r="B9" s="7" t="s">
        <v>150</v>
      </c>
      <c r="C9" s="8">
        <v>0.65197666882678584</v>
      </c>
      <c r="D9" s="16"/>
      <c r="E9" s="16"/>
      <c r="G9" s="16"/>
      <c r="H9" s="16"/>
      <c r="K9" s="6"/>
      <c r="L9" s="6"/>
      <c r="M9" s="6"/>
      <c r="N9" s="6"/>
      <c r="O9" s="6"/>
      <c r="P9" s="6"/>
      <c r="Q9" s="20"/>
    </row>
    <row r="10" spans="2:17" x14ac:dyDescent="0.25">
      <c r="B10" s="7" t="s">
        <v>151</v>
      </c>
      <c r="C10" s="8">
        <v>0.62798557340663019</v>
      </c>
      <c r="D10" s="16"/>
      <c r="E10" s="16"/>
      <c r="G10" s="16"/>
      <c r="H10" s="16"/>
      <c r="K10" s="6"/>
      <c r="L10" s="6"/>
      <c r="M10" s="6"/>
      <c r="N10" s="6"/>
      <c r="O10" s="6"/>
      <c r="P10" s="6"/>
      <c r="Q10" s="30"/>
    </row>
    <row r="11" spans="2:17" x14ac:dyDescent="0.25">
      <c r="B11" s="7" t="s">
        <v>152</v>
      </c>
      <c r="C11" s="8">
        <v>0.59657493396955619</v>
      </c>
      <c r="D11" s="16"/>
      <c r="E11" s="16"/>
      <c r="G11" s="16"/>
      <c r="H11" s="16"/>
      <c r="K11" s="6"/>
      <c r="L11" s="6"/>
      <c r="M11" s="6"/>
      <c r="N11" s="6"/>
      <c r="O11" s="6"/>
      <c r="P11" s="6"/>
    </row>
    <row r="12" spans="2:17" x14ac:dyDescent="0.25">
      <c r="B12" s="7" t="s">
        <v>153</v>
      </c>
      <c r="C12" s="8">
        <v>0.60730379992579009</v>
      </c>
      <c r="D12" s="16"/>
      <c r="E12" s="16"/>
      <c r="G12" s="16"/>
      <c r="H12" s="16"/>
      <c r="K12" s="6"/>
      <c r="L12" s="6"/>
      <c r="M12" s="6"/>
      <c r="N12" s="6"/>
      <c r="O12" s="6"/>
      <c r="P12" s="6"/>
    </row>
    <row r="13" spans="2:17" x14ac:dyDescent="0.25">
      <c r="B13" s="7" t="s">
        <v>154</v>
      </c>
      <c r="C13" s="8">
        <v>0.5921435474424892</v>
      </c>
      <c r="D13" s="16"/>
      <c r="E13" s="16"/>
      <c r="G13" s="16"/>
      <c r="H13" s="16"/>
      <c r="K13" s="6"/>
      <c r="L13" s="6"/>
      <c r="M13" s="6"/>
      <c r="N13" s="6"/>
      <c r="O13" s="6"/>
      <c r="P13" s="6"/>
    </row>
    <row r="14" spans="2:17" x14ac:dyDescent="0.25">
      <c r="B14" s="7" t="s">
        <v>155</v>
      </c>
      <c r="C14" s="8">
        <v>0.60205764548806118</v>
      </c>
      <c r="D14" s="16"/>
      <c r="E14" s="16"/>
      <c r="G14" s="16"/>
      <c r="H14" s="16"/>
      <c r="K14" s="6"/>
      <c r="L14" s="6"/>
      <c r="M14" s="6"/>
      <c r="N14" s="6"/>
      <c r="O14" s="6"/>
      <c r="P14" s="6"/>
    </row>
    <row r="15" spans="2:17" x14ac:dyDescent="0.25">
      <c r="B15" s="7" t="s">
        <v>156</v>
      </c>
      <c r="C15" s="8">
        <v>0.58385494565612739</v>
      </c>
      <c r="D15" s="16"/>
      <c r="E15" s="16"/>
      <c r="G15" s="16"/>
      <c r="H15" s="16"/>
      <c r="K15" s="6"/>
      <c r="L15" s="6"/>
      <c r="M15" s="6"/>
      <c r="N15" s="6"/>
      <c r="O15" s="6"/>
      <c r="P15" s="6"/>
    </row>
    <row r="16" spans="2:17" x14ac:dyDescent="0.25">
      <c r="B16" s="7" t="s">
        <v>157</v>
      </c>
      <c r="C16" s="8">
        <v>0.5806964893552824</v>
      </c>
      <c r="D16" s="16"/>
      <c r="E16" s="16"/>
      <c r="G16" s="16"/>
      <c r="H16" s="16"/>
      <c r="K16" s="6"/>
      <c r="L16" s="6"/>
      <c r="M16" s="6"/>
      <c r="N16" s="6"/>
      <c r="O16" s="6"/>
      <c r="P16" s="6"/>
    </row>
    <row r="17" spans="2:16" x14ac:dyDescent="0.25">
      <c r="B17" s="7" t="s">
        <v>158</v>
      </c>
      <c r="C17" s="8">
        <v>0.64570112589559403</v>
      </c>
      <c r="D17" s="16"/>
      <c r="E17" s="16"/>
      <c r="G17" s="16"/>
      <c r="H17" s="16"/>
      <c r="K17" s="6"/>
      <c r="L17" s="6"/>
      <c r="M17" s="6"/>
      <c r="N17" s="6"/>
      <c r="O17" s="6"/>
      <c r="P17" s="6"/>
    </row>
    <row r="18" spans="2:16" x14ac:dyDescent="0.25">
      <c r="B18" s="9" t="s">
        <v>159</v>
      </c>
      <c r="C18" s="10">
        <v>0.6092400929707118</v>
      </c>
      <c r="D18" s="16"/>
      <c r="E18" s="16"/>
      <c r="G18" s="16"/>
      <c r="H18" s="16"/>
      <c r="K18" s="6"/>
      <c r="L18" s="6"/>
      <c r="M18" s="6"/>
      <c r="N18" s="6"/>
      <c r="O18" s="6"/>
      <c r="P18" s="6"/>
    </row>
    <row r="19" spans="2:16" x14ac:dyDescent="0.25">
      <c r="B19" s="28" t="s">
        <v>8</v>
      </c>
      <c r="C19" s="29">
        <v>0.88114118164104249</v>
      </c>
      <c r="D19" s="16"/>
      <c r="E19" s="16"/>
      <c r="G19" s="16"/>
      <c r="H19" s="16"/>
      <c r="K19" s="6"/>
      <c r="L19" s="6"/>
      <c r="M19" s="6"/>
      <c r="N19" s="6"/>
      <c r="O19" s="6"/>
      <c r="P19" s="6"/>
    </row>
    <row r="20" spans="2:16" x14ac:dyDescent="0.25">
      <c r="B20" s="7" t="s">
        <v>160</v>
      </c>
      <c r="C20" s="8">
        <v>0.64878206361515633</v>
      </c>
      <c r="D20" s="16"/>
      <c r="E20" s="16"/>
      <c r="G20" s="16"/>
      <c r="H20" s="16"/>
      <c r="K20" s="6"/>
      <c r="L20" s="6"/>
      <c r="M20" s="6"/>
      <c r="N20" s="6"/>
      <c r="O20" s="6"/>
      <c r="P20" s="6"/>
    </row>
    <row r="21" spans="2:16" x14ac:dyDescent="0.25">
      <c r="B21" s="7" t="s">
        <v>161</v>
      </c>
      <c r="C21" s="8">
        <v>0.54582852856315056</v>
      </c>
      <c r="D21" s="16"/>
      <c r="E21" s="16"/>
      <c r="G21" s="16"/>
      <c r="H21" s="16"/>
      <c r="K21" s="6"/>
      <c r="L21" s="6"/>
      <c r="M21" s="6"/>
      <c r="N21" s="6"/>
      <c r="O21" s="6"/>
      <c r="P21" s="6"/>
    </row>
    <row r="22" spans="2:16" x14ac:dyDescent="0.25">
      <c r="B22" s="7" t="s">
        <v>11</v>
      </c>
      <c r="C22" s="8">
        <v>0.40024882604502754</v>
      </c>
      <c r="D22" s="16"/>
      <c r="E22" s="16"/>
      <c r="G22" s="16"/>
      <c r="H22" s="16"/>
      <c r="K22" s="6"/>
      <c r="L22" s="6"/>
      <c r="M22" s="6"/>
      <c r="N22" s="6"/>
      <c r="O22" s="6"/>
      <c r="P22" s="6"/>
    </row>
    <row r="23" spans="2:16" x14ac:dyDescent="0.25">
      <c r="B23" s="7" t="s">
        <v>12</v>
      </c>
      <c r="C23" s="8">
        <v>0.52182272955227016</v>
      </c>
      <c r="D23" s="16"/>
      <c r="E23" s="16"/>
      <c r="G23" s="16"/>
      <c r="H23" s="16"/>
      <c r="K23" s="6"/>
      <c r="L23" s="6"/>
      <c r="M23" s="6"/>
      <c r="N23" s="6"/>
      <c r="O23" s="6"/>
      <c r="P23" s="6"/>
    </row>
    <row r="24" spans="2:16" x14ac:dyDescent="0.25">
      <c r="B24" s="4" t="s">
        <v>13</v>
      </c>
      <c r="C24" s="5">
        <v>0.75837444577671198</v>
      </c>
      <c r="D24" s="16"/>
      <c r="E24" s="16"/>
      <c r="G24" s="16"/>
      <c r="H24" s="16"/>
      <c r="K24" s="6"/>
      <c r="L24" s="6"/>
      <c r="M24" s="6"/>
      <c r="N24" s="6"/>
      <c r="O24" s="6"/>
      <c r="P24" s="6"/>
    </row>
    <row r="25" spans="2:16" x14ac:dyDescent="0.25">
      <c r="B25" s="7" t="s">
        <v>14</v>
      </c>
      <c r="C25" s="8">
        <v>0.39505276416266988</v>
      </c>
      <c r="D25" s="16"/>
      <c r="E25" s="16"/>
      <c r="G25" s="16"/>
      <c r="H25" s="16"/>
      <c r="K25" s="6"/>
      <c r="L25" s="6"/>
      <c r="M25" s="6"/>
      <c r="N25" s="6"/>
      <c r="O25" s="6"/>
      <c r="P25" s="6"/>
    </row>
    <row r="26" spans="2:16" x14ac:dyDescent="0.25">
      <c r="B26" s="7" t="s">
        <v>15</v>
      </c>
      <c r="C26" s="8">
        <v>0.84175399088993097</v>
      </c>
      <c r="D26" s="16"/>
      <c r="E26" s="16"/>
      <c r="G26" s="16"/>
      <c r="H26" s="16"/>
      <c r="K26" s="6"/>
      <c r="L26" s="6"/>
      <c r="M26" s="6"/>
      <c r="N26" s="6"/>
      <c r="O26" s="6"/>
      <c r="P26" s="6"/>
    </row>
    <row r="27" spans="2:16" x14ac:dyDescent="0.25">
      <c r="B27" s="9" t="s">
        <v>16</v>
      </c>
      <c r="C27" s="10">
        <v>0.60740604900237372</v>
      </c>
      <c r="D27" s="16"/>
      <c r="E27" s="16"/>
      <c r="G27" s="16"/>
      <c r="H27" s="16"/>
      <c r="K27" s="6"/>
      <c r="L27" s="6"/>
      <c r="M27" s="6"/>
      <c r="N27" s="6"/>
      <c r="O27" s="6"/>
      <c r="P27" s="6"/>
    </row>
    <row r="28" spans="2:16" x14ac:dyDescent="0.25">
      <c r="B28" s="9" t="s">
        <v>17</v>
      </c>
      <c r="C28" s="10">
        <v>0.57123550404133416</v>
      </c>
      <c r="D28" s="16"/>
      <c r="E28" s="16"/>
      <c r="G28" s="16"/>
      <c r="H28" s="16"/>
      <c r="K28" s="6"/>
      <c r="L28" s="6"/>
      <c r="M28" s="6"/>
      <c r="N28" s="6"/>
      <c r="O28" s="6"/>
      <c r="P28" s="6"/>
    </row>
    <row r="29" spans="2:16" x14ac:dyDescent="0.25">
      <c r="B29" s="11" t="s">
        <v>0</v>
      </c>
      <c r="C29" s="41">
        <v>0.59537378505482152</v>
      </c>
      <c r="D29" s="16"/>
      <c r="E29" s="16"/>
      <c r="G29" s="16"/>
      <c r="H29" s="16"/>
      <c r="K29" s="6"/>
      <c r="L29" s="6"/>
      <c r="M29" s="6"/>
      <c r="N29" s="6"/>
      <c r="O29" s="6"/>
      <c r="P29" s="6"/>
    </row>
    <row r="30" spans="2:16" x14ac:dyDescent="0.25">
      <c r="B30" s="40" t="s">
        <v>162</v>
      </c>
    </row>
    <row r="31" spans="2:16" x14ac:dyDescent="0.25">
      <c r="B31" s="40" t="s">
        <v>46</v>
      </c>
      <c r="K31" s="6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K33"/>
  <sheetViews>
    <sheetView workbookViewId="0"/>
  </sheetViews>
  <sheetFormatPr baseColWidth="10" defaultColWidth="9.140625" defaultRowHeight="15" x14ac:dyDescent="0.25"/>
  <cols>
    <col min="1" max="1" width="5.7109375" style="1" customWidth="1"/>
    <col min="2" max="2" width="41" style="1" customWidth="1"/>
    <col min="3" max="5" width="13" style="1" customWidth="1"/>
    <col min="6" max="6" width="9.140625" style="1"/>
    <col min="7" max="7" width="30.140625" style="1" bestFit="1" customWidth="1"/>
    <col min="8" max="16384" width="9.140625" style="1"/>
  </cols>
  <sheetData>
    <row r="1" spans="2:11" ht="22.5" customHeight="1" x14ac:dyDescent="0.25">
      <c r="B1" s="127" t="s">
        <v>202</v>
      </c>
      <c r="C1" s="127"/>
      <c r="D1" s="127"/>
      <c r="E1" s="127"/>
      <c r="F1" s="127" t="s">
        <v>203</v>
      </c>
      <c r="G1" s="127"/>
      <c r="H1" s="127"/>
      <c r="I1" s="127"/>
      <c r="J1" s="127"/>
      <c r="K1" s="127"/>
    </row>
    <row r="18" spans="2:9" x14ac:dyDescent="0.25">
      <c r="B18" s="40" t="s">
        <v>162</v>
      </c>
      <c r="F18" s="40" t="s">
        <v>162</v>
      </c>
    </row>
    <row r="19" spans="2:9" x14ac:dyDescent="0.25">
      <c r="B19" s="40" t="s">
        <v>46</v>
      </c>
      <c r="F19" s="40" t="s">
        <v>46</v>
      </c>
    </row>
    <row r="22" spans="2:9" x14ac:dyDescent="0.25">
      <c r="B22" s="128" t="s">
        <v>87</v>
      </c>
      <c r="C22" s="129"/>
      <c r="G22" s="130" t="s">
        <v>2</v>
      </c>
      <c r="H22" s="130"/>
    </row>
    <row r="23" spans="2:9" x14ac:dyDescent="0.25">
      <c r="B23" s="82" t="s">
        <v>17</v>
      </c>
      <c r="C23" s="83">
        <v>0.40143419003304959</v>
      </c>
      <c r="D23" s="16"/>
      <c r="E23" s="16"/>
      <c r="F23" s="6"/>
      <c r="G23" s="82" t="s">
        <v>17</v>
      </c>
      <c r="H23" s="83">
        <v>0.68865065355000532</v>
      </c>
      <c r="I23" s="16"/>
    </row>
    <row r="24" spans="2:9" x14ac:dyDescent="0.25">
      <c r="B24" s="82" t="s">
        <v>88</v>
      </c>
      <c r="C24" s="83">
        <v>0.45712977209667149</v>
      </c>
      <c r="D24" s="16"/>
      <c r="E24" s="16"/>
      <c r="F24" s="6"/>
      <c r="G24" s="82" t="s">
        <v>88</v>
      </c>
      <c r="H24" s="83">
        <v>0.66427347941272874</v>
      </c>
      <c r="I24" s="16"/>
    </row>
    <row r="25" spans="2:9" x14ac:dyDescent="0.25">
      <c r="B25" s="82" t="s">
        <v>89</v>
      </c>
      <c r="C25" s="83">
        <v>0.59820301441904811</v>
      </c>
      <c r="D25" s="16"/>
      <c r="E25" s="16"/>
      <c r="F25" s="6"/>
      <c r="G25" s="82" t="s">
        <v>89</v>
      </c>
      <c r="H25" s="83">
        <v>0.7366831748178736</v>
      </c>
      <c r="I25" s="16"/>
    </row>
    <row r="26" spans="2:9" x14ac:dyDescent="0.25">
      <c r="B26" s="82" t="s">
        <v>90</v>
      </c>
      <c r="C26" s="83">
        <v>0.6218812547902216</v>
      </c>
      <c r="D26" s="16"/>
      <c r="E26" s="16"/>
      <c r="F26" s="6"/>
      <c r="G26" s="82" t="s">
        <v>90</v>
      </c>
      <c r="H26" s="83">
        <v>0.60042726732151419</v>
      </c>
      <c r="I26" s="16"/>
    </row>
    <row r="27" spans="2:9" x14ac:dyDescent="0.25">
      <c r="B27" s="82" t="s">
        <v>91</v>
      </c>
      <c r="C27" s="83">
        <v>0.65440813653851915</v>
      </c>
      <c r="D27" s="16"/>
      <c r="E27" s="16"/>
      <c r="F27" s="6"/>
      <c r="G27" s="82" t="s">
        <v>91</v>
      </c>
      <c r="H27" s="83">
        <v>0.55873306937475675</v>
      </c>
      <c r="I27" s="16"/>
    </row>
    <row r="28" spans="2:9" x14ac:dyDescent="0.25">
      <c r="B28" s="82" t="s">
        <v>92</v>
      </c>
      <c r="C28" s="83">
        <v>0.45176563661344493</v>
      </c>
      <c r="D28" s="16"/>
      <c r="E28" s="16"/>
      <c r="F28" s="6"/>
      <c r="G28" s="82" t="s">
        <v>92</v>
      </c>
      <c r="H28" s="83">
        <v>0.6906521159896164</v>
      </c>
      <c r="I28" s="16"/>
    </row>
    <row r="29" spans="2:9" x14ac:dyDescent="0.25">
      <c r="B29" s="82" t="s">
        <v>93</v>
      </c>
      <c r="C29" s="83">
        <v>0.38967431786927692</v>
      </c>
      <c r="D29" s="16"/>
      <c r="E29" s="16"/>
      <c r="F29" s="6"/>
      <c r="G29" s="82" t="s">
        <v>93</v>
      </c>
      <c r="H29" s="83">
        <v>0.63774351065111801</v>
      </c>
      <c r="I29" s="16"/>
    </row>
    <row r="30" spans="2:9" x14ac:dyDescent="0.25">
      <c r="B30" s="82" t="s">
        <v>94</v>
      </c>
      <c r="C30" s="83">
        <v>0.84521137515943701</v>
      </c>
      <c r="D30" s="16"/>
      <c r="E30" s="16"/>
      <c r="F30" s="6"/>
      <c r="G30" s="82" t="s">
        <v>94</v>
      </c>
      <c r="H30" s="83">
        <v>0.61008872293441962</v>
      </c>
      <c r="I30" s="16"/>
    </row>
    <row r="31" spans="2:9" x14ac:dyDescent="0.25">
      <c r="B31" s="82" t="s">
        <v>95</v>
      </c>
      <c r="C31" s="83">
        <v>0.920525931073087</v>
      </c>
      <c r="D31" s="16"/>
      <c r="E31" s="16"/>
      <c r="F31" s="6"/>
      <c r="G31" s="82" t="s">
        <v>95</v>
      </c>
      <c r="H31" s="83">
        <v>0.87599610997605981</v>
      </c>
      <c r="I31" s="16"/>
    </row>
    <row r="32" spans="2:9" x14ac:dyDescent="0.25">
      <c r="B32" s="82" t="s">
        <v>96</v>
      </c>
      <c r="C32" s="83">
        <v>0.87190030424250564</v>
      </c>
      <c r="D32" s="16"/>
      <c r="E32" s="16"/>
      <c r="F32" s="6"/>
      <c r="G32" s="82" t="s">
        <v>96</v>
      </c>
      <c r="H32" s="83">
        <v>0.99120269537639227</v>
      </c>
      <c r="I32" s="16"/>
    </row>
    <row r="33" spans="2:9" x14ac:dyDescent="0.25">
      <c r="B33" s="82" t="s">
        <v>97</v>
      </c>
      <c r="C33" s="83">
        <v>0.83006803292375098</v>
      </c>
      <c r="D33" s="16"/>
      <c r="E33" s="16"/>
      <c r="F33" s="6"/>
      <c r="G33" s="82" t="s">
        <v>97</v>
      </c>
      <c r="H33" s="83">
        <v>0.41461219087363937</v>
      </c>
      <c r="I33" s="16"/>
    </row>
  </sheetData>
  <mergeCells count="4">
    <mergeCell ref="B1:E1"/>
    <mergeCell ref="F1:K1"/>
    <mergeCell ref="B22:C22"/>
    <mergeCell ref="G22:H22"/>
  </mergeCells>
  <pageMargins left="0.75" right="0.75" top="1" bottom="1" header="0.5" footer="0.5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E31"/>
  <sheetViews>
    <sheetView workbookViewId="0"/>
  </sheetViews>
  <sheetFormatPr baseColWidth="10" defaultColWidth="8.85546875" defaultRowHeight="15" x14ac:dyDescent="0.25"/>
  <cols>
    <col min="1" max="1" width="5.7109375" style="1" customWidth="1"/>
    <col min="2" max="2" width="37.5703125" style="1" customWidth="1"/>
    <col min="3" max="3" width="21.5703125" style="1" customWidth="1"/>
    <col min="4" max="4" width="13.7109375" style="1" customWidth="1"/>
    <col min="5" max="5" width="18.140625" style="1" customWidth="1"/>
    <col min="6" max="6" width="10.28515625" style="1" bestFit="1" customWidth="1"/>
    <col min="7" max="7" width="10.7109375" style="1" bestFit="1" customWidth="1"/>
    <col min="8" max="8" width="10.140625" style="1" bestFit="1" customWidth="1"/>
    <col min="9" max="9" width="10.42578125" style="1" bestFit="1" customWidth="1"/>
    <col min="10" max="10" width="11.85546875" style="1" bestFit="1" customWidth="1"/>
    <col min="11" max="11" width="12" style="1" bestFit="1" customWidth="1"/>
    <col min="12" max="12" width="11.140625" style="1" bestFit="1" customWidth="1"/>
    <col min="13" max="13" width="11.140625" style="1" customWidth="1"/>
    <col min="14" max="14" width="11.140625" style="1" bestFit="1" customWidth="1"/>
    <col min="15" max="15" width="16" style="1" customWidth="1"/>
    <col min="16" max="16" width="15" style="1" customWidth="1"/>
    <col min="17" max="17" width="16" style="1" customWidth="1"/>
    <col min="18" max="18" width="15" style="1" customWidth="1"/>
    <col min="19" max="19" width="16" style="1" customWidth="1"/>
    <col min="20" max="20" width="15" style="1" customWidth="1"/>
    <col min="21" max="21" width="16" style="1" customWidth="1"/>
    <col min="22" max="22" width="15" style="1" customWidth="1"/>
    <col min="23" max="24" width="16" style="1" customWidth="1"/>
    <col min="25" max="16384" width="8.85546875" style="1"/>
  </cols>
  <sheetData>
    <row r="1" spans="2:5" x14ac:dyDescent="0.25">
      <c r="B1" s="38" t="s">
        <v>105</v>
      </c>
    </row>
    <row r="2" spans="2:5" ht="30.75" customHeight="1" x14ac:dyDescent="0.25">
      <c r="B2" s="98" t="s">
        <v>1</v>
      </c>
      <c r="C2" s="36" t="s">
        <v>106</v>
      </c>
      <c r="D2" s="37" t="s">
        <v>107</v>
      </c>
      <c r="E2" s="37" t="s">
        <v>86</v>
      </c>
    </row>
    <row r="3" spans="2:5" x14ac:dyDescent="0.25">
      <c r="B3" s="4" t="s">
        <v>3</v>
      </c>
      <c r="C3" s="31">
        <v>3.9098356535429602E-5</v>
      </c>
      <c r="D3" s="32">
        <v>0</v>
      </c>
      <c r="E3" s="32">
        <v>1.6501033535379492E-2</v>
      </c>
    </row>
    <row r="4" spans="2:5" x14ac:dyDescent="0.25">
      <c r="B4" s="7" t="s">
        <v>4</v>
      </c>
      <c r="C4" s="33">
        <v>0.1426212900957394</v>
      </c>
      <c r="D4" s="34">
        <v>3.4592580605708592E-2</v>
      </c>
      <c r="E4" s="34">
        <v>0.1576643668946365</v>
      </c>
    </row>
    <row r="5" spans="2:5" x14ac:dyDescent="0.25">
      <c r="B5" s="7" t="s">
        <v>5</v>
      </c>
      <c r="C5" s="33">
        <v>4.3877138910800471E-3</v>
      </c>
      <c r="D5" s="34">
        <v>0</v>
      </c>
      <c r="E5" s="34">
        <v>2.6153239930841038E-3</v>
      </c>
    </row>
    <row r="6" spans="2:5" x14ac:dyDescent="0.25">
      <c r="B6" s="7" t="s">
        <v>6</v>
      </c>
      <c r="C6" s="33">
        <v>8.146134645216245E-2</v>
      </c>
      <c r="D6" s="34">
        <v>0</v>
      </c>
      <c r="E6" s="34">
        <v>1.0305628408784276E-2</v>
      </c>
    </row>
    <row r="7" spans="2:5" x14ac:dyDescent="0.25">
      <c r="B7" s="11" t="s">
        <v>7</v>
      </c>
      <c r="C7" s="35">
        <v>0.22847035043898192</v>
      </c>
      <c r="D7" s="101">
        <v>3.4592580605708592E-2</v>
      </c>
      <c r="E7" s="101">
        <v>0.17058531929650717</v>
      </c>
    </row>
    <row r="8" spans="2:5" x14ac:dyDescent="0.25">
      <c r="B8" s="7" t="s">
        <v>149</v>
      </c>
      <c r="C8" s="33">
        <v>0.11388234442915753</v>
      </c>
      <c r="D8" s="34">
        <v>2.906053012860851E-2</v>
      </c>
      <c r="E8" s="34">
        <v>2.7149778460782998E-2</v>
      </c>
    </row>
    <row r="9" spans="2:5" x14ac:dyDescent="0.25">
      <c r="B9" s="7" t="s">
        <v>150</v>
      </c>
      <c r="C9" s="33">
        <v>7.8566600228285169E-2</v>
      </c>
      <c r="D9" s="34">
        <v>3.7067200022951018E-2</v>
      </c>
      <c r="E9" s="34">
        <v>2.6222348438195892E-2</v>
      </c>
    </row>
    <row r="10" spans="2:5" x14ac:dyDescent="0.25">
      <c r="B10" s="7" t="s">
        <v>151</v>
      </c>
      <c r="C10" s="33">
        <v>6.1667755792689363E-2</v>
      </c>
      <c r="D10" s="34">
        <v>5.185772428757409E-2</v>
      </c>
      <c r="E10" s="34">
        <v>3.835083563545956E-2</v>
      </c>
    </row>
    <row r="11" spans="2:5" x14ac:dyDescent="0.25">
      <c r="B11" s="7" t="s">
        <v>152</v>
      </c>
      <c r="C11" s="33">
        <v>2.7664996694562884E-2</v>
      </c>
      <c r="D11" s="34">
        <v>3.2667365890349749E-2</v>
      </c>
      <c r="E11" s="34">
        <v>2.9604266613958503E-2</v>
      </c>
    </row>
    <row r="12" spans="2:5" x14ac:dyDescent="0.25">
      <c r="B12" s="7" t="s">
        <v>153</v>
      </c>
      <c r="C12" s="33">
        <v>4.9500150049377689E-2</v>
      </c>
      <c r="D12" s="34">
        <v>7.1765178085777079E-2</v>
      </c>
      <c r="E12" s="34">
        <v>7.5096116536992136E-2</v>
      </c>
    </row>
    <row r="13" spans="2:5" x14ac:dyDescent="0.25">
      <c r="B13" s="7" t="s">
        <v>154</v>
      </c>
      <c r="C13" s="33">
        <v>2.4355795505950371E-2</v>
      </c>
      <c r="D13" s="34">
        <v>5.4969095845907132E-2</v>
      </c>
      <c r="E13" s="34">
        <v>6.980461294785191E-2</v>
      </c>
    </row>
    <row r="14" spans="2:5" x14ac:dyDescent="0.25">
      <c r="B14" s="7" t="s">
        <v>155</v>
      </c>
      <c r="C14" s="33">
        <v>1.0289437425941374E-2</v>
      </c>
      <c r="D14" s="34">
        <v>3.2492739456401278E-2</v>
      </c>
      <c r="E14" s="34">
        <v>9.2165879411979013E-2</v>
      </c>
    </row>
    <row r="15" spans="2:5" x14ac:dyDescent="0.25">
      <c r="B15" s="7" t="s">
        <v>156</v>
      </c>
      <c r="C15" s="33">
        <v>7.3235461769026899E-2</v>
      </c>
      <c r="D15" s="34">
        <v>2.8400212121675619E-2</v>
      </c>
      <c r="E15" s="34">
        <v>8.90213170549876E-2</v>
      </c>
    </row>
    <row r="16" spans="2:5" x14ac:dyDescent="0.25">
      <c r="B16" s="7" t="s">
        <v>157</v>
      </c>
      <c r="C16" s="33">
        <v>2.0178906487832809E-4</v>
      </c>
      <c r="D16" s="34">
        <v>1.2730381331692887E-2</v>
      </c>
      <c r="E16" s="34">
        <v>5.6874201752535533E-2</v>
      </c>
    </row>
    <row r="17" spans="2:5" x14ac:dyDescent="0.25">
      <c r="B17" s="7" t="s">
        <v>158</v>
      </c>
      <c r="C17" s="33">
        <v>0</v>
      </c>
      <c r="D17" s="34">
        <v>2.121805134460128E-2</v>
      </c>
      <c r="E17" s="34">
        <v>6.2659169409805884E-2</v>
      </c>
    </row>
    <row r="18" spans="2:5" x14ac:dyDescent="0.25">
      <c r="B18" s="102" t="s">
        <v>159</v>
      </c>
      <c r="C18" s="103">
        <v>0.43936433095986271</v>
      </c>
      <c r="D18" s="104">
        <v>0.37222847851553931</v>
      </c>
      <c r="E18" s="104">
        <v>0.56694852626257575</v>
      </c>
    </row>
    <row r="19" spans="2:5" x14ac:dyDescent="0.25">
      <c r="B19" s="28" t="s">
        <v>8</v>
      </c>
      <c r="C19" s="105">
        <v>0.13106416579795255</v>
      </c>
      <c r="D19" s="106">
        <v>0.29735460039274425</v>
      </c>
      <c r="E19" s="106">
        <v>7.1694436801652842E-2</v>
      </c>
    </row>
    <row r="20" spans="2:5" x14ac:dyDescent="0.25">
      <c r="B20" s="4" t="s">
        <v>160</v>
      </c>
      <c r="C20" s="31">
        <v>4.8160215156002904E-2</v>
      </c>
      <c r="D20" s="32">
        <v>9.3478269627443308E-2</v>
      </c>
      <c r="E20" s="32">
        <v>4.9783595015684599E-2</v>
      </c>
    </row>
    <row r="21" spans="2:5" x14ac:dyDescent="0.25">
      <c r="B21" s="7" t="s">
        <v>161</v>
      </c>
      <c r="C21" s="33">
        <v>7.0375141575403088E-2</v>
      </c>
      <c r="D21" s="34">
        <v>0.10566645356421416</v>
      </c>
      <c r="E21" s="34">
        <v>4.5949427931250772E-2</v>
      </c>
    </row>
    <row r="22" spans="2:5" x14ac:dyDescent="0.25">
      <c r="B22" s="7" t="s">
        <v>11</v>
      </c>
      <c r="C22" s="33">
        <v>5.8830517723501335E-4</v>
      </c>
      <c r="D22" s="34">
        <v>1.3543951062365146E-2</v>
      </c>
      <c r="E22" s="34">
        <v>3.1382519270473926E-2</v>
      </c>
    </row>
    <row r="23" spans="2:5" x14ac:dyDescent="0.25">
      <c r="B23" s="11" t="s">
        <v>12</v>
      </c>
      <c r="C23" s="35">
        <v>0.11912366190864061</v>
      </c>
      <c r="D23" s="101">
        <v>0.21268867425402257</v>
      </c>
      <c r="E23" s="101">
        <v>0.12711554221740995</v>
      </c>
    </row>
    <row r="24" spans="2:5" x14ac:dyDescent="0.25">
      <c r="B24" s="7" t="s">
        <v>13</v>
      </c>
      <c r="C24" s="33">
        <v>3.0536259000054355E-2</v>
      </c>
      <c r="D24" s="34">
        <v>1.9200401437910315E-2</v>
      </c>
      <c r="E24" s="34">
        <v>1.3313183846635617E-2</v>
      </c>
    </row>
    <row r="25" spans="2:5" x14ac:dyDescent="0.25">
      <c r="B25" s="7" t="s">
        <v>14</v>
      </c>
      <c r="C25" s="33">
        <v>3.9908084338301689E-2</v>
      </c>
      <c r="D25" s="34">
        <v>5.397406075455799E-2</v>
      </c>
      <c r="E25" s="34">
        <v>1.6034410498638466E-2</v>
      </c>
    </row>
    <row r="26" spans="2:5" x14ac:dyDescent="0.25">
      <c r="B26" s="7" t="s">
        <v>20</v>
      </c>
      <c r="C26" s="33">
        <v>7.3955241311619386E-3</v>
      </c>
      <c r="D26" s="34">
        <v>9.7809098790642909E-3</v>
      </c>
      <c r="E26" s="34">
        <v>1.0359319076732189E-2</v>
      </c>
    </row>
    <row r="27" spans="2:5" x14ac:dyDescent="0.25">
      <c r="B27" s="102" t="s">
        <v>163</v>
      </c>
      <c r="C27" s="103">
        <v>7.7839867469518112E-2</v>
      </c>
      <c r="D27" s="104">
        <v>8.2955372071532599E-2</v>
      </c>
      <c r="E27" s="104">
        <v>3.9706913422006544E-2</v>
      </c>
    </row>
    <row r="28" spans="2:5" x14ac:dyDescent="0.25">
      <c r="B28" s="28" t="s">
        <v>17</v>
      </c>
      <c r="C28" s="105">
        <v>4.0985250685108545E-3</v>
      </c>
      <c r="D28" s="106">
        <v>1.8029416045137694E-4</v>
      </c>
      <c r="E28" s="106">
        <v>7.4482284644522383E-3</v>
      </c>
    </row>
    <row r="29" spans="2:5" x14ac:dyDescent="0.25">
      <c r="B29" s="11" t="s">
        <v>0</v>
      </c>
      <c r="C29" s="35">
        <v>1</v>
      </c>
      <c r="D29" s="101">
        <v>1</v>
      </c>
      <c r="E29" s="101">
        <v>1</v>
      </c>
    </row>
    <row r="30" spans="2:5" x14ac:dyDescent="0.25">
      <c r="B30" s="40" t="s">
        <v>162</v>
      </c>
    </row>
    <row r="31" spans="2:5" x14ac:dyDescent="0.25">
      <c r="B31" s="40" t="s">
        <v>46</v>
      </c>
    </row>
  </sheetData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N21"/>
  <sheetViews>
    <sheetView workbookViewId="0"/>
  </sheetViews>
  <sheetFormatPr baseColWidth="10" defaultRowHeight="15" x14ac:dyDescent="0.25"/>
  <cols>
    <col min="1" max="1" width="5.7109375" style="1" customWidth="1"/>
    <col min="2" max="11" width="11.42578125" style="1"/>
    <col min="12" max="12" width="35.5703125" style="1" bestFit="1" customWidth="1"/>
    <col min="13" max="13" width="12.5703125" style="1" customWidth="1"/>
    <col min="14" max="16384" width="11.42578125" style="1"/>
  </cols>
  <sheetData>
    <row r="1" spans="2:14" x14ac:dyDescent="0.25">
      <c r="B1" s="38" t="s">
        <v>108</v>
      </c>
    </row>
    <row r="2" spans="2:14" ht="60" x14ac:dyDescent="0.25">
      <c r="B2" s="76"/>
      <c r="C2" s="77"/>
      <c r="D2" s="76"/>
      <c r="E2" s="76"/>
      <c r="F2" s="78"/>
      <c r="G2" s="76"/>
      <c r="H2" s="76"/>
      <c r="I2" s="76"/>
      <c r="J2" s="76"/>
      <c r="K2" s="76"/>
      <c r="L2" s="82"/>
      <c r="M2" s="91" t="s">
        <v>106</v>
      </c>
      <c r="N2" s="92" t="s">
        <v>107</v>
      </c>
    </row>
    <row r="3" spans="2:14" x14ac:dyDescent="0.25">
      <c r="B3" s="16"/>
      <c r="C3" s="16"/>
      <c r="D3" s="16"/>
      <c r="E3" s="16"/>
      <c r="F3" s="16"/>
      <c r="G3" s="16"/>
      <c r="H3" s="16"/>
      <c r="I3" s="16"/>
      <c r="J3" s="16"/>
      <c r="K3" s="6"/>
      <c r="L3" s="82" t="s">
        <v>0</v>
      </c>
      <c r="M3" s="84">
        <v>0.69142143493003194</v>
      </c>
      <c r="N3" s="84">
        <v>0.71003301740705049</v>
      </c>
    </row>
    <row r="4" spans="2:14" x14ac:dyDescent="0.25">
      <c r="B4" s="16"/>
      <c r="C4" s="16"/>
      <c r="D4" s="16"/>
      <c r="E4" s="16"/>
      <c r="F4" s="6"/>
      <c r="G4" s="6"/>
      <c r="H4" s="6"/>
      <c r="I4" s="16"/>
      <c r="J4" s="16"/>
      <c r="K4" s="6"/>
      <c r="L4" s="82" t="s">
        <v>20</v>
      </c>
      <c r="M4" s="84">
        <v>0.84622575408562961</v>
      </c>
      <c r="N4" s="84">
        <v>0.80312648307886592</v>
      </c>
    </row>
    <row r="5" spans="2:14" x14ac:dyDescent="0.25">
      <c r="B5" s="16"/>
      <c r="C5" s="16"/>
      <c r="D5" s="16"/>
      <c r="E5" s="16"/>
      <c r="F5" s="6"/>
      <c r="G5" s="6"/>
      <c r="H5" s="6"/>
      <c r="I5" s="16"/>
      <c r="J5" s="16"/>
      <c r="K5" s="6"/>
      <c r="L5" s="82" t="s">
        <v>14</v>
      </c>
      <c r="M5" s="84">
        <v>0.33584086202589564</v>
      </c>
      <c r="N5" s="84">
        <v>0.19390792873874407</v>
      </c>
    </row>
    <row r="6" spans="2:14" x14ac:dyDescent="0.25">
      <c r="B6" s="16"/>
      <c r="C6" s="16"/>
      <c r="D6" s="16"/>
      <c r="E6" s="16"/>
      <c r="F6" s="6"/>
      <c r="G6" s="6"/>
      <c r="H6" s="6"/>
      <c r="I6" s="16"/>
      <c r="J6" s="16"/>
      <c r="K6" s="6"/>
      <c r="L6" s="82" t="s">
        <v>21</v>
      </c>
      <c r="M6" s="84">
        <v>0.87497173171538956</v>
      </c>
      <c r="N6" s="84">
        <v>0.81297754810876066</v>
      </c>
    </row>
    <row r="7" spans="2:14" x14ac:dyDescent="0.25">
      <c r="B7" s="16"/>
      <c r="C7" s="16"/>
      <c r="D7" s="16"/>
      <c r="E7" s="16"/>
      <c r="F7" s="6"/>
      <c r="G7" s="6"/>
      <c r="H7" s="6"/>
      <c r="I7" s="16"/>
      <c r="J7" s="16"/>
      <c r="K7" s="6"/>
      <c r="L7" s="82" t="s">
        <v>11</v>
      </c>
      <c r="M7" s="84">
        <v>0.93317221892836366</v>
      </c>
      <c r="N7" s="84">
        <v>8.4782139050783474E-3</v>
      </c>
    </row>
    <row r="8" spans="2:14" x14ac:dyDescent="0.25">
      <c r="B8" s="16"/>
      <c r="C8" s="16"/>
      <c r="D8" s="16"/>
      <c r="E8" s="16"/>
      <c r="F8" s="6"/>
      <c r="G8" s="6"/>
      <c r="H8" s="6"/>
      <c r="I8" s="16"/>
      <c r="J8" s="16"/>
      <c r="K8" s="6"/>
      <c r="L8" s="82" t="s">
        <v>10</v>
      </c>
      <c r="M8" s="84">
        <v>0.44876126126126104</v>
      </c>
      <c r="N8" s="84">
        <v>0.38006571741511502</v>
      </c>
    </row>
    <row r="9" spans="2:14" x14ac:dyDescent="0.25">
      <c r="B9" s="16"/>
      <c r="C9" s="16"/>
      <c r="D9" s="16"/>
      <c r="E9" s="16"/>
      <c r="F9" s="6"/>
      <c r="G9" s="6"/>
      <c r="H9" s="6"/>
      <c r="I9" s="16"/>
      <c r="J9" s="16"/>
      <c r="K9" s="6"/>
      <c r="L9" s="82" t="s">
        <v>9</v>
      </c>
      <c r="M9" s="84">
        <v>0.50723327305605936</v>
      </c>
      <c r="N9" s="84">
        <v>0.72517006802721073</v>
      </c>
    </row>
    <row r="10" spans="2:14" x14ac:dyDescent="0.25">
      <c r="B10" s="16"/>
      <c r="C10" s="16"/>
      <c r="D10" s="16"/>
      <c r="E10" s="16"/>
      <c r="F10" s="6"/>
      <c r="G10" s="6"/>
      <c r="H10" s="6"/>
      <c r="I10" s="16"/>
      <c r="J10" s="16"/>
      <c r="K10" s="6"/>
      <c r="L10" s="82" t="s">
        <v>8</v>
      </c>
      <c r="M10" s="84">
        <v>0.88737588039289594</v>
      </c>
      <c r="N10" s="84">
        <v>0.88811460418922716</v>
      </c>
    </row>
    <row r="11" spans="2:14" x14ac:dyDescent="0.25">
      <c r="B11" s="16"/>
      <c r="C11" s="16"/>
      <c r="D11" s="16"/>
      <c r="E11" s="16"/>
      <c r="F11" s="6"/>
      <c r="G11" s="6"/>
      <c r="H11" s="6"/>
      <c r="I11" s="16"/>
      <c r="J11" s="16"/>
      <c r="K11" s="6"/>
      <c r="L11" s="82" t="s">
        <v>155</v>
      </c>
      <c r="M11" s="84">
        <v>0.70940170940170943</v>
      </c>
      <c r="N11" s="84">
        <v>0.76679841897233192</v>
      </c>
    </row>
    <row r="12" spans="2:14" x14ac:dyDescent="0.25">
      <c r="B12" s="16"/>
      <c r="C12" s="16"/>
      <c r="D12" s="16"/>
      <c r="E12" s="16"/>
      <c r="F12" s="6"/>
      <c r="G12" s="6"/>
      <c r="H12" s="6"/>
      <c r="I12" s="16"/>
      <c r="J12" s="16"/>
      <c r="K12" s="6"/>
      <c r="L12" s="82" t="s">
        <v>154</v>
      </c>
      <c r="M12" s="84">
        <v>0.63068181818181779</v>
      </c>
      <c r="N12" s="84">
        <v>0.78676470588235281</v>
      </c>
    </row>
    <row r="13" spans="2:14" x14ac:dyDescent="0.25">
      <c r="B13" s="16"/>
      <c r="C13" s="16"/>
      <c r="D13" s="16"/>
      <c r="E13" s="16"/>
      <c r="F13" s="6"/>
      <c r="G13" s="6"/>
      <c r="H13" s="6"/>
      <c r="I13" s="16"/>
      <c r="J13" s="16"/>
      <c r="K13" s="6"/>
      <c r="L13" s="82" t="s">
        <v>153</v>
      </c>
      <c r="M13" s="84">
        <v>0.7206148282097633</v>
      </c>
      <c r="N13" s="84">
        <v>0.68852459016393486</v>
      </c>
    </row>
    <row r="14" spans="2:14" x14ac:dyDescent="0.25">
      <c r="B14" s="16"/>
      <c r="C14" s="16"/>
      <c r="D14" s="16"/>
      <c r="E14" s="16"/>
      <c r="F14" s="6"/>
      <c r="G14" s="6"/>
      <c r="H14" s="6"/>
      <c r="I14" s="16"/>
      <c r="J14" s="16"/>
      <c r="K14" s="6"/>
      <c r="L14" s="82" t="s">
        <v>152</v>
      </c>
      <c r="M14" s="84">
        <v>0.71452145214521356</v>
      </c>
      <c r="N14" s="84">
        <v>0.78367346938775495</v>
      </c>
    </row>
    <row r="15" spans="2:14" x14ac:dyDescent="0.25">
      <c r="B15" s="16"/>
      <c r="C15" s="16"/>
      <c r="D15" s="16"/>
      <c r="E15" s="16"/>
      <c r="F15" s="6"/>
      <c r="G15" s="6"/>
      <c r="H15" s="6"/>
      <c r="I15" s="16"/>
      <c r="J15" s="16"/>
      <c r="K15" s="6"/>
      <c r="L15" s="82" t="s">
        <v>151</v>
      </c>
      <c r="M15" s="84">
        <v>0.73560421735604453</v>
      </c>
      <c r="N15" s="84">
        <v>0.81408450704225355</v>
      </c>
    </row>
    <row r="16" spans="2:14" x14ac:dyDescent="0.25">
      <c r="B16" s="16"/>
      <c r="C16" s="16"/>
      <c r="D16" s="16"/>
      <c r="E16" s="16"/>
      <c r="F16" s="6"/>
      <c r="G16" s="6"/>
      <c r="H16" s="6"/>
      <c r="I16" s="16"/>
      <c r="J16" s="16"/>
      <c r="K16" s="6"/>
      <c r="L16" s="82" t="s">
        <v>150</v>
      </c>
      <c r="M16" s="84">
        <v>0.72553045859000931</v>
      </c>
      <c r="N16" s="84">
        <v>0.71186440677966145</v>
      </c>
    </row>
    <row r="17" spans="2:14" x14ac:dyDescent="0.25">
      <c r="B17" s="16"/>
      <c r="C17" s="16"/>
      <c r="D17" s="16"/>
      <c r="E17" s="16"/>
      <c r="F17" s="6"/>
      <c r="G17" s="6"/>
      <c r="H17" s="6"/>
      <c r="I17" s="16"/>
      <c r="J17" s="16"/>
      <c r="K17" s="6"/>
      <c r="L17" s="82" t="s">
        <v>149</v>
      </c>
      <c r="M17" s="84">
        <v>0.73140289565649985</v>
      </c>
      <c r="N17" s="84">
        <v>0.6800000000000006</v>
      </c>
    </row>
    <row r="18" spans="2:14" x14ac:dyDescent="0.25">
      <c r="B18" s="16"/>
      <c r="C18" s="16"/>
      <c r="D18" s="16"/>
      <c r="E18" s="16"/>
      <c r="F18" s="6"/>
      <c r="G18" s="6"/>
      <c r="H18" s="6"/>
      <c r="I18" s="16"/>
      <c r="J18" s="16"/>
      <c r="K18" s="6"/>
      <c r="L18" s="82" t="s">
        <v>4</v>
      </c>
      <c r="M18" s="84">
        <v>0.68224299065420579</v>
      </c>
      <c r="N18" s="84">
        <v>0.5273311897106111</v>
      </c>
    </row>
    <row r="20" spans="2:14" x14ac:dyDescent="0.25">
      <c r="B20" s="40" t="s">
        <v>162</v>
      </c>
    </row>
    <row r="21" spans="2:14" x14ac:dyDescent="0.25">
      <c r="B21" s="40" t="s">
        <v>46</v>
      </c>
    </row>
  </sheetData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M18"/>
  <sheetViews>
    <sheetView workbookViewId="0"/>
  </sheetViews>
  <sheetFormatPr baseColWidth="10" defaultColWidth="8.85546875" defaultRowHeight="15" x14ac:dyDescent="0.25"/>
  <cols>
    <col min="1" max="1" width="5.7109375" style="1" customWidth="1"/>
    <col min="2" max="3" width="15" style="1" customWidth="1"/>
    <col min="4" max="10" width="8.85546875" style="1"/>
    <col min="11" max="11" width="34" style="1" bestFit="1" customWidth="1"/>
    <col min="12" max="16384" width="8.85546875" style="1"/>
  </cols>
  <sheetData>
    <row r="1" spans="2:13" x14ac:dyDescent="0.25">
      <c r="B1" s="73" t="s">
        <v>109</v>
      </c>
    </row>
    <row r="2" spans="2:13" x14ac:dyDescent="0.25">
      <c r="B2" s="1" t="s">
        <v>28</v>
      </c>
      <c r="C2" s="1" t="s">
        <v>29</v>
      </c>
      <c r="K2" s="82"/>
      <c r="L2" s="82" t="s">
        <v>28</v>
      </c>
      <c r="M2" s="82" t="s">
        <v>29</v>
      </c>
    </row>
    <row r="3" spans="2:13" x14ac:dyDescent="0.25">
      <c r="B3" s="16">
        <v>1706.9602994486165</v>
      </c>
      <c r="C3" s="16">
        <v>451.58066385913742</v>
      </c>
      <c r="K3" s="82" t="s">
        <v>30</v>
      </c>
      <c r="L3" s="83">
        <f t="shared" ref="L3:L9" si="0">B3/(C3+B3)</f>
        <v>0.79079356308942417</v>
      </c>
      <c r="M3" s="83">
        <f t="shared" ref="M3:M9" si="1">SUM(B3:C3)/SUM($B$3:$C$9)</f>
        <v>8.1573908733421963E-2</v>
      </c>
    </row>
    <row r="4" spans="2:13" x14ac:dyDescent="0.25">
      <c r="B4" s="16">
        <v>1226.2749603420507</v>
      </c>
      <c r="C4" s="16">
        <v>166.79733026406839</v>
      </c>
      <c r="K4" s="82" t="s">
        <v>33</v>
      </c>
      <c r="L4" s="83">
        <f t="shared" si="0"/>
        <v>0.88026656521070001</v>
      </c>
      <c r="M4" s="83">
        <f t="shared" si="1"/>
        <v>5.2645909354818513E-2</v>
      </c>
    </row>
    <row r="5" spans="2:13" x14ac:dyDescent="0.25">
      <c r="B5" s="16">
        <v>3441.7552767264069</v>
      </c>
      <c r="C5" s="16">
        <v>329.36292091667684</v>
      </c>
      <c r="K5" s="82" t="s">
        <v>110</v>
      </c>
      <c r="L5" s="83">
        <f t="shared" si="0"/>
        <v>0.91266173488740665</v>
      </c>
      <c r="M5" s="83">
        <f t="shared" si="1"/>
        <v>0.14251517895962396</v>
      </c>
    </row>
    <row r="6" spans="2:13" x14ac:dyDescent="0.25">
      <c r="B6" s="16">
        <v>414.07977280649362</v>
      </c>
      <c r="C6" s="16">
        <v>235.80775234758403</v>
      </c>
      <c r="K6" s="82" t="s">
        <v>35</v>
      </c>
      <c r="L6" s="83">
        <f t="shared" si="0"/>
        <v>0.63715605667045561</v>
      </c>
      <c r="M6" s="83">
        <f t="shared" si="1"/>
        <v>2.4560046144627992E-2</v>
      </c>
    </row>
    <row r="7" spans="2:13" x14ac:dyDescent="0.25">
      <c r="B7" s="16">
        <v>177.78263543976917</v>
      </c>
      <c r="C7" s="16">
        <v>236.95221711220307</v>
      </c>
      <c r="K7" s="82" t="s">
        <v>36</v>
      </c>
      <c r="L7" s="83">
        <f t="shared" si="0"/>
        <v>0.42866577126524574</v>
      </c>
      <c r="M7" s="83">
        <f t="shared" si="1"/>
        <v>1.5673338419670411E-2</v>
      </c>
    </row>
    <row r="8" spans="2:13" x14ac:dyDescent="0.25">
      <c r="B8" s="16">
        <v>6614.8172153886671</v>
      </c>
      <c r="C8" s="16">
        <v>5998.1480872303127</v>
      </c>
      <c r="K8" s="82" t="s">
        <v>37</v>
      </c>
      <c r="L8" s="83">
        <f t="shared" si="0"/>
        <v>0.52444584256607396</v>
      </c>
      <c r="M8" s="83">
        <f t="shared" si="1"/>
        <v>0.47665941853472477</v>
      </c>
    </row>
    <row r="9" spans="2:13" x14ac:dyDescent="0.25">
      <c r="B9" s="16">
        <v>4713.4778834100862</v>
      </c>
      <c r="C9" s="16">
        <v>747.37171896240602</v>
      </c>
      <c r="K9" s="82" t="s">
        <v>38</v>
      </c>
      <c r="L9" s="83">
        <f t="shared" si="0"/>
        <v>0.86314002886332808</v>
      </c>
      <c r="M9" s="83">
        <f t="shared" si="1"/>
        <v>0.20637219985311228</v>
      </c>
    </row>
    <row r="17" spans="2:2" x14ac:dyDescent="0.25">
      <c r="B17" s="40" t="s">
        <v>162</v>
      </c>
    </row>
    <row r="18" spans="2:2" x14ac:dyDescent="0.25">
      <c r="B18" s="40" t="s">
        <v>46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D31"/>
  <sheetViews>
    <sheetView workbookViewId="0"/>
  </sheetViews>
  <sheetFormatPr baseColWidth="10" defaultRowHeight="15" x14ac:dyDescent="0.25"/>
  <cols>
    <col min="1" max="1" width="5.7109375" style="1" customWidth="1"/>
    <col min="2" max="2" width="38.42578125" style="1" customWidth="1"/>
    <col min="3" max="3" width="20.7109375" style="1" customWidth="1"/>
    <col min="4" max="4" width="16" style="1" customWidth="1"/>
    <col min="5" max="5" width="1.5703125" style="1" customWidth="1"/>
    <col min="6" max="16384" width="11.42578125" style="1"/>
  </cols>
  <sheetData>
    <row r="1" spans="2:4" x14ac:dyDescent="0.25">
      <c r="B1" s="38" t="s">
        <v>111</v>
      </c>
    </row>
    <row r="2" spans="2:4" ht="28.5" customHeight="1" x14ac:dyDescent="0.25">
      <c r="B2" s="98" t="s">
        <v>1</v>
      </c>
      <c r="C2" s="36" t="s">
        <v>112</v>
      </c>
      <c r="D2" s="36" t="s">
        <v>18</v>
      </c>
    </row>
    <row r="3" spans="2:4" x14ac:dyDescent="0.25">
      <c r="B3" s="4" t="s">
        <v>3</v>
      </c>
      <c r="C3" s="31">
        <v>0.1596263590145752</v>
      </c>
      <c r="D3" s="32">
        <v>5.6806882589188479E-2</v>
      </c>
    </row>
    <row r="4" spans="2:4" x14ac:dyDescent="0.25">
      <c r="B4" s="7" t="s">
        <v>4</v>
      </c>
      <c r="C4" s="33">
        <v>0.31932015115151641</v>
      </c>
      <c r="D4" s="34">
        <v>0.14173031194854702</v>
      </c>
    </row>
    <row r="5" spans="2:4" x14ac:dyDescent="0.25">
      <c r="B5" s="7" t="s">
        <v>5</v>
      </c>
      <c r="C5" s="33">
        <v>1.9372900573937285E-2</v>
      </c>
      <c r="D5" s="34">
        <v>3.812344184000474E-2</v>
      </c>
    </row>
    <row r="6" spans="2:4" x14ac:dyDescent="0.25">
      <c r="B6" s="7" t="s">
        <v>6</v>
      </c>
      <c r="C6" s="33">
        <v>2.3343470871585656E-2</v>
      </c>
      <c r="D6" s="34">
        <v>4.6003400973598811E-3</v>
      </c>
    </row>
    <row r="7" spans="2:4" x14ac:dyDescent="0.25">
      <c r="B7" s="11" t="s">
        <v>7</v>
      </c>
      <c r="C7" s="35">
        <v>0.36203652259703883</v>
      </c>
      <c r="D7" s="101">
        <v>0.18445409388591064</v>
      </c>
    </row>
    <row r="8" spans="2:4" x14ac:dyDescent="0.25">
      <c r="B8" s="7" t="s">
        <v>149</v>
      </c>
      <c r="C8" s="33">
        <v>3.5382040323079355E-3</v>
      </c>
      <c r="D8" s="34">
        <v>4.2420642630663009E-2</v>
      </c>
    </row>
    <row r="9" spans="2:4" x14ac:dyDescent="0.25">
      <c r="B9" s="7" t="s">
        <v>150</v>
      </c>
      <c r="C9" s="33">
        <v>5.1959334853593532E-3</v>
      </c>
      <c r="D9" s="34">
        <v>3.4635419936057447E-2</v>
      </c>
    </row>
    <row r="10" spans="2:4" x14ac:dyDescent="0.25">
      <c r="B10" s="7" t="s">
        <v>151</v>
      </c>
      <c r="C10" s="33">
        <v>7.6992203205960459E-3</v>
      </c>
      <c r="D10" s="34">
        <v>3.7624558435240839E-2</v>
      </c>
    </row>
    <row r="11" spans="2:4" x14ac:dyDescent="0.25">
      <c r="B11" s="7" t="s">
        <v>152</v>
      </c>
      <c r="C11" s="33">
        <v>5.7566861182890318E-3</v>
      </c>
      <c r="D11" s="34">
        <v>3.0498639314252278E-2</v>
      </c>
    </row>
    <row r="12" spans="2:4" x14ac:dyDescent="0.25">
      <c r="B12" s="7" t="s">
        <v>153</v>
      </c>
      <c r="C12" s="33">
        <v>1.9084259558340762E-2</v>
      </c>
      <c r="D12" s="34">
        <v>6.8776624735054567E-2</v>
      </c>
    </row>
    <row r="13" spans="2:4" x14ac:dyDescent="0.25">
      <c r="B13" s="7" t="s">
        <v>154</v>
      </c>
      <c r="C13" s="33">
        <v>2.3644849859678217E-2</v>
      </c>
      <c r="D13" s="34">
        <v>6.8270573019698008E-2</v>
      </c>
    </row>
    <row r="14" spans="2:4" x14ac:dyDescent="0.25">
      <c r="B14" s="7" t="s">
        <v>155</v>
      </c>
      <c r="C14" s="33">
        <v>4.9471643314857927E-2</v>
      </c>
      <c r="D14" s="34">
        <v>7.4361588439646742E-2</v>
      </c>
    </row>
    <row r="15" spans="2:4" x14ac:dyDescent="0.25">
      <c r="B15" s="7" t="s">
        <v>156</v>
      </c>
      <c r="C15" s="33">
        <v>5.6160471796854093E-2</v>
      </c>
      <c r="D15" s="34">
        <v>7.564314598125188E-2</v>
      </c>
    </row>
    <row r="16" spans="2:4" x14ac:dyDescent="0.25">
      <c r="B16" s="7" t="s">
        <v>157</v>
      </c>
      <c r="C16" s="33">
        <v>3.4235857481389527E-2</v>
      </c>
      <c r="D16" s="34">
        <v>3.8017384494331043E-2</v>
      </c>
    </row>
    <row r="17" spans="2:4" x14ac:dyDescent="0.25">
      <c r="B17" s="7" t="s">
        <v>158</v>
      </c>
      <c r="C17" s="33">
        <v>3.6072873682287322E-2</v>
      </c>
      <c r="D17" s="34">
        <v>4.3207961336709233E-2</v>
      </c>
    </row>
    <row r="18" spans="2:4" x14ac:dyDescent="0.25">
      <c r="B18" s="102" t="s">
        <v>159</v>
      </c>
      <c r="C18" s="103">
        <v>0.2408599996499606</v>
      </c>
      <c r="D18" s="104">
        <v>0.51345653832262694</v>
      </c>
    </row>
    <row r="19" spans="2:4" x14ac:dyDescent="0.25">
      <c r="B19" s="28" t="s">
        <v>8</v>
      </c>
      <c r="C19" s="105">
        <v>3.9685404554304096E-2</v>
      </c>
      <c r="D19" s="106">
        <v>4.5009909072485296E-2</v>
      </c>
    </row>
    <row r="20" spans="2:4" x14ac:dyDescent="0.25">
      <c r="B20" s="4" t="s">
        <v>160</v>
      </c>
      <c r="C20" s="31">
        <v>2.3461350954320746E-2</v>
      </c>
      <c r="D20" s="32">
        <v>4.3522288518869155E-2</v>
      </c>
    </row>
    <row r="21" spans="2:4" x14ac:dyDescent="0.25">
      <c r="B21" s="7" t="s">
        <v>161</v>
      </c>
      <c r="C21" s="33">
        <v>5.3011777948177193E-2</v>
      </c>
      <c r="D21" s="34">
        <v>5.4441799117820926E-2</v>
      </c>
    </row>
    <row r="22" spans="2:4" x14ac:dyDescent="0.25">
      <c r="B22" s="7" t="s">
        <v>11</v>
      </c>
      <c r="C22" s="33">
        <v>7.8266238177871789E-2</v>
      </c>
      <c r="D22" s="34">
        <v>5.6200216144849442E-2</v>
      </c>
    </row>
    <row r="23" spans="2:4" x14ac:dyDescent="0.25">
      <c r="B23" s="11" t="s">
        <v>12</v>
      </c>
      <c r="C23" s="35">
        <v>0.15473936708036964</v>
      </c>
      <c r="D23" s="101">
        <v>0.15416430378151455</v>
      </c>
    </row>
    <row r="24" spans="2:4" x14ac:dyDescent="0.25">
      <c r="B24" s="7" t="s">
        <v>13</v>
      </c>
      <c r="C24" s="33">
        <v>4.6772704194930001E-3</v>
      </c>
      <c r="D24" s="34">
        <v>1.1970376155235683E-2</v>
      </c>
    </row>
    <row r="25" spans="2:4" x14ac:dyDescent="0.25">
      <c r="B25" s="7" t="s">
        <v>14</v>
      </c>
      <c r="C25" s="33">
        <v>1.5287039817795658E-2</v>
      </c>
      <c r="D25" s="34">
        <v>2.0007858794974846E-2</v>
      </c>
    </row>
    <row r="26" spans="2:4" x14ac:dyDescent="0.25">
      <c r="B26" s="7" t="s">
        <v>20</v>
      </c>
      <c r="C26" s="33">
        <v>1.1418764250898135E-2</v>
      </c>
      <c r="D26" s="34">
        <v>1.0418636584193341E-2</v>
      </c>
    </row>
    <row r="27" spans="2:4" x14ac:dyDescent="0.25">
      <c r="B27" s="102" t="s">
        <v>163</v>
      </c>
      <c r="C27" s="103">
        <v>3.13830744881868E-2</v>
      </c>
      <c r="D27" s="104">
        <v>4.2396871534402795E-2</v>
      </c>
    </row>
    <row r="28" spans="2:4" x14ac:dyDescent="0.25">
      <c r="B28" s="28" t="s">
        <v>17</v>
      </c>
      <c r="C28" s="105">
        <v>1.1669272615568344E-2</v>
      </c>
      <c r="D28" s="106">
        <v>3.7114008136824228E-3</v>
      </c>
    </row>
    <row r="29" spans="2:4" x14ac:dyDescent="0.25">
      <c r="B29" s="11" t="s">
        <v>0</v>
      </c>
      <c r="C29" s="35">
        <v>1</v>
      </c>
      <c r="D29" s="101">
        <v>1</v>
      </c>
    </row>
    <row r="30" spans="2:4" x14ac:dyDescent="0.25">
      <c r="B30" s="40" t="s">
        <v>162</v>
      </c>
    </row>
    <row r="31" spans="2:4" x14ac:dyDescent="0.25">
      <c r="B31" s="40" t="s">
        <v>46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F30"/>
  <sheetViews>
    <sheetView workbookViewId="0"/>
  </sheetViews>
  <sheetFormatPr baseColWidth="10" defaultRowHeight="15" x14ac:dyDescent="0.25"/>
  <cols>
    <col min="1" max="1" width="5.7109375" style="1" customWidth="1"/>
    <col min="2" max="2" width="64.28515625" style="1" bestFit="1" customWidth="1"/>
    <col min="3" max="16384" width="11.42578125" style="1"/>
  </cols>
  <sheetData>
    <row r="1" spans="2:5" ht="34.5" customHeight="1" x14ac:dyDescent="0.25">
      <c r="B1" s="79" t="s">
        <v>121</v>
      </c>
      <c r="E1" s="38" t="s">
        <v>122</v>
      </c>
    </row>
    <row r="17" spans="2:6" x14ac:dyDescent="0.25">
      <c r="E17" s="40" t="s">
        <v>162</v>
      </c>
    </row>
    <row r="18" spans="2:6" x14ac:dyDescent="0.25">
      <c r="E18" s="40" t="s">
        <v>46</v>
      </c>
    </row>
    <row r="19" spans="2:6" x14ac:dyDescent="0.25">
      <c r="B19" s="40" t="s">
        <v>162</v>
      </c>
    </row>
    <row r="20" spans="2:6" x14ac:dyDescent="0.25">
      <c r="B20" s="40" t="s">
        <v>46</v>
      </c>
    </row>
    <row r="23" spans="2:6" x14ac:dyDescent="0.25">
      <c r="B23" s="82"/>
      <c r="C23" s="86" t="s">
        <v>28</v>
      </c>
      <c r="D23" s="86" t="s">
        <v>29</v>
      </c>
      <c r="E23" s="94" t="s">
        <v>113</v>
      </c>
    </row>
    <row r="24" spans="2:6" x14ac:dyDescent="0.25">
      <c r="B24" s="93" t="s">
        <v>114</v>
      </c>
      <c r="C24" s="88">
        <v>145.83262583526309</v>
      </c>
      <c r="D24" s="88">
        <v>118.19622512185381</v>
      </c>
      <c r="E24" s="83">
        <v>0.55233594853976375</v>
      </c>
      <c r="F24" s="16"/>
    </row>
    <row r="25" spans="2:6" x14ac:dyDescent="0.25">
      <c r="B25" s="93" t="s">
        <v>115</v>
      </c>
      <c r="C25" s="88">
        <v>1568.2250471548671</v>
      </c>
      <c r="D25" s="88">
        <v>1279.6495613802254</v>
      </c>
      <c r="E25" s="83">
        <v>0.55066506174635987</v>
      </c>
      <c r="F25" s="16"/>
    </row>
    <row r="26" spans="2:6" x14ac:dyDescent="0.25">
      <c r="B26" s="93" t="s">
        <v>116</v>
      </c>
      <c r="C26" s="88">
        <v>279.94391349723327</v>
      </c>
      <c r="D26" s="88">
        <v>347.89524240286852</v>
      </c>
      <c r="E26" s="83">
        <v>0.44588476342462519</v>
      </c>
      <c r="F26" s="16"/>
    </row>
    <row r="27" spans="2:6" x14ac:dyDescent="0.25">
      <c r="B27" s="93" t="s">
        <v>117</v>
      </c>
      <c r="C27" s="88">
        <v>260.62194286600965</v>
      </c>
      <c r="D27" s="88">
        <v>198.1677501962784</v>
      </c>
      <c r="E27" s="83">
        <v>0.56806407556027205</v>
      </c>
      <c r="F27" s="16"/>
    </row>
    <row r="28" spans="2:6" x14ac:dyDescent="0.25">
      <c r="B28" s="93" t="s">
        <v>118</v>
      </c>
      <c r="C28" s="88">
        <v>1599.2524877446601</v>
      </c>
      <c r="D28" s="88">
        <v>973.94741996641142</v>
      </c>
      <c r="E28" s="83">
        <v>0.62150339853200021</v>
      </c>
      <c r="F28" s="16"/>
    </row>
    <row r="29" spans="2:6" x14ac:dyDescent="0.25">
      <c r="B29" s="93" t="s">
        <v>119</v>
      </c>
      <c r="C29" s="88">
        <v>2889.0767773029525</v>
      </c>
      <c r="D29" s="88">
        <v>444.06511086986131</v>
      </c>
      <c r="E29" s="83">
        <v>0.86677281502909798</v>
      </c>
      <c r="F29" s="16"/>
    </row>
    <row r="30" spans="2:6" x14ac:dyDescent="0.25">
      <c r="B30" s="93" t="s">
        <v>120</v>
      </c>
      <c r="C30" s="88">
        <v>3245.3990152280267</v>
      </c>
      <c r="D30" s="88">
        <v>3445.2572753395661</v>
      </c>
      <c r="E30" s="83">
        <v>0.4850643754938288</v>
      </c>
      <c r="F30" s="16"/>
    </row>
  </sheetData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M11"/>
  <sheetViews>
    <sheetView workbookViewId="0">
      <selection activeCell="K11" sqref="K11"/>
    </sheetView>
  </sheetViews>
  <sheetFormatPr baseColWidth="10" defaultColWidth="9.140625" defaultRowHeight="15" x14ac:dyDescent="0.25"/>
  <cols>
    <col min="1" max="1" width="5.7109375" style="1" customWidth="1"/>
    <col min="2" max="4" width="13" style="1" customWidth="1"/>
    <col min="5" max="11" width="9.140625" style="1"/>
    <col min="12" max="12" width="23" style="1" customWidth="1"/>
    <col min="13" max="13" width="9" style="1" customWidth="1"/>
    <col min="14" max="16384" width="9.140625" style="1"/>
  </cols>
  <sheetData>
    <row r="1" spans="2:13" x14ac:dyDescent="0.25">
      <c r="B1" s="38" t="s">
        <v>123</v>
      </c>
      <c r="M1" s="80"/>
    </row>
    <row r="2" spans="2:13" x14ac:dyDescent="0.25">
      <c r="B2" s="16">
        <v>113.25249082777242</v>
      </c>
      <c r="C2" s="16"/>
      <c r="D2" s="16"/>
      <c r="L2" s="82" t="s">
        <v>124</v>
      </c>
      <c r="M2" s="83">
        <f>B2/SUM($B$2:$B$4)</f>
        <v>8.6745045753180115E-3</v>
      </c>
    </row>
    <row r="3" spans="2:13" x14ac:dyDescent="0.25">
      <c r="B3" s="16">
        <v>375.52700003073539</v>
      </c>
      <c r="C3" s="16"/>
      <c r="D3" s="16"/>
      <c r="L3" s="82" t="s">
        <v>125</v>
      </c>
      <c r="M3" s="83">
        <f>B3/SUM($B$2:$B$4)</f>
        <v>2.8763258592483298E-2</v>
      </c>
    </row>
    <row r="4" spans="2:13" x14ac:dyDescent="0.25">
      <c r="B4" s="16">
        <v>12567.008288655175</v>
      </c>
      <c r="C4" s="16"/>
      <c r="D4" s="16"/>
      <c r="L4" s="82" t="s">
        <v>126</v>
      </c>
      <c r="M4" s="83">
        <f>B4/SUM($B$2:$B$4)</f>
        <v>0.96256223683219877</v>
      </c>
    </row>
    <row r="10" spans="2:13" x14ac:dyDescent="0.25">
      <c r="B10" s="40" t="s">
        <v>162</v>
      </c>
    </row>
    <row r="11" spans="2:13" x14ac:dyDescent="0.25">
      <c r="B11" s="40" t="s">
        <v>46</v>
      </c>
    </row>
  </sheetData>
  <pageMargins left="0.75" right="0.75" top="1" bottom="1" header="0.5" footer="0.5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I25"/>
  <sheetViews>
    <sheetView workbookViewId="0"/>
  </sheetViews>
  <sheetFormatPr baseColWidth="10" defaultRowHeight="15" x14ac:dyDescent="0.25"/>
  <cols>
    <col min="1" max="1" width="5.7109375" style="1" customWidth="1"/>
    <col min="2" max="2" width="57.28515625" style="1" bestFit="1" customWidth="1"/>
    <col min="3" max="16384" width="11.42578125" style="1"/>
  </cols>
  <sheetData>
    <row r="1" spans="2:2" x14ac:dyDescent="0.25">
      <c r="B1" s="38" t="s">
        <v>168</v>
      </c>
    </row>
    <row r="17" spans="2:9" x14ac:dyDescent="0.25">
      <c r="B17" s="40" t="s">
        <v>162</v>
      </c>
    </row>
    <row r="18" spans="2:9" x14ac:dyDescent="0.25">
      <c r="B18" s="40" t="s">
        <v>46</v>
      </c>
    </row>
    <row r="21" spans="2:9" x14ac:dyDescent="0.25">
      <c r="B21" s="82"/>
      <c r="C21" s="86">
        <v>2013</v>
      </c>
      <c r="D21" s="86">
        <v>2015</v>
      </c>
      <c r="E21" s="86">
        <v>2017</v>
      </c>
      <c r="F21" s="86">
        <v>2019</v>
      </c>
      <c r="G21" s="86">
        <v>2021</v>
      </c>
      <c r="H21" s="97">
        <v>2022</v>
      </c>
      <c r="I21" s="86">
        <v>2023</v>
      </c>
    </row>
    <row r="22" spans="2:9" x14ac:dyDescent="0.25">
      <c r="B22" s="82" t="s">
        <v>127</v>
      </c>
      <c r="C22" s="88">
        <v>413.32160077565305</v>
      </c>
      <c r="D22" s="88">
        <v>670.09682117148986</v>
      </c>
      <c r="E22" s="88">
        <v>602.33197657624544</v>
      </c>
      <c r="F22" s="88">
        <v>381.02</v>
      </c>
      <c r="G22" s="88">
        <v>384.5188652090132</v>
      </c>
      <c r="H22" s="88">
        <v>343.50423635536265</v>
      </c>
      <c r="I22" s="88">
        <v>458.78969306228731</v>
      </c>
    </row>
    <row r="23" spans="2:9" x14ac:dyDescent="0.25">
      <c r="B23" s="82" t="s">
        <v>128</v>
      </c>
      <c r="C23" s="88">
        <v>11359.237389121488</v>
      </c>
      <c r="D23" s="88">
        <v>9589.594497134518</v>
      </c>
      <c r="E23" s="88">
        <v>7011.4415317404955</v>
      </c>
      <c r="F23" s="88">
        <v>6410.65</v>
      </c>
      <c r="G23" s="88">
        <v>6046.1558503576307</v>
      </c>
      <c r="H23" s="88">
        <v>6486.1857676886075</v>
      </c>
      <c r="I23" s="88">
        <v>6690.6562905675628</v>
      </c>
    </row>
    <row r="24" spans="2:9" x14ac:dyDescent="0.25">
      <c r="B24" s="82" t="s">
        <v>129</v>
      </c>
      <c r="C24" s="88">
        <v>4446.6884982393121</v>
      </c>
      <c r="D24" s="88">
        <v>3603.5992069340268</v>
      </c>
      <c r="E24" s="88">
        <v>2716.4794205612752</v>
      </c>
      <c r="F24" s="88">
        <v>3291.27</v>
      </c>
      <c r="G24" s="88">
        <v>2645.5884440140344</v>
      </c>
      <c r="H24" s="88">
        <v>2769.0067836481535</v>
      </c>
      <c r="I24" s="88">
        <v>3333.1418881728146</v>
      </c>
    </row>
    <row r="25" spans="2:9" x14ac:dyDescent="0.25">
      <c r="B25" s="82" t="s">
        <v>130</v>
      </c>
      <c r="C25" s="88">
        <v>2544.2890507761463</v>
      </c>
      <c r="D25" s="88">
        <v>2168.6383309221019</v>
      </c>
      <c r="E25" s="88">
        <v>1714.1621628198175</v>
      </c>
      <c r="F25" s="88">
        <v>1984.84</v>
      </c>
      <c r="G25" s="88">
        <v>1923.8915283754477</v>
      </c>
      <c r="H25" s="88">
        <v>2268.0986318825012</v>
      </c>
      <c r="I25" s="88">
        <v>2573.1999077110754</v>
      </c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D31"/>
  <sheetViews>
    <sheetView workbookViewId="0"/>
  </sheetViews>
  <sheetFormatPr baseColWidth="10" defaultRowHeight="15" x14ac:dyDescent="0.25"/>
  <cols>
    <col min="1" max="1" width="5.7109375" style="1" customWidth="1"/>
    <col min="2" max="2" width="37.7109375" style="1" customWidth="1"/>
    <col min="3" max="3" width="20.140625" style="1" customWidth="1"/>
    <col min="4" max="4" width="15.85546875" style="1" customWidth="1"/>
    <col min="5" max="5" width="5.7109375" style="1" customWidth="1"/>
    <col min="6" max="16384" width="11.42578125" style="1"/>
  </cols>
  <sheetData>
    <row r="1" spans="2:4" x14ac:dyDescent="0.25">
      <c r="B1" s="38" t="s">
        <v>131</v>
      </c>
    </row>
    <row r="2" spans="2:4" x14ac:dyDescent="0.25">
      <c r="B2" s="98" t="s">
        <v>1</v>
      </c>
      <c r="C2" s="36" t="s">
        <v>132</v>
      </c>
      <c r="D2" s="99" t="s">
        <v>18</v>
      </c>
    </row>
    <row r="3" spans="2:4" x14ac:dyDescent="0.25">
      <c r="B3" s="4" t="s">
        <v>3</v>
      </c>
      <c r="C3" s="31">
        <v>1.575935159236392E-2</v>
      </c>
      <c r="D3" s="31">
        <v>5.6806882589188479E-2</v>
      </c>
    </row>
    <row r="4" spans="2:4" x14ac:dyDescent="0.25">
      <c r="B4" s="7" t="s">
        <v>4</v>
      </c>
      <c r="C4" s="33">
        <v>5.4709478364644175E-2</v>
      </c>
      <c r="D4" s="33">
        <v>0.14173031194854702</v>
      </c>
    </row>
    <row r="5" spans="2:4" x14ac:dyDescent="0.25">
      <c r="B5" s="7" t="s">
        <v>5</v>
      </c>
      <c r="C5" s="33">
        <v>2.1340009165762844E-2</v>
      </c>
      <c r="D5" s="33">
        <v>3.812344184000474E-2</v>
      </c>
    </row>
    <row r="6" spans="2:4" x14ac:dyDescent="0.25">
      <c r="B6" s="7" t="s">
        <v>6</v>
      </c>
      <c r="C6" s="33">
        <v>1.6801137360184917E-2</v>
      </c>
      <c r="D6" s="33">
        <v>4.6003400973598811E-3</v>
      </c>
    </row>
    <row r="7" spans="2:4" x14ac:dyDescent="0.25">
      <c r="B7" s="11" t="s">
        <v>7</v>
      </c>
      <c r="C7" s="35">
        <v>9.2850624890591912E-2</v>
      </c>
      <c r="D7" s="35">
        <v>0.18445409388591064</v>
      </c>
    </row>
    <row r="8" spans="2:4" x14ac:dyDescent="0.25">
      <c r="B8" s="7" t="s">
        <v>149</v>
      </c>
      <c r="C8" s="33">
        <v>0</v>
      </c>
      <c r="D8" s="33">
        <v>4.2420642630663009E-2</v>
      </c>
    </row>
    <row r="9" spans="2:4" x14ac:dyDescent="0.25">
      <c r="B9" s="7" t="s">
        <v>150</v>
      </c>
      <c r="C9" s="33">
        <v>0</v>
      </c>
      <c r="D9" s="33">
        <v>3.4635419936057447E-2</v>
      </c>
    </row>
    <row r="10" spans="2:4" x14ac:dyDescent="0.25">
      <c r="B10" s="7" t="s">
        <v>151</v>
      </c>
      <c r="C10" s="33">
        <v>8.7701461370484679E-2</v>
      </c>
      <c r="D10" s="33">
        <v>3.7624558435240839E-2</v>
      </c>
    </row>
    <row r="11" spans="2:4" x14ac:dyDescent="0.25">
      <c r="B11" s="7" t="s">
        <v>152</v>
      </c>
      <c r="C11" s="33">
        <v>7.3131575858028319E-2</v>
      </c>
      <c r="D11" s="33">
        <v>3.0498639314252278E-2</v>
      </c>
    </row>
    <row r="12" spans="2:4" x14ac:dyDescent="0.25">
      <c r="B12" s="7" t="s">
        <v>153</v>
      </c>
      <c r="C12" s="33">
        <v>0.11697914364579204</v>
      </c>
      <c r="D12" s="33">
        <v>6.8776624735054567E-2</v>
      </c>
    </row>
    <row r="13" spans="2:4" x14ac:dyDescent="0.25">
      <c r="B13" s="7" t="s">
        <v>154</v>
      </c>
      <c r="C13" s="33">
        <v>0.10521603156299063</v>
      </c>
      <c r="D13" s="33">
        <v>6.8270573019698008E-2</v>
      </c>
    </row>
    <row r="14" spans="2:4" x14ac:dyDescent="0.25">
      <c r="B14" s="7" t="s">
        <v>155</v>
      </c>
      <c r="C14" s="33">
        <v>0.10164646359256427</v>
      </c>
      <c r="D14" s="33">
        <v>7.4361588439646742E-2</v>
      </c>
    </row>
    <row r="15" spans="2:4" x14ac:dyDescent="0.25">
      <c r="B15" s="7" t="s">
        <v>156</v>
      </c>
      <c r="C15" s="33">
        <v>6.5289668427045464E-2</v>
      </c>
      <c r="D15" s="33">
        <v>7.564314598125188E-2</v>
      </c>
    </row>
    <row r="16" spans="2:4" x14ac:dyDescent="0.25">
      <c r="B16" s="7" t="s">
        <v>157</v>
      </c>
      <c r="C16" s="33">
        <v>2.1133196528715197E-2</v>
      </c>
      <c r="D16" s="33">
        <v>3.8017384494331043E-2</v>
      </c>
    </row>
    <row r="17" spans="2:4" x14ac:dyDescent="0.25">
      <c r="B17" s="7" t="s">
        <v>158</v>
      </c>
      <c r="C17" s="33">
        <v>1.0974422812413976E-2</v>
      </c>
      <c r="D17" s="33">
        <v>4.3207961336709233E-2</v>
      </c>
    </row>
    <row r="18" spans="2:4" x14ac:dyDescent="0.25">
      <c r="B18" s="102" t="s">
        <v>159</v>
      </c>
      <c r="C18" s="103">
        <v>0.58207196379803217</v>
      </c>
      <c r="D18" s="103">
        <v>0.51345653832262694</v>
      </c>
    </row>
    <row r="19" spans="2:4" x14ac:dyDescent="0.25">
      <c r="B19" s="28" t="s">
        <v>8</v>
      </c>
      <c r="C19" s="105">
        <v>1.6212690033642136E-2</v>
      </c>
      <c r="D19" s="105">
        <v>4.5009909072485296E-2</v>
      </c>
    </row>
    <row r="20" spans="2:4" x14ac:dyDescent="0.25">
      <c r="B20" s="4" t="s">
        <v>160</v>
      </c>
      <c r="C20" s="31">
        <v>9.2197952929099408E-2</v>
      </c>
      <c r="D20" s="31">
        <v>4.3522288518869155E-2</v>
      </c>
    </row>
    <row r="21" spans="2:4" x14ac:dyDescent="0.25">
      <c r="B21" s="7" t="s">
        <v>161</v>
      </c>
      <c r="C21" s="33">
        <v>9.2646746334384161E-2</v>
      </c>
      <c r="D21" s="33">
        <v>5.4441799117820926E-2</v>
      </c>
    </row>
    <row r="22" spans="2:4" x14ac:dyDescent="0.25">
      <c r="B22" s="7" t="s">
        <v>11</v>
      </c>
      <c r="C22" s="33">
        <v>3.2688824480301797E-2</v>
      </c>
      <c r="D22" s="33">
        <v>5.6200216144849442E-2</v>
      </c>
    </row>
    <row r="23" spans="2:4" x14ac:dyDescent="0.25">
      <c r="B23" s="11" t="s">
        <v>12</v>
      </c>
      <c r="C23" s="35">
        <v>0.21753352374378479</v>
      </c>
      <c r="D23" s="35">
        <v>0.15416430378151455</v>
      </c>
    </row>
    <row r="24" spans="2:4" x14ac:dyDescent="0.25">
      <c r="B24" s="7" t="s">
        <v>13</v>
      </c>
      <c r="C24" s="33">
        <v>1.3688161736383776E-2</v>
      </c>
      <c r="D24" s="33">
        <v>1.1970376155235683E-2</v>
      </c>
    </row>
    <row r="25" spans="2:4" x14ac:dyDescent="0.25">
      <c r="B25" s="7" t="s">
        <v>14</v>
      </c>
      <c r="C25" s="33">
        <v>5.3628176933092658E-2</v>
      </c>
      <c r="D25" s="33">
        <v>2.0007858794974846E-2</v>
      </c>
    </row>
    <row r="26" spans="2:4" x14ac:dyDescent="0.25">
      <c r="B26" s="7" t="s">
        <v>20</v>
      </c>
      <c r="C26" s="33">
        <v>3.2931190883022498E-3</v>
      </c>
      <c r="D26" s="33">
        <v>1.0418636584193341E-2</v>
      </c>
    </row>
    <row r="27" spans="2:4" x14ac:dyDescent="0.25">
      <c r="B27" s="102" t="s">
        <v>163</v>
      </c>
      <c r="C27" s="103">
        <v>7.0609457757778563E-2</v>
      </c>
      <c r="D27" s="103">
        <v>4.2396871534402795E-2</v>
      </c>
    </row>
    <row r="28" spans="2:4" x14ac:dyDescent="0.25">
      <c r="B28" s="28" t="s">
        <v>17</v>
      </c>
      <c r="C28" s="105">
        <v>4.9623881838259144E-3</v>
      </c>
      <c r="D28" s="105">
        <v>3.7114008136824228E-3</v>
      </c>
    </row>
    <row r="29" spans="2:4" x14ac:dyDescent="0.25">
      <c r="B29" s="11" t="s">
        <v>0</v>
      </c>
      <c r="C29" s="35">
        <v>1</v>
      </c>
      <c r="D29" s="35">
        <v>1</v>
      </c>
    </row>
    <row r="30" spans="2:4" x14ac:dyDescent="0.25">
      <c r="B30" s="40" t="s">
        <v>162</v>
      </c>
    </row>
    <row r="31" spans="2:4" x14ac:dyDescent="0.25">
      <c r="B31" s="40" t="s">
        <v>46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27"/>
  <sheetViews>
    <sheetView zoomScale="98" zoomScaleNormal="98" workbookViewId="0"/>
  </sheetViews>
  <sheetFormatPr baseColWidth="10" defaultRowHeight="15" x14ac:dyDescent="0.25"/>
  <cols>
    <col min="1" max="1" width="5.7109375" style="43" customWidth="1"/>
    <col min="2" max="2" width="20.28515625" style="1" customWidth="1"/>
    <col min="3" max="10" width="11.42578125" style="1"/>
    <col min="11" max="11" width="22.7109375" style="1" customWidth="1"/>
    <col min="12" max="16384" width="11.42578125" style="1"/>
  </cols>
  <sheetData>
    <row r="1" spans="2:10" x14ac:dyDescent="0.25">
      <c r="B1" s="38" t="s">
        <v>139</v>
      </c>
      <c r="C1" s="30"/>
      <c r="D1" s="30"/>
      <c r="E1" s="30"/>
      <c r="F1" s="30"/>
      <c r="G1" s="30"/>
      <c r="H1" s="30"/>
      <c r="I1" s="30"/>
      <c r="J1" s="43"/>
    </row>
    <row r="2" spans="2:10" x14ac:dyDescent="0.25">
      <c r="J2" s="81"/>
    </row>
    <row r="3" spans="2:10" x14ac:dyDescent="0.25">
      <c r="J3" s="81"/>
    </row>
    <row r="4" spans="2:10" x14ac:dyDescent="0.25">
      <c r="J4" s="43"/>
    </row>
    <row r="5" spans="2:10" x14ac:dyDescent="0.25">
      <c r="C5" s="30"/>
      <c r="D5" s="30"/>
      <c r="E5" s="30"/>
      <c r="F5" s="30"/>
      <c r="G5" s="30"/>
      <c r="H5" s="30"/>
      <c r="J5" s="43"/>
    </row>
    <row r="6" spans="2:10" x14ac:dyDescent="0.25">
      <c r="C6" s="30"/>
      <c r="D6" s="30"/>
      <c r="E6" s="30"/>
      <c r="F6" s="30"/>
      <c r="G6" s="30"/>
      <c r="H6" s="30"/>
      <c r="J6" s="43"/>
    </row>
    <row r="7" spans="2:10" x14ac:dyDescent="0.25">
      <c r="C7" s="30"/>
      <c r="D7" s="30"/>
      <c r="E7" s="30"/>
      <c r="F7" s="30"/>
      <c r="G7" s="30"/>
      <c r="H7" s="30"/>
      <c r="J7" s="81"/>
    </row>
    <row r="8" spans="2:10" x14ac:dyDescent="0.25">
      <c r="J8" s="81"/>
    </row>
    <row r="9" spans="2:10" x14ac:dyDescent="0.25">
      <c r="J9" s="81"/>
    </row>
    <row r="10" spans="2:10" x14ac:dyDescent="0.25">
      <c r="J10" s="81"/>
    </row>
    <row r="11" spans="2:10" x14ac:dyDescent="0.25">
      <c r="J11" s="43"/>
    </row>
    <row r="12" spans="2:10" x14ac:dyDescent="0.25">
      <c r="J12" s="43"/>
    </row>
    <row r="13" spans="2:10" x14ac:dyDescent="0.25">
      <c r="J13" s="43"/>
    </row>
    <row r="14" spans="2:10" x14ac:dyDescent="0.25">
      <c r="J14" s="43"/>
    </row>
    <row r="19" spans="2:10" x14ac:dyDescent="0.25">
      <c r="B19" s="40" t="s">
        <v>162</v>
      </c>
    </row>
    <row r="20" spans="2:10" x14ac:dyDescent="0.25">
      <c r="B20" s="40" t="s">
        <v>46</v>
      </c>
    </row>
    <row r="23" spans="2:10" x14ac:dyDescent="0.25">
      <c r="C23" s="20"/>
      <c r="D23" s="20"/>
      <c r="E23" s="20"/>
      <c r="F23" s="20"/>
      <c r="G23" s="20"/>
      <c r="H23" s="20"/>
    </row>
    <row r="24" spans="2:10" ht="90.75" customHeight="1" x14ac:dyDescent="0.25">
      <c r="B24" s="85"/>
      <c r="C24" s="96" t="s">
        <v>133</v>
      </c>
      <c r="D24" s="96" t="s">
        <v>134</v>
      </c>
      <c r="E24" s="96" t="s">
        <v>135</v>
      </c>
      <c r="F24" s="96" t="s">
        <v>136</v>
      </c>
      <c r="G24" s="96" t="s">
        <v>137</v>
      </c>
      <c r="H24" s="96" t="s">
        <v>138</v>
      </c>
    </row>
    <row r="25" spans="2:10" x14ac:dyDescent="0.25">
      <c r="B25" s="82" t="s">
        <v>132</v>
      </c>
      <c r="C25" s="95">
        <v>0.36977991701416618</v>
      </c>
      <c r="D25" s="95">
        <v>0.53151546994064436</v>
      </c>
      <c r="E25" s="95">
        <v>5.4948551023536303E-2</v>
      </c>
      <c r="F25" s="95">
        <v>2.2416052855890798E-2</v>
      </c>
      <c r="G25" s="95">
        <v>1.0225421058594522E-2</v>
      </c>
      <c r="H25" s="95">
        <v>1.1114588107167953E-2</v>
      </c>
      <c r="I25" s="30"/>
    </row>
    <row r="26" spans="2:10" x14ac:dyDescent="0.25">
      <c r="C26" s="30"/>
      <c r="D26" s="30"/>
      <c r="E26" s="30"/>
      <c r="F26" s="30"/>
      <c r="G26" s="30"/>
      <c r="H26" s="30"/>
      <c r="I26" s="30"/>
      <c r="J26" s="43"/>
    </row>
    <row r="27" spans="2:10" x14ac:dyDescent="0.25">
      <c r="C27" s="30"/>
      <c r="D27" s="30"/>
      <c r="E27" s="30"/>
      <c r="F27" s="30"/>
      <c r="G27" s="30"/>
      <c r="H27" s="30"/>
      <c r="I27" s="30"/>
      <c r="J27" s="4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E7"/>
  <sheetViews>
    <sheetView workbookViewId="0"/>
  </sheetViews>
  <sheetFormatPr baseColWidth="10" defaultColWidth="11.5703125" defaultRowHeight="15" x14ac:dyDescent="0.25"/>
  <cols>
    <col min="1" max="1" width="5.7109375" style="1" customWidth="1"/>
    <col min="2" max="2" width="24.28515625" style="1" customWidth="1"/>
    <col min="3" max="5" width="8.7109375" style="1" customWidth="1"/>
    <col min="6" max="6" width="5.7109375" style="1" customWidth="1"/>
    <col min="7" max="8" width="11.5703125" style="1"/>
    <col min="9" max="10" width="5.85546875" style="1" bestFit="1" customWidth="1"/>
    <col min="11" max="12" width="11.5703125" style="1"/>
    <col min="13" max="13" width="9.28515625" style="1" customWidth="1"/>
    <col min="14" max="16384" width="11.5703125" style="1"/>
  </cols>
  <sheetData>
    <row r="1" spans="2:5" x14ac:dyDescent="0.25">
      <c r="B1" s="1" t="s">
        <v>48</v>
      </c>
    </row>
    <row r="2" spans="2:5" x14ac:dyDescent="0.25">
      <c r="C2" s="13" t="s">
        <v>39</v>
      </c>
      <c r="D2" s="14" t="s">
        <v>40</v>
      </c>
      <c r="E2" s="15" t="s">
        <v>41</v>
      </c>
    </row>
    <row r="3" spans="2:5" x14ac:dyDescent="0.25">
      <c r="B3" s="17" t="s">
        <v>42</v>
      </c>
      <c r="C3" s="18">
        <v>170981.90383779487</v>
      </c>
      <c r="D3" s="18">
        <v>200701.89495103215</v>
      </c>
      <c r="E3" s="19">
        <v>1023789.9213727713</v>
      </c>
    </row>
    <row r="4" spans="2:5" x14ac:dyDescent="0.25">
      <c r="B4" s="21" t="s">
        <v>43</v>
      </c>
      <c r="C4" s="22">
        <v>0.12252606506842342</v>
      </c>
      <c r="D4" s="23">
        <v>0.14382348592547523</v>
      </c>
      <c r="E4" s="23">
        <v>0.73365044900610143</v>
      </c>
    </row>
    <row r="5" spans="2:5" x14ac:dyDescent="0.25">
      <c r="B5" s="24" t="s">
        <v>44</v>
      </c>
      <c r="C5" s="25">
        <v>0.71592757042890276</v>
      </c>
      <c r="D5" s="26">
        <v>0.6495593990604146</v>
      </c>
      <c r="E5" s="26">
        <v>0.56462912970893198</v>
      </c>
    </row>
    <row r="6" spans="2:5" x14ac:dyDescent="0.25">
      <c r="B6" s="40" t="s">
        <v>162</v>
      </c>
    </row>
    <row r="7" spans="2:5" x14ac:dyDescent="0.25">
      <c r="B7" s="40" t="s">
        <v>46</v>
      </c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H29"/>
  <sheetViews>
    <sheetView workbookViewId="0"/>
  </sheetViews>
  <sheetFormatPr baseColWidth="10" defaultRowHeight="15" x14ac:dyDescent="0.25"/>
  <cols>
    <col min="1" max="1" width="5.7109375" style="1" customWidth="1"/>
    <col min="2" max="2" width="59.85546875" style="1" customWidth="1"/>
    <col min="3" max="3" width="14.28515625" style="1" customWidth="1"/>
    <col min="4" max="16384" width="11.42578125" style="1"/>
  </cols>
  <sheetData>
    <row r="1" spans="2:2" x14ac:dyDescent="0.25">
      <c r="B1" s="73" t="s">
        <v>142</v>
      </c>
    </row>
    <row r="18" spans="2:8" x14ac:dyDescent="0.25">
      <c r="B18" s="40" t="s">
        <v>162</v>
      </c>
    </row>
    <row r="19" spans="2:8" x14ac:dyDescent="0.25">
      <c r="B19" s="40" t="s">
        <v>46</v>
      </c>
    </row>
    <row r="22" spans="2:8" x14ac:dyDescent="0.25">
      <c r="B22" s="131" t="s">
        <v>132</v>
      </c>
      <c r="C22" s="132"/>
    </row>
    <row r="23" spans="2:8" x14ac:dyDescent="0.25">
      <c r="B23" s="82" t="s">
        <v>140</v>
      </c>
      <c r="C23" s="83">
        <v>0</v>
      </c>
      <c r="D23" s="16"/>
      <c r="E23" s="16"/>
      <c r="F23" s="16"/>
    </row>
    <row r="24" spans="2:8" x14ac:dyDescent="0.25">
      <c r="B24" s="82" t="s">
        <v>141</v>
      </c>
      <c r="C24" s="83">
        <v>4.3478260869565244E-2</v>
      </c>
      <c r="D24" s="16"/>
      <c r="E24" s="16"/>
      <c r="F24" s="16"/>
      <c r="G24" s="27"/>
    </row>
    <row r="25" spans="2:8" x14ac:dyDescent="0.25">
      <c r="B25" s="82" t="s">
        <v>136</v>
      </c>
      <c r="C25" s="83">
        <v>0.25727362552805333</v>
      </c>
      <c r="D25" s="16"/>
      <c r="E25" s="16"/>
      <c r="F25" s="16"/>
    </row>
    <row r="26" spans="2:8" x14ac:dyDescent="0.25">
      <c r="B26" s="82" t="s">
        <v>135</v>
      </c>
      <c r="C26" s="83">
        <v>0.18763329272517121</v>
      </c>
      <c r="D26" s="16"/>
      <c r="E26" s="16"/>
      <c r="F26" s="16"/>
      <c r="G26" s="20"/>
    </row>
    <row r="27" spans="2:8" x14ac:dyDescent="0.25">
      <c r="B27" s="82" t="s">
        <v>134</v>
      </c>
      <c r="C27" s="83">
        <v>0.4396244274351257</v>
      </c>
      <c r="D27" s="16"/>
      <c r="E27" s="16"/>
      <c r="F27" s="16"/>
    </row>
    <row r="28" spans="2:8" x14ac:dyDescent="0.25">
      <c r="B28" s="82" t="s">
        <v>133</v>
      </c>
      <c r="C28" s="83">
        <v>0.50582521480747022</v>
      </c>
      <c r="D28" s="16"/>
      <c r="E28" s="16"/>
      <c r="F28" s="16"/>
      <c r="G28" s="20"/>
    </row>
    <row r="29" spans="2:8" x14ac:dyDescent="0.25">
      <c r="B29" s="82" t="s">
        <v>132</v>
      </c>
      <c r="C29" s="83">
        <v>0.43723301037232004</v>
      </c>
      <c r="D29" s="16"/>
      <c r="E29" s="16"/>
      <c r="F29" s="16"/>
      <c r="H29" s="6"/>
    </row>
  </sheetData>
  <mergeCells count="1">
    <mergeCell ref="B22:C22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M12"/>
  <sheetViews>
    <sheetView workbookViewId="0"/>
  </sheetViews>
  <sheetFormatPr baseColWidth="10" defaultRowHeight="15" x14ac:dyDescent="0.25"/>
  <cols>
    <col min="1" max="1" width="5.7109375" style="1" customWidth="1"/>
    <col min="2" max="10" width="11.42578125" style="1"/>
    <col min="11" max="11" width="17.5703125" style="1" bestFit="1" customWidth="1"/>
    <col min="12" max="16384" width="11.42578125" style="1"/>
  </cols>
  <sheetData>
    <row r="1" spans="2:13" x14ac:dyDescent="0.25">
      <c r="B1" s="38" t="s">
        <v>143</v>
      </c>
    </row>
    <row r="3" spans="2:13" x14ac:dyDescent="0.25">
      <c r="K3" s="82" t="s">
        <v>144</v>
      </c>
      <c r="L3" s="88">
        <v>799.20167203020219</v>
      </c>
      <c r="M3" s="95">
        <v>0.10398687592683006</v>
      </c>
    </row>
    <row r="4" spans="2:13" x14ac:dyDescent="0.25">
      <c r="K4" s="82" t="s">
        <v>145</v>
      </c>
      <c r="L4" s="88">
        <v>4380.4457864797641</v>
      </c>
      <c r="M4" s="95">
        <v>0.56995485425568893</v>
      </c>
    </row>
    <row r="5" spans="2:13" x14ac:dyDescent="0.25">
      <c r="K5" s="82" t="s">
        <v>17</v>
      </c>
      <c r="L5" s="88">
        <v>1065.8597810114379</v>
      </c>
      <c r="M5" s="95">
        <v>0.13868267883109001</v>
      </c>
    </row>
    <row r="6" spans="2:13" x14ac:dyDescent="0.25">
      <c r="K6" s="82" t="s">
        <v>146</v>
      </c>
      <c r="L6" s="88">
        <v>816.88368014509069</v>
      </c>
      <c r="M6" s="95">
        <v>0.10628754276516299</v>
      </c>
    </row>
    <row r="7" spans="2:13" x14ac:dyDescent="0.25">
      <c r="K7" s="82" t="s">
        <v>147</v>
      </c>
      <c r="L7" s="88">
        <v>623.21041133759456</v>
      </c>
      <c r="M7" s="95">
        <v>8.1088048221228115E-2</v>
      </c>
    </row>
    <row r="11" spans="2:13" x14ac:dyDescent="0.25">
      <c r="B11" s="40" t="s">
        <v>162</v>
      </c>
    </row>
    <row r="12" spans="2:13" x14ac:dyDescent="0.25">
      <c r="B12" s="40" t="s">
        <v>46</v>
      </c>
    </row>
  </sheetData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R28"/>
  <sheetViews>
    <sheetView workbookViewId="0"/>
  </sheetViews>
  <sheetFormatPr baseColWidth="10" defaultColWidth="8.85546875" defaultRowHeight="15" x14ac:dyDescent="0.25"/>
  <cols>
    <col min="1" max="1" width="5.7109375" style="1" customWidth="1"/>
    <col min="2" max="2" width="41" style="1" customWidth="1"/>
    <col min="3" max="3" width="15.7109375" style="1" customWidth="1"/>
    <col min="4" max="4" width="8.7109375" style="1" bestFit="1" customWidth="1"/>
    <col min="5" max="5" width="10.5703125" style="1" bestFit="1" customWidth="1"/>
    <col min="6" max="6" width="11.28515625" style="1" bestFit="1" customWidth="1"/>
    <col min="7" max="18" width="15.7109375" style="1" customWidth="1"/>
    <col min="19" max="16384" width="8.85546875" style="1"/>
  </cols>
  <sheetData>
    <row r="1" spans="2:18" x14ac:dyDescent="0.25">
      <c r="B1" s="38" t="s">
        <v>213</v>
      </c>
    </row>
    <row r="2" spans="2:18" x14ac:dyDescent="0.25">
      <c r="C2" s="133" t="s">
        <v>204</v>
      </c>
      <c r="D2" s="133"/>
      <c r="E2" s="133"/>
      <c r="F2" s="133"/>
      <c r="G2" s="133"/>
      <c r="H2" s="133"/>
      <c r="I2" s="133"/>
      <c r="J2" s="133"/>
      <c r="K2" s="133" t="s">
        <v>205</v>
      </c>
      <c r="L2" s="133"/>
      <c r="M2" s="133"/>
      <c r="N2" s="133"/>
      <c r="O2" s="133"/>
      <c r="P2" s="133"/>
      <c r="Q2" s="133"/>
      <c r="R2" s="133"/>
    </row>
    <row r="3" spans="2:18" x14ac:dyDescent="0.25">
      <c r="C3" s="134" t="s">
        <v>206</v>
      </c>
      <c r="D3" s="134"/>
      <c r="E3" s="134"/>
      <c r="F3" s="134"/>
      <c r="G3" s="134" t="s">
        <v>207</v>
      </c>
      <c r="H3" s="134"/>
      <c r="I3" s="134"/>
      <c r="J3" s="134"/>
      <c r="K3" s="133" t="s">
        <v>208</v>
      </c>
      <c r="L3" s="133"/>
      <c r="M3" s="133"/>
      <c r="N3" s="133"/>
      <c r="O3" s="133" t="s">
        <v>209</v>
      </c>
      <c r="P3" s="133"/>
      <c r="Q3" s="133"/>
      <c r="R3" s="133"/>
    </row>
    <row r="4" spans="2:18" s="112" customFormat="1" ht="28.9" customHeight="1" x14ac:dyDescent="0.25">
      <c r="B4" s="109"/>
      <c r="C4" s="110" t="s">
        <v>144</v>
      </c>
      <c r="D4" s="110" t="s">
        <v>145</v>
      </c>
      <c r="E4" s="110" t="s">
        <v>210</v>
      </c>
      <c r="F4" s="110" t="s">
        <v>211</v>
      </c>
      <c r="G4" s="111" t="s">
        <v>144</v>
      </c>
      <c r="H4" s="110" t="s">
        <v>145</v>
      </c>
      <c r="I4" s="110" t="s">
        <v>210</v>
      </c>
      <c r="J4" s="109" t="s">
        <v>211</v>
      </c>
      <c r="K4" s="110" t="s">
        <v>212</v>
      </c>
      <c r="L4" s="110" t="s">
        <v>146</v>
      </c>
      <c r="M4" s="110" t="s">
        <v>210</v>
      </c>
      <c r="N4" s="110" t="s">
        <v>211</v>
      </c>
      <c r="O4" s="111" t="s">
        <v>212</v>
      </c>
      <c r="P4" s="110" t="s">
        <v>146</v>
      </c>
      <c r="Q4" s="110" t="s">
        <v>210</v>
      </c>
      <c r="R4" s="110" t="s">
        <v>211</v>
      </c>
    </row>
    <row r="5" spans="2:18" x14ac:dyDescent="0.25">
      <c r="B5" s="4" t="s">
        <v>3</v>
      </c>
      <c r="C5" s="52">
        <v>0.49999999999999989</v>
      </c>
      <c r="D5" s="58">
        <v>0</v>
      </c>
      <c r="E5" s="58">
        <v>0.1875</v>
      </c>
      <c r="F5" s="57">
        <v>0.3125</v>
      </c>
      <c r="G5" s="58">
        <v>0.37623762376237624</v>
      </c>
      <c r="H5" s="58">
        <v>6.9306930693069327E-2</v>
      </c>
      <c r="I5" s="58">
        <v>0.23762376237623761</v>
      </c>
      <c r="J5" s="58">
        <v>0.31683168316831684</v>
      </c>
      <c r="K5" s="52"/>
      <c r="L5" s="58"/>
      <c r="M5" s="58"/>
      <c r="N5" s="57"/>
      <c r="O5" s="58"/>
      <c r="P5" s="58"/>
      <c r="Q5" s="58"/>
      <c r="R5" s="57"/>
    </row>
    <row r="6" spans="2:18" x14ac:dyDescent="0.25">
      <c r="B6" s="7" t="s">
        <v>4</v>
      </c>
      <c r="C6" s="59">
        <v>0.45054945054945073</v>
      </c>
      <c r="D6" s="55">
        <v>1.098901098901099E-2</v>
      </c>
      <c r="E6" s="55">
        <v>0.19780219780219777</v>
      </c>
      <c r="F6" s="54">
        <v>0.34065934065934056</v>
      </c>
      <c r="G6" s="55">
        <v>0.32923076923076916</v>
      </c>
      <c r="H6" s="55">
        <v>0.20307692307692315</v>
      </c>
      <c r="I6" s="55">
        <v>0.28923076923076935</v>
      </c>
      <c r="J6" s="55">
        <v>0.17846153846153831</v>
      </c>
      <c r="K6" s="59"/>
      <c r="L6" s="55"/>
      <c r="M6" s="55"/>
      <c r="N6" s="54"/>
      <c r="O6" s="55"/>
      <c r="P6" s="55"/>
      <c r="Q6" s="55"/>
      <c r="R6" s="54"/>
    </row>
    <row r="7" spans="2:18" x14ac:dyDescent="0.25">
      <c r="B7" s="7" t="s">
        <v>6</v>
      </c>
      <c r="C7" s="59">
        <v>0.44473007712082263</v>
      </c>
      <c r="D7" s="55">
        <v>0.49205839147998531</v>
      </c>
      <c r="E7" s="55">
        <v>4.7328314359162689E-2</v>
      </c>
      <c r="F7" s="54">
        <v>1.5883217040029381E-2</v>
      </c>
      <c r="G7" s="55">
        <v>0.44993178717598908</v>
      </c>
      <c r="H7" s="55">
        <v>0.53465211459754436</v>
      </c>
      <c r="I7" s="55">
        <v>0</v>
      </c>
      <c r="J7" s="55">
        <v>1.5416098226466576E-2</v>
      </c>
      <c r="K7" s="59"/>
      <c r="L7" s="55"/>
      <c r="M7" s="55"/>
      <c r="N7" s="54"/>
      <c r="O7" s="55"/>
      <c r="P7" s="55"/>
      <c r="Q7" s="55"/>
      <c r="R7" s="54"/>
    </row>
    <row r="8" spans="2:18" s="116" customFormat="1" x14ac:dyDescent="0.25">
      <c r="B8" s="11" t="s">
        <v>7</v>
      </c>
      <c r="C8" s="113">
        <v>0.44815260788548789</v>
      </c>
      <c r="D8" s="114">
        <v>0.20912848934156239</v>
      </c>
      <c r="E8" s="114">
        <v>0.1358260713219446</v>
      </c>
      <c r="F8" s="115">
        <v>0.20689283145100507</v>
      </c>
      <c r="G8" s="114">
        <v>0.34917480136365076</v>
      </c>
      <c r="H8" s="114">
        <v>0.25786474828942368</v>
      </c>
      <c r="I8" s="114">
        <v>0.24143972443631276</v>
      </c>
      <c r="J8" s="114">
        <v>0.15152072591061275</v>
      </c>
      <c r="K8" s="113"/>
      <c r="L8" s="114"/>
      <c r="M8" s="114"/>
      <c r="N8" s="115"/>
      <c r="O8" s="114"/>
      <c r="P8" s="114"/>
      <c r="Q8" s="114"/>
      <c r="R8" s="115"/>
    </row>
    <row r="9" spans="2:18" x14ac:dyDescent="0.25">
      <c r="B9" s="7" t="s">
        <v>151</v>
      </c>
      <c r="C9" s="59">
        <v>4.2316258351893295E-2</v>
      </c>
      <c r="D9" s="55">
        <v>0.81291759465478763</v>
      </c>
      <c r="E9" s="55">
        <v>4.6770601336303112E-2</v>
      </c>
      <c r="F9" s="54">
        <v>9.7995545657016042E-2</v>
      </c>
      <c r="G9" s="55">
        <v>6.2500000000000014E-2</v>
      </c>
      <c r="H9" s="55">
        <v>0.75</v>
      </c>
      <c r="I9" s="55">
        <v>0.12500000000000003</v>
      </c>
      <c r="J9" s="55">
        <v>6.2500000000000014E-2</v>
      </c>
      <c r="K9" s="59"/>
      <c r="L9" s="55"/>
      <c r="M9" s="55"/>
      <c r="N9" s="54"/>
      <c r="O9" s="55">
        <v>4.5454545454545456E-2</v>
      </c>
      <c r="P9" s="55">
        <v>0.15909090909090909</v>
      </c>
      <c r="Q9" s="55">
        <v>0.25</v>
      </c>
      <c r="R9" s="54">
        <v>0.54545454545454541</v>
      </c>
    </row>
    <row r="10" spans="2:18" x14ac:dyDescent="0.25">
      <c r="B10" s="7" t="s">
        <v>152</v>
      </c>
      <c r="C10" s="59">
        <v>1.2224938875305586E-2</v>
      </c>
      <c r="D10" s="55">
        <v>0.8630806845965775</v>
      </c>
      <c r="E10" s="55">
        <v>5.3789731051344589E-2</v>
      </c>
      <c r="F10" s="54">
        <v>7.0904645476772402E-2</v>
      </c>
      <c r="G10" s="55">
        <v>0</v>
      </c>
      <c r="H10" s="55">
        <v>0.78260869565217384</v>
      </c>
      <c r="I10" s="55">
        <v>4.3478260869565209E-2</v>
      </c>
      <c r="J10" s="55">
        <v>0.17391304347826084</v>
      </c>
      <c r="K10" s="59"/>
      <c r="L10" s="55"/>
      <c r="M10" s="55"/>
      <c r="N10" s="54"/>
      <c r="O10" s="55">
        <v>3.03030303030303E-2</v>
      </c>
      <c r="P10" s="55">
        <v>0.51515151515151525</v>
      </c>
      <c r="Q10" s="55">
        <v>3.03030303030303E-2</v>
      </c>
      <c r="R10" s="54">
        <v>0.42424242424242425</v>
      </c>
    </row>
    <row r="11" spans="2:18" x14ac:dyDescent="0.25">
      <c r="B11" s="7" t="s">
        <v>153</v>
      </c>
      <c r="C11" s="59">
        <v>1.6279709207325035E-2</v>
      </c>
      <c r="D11" s="55">
        <v>0.88012214129151567</v>
      </c>
      <c r="E11" s="55">
        <v>7.2518704650811464E-2</v>
      </c>
      <c r="F11" s="54">
        <v>3.1079444850347797E-2</v>
      </c>
      <c r="G11" s="55">
        <v>0</v>
      </c>
      <c r="H11" s="55">
        <v>0.8421052631578948</v>
      </c>
      <c r="I11" s="55">
        <v>7.8947368421052655E-2</v>
      </c>
      <c r="J11" s="55">
        <v>7.8947368421052655E-2</v>
      </c>
      <c r="K11" s="59"/>
      <c r="L11" s="55"/>
      <c r="M11" s="55"/>
      <c r="N11" s="54"/>
      <c r="O11" s="55">
        <v>2.222222222222222E-2</v>
      </c>
      <c r="P11" s="55">
        <v>0.51111111111111118</v>
      </c>
      <c r="Q11" s="55">
        <v>0.1111111111111111</v>
      </c>
      <c r="R11" s="54">
        <v>0.35555555555555557</v>
      </c>
    </row>
    <row r="12" spans="2:18" x14ac:dyDescent="0.25">
      <c r="B12" s="7" t="s">
        <v>154</v>
      </c>
      <c r="C12" s="59">
        <v>2.8039673634632455E-2</v>
      </c>
      <c r="D12" s="55">
        <v>0.85699766446337433</v>
      </c>
      <c r="E12" s="55">
        <v>7.5707118813507668E-2</v>
      </c>
      <c r="F12" s="54">
        <v>3.9255543088485438E-2</v>
      </c>
      <c r="G12" s="55">
        <v>4.6198702002018428E-3</v>
      </c>
      <c r="H12" s="55">
        <v>0.85678402379374285</v>
      </c>
      <c r="I12" s="55">
        <v>0.11087688480484427</v>
      </c>
      <c r="J12" s="55">
        <v>2.7719221201211054E-2</v>
      </c>
      <c r="K12" s="59"/>
      <c r="L12" s="55"/>
      <c r="M12" s="55"/>
      <c r="N12" s="54"/>
      <c r="O12" s="55">
        <v>5.6179775280898833E-2</v>
      </c>
      <c r="P12" s="55">
        <v>0.85393258426966312</v>
      </c>
      <c r="Q12" s="55">
        <v>3.3707865168539304E-2</v>
      </c>
      <c r="R12" s="54">
        <v>5.6179775280898833E-2</v>
      </c>
    </row>
    <row r="13" spans="2:18" x14ac:dyDescent="0.25">
      <c r="B13" s="7" t="s">
        <v>155</v>
      </c>
      <c r="C13" s="59">
        <v>8.6734693877551047E-2</v>
      </c>
      <c r="D13" s="55">
        <v>0.73979591836734671</v>
      </c>
      <c r="E13" s="55">
        <v>0.12755102040816332</v>
      </c>
      <c r="F13" s="54">
        <v>4.5918367346938792E-2</v>
      </c>
      <c r="G13" s="55">
        <v>1.5873015873015865E-2</v>
      </c>
      <c r="H13" s="55">
        <v>0.79100529100529104</v>
      </c>
      <c r="I13" s="55">
        <v>0.12169312169312164</v>
      </c>
      <c r="J13" s="55">
        <v>7.1428571428571397E-2</v>
      </c>
      <c r="K13" s="59"/>
      <c r="L13" s="55"/>
      <c r="M13" s="55"/>
      <c r="N13" s="54"/>
      <c r="O13" s="55">
        <v>0.20618556701030938</v>
      </c>
      <c r="P13" s="55">
        <v>0.65979381443298957</v>
      </c>
      <c r="Q13" s="55">
        <v>3.0927835051546407E-2</v>
      </c>
      <c r="R13" s="54">
        <v>0.10309278350515469</v>
      </c>
    </row>
    <row r="14" spans="2:18" x14ac:dyDescent="0.25">
      <c r="B14" s="7" t="s">
        <v>156</v>
      </c>
      <c r="C14" s="59">
        <v>0.34020618556701032</v>
      </c>
      <c r="D14" s="55">
        <v>0.3505154639175258</v>
      </c>
      <c r="E14" s="55">
        <v>0.14432989690721645</v>
      </c>
      <c r="F14" s="54">
        <v>0.16494845360824739</v>
      </c>
      <c r="G14" s="55">
        <v>0.11638128015584656</v>
      </c>
      <c r="H14" s="55">
        <v>0.57247008076659756</v>
      </c>
      <c r="I14" s="55">
        <v>0.1352539201811189</v>
      </c>
      <c r="J14" s="55">
        <v>0.17589471889643721</v>
      </c>
      <c r="K14" s="59">
        <v>0.48936170212765956</v>
      </c>
      <c r="L14" s="55">
        <v>0.36170212765957444</v>
      </c>
      <c r="M14" s="55">
        <v>2.1276595744680854E-2</v>
      </c>
      <c r="N14" s="54">
        <v>0.12765957446808512</v>
      </c>
      <c r="O14" s="55"/>
      <c r="P14" s="55"/>
      <c r="Q14" s="55"/>
      <c r="R14" s="54"/>
    </row>
    <row r="15" spans="2:18" x14ac:dyDescent="0.25">
      <c r="B15" s="7" t="s">
        <v>157</v>
      </c>
      <c r="C15" s="59">
        <v>0.52941176470588225</v>
      </c>
      <c r="D15" s="55">
        <v>8.8235294117647078E-2</v>
      </c>
      <c r="E15" s="55">
        <v>5.8823529411764719E-2</v>
      </c>
      <c r="F15" s="54">
        <v>0.3235294117647059</v>
      </c>
      <c r="G15" s="55">
        <v>0.27102803738317754</v>
      </c>
      <c r="H15" s="55">
        <v>0.44859813084112149</v>
      </c>
      <c r="I15" s="55">
        <v>0.13084112149532715</v>
      </c>
      <c r="J15" s="55">
        <v>0.14953271028037385</v>
      </c>
      <c r="K15" s="59">
        <v>0.72727272727272729</v>
      </c>
      <c r="L15" s="55">
        <v>9.0909090909090912E-2</v>
      </c>
      <c r="M15" s="55">
        <v>0</v>
      </c>
      <c r="N15" s="54">
        <v>0.18181818181818182</v>
      </c>
      <c r="O15" s="55"/>
      <c r="P15" s="55"/>
      <c r="Q15" s="55"/>
      <c r="R15" s="54"/>
    </row>
    <row r="16" spans="2:18" x14ac:dyDescent="0.25">
      <c r="B16" s="7" t="s">
        <v>158</v>
      </c>
      <c r="C16" s="59">
        <v>0.3888888888888889</v>
      </c>
      <c r="D16" s="55">
        <v>0.3888888888888889</v>
      </c>
      <c r="E16" s="55">
        <v>0.1111111111111111</v>
      </c>
      <c r="F16" s="54">
        <v>0.1111111111111111</v>
      </c>
      <c r="G16" s="55">
        <v>0.53225806451612889</v>
      </c>
      <c r="H16" s="55">
        <v>0.19354838709677424</v>
      </c>
      <c r="I16" s="55">
        <v>0.12903225806451615</v>
      </c>
      <c r="J16" s="55">
        <v>0.14516129032258068</v>
      </c>
      <c r="K16" s="59">
        <v>1</v>
      </c>
      <c r="L16" s="55">
        <v>0</v>
      </c>
      <c r="M16" s="55">
        <v>0</v>
      </c>
      <c r="N16" s="54">
        <v>0</v>
      </c>
      <c r="O16" s="55"/>
      <c r="P16" s="55"/>
      <c r="Q16" s="55"/>
      <c r="R16" s="54"/>
    </row>
    <row r="17" spans="2:18" s="116" customFormat="1" x14ac:dyDescent="0.25">
      <c r="B17" s="102" t="s">
        <v>159</v>
      </c>
      <c r="C17" s="117">
        <v>5.1048604776005507E-2</v>
      </c>
      <c r="D17" s="118">
        <v>0.81226185675374929</v>
      </c>
      <c r="E17" s="118">
        <v>7.1472969219057658E-2</v>
      </c>
      <c r="F17" s="119">
        <v>6.5216569251187545E-2</v>
      </c>
      <c r="G17" s="118">
        <v>8.6733252725333665E-2</v>
      </c>
      <c r="H17" s="118">
        <v>0.68953666766547406</v>
      </c>
      <c r="I17" s="118">
        <v>0.12117014143560861</v>
      </c>
      <c r="J17" s="118">
        <v>0.10255993817358379</v>
      </c>
      <c r="K17" s="117">
        <v>0.54866560516435969</v>
      </c>
      <c r="L17" s="118">
        <v>0.30116325673806976</v>
      </c>
      <c r="M17" s="118">
        <v>1.6746495384391449E-2</v>
      </c>
      <c r="N17" s="119">
        <v>0.13342464271317911</v>
      </c>
      <c r="O17" s="118">
        <v>9.2288504891869114E-2</v>
      </c>
      <c r="P17" s="118">
        <v>0.60144840265479083</v>
      </c>
      <c r="Q17" s="118">
        <v>7.734184698541309E-2</v>
      </c>
      <c r="R17" s="119">
        <v>0.22892124546792694</v>
      </c>
    </row>
    <row r="18" spans="2:18" x14ac:dyDescent="0.25">
      <c r="B18" s="28" t="s">
        <v>8</v>
      </c>
      <c r="C18" s="64">
        <v>8.5714285714285729E-2</v>
      </c>
      <c r="D18" s="67">
        <v>0.64285714285714268</v>
      </c>
      <c r="E18" s="67">
        <v>4.2857142857142871E-2</v>
      </c>
      <c r="F18" s="66">
        <v>0.22857142857142868</v>
      </c>
      <c r="G18" s="67">
        <v>6.25E-2</v>
      </c>
      <c r="H18" s="67">
        <v>0.3125</v>
      </c>
      <c r="I18" s="67">
        <v>0</v>
      </c>
      <c r="J18" s="67">
        <v>0.625</v>
      </c>
      <c r="K18" s="64"/>
      <c r="L18" s="67"/>
      <c r="M18" s="67"/>
      <c r="N18" s="66"/>
      <c r="O18" s="67">
        <v>0</v>
      </c>
      <c r="P18" s="67">
        <v>0.5</v>
      </c>
      <c r="Q18" s="67">
        <v>0.5</v>
      </c>
      <c r="R18" s="66">
        <v>0</v>
      </c>
    </row>
    <row r="19" spans="2:18" x14ac:dyDescent="0.25">
      <c r="B19" s="7" t="s">
        <v>160</v>
      </c>
      <c r="C19" s="59">
        <v>5.4726368159203953E-2</v>
      </c>
      <c r="D19" s="55">
        <v>0.74875621890547273</v>
      </c>
      <c r="E19" s="55">
        <v>0.13930348258706463</v>
      </c>
      <c r="F19" s="54">
        <v>5.7213930348258682E-2</v>
      </c>
      <c r="G19" s="55">
        <v>2.9832570138602355E-2</v>
      </c>
      <c r="H19" s="55">
        <v>0.83890412125154723</v>
      </c>
      <c r="I19" s="55">
        <v>9.5464224443527507E-2</v>
      </c>
      <c r="J19" s="55">
        <v>3.5799084166322825E-2</v>
      </c>
      <c r="K19" s="59">
        <v>0.18518518518518515</v>
      </c>
      <c r="L19" s="55">
        <v>0.81481481481481477</v>
      </c>
      <c r="M19" s="55">
        <v>0</v>
      </c>
      <c r="N19" s="54">
        <v>0</v>
      </c>
      <c r="O19" s="55">
        <v>0</v>
      </c>
      <c r="P19" s="55">
        <v>0.83333333333333337</v>
      </c>
      <c r="Q19" s="55">
        <v>0</v>
      </c>
      <c r="R19" s="54">
        <v>0.16666666666666666</v>
      </c>
    </row>
    <row r="20" spans="2:18" x14ac:dyDescent="0.25">
      <c r="B20" s="7" t="s">
        <v>161</v>
      </c>
      <c r="C20" s="59">
        <v>0.35564816365504259</v>
      </c>
      <c r="D20" s="55">
        <v>0.22783710484151168</v>
      </c>
      <c r="E20" s="55">
        <v>0.20005209205596147</v>
      </c>
      <c r="F20" s="54">
        <v>0.21646263944748426</v>
      </c>
      <c r="G20" s="55">
        <v>8.3020408994374587E-2</v>
      </c>
      <c r="H20" s="55">
        <v>0.51976512896982363</v>
      </c>
      <c r="I20" s="55">
        <v>0.26643680730025721</v>
      </c>
      <c r="J20" s="55">
        <v>0.13077765473554467</v>
      </c>
      <c r="K20" s="59">
        <v>0.55000000000000004</v>
      </c>
      <c r="L20" s="55">
        <v>0.32500000000000001</v>
      </c>
      <c r="M20" s="55">
        <v>2.4999999999999994E-2</v>
      </c>
      <c r="N20" s="54">
        <v>9.9999999999999978E-2</v>
      </c>
      <c r="O20" s="55">
        <v>1</v>
      </c>
      <c r="P20" s="55">
        <v>0</v>
      </c>
      <c r="Q20" s="55">
        <v>0</v>
      </c>
      <c r="R20" s="54">
        <v>0</v>
      </c>
    </row>
    <row r="21" spans="2:18" x14ac:dyDescent="0.25">
      <c r="B21" s="7" t="s">
        <v>11</v>
      </c>
      <c r="C21" s="59">
        <v>0.45844665113144556</v>
      </c>
      <c r="D21" s="55">
        <v>0</v>
      </c>
      <c r="E21" s="55">
        <v>0.27073890183490634</v>
      </c>
      <c r="F21" s="54">
        <v>0.27081444703364793</v>
      </c>
      <c r="G21" s="55">
        <v>0.3849592330592248</v>
      </c>
      <c r="H21" s="55">
        <v>8.5617595875513444E-2</v>
      </c>
      <c r="I21" s="55">
        <v>0.24074737559546813</v>
      </c>
      <c r="J21" s="55">
        <v>0.28867579546979366</v>
      </c>
      <c r="K21" s="59">
        <v>1</v>
      </c>
      <c r="L21" s="55">
        <v>0</v>
      </c>
      <c r="M21" s="55">
        <v>0</v>
      </c>
      <c r="N21" s="54">
        <v>0</v>
      </c>
      <c r="O21" s="55">
        <v>1</v>
      </c>
      <c r="P21" s="55">
        <v>0</v>
      </c>
      <c r="Q21" s="55">
        <v>0</v>
      </c>
      <c r="R21" s="54">
        <v>0</v>
      </c>
    </row>
    <row r="22" spans="2:18" s="116" customFormat="1" x14ac:dyDescent="0.25">
      <c r="B22" s="102" t="s">
        <v>12</v>
      </c>
      <c r="C22" s="117">
        <v>0.16429885546508222</v>
      </c>
      <c r="D22" s="118">
        <v>0.55553726632716671</v>
      </c>
      <c r="E22" s="118">
        <v>0.16496737182166626</v>
      </c>
      <c r="F22" s="119">
        <v>0.11519650638608477</v>
      </c>
      <c r="G22" s="118">
        <v>0.13873662592537064</v>
      </c>
      <c r="H22" s="118">
        <v>0.49369926801156111</v>
      </c>
      <c r="I22" s="118">
        <v>0.22260884113299972</v>
      </c>
      <c r="J22" s="118">
        <v>0.14495526493006855</v>
      </c>
      <c r="K22" s="117">
        <v>0.44215875203737892</v>
      </c>
      <c r="L22" s="118">
        <v>0.49170828392142707</v>
      </c>
      <c r="M22" s="118">
        <v>1.3226592808238791E-2</v>
      </c>
      <c r="N22" s="119">
        <v>5.2906371232955163E-2</v>
      </c>
      <c r="O22" s="118">
        <v>9.1499887499319657E-2</v>
      </c>
      <c r="P22" s="118">
        <v>0.75708342708390031</v>
      </c>
      <c r="Q22" s="118">
        <v>0</v>
      </c>
      <c r="R22" s="119">
        <v>0.15141668541678005</v>
      </c>
    </row>
    <row r="23" spans="2:18" x14ac:dyDescent="0.25">
      <c r="B23" s="4" t="s">
        <v>21</v>
      </c>
      <c r="C23" s="52">
        <v>5.8278746261684888E-2</v>
      </c>
      <c r="D23" s="58">
        <v>0.48420408524701142</v>
      </c>
      <c r="E23" s="58">
        <v>0.19281035393858706</v>
      </c>
      <c r="F23" s="57">
        <v>0.26470681455271661</v>
      </c>
      <c r="G23" s="58">
        <v>0.16972415840441463</v>
      </c>
      <c r="H23" s="58">
        <v>0.33944831680882925</v>
      </c>
      <c r="I23" s="58">
        <v>0</v>
      </c>
      <c r="J23" s="58">
        <v>0.49082752478675618</v>
      </c>
      <c r="K23" s="52">
        <v>0</v>
      </c>
      <c r="L23" s="58">
        <v>0</v>
      </c>
      <c r="M23" s="58">
        <v>0.20441900137458735</v>
      </c>
      <c r="N23" s="57">
        <v>0.79558099862541276</v>
      </c>
      <c r="O23" s="58">
        <v>0</v>
      </c>
      <c r="P23" s="58">
        <v>1</v>
      </c>
      <c r="Q23" s="58">
        <v>0</v>
      </c>
      <c r="R23" s="57">
        <v>0</v>
      </c>
    </row>
    <row r="24" spans="2:18" x14ac:dyDescent="0.25">
      <c r="B24" s="7" t="s">
        <v>14</v>
      </c>
      <c r="C24" s="59">
        <v>5.6384264033449885E-2</v>
      </c>
      <c r="D24" s="55">
        <v>0.32550491634221912</v>
      </c>
      <c r="E24" s="55">
        <v>0.47418097624243222</v>
      </c>
      <c r="F24" s="54">
        <v>0.14392984338189876</v>
      </c>
      <c r="G24" s="55">
        <v>6.1224531317358541E-2</v>
      </c>
      <c r="H24" s="55">
        <v>0.47449750550374498</v>
      </c>
      <c r="I24" s="55">
        <v>0.39140073774943024</v>
      </c>
      <c r="J24" s="55">
        <v>7.2877225429466314E-2</v>
      </c>
      <c r="K24" s="59">
        <v>0.26806885613468051</v>
      </c>
      <c r="L24" s="55">
        <v>0.33433489723905752</v>
      </c>
      <c r="M24" s="55">
        <v>0.13253208220875395</v>
      </c>
      <c r="N24" s="54">
        <v>0.26506416441750791</v>
      </c>
      <c r="O24" s="55">
        <v>7.1197977157488129E-2</v>
      </c>
      <c r="P24" s="55">
        <v>0.49838584010241699</v>
      </c>
      <c r="Q24" s="55">
        <v>0</v>
      </c>
      <c r="R24" s="54">
        <v>0.43041618274009485</v>
      </c>
    </row>
    <row r="25" spans="2:18" s="116" customFormat="1" x14ac:dyDescent="0.25">
      <c r="B25" s="11" t="s">
        <v>163</v>
      </c>
      <c r="C25" s="113">
        <v>5.7948277993184923E-2</v>
      </c>
      <c r="D25" s="114">
        <v>0.37964191035694367</v>
      </c>
      <c r="E25" s="114">
        <v>0.39502200696600914</v>
      </c>
      <c r="F25" s="115">
        <v>0.16738780468386213</v>
      </c>
      <c r="G25" s="114">
        <v>6.654070627889716E-2</v>
      </c>
      <c r="H25" s="114">
        <v>0.44649141402234011</v>
      </c>
      <c r="I25" s="114">
        <v>0.35277673054238023</v>
      </c>
      <c r="J25" s="114">
        <v>0.1341911491563825</v>
      </c>
      <c r="K25" s="113">
        <v>0.18615433618631685</v>
      </c>
      <c r="L25" s="114">
        <v>0.23217128523198632</v>
      </c>
      <c r="M25" s="114">
        <v>0.15449876106486687</v>
      </c>
      <c r="N25" s="115">
        <v>0.42717561751682986</v>
      </c>
      <c r="O25" s="114">
        <v>5.6929264690361976E-2</v>
      </c>
      <c r="P25" s="114">
        <v>0.53635464168663249</v>
      </c>
      <c r="Q25" s="114">
        <v>0</v>
      </c>
      <c r="R25" s="115">
        <v>0.40671609362300559</v>
      </c>
    </row>
    <row r="26" spans="2:18" s="116" customFormat="1" x14ac:dyDescent="0.25">
      <c r="B26" s="11" t="s">
        <v>0</v>
      </c>
      <c r="C26" s="113">
        <v>8.9759959638009007E-2</v>
      </c>
      <c r="D26" s="114">
        <v>0.69530037323118554</v>
      </c>
      <c r="E26" s="114">
        <v>0.11946350630707152</v>
      </c>
      <c r="F26" s="115">
        <v>9.5476160823733933E-2</v>
      </c>
      <c r="G26" s="114">
        <v>0.14809791763454397</v>
      </c>
      <c r="H26" s="114">
        <v>0.53234040077419598</v>
      </c>
      <c r="I26" s="114">
        <v>0.18223660679592232</v>
      </c>
      <c r="J26" s="114">
        <v>0.13732507479533776</v>
      </c>
      <c r="K26" s="113">
        <v>0.44528429388413582</v>
      </c>
      <c r="L26" s="114">
        <v>0.37628814082197659</v>
      </c>
      <c r="M26" s="114">
        <v>3.6681417623668264E-2</v>
      </c>
      <c r="N26" s="115">
        <v>0.14174614767021945</v>
      </c>
      <c r="O26" s="114">
        <v>8.9436996138518812E-2</v>
      </c>
      <c r="P26" s="114">
        <v>0.60348465734179357</v>
      </c>
      <c r="Q26" s="114">
        <v>7.1684363381833482E-2</v>
      </c>
      <c r="R26" s="115">
        <v>0.23539398313785415</v>
      </c>
    </row>
    <row r="27" spans="2:18" x14ac:dyDescent="0.25">
      <c r="B27" s="40" t="s">
        <v>162</v>
      </c>
    </row>
    <row r="28" spans="2:18" x14ac:dyDescent="0.25">
      <c r="B28" s="40" t="s">
        <v>46</v>
      </c>
    </row>
  </sheetData>
  <mergeCells count="6">
    <mergeCell ref="C2:J2"/>
    <mergeCell ref="K2:R2"/>
    <mergeCell ref="C3:F3"/>
    <mergeCell ref="G3:J3"/>
    <mergeCell ref="K3:N3"/>
    <mergeCell ref="O3:R3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K31"/>
  <sheetViews>
    <sheetView workbookViewId="0"/>
  </sheetViews>
  <sheetFormatPr baseColWidth="10" defaultColWidth="8.85546875" defaultRowHeight="15" x14ac:dyDescent="0.25"/>
  <cols>
    <col min="1" max="1" width="5.5703125" style="1" customWidth="1"/>
    <col min="2" max="2" width="25.140625" style="1" customWidth="1"/>
    <col min="3" max="3" width="8.5703125" style="1" bestFit="1" customWidth="1"/>
    <col min="4" max="4" width="8.85546875" style="1" bestFit="1" customWidth="1"/>
    <col min="5" max="6" width="13" style="1" customWidth="1"/>
    <col min="7" max="7" width="25.28515625" style="1" customWidth="1"/>
    <col min="8" max="8" width="12.28515625" style="1" customWidth="1"/>
    <col min="9" max="9" width="13.42578125" style="1" customWidth="1"/>
    <col min="10" max="16384" width="8.85546875" style="1"/>
  </cols>
  <sheetData>
    <row r="1" spans="2:9" x14ac:dyDescent="0.25">
      <c r="B1" s="38" t="s">
        <v>49</v>
      </c>
    </row>
    <row r="2" spans="2:9" x14ac:dyDescent="0.25">
      <c r="D2" s="20"/>
    </row>
    <row r="3" spans="2:9" x14ac:dyDescent="0.25">
      <c r="G3" s="82"/>
      <c r="H3" s="82" t="s">
        <v>28</v>
      </c>
      <c r="I3" s="82" t="s">
        <v>29</v>
      </c>
    </row>
    <row r="4" spans="2:9" x14ac:dyDescent="0.25">
      <c r="G4" s="82" t="s">
        <v>30</v>
      </c>
      <c r="H4" s="83">
        <v>0.7282341235538049</v>
      </c>
      <c r="I4" s="83">
        <v>0.27170946550119662</v>
      </c>
    </row>
    <row r="5" spans="2:9" x14ac:dyDescent="0.25">
      <c r="G5" s="82" t="s">
        <v>31</v>
      </c>
      <c r="H5" s="83">
        <v>6.4220904387500874E-2</v>
      </c>
      <c r="I5" s="83">
        <v>0.93577909561249772</v>
      </c>
    </row>
    <row r="6" spans="2:9" x14ac:dyDescent="0.25">
      <c r="G6" s="82" t="s">
        <v>32</v>
      </c>
      <c r="H6" s="83">
        <v>0.2098924320051116</v>
      </c>
      <c r="I6" s="83">
        <v>0.79010756799491577</v>
      </c>
    </row>
    <row r="7" spans="2:9" x14ac:dyDescent="0.25">
      <c r="G7" s="82" t="s">
        <v>33</v>
      </c>
      <c r="H7" s="83">
        <v>0.96531348213760959</v>
      </c>
      <c r="I7" s="84">
        <v>3.4684098285980833E-2</v>
      </c>
    </row>
    <row r="8" spans="2:9" x14ac:dyDescent="0.25">
      <c r="G8" s="85" t="s">
        <v>34</v>
      </c>
      <c r="H8" s="83">
        <v>0.96902515188867466</v>
      </c>
      <c r="I8" s="84">
        <v>3.0974848111321868E-2</v>
      </c>
    </row>
    <row r="9" spans="2:9" x14ac:dyDescent="0.25">
      <c r="G9" s="82" t="s">
        <v>35</v>
      </c>
      <c r="H9" s="84">
        <v>0.67197667881414991</v>
      </c>
      <c r="I9" s="83">
        <v>0.32802332118584349</v>
      </c>
    </row>
    <row r="10" spans="2:9" x14ac:dyDescent="0.25">
      <c r="G10" s="82" t="s">
        <v>36</v>
      </c>
      <c r="H10" s="83">
        <v>0.28927771217562886</v>
      </c>
      <c r="I10" s="83">
        <v>0.71072228782437963</v>
      </c>
    </row>
    <row r="11" spans="2:9" x14ac:dyDescent="0.25">
      <c r="G11" s="82" t="s">
        <v>37</v>
      </c>
      <c r="H11" s="83">
        <v>0.39383117902833231</v>
      </c>
      <c r="I11" s="83">
        <v>0.606159604670227</v>
      </c>
    </row>
    <row r="12" spans="2:9" x14ac:dyDescent="0.25">
      <c r="G12" s="82" t="s">
        <v>38</v>
      </c>
      <c r="H12" s="83">
        <v>0.85742686370238408</v>
      </c>
      <c r="I12" s="83">
        <v>0.14254832169919321</v>
      </c>
    </row>
    <row r="17" spans="2:11" x14ac:dyDescent="0.25">
      <c r="F17" s="40"/>
    </row>
    <row r="18" spans="2:11" x14ac:dyDescent="0.25">
      <c r="B18" s="40" t="s">
        <v>162</v>
      </c>
      <c r="F18" s="40"/>
    </row>
    <row r="19" spans="2:11" x14ac:dyDescent="0.25">
      <c r="B19" s="40" t="s">
        <v>46</v>
      </c>
    </row>
    <row r="23" spans="2:11" x14ac:dyDescent="0.25">
      <c r="E23" s="16"/>
      <c r="F23" s="16"/>
      <c r="G23" s="16"/>
      <c r="H23" s="16"/>
      <c r="I23" s="16"/>
      <c r="J23" s="16"/>
      <c r="K23" s="20"/>
    </row>
    <row r="24" spans="2:11" x14ac:dyDescent="0.25">
      <c r="E24" s="16"/>
      <c r="F24" s="16"/>
      <c r="G24" s="16"/>
      <c r="H24" s="16"/>
      <c r="I24" s="16"/>
      <c r="J24" s="16"/>
      <c r="K24" s="20"/>
    </row>
    <row r="25" spans="2:11" x14ac:dyDescent="0.25">
      <c r="E25" s="16"/>
      <c r="F25" s="16"/>
      <c r="G25" s="16"/>
      <c r="H25" s="16"/>
      <c r="I25" s="16"/>
      <c r="J25" s="16"/>
      <c r="K25" s="20"/>
    </row>
    <row r="26" spans="2:11" x14ac:dyDescent="0.25">
      <c r="E26" s="16"/>
      <c r="F26" s="16"/>
      <c r="G26" s="16"/>
      <c r="H26" s="16"/>
      <c r="I26" s="16"/>
      <c r="J26" s="16"/>
      <c r="K26" s="20"/>
    </row>
    <row r="27" spans="2:11" x14ac:dyDescent="0.25">
      <c r="E27" s="16"/>
      <c r="F27" s="16"/>
      <c r="G27" s="16"/>
      <c r="H27" s="16"/>
      <c r="I27" s="16"/>
      <c r="J27" s="16"/>
      <c r="K27" s="20"/>
    </row>
    <row r="28" spans="2:11" x14ac:dyDescent="0.25">
      <c r="E28" s="16"/>
      <c r="F28" s="16"/>
      <c r="G28" s="16"/>
      <c r="H28" s="16"/>
      <c r="I28" s="16"/>
      <c r="J28" s="16"/>
      <c r="K28" s="20"/>
    </row>
    <row r="29" spans="2:11" x14ac:dyDescent="0.25">
      <c r="E29" s="16"/>
      <c r="F29" s="16"/>
      <c r="G29" s="16"/>
      <c r="H29" s="16"/>
      <c r="I29" s="16"/>
      <c r="J29" s="16"/>
      <c r="K29" s="20"/>
    </row>
    <row r="30" spans="2:11" x14ac:dyDescent="0.25">
      <c r="E30" s="16"/>
      <c r="F30" s="16"/>
      <c r="G30" s="16"/>
      <c r="H30" s="16"/>
      <c r="I30" s="16"/>
      <c r="J30" s="16"/>
      <c r="K30" s="20"/>
    </row>
    <row r="31" spans="2:11" x14ac:dyDescent="0.25">
      <c r="E31" s="16"/>
      <c r="F31" s="16"/>
      <c r="G31" s="16"/>
      <c r="H31" s="16"/>
      <c r="I31" s="16"/>
      <c r="J31" s="16"/>
      <c r="K31" s="20"/>
    </row>
  </sheetData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S25"/>
  <sheetViews>
    <sheetView workbookViewId="0"/>
  </sheetViews>
  <sheetFormatPr baseColWidth="10" defaultColWidth="8.85546875" defaultRowHeight="15" x14ac:dyDescent="0.25"/>
  <cols>
    <col min="1" max="1" width="5.5703125" style="1" customWidth="1"/>
    <col min="2" max="2" width="41" style="1" customWidth="1"/>
    <col min="3" max="10" width="8.85546875" style="1"/>
    <col min="11" max="11" width="21.85546875" style="1" bestFit="1" customWidth="1"/>
    <col min="12" max="12" width="13.5703125" style="1" bestFit="1" customWidth="1"/>
    <col min="13" max="14" width="13.42578125" style="1" bestFit="1" customWidth="1"/>
    <col min="15" max="15" width="13.85546875" style="1" bestFit="1" customWidth="1"/>
    <col min="16" max="17" width="13.7109375" style="1" bestFit="1" customWidth="1"/>
    <col min="18" max="16384" width="8.85546875" style="1"/>
  </cols>
  <sheetData>
    <row r="1" spans="2:19" x14ac:dyDescent="0.25">
      <c r="B1" s="38" t="s">
        <v>194</v>
      </c>
    </row>
    <row r="2" spans="2:19" x14ac:dyDescent="0.25">
      <c r="B2" s="1" t="s">
        <v>171</v>
      </c>
      <c r="C2" s="1" t="s">
        <v>178</v>
      </c>
      <c r="D2" s="1" t="s">
        <v>179</v>
      </c>
      <c r="E2" s="1" t="s">
        <v>180</v>
      </c>
      <c r="F2" s="1" t="s">
        <v>181</v>
      </c>
      <c r="G2" s="1" t="s">
        <v>182</v>
      </c>
      <c r="H2" s="1" t="s">
        <v>183</v>
      </c>
      <c r="I2" s="1" t="s">
        <v>193</v>
      </c>
      <c r="K2" s="82"/>
      <c r="L2" s="82" t="s">
        <v>172</v>
      </c>
      <c r="M2" s="82" t="s">
        <v>173</v>
      </c>
      <c r="N2" s="82" t="s">
        <v>174</v>
      </c>
      <c r="O2" s="82" t="s">
        <v>175</v>
      </c>
      <c r="P2" s="82" t="s">
        <v>176</v>
      </c>
      <c r="Q2" s="82" t="s">
        <v>177</v>
      </c>
    </row>
    <row r="3" spans="2:19" x14ac:dyDescent="0.25">
      <c r="B3" s="1" t="s">
        <v>184</v>
      </c>
      <c r="D3" s="16">
        <v>7168.1150238873943</v>
      </c>
      <c r="E3" s="16">
        <v>49027.398477502597</v>
      </c>
      <c r="G3" s="16">
        <v>4715.5769653602574</v>
      </c>
      <c r="H3" s="16">
        <v>16251.37918675714</v>
      </c>
      <c r="I3" s="16">
        <f>C3+D3+E3+F3+G3+H3</f>
        <v>77162.469653507389</v>
      </c>
      <c r="J3" s="16"/>
      <c r="K3" s="82" t="s">
        <v>30</v>
      </c>
      <c r="L3" s="83">
        <f t="shared" ref="L3:L11" si="0">C3/$I3</f>
        <v>0</v>
      </c>
      <c r="M3" s="83">
        <f t="shared" ref="M3:M11" si="1">D3/$I3</f>
        <v>9.2896391938662767E-2</v>
      </c>
      <c r="N3" s="83">
        <f t="shared" ref="N3:N11" si="2">E3/$I3</f>
        <v>0.63537881430774135</v>
      </c>
      <c r="O3" s="83">
        <f t="shared" ref="O3:O11" si="3">F3/$I3</f>
        <v>0</v>
      </c>
      <c r="P3" s="83">
        <f t="shared" ref="P3:P11" si="4">G3/$I3</f>
        <v>6.1112312585836381E-2</v>
      </c>
      <c r="Q3" s="83">
        <f t="shared" ref="Q3:Q11" si="5">H3/$I3</f>
        <v>0.21061248116775952</v>
      </c>
      <c r="R3" s="16"/>
      <c r="S3" s="16"/>
    </row>
    <row r="4" spans="2:19" x14ac:dyDescent="0.25">
      <c r="B4" s="1" t="s">
        <v>185</v>
      </c>
      <c r="C4" s="16">
        <v>475.74022305638437</v>
      </c>
      <c r="D4" s="16">
        <v>185.6511171126933</v>
      </c>
      <c r="E4" s="16">
        <v>2086.5818806776338</v>
      </c>
      <c r="F4" s="16">
        <v>3230.1016449791432</v>
      </c>
      <c r="G4" s="16">
        <v>4496.629511416646</v>
      </c>
      <c r="H4" s="16">
        <v>32314.684016695312</v>
      </c>
      <c r="I4" s="16">
        <f t="shared" ref="I4:I11" si="6">C4+D4+E4+F4+G4+H4</f>
        <v>42789.388393937814</v>
      </c>
      <c r="J4" s="16"/>
      <c r="K4" s="82" t="s">
        <v>31</v>
      </c>
      <c r="L4" s="83">
        <f t="shared" si="0"/>
        <v>1.1118182355786719E-2</v>
      </c>
      <c r="M4" s="83">
        <f t="shared" si="1"/>
        <v>4.3387186421901605E-3</v>
      </c>
      <c r="N4" s="83">
        <f t="shared" si="2"/>
        <v>4.8764003389523795E-2</v>
      </c>
      <c r="O4" s="83">
        <f t="shared" si="3"/>
        <v>7.5488380792953044E-2</v>
      </c>
      <c r="P4" s="83">
        <f t="shared" si="4"/>
        <v>0.10508749202065495</v>
      </c>
      <c r="Q4" s="83">
        <f t="shared" si="5"/>
        <v>0.75520322279889129</v>
      </c>
      <c r="R4" s="16"/>
      <c r="S4" s="16"/>
    </row>
    <row r="5" spans="2:19" x14ac:dyDescent="0.25">
      <c r="B5" s="1" t="s">
        <v>186</v>
      </c>
      <c r="C5" s="16">
        <v>22.713600291481356</v>
      </c>
      <c r="D5" s="16">
        <v>284.03773107774975</v>
      </c>
      <c r="E5" s="16">
        <v>5320.4117741407799</v>
      </c>
      <c r="F5" s="16">
        <v>132.67827603415626</v>
      </c>
      <c r="G5" s="16">
        <v>2138.7185031018053</v>
      </c>
      <c r="H5" s="16">
        <v>18911.187621510686</v>
      </c>
      <c r="I5" s="16">
        <f t="shared" si="6"/>
        <v>26809.747506156658</v>
      </c>
      <c r="J5" s="16"/>
      <c r="K5" s="82" t="s">
        <v>32</v>
      </c>
      <c r="L5" s="83">
        <f t="shared" si="0"/>
        <v>8.4721425616803546E-4</v>
      </c>
      <c r="M5" s="83">
        <f t="shared" si="1"/>
        <v>1.0594569419668074E-2</v>
      </c>
      <c r="N5" s="83">
        <f t="shared" si="2"/>
        <v>0.19845064832926856</v>
      </c>
      <c r="O5" s="83">
        <f t="shared" si="3"/>
        <v>4.9488819692795573E-3</v>
      </c>
      <c r="P5" s="83">
        <f t="shared" si="4"/>
        <v>7.9773914417159822E-2</v>
      </c>
      <c r="Q5" s="83">
        <f t="shared" si="5"/>
        <v>0.70538477160845592</v>
      </c>
      <c r="R5" s="16"/>
      <c r="S5" s="16"/>
    </row>
    <row r="6" spans="2:19" x14ac:dyDescent="0.25">
      <c r="B6" s="1" t="s">
        <v>187</v>
      </c>
      <c r="C6" s="16">
        <v>37862.438480669516</v>
      </c>
      <c r="D6" s="16">
        <v>284.95418653496836</v>
      </c>
      <c r="E6" s="16">
        <v>71832.983778124064</v>
      </c>
      <c r="F6" s="16">
        <v>2350.7771318260175</v>
      </c>
      <c r="G6" s="16">
        <v>95.781042736343949</v>
      </c>
      <c r="H6" s="16">
        <v>1505.0806005555728</v>
      </c>
      <c r="I6" s="16">
        <f t="shared" si="6"/>
        <v>113932.0152204465</v>
      </c>
      <c r="J6" s="16"/>
      <c r="K6" s="82" t="s">
        <v>33</v>
      </c>
      <c r="L6" s="83">
        <f t="shared" si="0"/>
        <v>0.33232483782025335</v>
      </c>
      <c r="M6" s="83">
        <f t="shared" si="1"/>
        <v>2.5010896716222558E-3</v>
      </c>
      <c r="N6" s="83">
        <f t="shared" si="2"/>
        <v>0.63048989030111313</v>
      </c>
      <c r="O6" s="83">
        <f t="shared" si="3"/>
        <v>2.0633156775797482E-2</v>
      </c>
      <c r="P6" s="83">
        <f t="shared" si="4"/>
        <v>8.4068593495004607E-4</v>
      </c>
      <c r="Q6" s="83">
        <f t="shared" si="5"/>
        <v>1.3210339496263625E-2</v>
      </c>
      <c r="R6" s="16"/>
      <c r="S6" s="16"/>
    </row>
    <row r="7" spans="2:19" x14ac:dyDescent="0.25">
      <c r="B7" s="1" t="s">
        <v>188</v>
      </c>
      <c r="C7" s="16">
        <v>19580.965485755361</v>
      </c>
      <c r="D7" s="16">
        <v>33244.272448746757</v>
      </c>
      <c r="E7" s="16">
        <v>1832.413797976538</v>
      </c>
      <c r="F7" s="16">
        <v>938.26313281784508</v>
      </c>
      <c r="G7" s="16">
        <v>707.69823426220808</v>
      </c>
      <c r="H7" s="16">
        <v>101.16816535293678</v>
      </c>
      <c r="I7" s="16">
        <f t="shared" si="6"/>
        <v>56404.781264911646</v>
      </c>
      <c r="J7" s="16"/>
      <c r="K7" s="85" t="s">
        <v>34</v>
      </c>
      <c r="L7" s="83">
        <f t="shared" si="0"/>
        <v>0.34715080967677314</v>
      </c>
      <c r="M7" s="83">
        <f t="shared" si="1"/>
        <v>0.5893874899117354</v>
      </c>
      <c r="N7" s="83">
        <f t="shared" si="2"/>
        <v>3.2486852300169247E-2</v>
      </c>
      <c r="O7" s="83">
        <f t="shared" si="3"/>
        <v>1.6634460976121555E-2</v>
      </c>
      <c r="P7" s="83">
        <f t="shared" si="4"/>
        <v>1.2546777389995019E-2</v>
      </c>
      <c r="Q7" s="83">
        <f t="shared" si="5"/>
        <v>1.7936097452056177E-3</v>
      </c>
      <c r="R7" s="16"/>
      <c r="S7" s="16"/>
    </row>
    <row r="8" spans="2:19" x14ac:dyDescent="0.25">
      <c r="B8" s="1" t="s">
        <v>189</v>
      </c>
      <c r="C8" s="16">
        <v>6761.8569665717505</v>
      </c>
      <c r="D8" s="16">
        <v>14399.470945998826</v>
      </c>
      <c r="E8" s="16">
        <v>13873.802266958124</v>
      </c>
      <c r="F8" s="16">
        <v>4501.5601885927599</v>
      </c>
      <c r="G8" s="16">
        <v>7863.8462365724681</v>
      </c>
      <c r="H8" s="16">
        <v>4736.8831661167615</v>
      </c>
      <c r="I8" s="16">
        <f t="shared" si="6"/>
        <v>52137.419770810695</v>
      </c>
      <c r="J8" s="16"/>
      <c r="K8" s="82" t="s">
        <v>35</v>
      </c>
      <c r="L8" s="83">
        <f t="shared" si="0"/>
        <v>0.12969297284553</v>
      </c>
      <c r="M8" s="83">
        <f t="shared" si="1"/>
        <v>0.27618303723692167</v>
      </c>
      <c r="N8" s="83">
        <f t="shared" si="2"/>
        <v>0.2661006687317008</v>
      </c>
      <c r="O8" s="83">
        <f t="shared" si="3"/>
        <v>8.6340294713106863E-2</v>
      </c>
      <c r="P8" s="83">
        <f t="shared" si="4"/>
        <v>0.15082921769318297</v>
      </c>
      <c r="Q8" s="83">
        <f t="shared" si="5"/>
        <v>9.0853808779557621E-2</v>
      </c>
      <c r="R8" s="16"/>
      <c r="S8" s="16"/>
    </row>
    <row r="9" spans="2:19" x14ac:dyDescent="0.25">
      <c r="B9" s="1" t="s">
        <v>190</v>
      </c>
      <c r="C9" s="16">
        <v>112.69827611700961</v>
      </c>
      <c r="D9" s="16">
        <v>2967.1180401609572</v>
      </c>
      <c r="E9" s="16">
        <v>150.70246070340866</v>
      </c>
      <c r="F9" s="16">
        <v>389.53096053950281</v>
      </c>
      <c r="G9" s="16">
        <v>6943.0498504596389</v>
      </c>
      <c r="H9" s="16">
        <v>604.43472596646598</v>
      </c>
      <c r="I9" s="16">
        <f t="shared" si="6"/>
        <v>11167.534313946984</v>
      </c>
      <c r="J9" s="16"/>
      <c r="K9" s="82" t="s">
        <v>36</v>
      </c>
      <c r="L9" s="83">
        <f t="shared" si="0"/>
        <v>1.0091598821081054E-2</v>
      </c>
      <c r="M9" s="83">
        <f t="shared" si="1"/>
        <v>0.26569141913943917</v>
      </c>
      <c r="N9" s="83">
        <f t="shared" si="2"/>
        <v>1.3494694215105152E-2</v>
      </c>
      <c r="O9" s="83">
        <f t="shared" si="3"/>
        <v>3.4880659381813839E-2</v>
      </c>
      <c r="P9" s="83">
        <f t="shared" si="4"/>
        <v>0.62171735096336855</v>
      </c>
      <c r="Q9" s="83">
        <f t="shared" si="5"/>
        <v>5.4124277479192122E-2</v>
      </c>
      <c r="R9" s="16"/>
      <c r="S9" s="16"/>
    </row>
    <row r="10" spans="2:19" x14ac:dyDescent="0.25">
      <c r="B10" s="1" t="s">
        <v>191</v>
      </c>
      <c r="C10" s="16">
        <v>10933.061999971422</v>
      </c>
      <c r="D10" s="16">
        <v>9371.3232348758829</v>
      </c>
      <c r="E10" s="16">
        <v>240492.77140668521</v>
      </c>
      <c r="F10" s="16">
        <v>17532.604285331312</v>
      </c>
      <c r="G10" s="16">
        <v>34183.086590966908</v>
      </c>
      <c r="H10" s="16">
        <v>349686.50830706686</v>
      </c>
      <c r="I10" s="16">
        <f t="shared" si="6"/>
        <v>662199.35582489753</v>
      </c>
      <c r="J10" s="16"/>
      <c r="K10" s="82" t="s">
        <v>37</v>
      </c>
      <c r="L10" s="83">
        <f t="shared" si="0"/>
        <v>1.6510227477271065E-2</v>
      </c>
      <c r="M10" s="83">
        <f t="shared" si="1"/>
        <v>1.4151815691820004E-2</v>
      </c>
      <c r="N10" s="83">
        <f t="shared" si="2"/>
        <v>0.36317276555955702</v>
      </c>
      <c r="O10" s="83">
        <f t="shared" si="3"/>
        <v>2.6476323377710113E-2</v>
      </c>
      <c r="P10" s="83">
        <f t="shared" si="4"/>
        <v>5.1620537365798635E-2</v>
      </c>
      <c r="Q10" s="83">
        <f t="shared" si="5"/>
        <v>0.52806833052784319</v>
      </c>
      <c r="R10" s="16"/>
      <c r="S10" s="16"/>
    </row>
    <row r="11" spans="2:19" x14ac:dyDescent="0.25">
      <c r="B11" s="1" t="s">
        <v>192</v>
      </c>
      <c r="C11" s="16">
        <v>46661.183969454694</v>
      </c>
      <c r="D11" s="16">
        <v>62462.859546276894</v>
      </c>
      <c r="E11" s="16">
        <v>193444.54646662893</v>
      </c>
      <c r="F11" s="16">
        <v>19495.729215798667</v>
      </c>
      <c r="G11" s="16">
        <v>9189.7057414909978</v>
      </c>
      <c r="H11" s="16">
        <v>21616.98327421318</v>
      </c>
      <c r="I11" s="16">
        <f t="shared" si="6"/>
        <v>352871.0082138633</v>
      </c>
      <c r="J11" s="16"/>
      <c r="K11" s="82" t="s">
        <v>38</v>
      </c>
      <c r="L11" s="83">
        <f t="shared" si="0"/>
        <v>0.13223297715967336</v>
      </c>
      <c r="M11" s="83">
        <f t="shared" si="1"/>
        <v>0.17701329407152724</v>
      </c>
      <c r="N11" s="83">
        <f t="shared" si="2"/>
        <v>0.54820186970245133</v>
      </c>
      <c r="O11" s="83">
        <f t="shared" si="3"/>
        <v>5.5248883478642027E-2</v>
      </c>
      <c r="P11" s="83">
        <f t="shared" si="4"/>
        <v>2.6042677147116108E-2</v>
      </c>
      <c r="Q11" s="83">
        <f t="shared" si="5"/>
        <v>6.1260298440590083E-2</v>
      </c>
      <c r="R11" s="16"/>
      <c r="S11" s="16"/>
    </row>
    <row r="14" spans="2:19" x14ac:dyDescent="0.25">
      <c r="O14" s="20"/>
    </row>
    <row r="24" spans="2:2" x14ac:dyDescent="0.25">
      <c r="B24" s="40" t="s">
        <v>162</v>
      </c>
    </row>
    <row r="25" spans="2:2" x14ac:dyDescent="0.25">
      <c r="B25" s="40" t="s">
        <v>46</v>
      </c>
    </row>
  </sheetData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D31"/>
  <sheetViews>
    <sheetView workbookViewId="0"/>
  </sheetViews>
  <sheetFormatPr baseColWidth="10" defaultRowHeight="15" x14ac:dyDescent="0.25"/>
  <cols>
    <col min="1" max="1" width="5.7109375" style="1" customWidth="1"/>
    <col min="2" max="2" width="37.85546875" style="1" customWidth="1"/>
    <col min="3" max="3" width="15.5703125" style="1" customWidth="1"/>
    <col min="4" max="4" width="16.85546875" style="1" customWidth="1"/>
    <col min="5" max="5" width="1.5703125" style="1" customWidth="1"/>
    <col min="6" max="16384" width="11.42578125" style="1"/>
  </cols>
  <sheetData>
    <row r="1" spans="2:4" x14ac:dyDescent="0.25">
      <c r="B1" s="38" t="s">
        <v>50</v>
      </c>
    </row>
    <row r="2" spans="2:4" ht="30" x14ac:dyDescent="0.25">
      <c r="B2" s="98" t="s">
        <v>1</v>
      </c>
      <c r="C2" s="99" t="s">
        <v>18</v>
      </c>
      <c r="D2" s="100" t="s">
        <v>19</v>
      </c>
    </row>
    <row r="3" spans="2:4" x14ac:dyDescent="0.25">
      <c r="B3" s="4" t="s">
        <v>3</v>
      </c>
      <c r="C3" s="31">
        <v>5.6806882589188479E-2</v>
      </c>
      <c r="D3" s="32">
        <v>3.860989413688859E-2</v>
      </c>
    </row>
    <row r="4" spans="2:4" x14ac:dyDescent="0.25">
      <c r="B4" s="7" t="s">
        <v>4</v>
      </c>
      <c r="C4" s="33">
        <v>0.14173031194854702</v>
      </c>
      <c r="D4" s="34">
        <v>9.1985103630388546E-2</v>
      </c>
    </row>
    <row r="5" spans="2:4" x14ac:dyDescent="0.25">
      <c r="B5" s="7" t="s">
        <v>5</v>
      </c>
      <c r="C5" s="33">
        <v>3.812344184000474E-2</v>
      </c>
      <c r="D5" s="34">
        <v>4.0589911763350972E-3</v>
      </c>
    </row>
    <row r="6" spans="2:4" x14ac:dyDescent="0.25">
      <c r="B6" s="7" t="s">
        <v>6</v>
      </c>
      <c r="C6" s="33">
        <v>4.6003400973598811E-3</v>
      </c>
      <c r="D6" s="34">
        <v>4.8319506059841194E-3</v>
      </c>
    </row>
    <row r="7" spans="2:4" x14ac:dyDescent="0.25">
      <c r="B7" s="11" t="s">
        <v>7</v>
      </c>
      <c r="C7" s="35">
        <v>0.18445409388591064</v>
      </c>
      <c r="D7" s="101">
        <v>0.10087604541271365</v>
      </c>
    </row>
    <row r="8" spans="2:4" x14ac:dyDescent="0.25">
      <c r="B8" s="7" t="s">
        <v>149</v>
      </c>
      <c r="C8" s="33">
        <v>4.2420642630663009E-2</v>
      </c>
      <c r="D8" s="34">
        <v>6.9240682277266999E-2</v>
      </c>
    </row>
    <row r="9" spans="2:4" x14ac:dyDescent="0.25">
      <c r="B9" s="7" t="s">
        <v>150</v>
      </c>
      <c r="C9" s="33">
        <v>3.4635419936057447E-2</v>
      </c>
      <c r="D9" s="34">
        <v>2.8469450213398639E-2</v>
      </c>
    </row>
    <row r="10" spans="2:4" x14ac:dyDescent="0.25">
      <c r="B10" s="7" t="s">
        <v>151</v>
      </c>
      <c r="C10" s="33">
        <v>3.7624558435240839E-2</v>
      </c>
      <c r="D10" s="34">
        <v>2.7204116606894889E-2</v>
      </c>
    </row>
    <row r="11" spans="2:4" x14ac:dyDescent="0.25">
      <c r="B11" s="7" t="s">
        <v>152</v>
      </c>
      <c r="C11" s="33">
        <v>3.0498639314252278E-2</v>
      </c>
      <c r="D11" s="34">
        <v>2.2142768355754294E-2</v>
      </c>
    </row>
    <row r="12" spans="2:4" x14ac:dyDescent="0.25">
      <c r="B12" s="7" t="s">
        <v>153</v>
      </c>
      <c r="C12" s="33">
        <v>6.8776624735054567E-2</v>
      </c>
      <c r="D12" s="34">
        <v>6.1781506705988247E-2</v>
      </c>
    </row>
    <row r="13" spans="2:4" x14ac:dyDescent="0.25">
      <c r="B13" s="7" t="s">
        <v>154</v>
      </c>
      <c r="C13" s="33">
        <v>6.8270573019698008E-2</v>
      </c>
      <c r="D13" s="34">
        <v>6.6942462888969767E-2</v>
      </c>
    </row>
    <row r="14" spans="2:4" x14ac:dyDescent="0.25">
      <c r="B14" s="7" t="s">
        <v>155</v>
      </c>
      <c r="C14" s="33">
        <v>7.4361588439646742E-2</v>
      </c>
      <c r="D14" s="34">
        <v>8.9908517192769224E-2</v>
      </c>
    </row>
    <row r="15" spans="2:4" x14ac:dyDescent="0.25">
      <c r="B15" s="7" t="s">
        <v>156</v>
      </c>
      <c r="C15" s="33">
        <v>7.564314598125188E-2</v>
      </c>
      <c r="D15" s="34">
        <v>7.7980348127016832E-2</v>
      </c>
    </row>
    <row r="16" spans="2:4" x14ac:dyDescent="0.25">
      <c r="B16" s="7" t="s">
        <v>157</v>
      </c>
      <c r="C16" s="33">
        <v>3.8017384494331043E-2</v>
      </c>
      <c r="D16" s="34">
        <v>4.4066376016978805E-2</v>
      </c>
    </row>
    <row r="17" spans="2:4" x14ac:dyDescent="0.25">
      <c r="B17" s="7" t="s">
        <v>158</v>
      </c>
      <c r="C17" s="33">
        <v>4.3207961336709233E-2</v>
      </c>
      <c r="D17" s="34">
        <v>3.2313744378751862E-2</v>
      </c>
    </row>
    <row r="18" spans="2:4" x14ac:dyDescent="0.25">
      <c r="B18" s="102" t="s">
        <v>159</v>
      </c>
      <c r="C18" s="103">
        <v>0.51345653832262694</v>
      </c>
      <c r="D18" s="104">
        <v>0.52004997276389142</v>
      </c>
    </row>
    <row r="19" spans="2:4" x14ac:dyDescent="0.25">
      <c r="B19" s="28" t="s">
        <v>8</v>
      </c>
      <c r="C19" s="105">
        <v>4.5009909072485296E-2</v>
      </c>
      <c r="D19" s="106">
        <v>8.2559873955394228E-2</v>
      </c>
    </row>
    <row r="20" spans="2:4" x14ac:dyDescent="0.25">
      <c r="B20" s="4" t="s">
        <v>160</v>
      </c>
      <c r="C20" s="31">
        <v>4.3522288518869155E-2</v>
      </c>
      <c r="D20" s="32">
        <v>7.4574598813630294E-2</v>
      </c>
    </row>
    <row r="21" spans="2:4" x14ac:dyDescent="0.25">
      <c r="B21" s="7" t="s">
        <v>161</v>
      </c>
      <c r="C21" s="33">
        <v>5.4441799117820926E-2</v>
      </c>
      <c r="D21" s="34">
        <v>5.7393185835654281E-2</v>
      </c>
    </row>
    <row r="22" spans="2:4" x14ac:dyDescent="0.25">
      <c r="B22" s="7" t="s">
        <v>11</v>
      </c>
      <c r="C22" s="33">
        <v>5.6200216144849442E-2</v>
      </c>
      <c r="D22" s="34">
        <v>3.7817675975110605E-2</v>
      </c>
    </row>
    <row r="23" spans="2:4" x14ac:dyDescent="0.25">
      <c r="B23" s="11" t="s">
        <v>12</v>
      </c>
      <c r="C23" s="35">
        <v>0.15416430378151455</v>
      </c>
      <c r="D23" s="101">
        <v>0.1697854606244128</v>
      </c>
    </row>
    <row r="24" spans="2:4" x14ac:dyDescent="0.25">
      <c r="B24" s="7" t="s">
        <v>13</v>
      </c>
      <c r="C24" s="33">
        <v>1.1970376155235683E-2</v>
      </c>
      <c r="D24" s="34">
        <v>2.3758922428724776E-2</v>
      </c>
    </row>
    <row r="25" spans="2:4" x14ac:dyDescent="0.25">
      <c r="B25" s="7" t="s">
        <v>14</v>
      </c>
      <c r="C25" s="33">
        <v>2.0007858794974846E-2</v>
      </c>
      <c r="D25" s="34">
        <v>2.9523451446964624E-2</v>
      </c>
    </row>
    <row r="26" spans="2:4" x14ac:dyDescent="0.25">
      <c r="B26" s="7" t="s">
        <v>20</v>
      </c>
      <c r="C26" s="33">
        <v>1.0418636584193341E-2</v>
      </c>
      <c r="D26" s="34">
        <v>2.1040838706541734E-2</v>
      </c>
    </row>
    <row r="27" spans="2:4" x14ac:dyDescent="0.25">
      <c r="B27" s="102" t="s">
        <v>163</v>
      </c>
      <c r="C27" s="103">
        <v>4.2396871534402795E-2</v>
      </c>
      <c r="D27" s="104">
        <v>7.4323212582227516E-2</v>
      </c>
    </row>
    <row r="28" spans="2:4" x14ac:dyDescent="0.25">
      <c r="B28" s="28" t="s">
        <v>17</v>
      </c>
      <c r="C28" s="105">
        <v>3.7114008136824228E-3</v>
      </c>
      <c r="D28" s="106">
        <v>1.3795540524500396E-2</v>
      </c>
    </row>
    <row r="29" spans="2:4" x14ac:dyDescent="0.25">
      <c r="B29" s="11" t="s">
        <v>0</v>
      </c>
      <c r="C29" s="35">
        <v>1</v>
      </c>
      <c r="D29" s="101">
        <v>1</v>
      </c>
    </row>
    <row r="30" spans="2:4" x14ac:dyDescent="0.25">
      <c r="B30" s="40" t="s">
        <v>162</v>
      </c>
    </row>
    <row r="31" spans="2:4" x14ac:dyDescent="0.25">
      <c r="B31" s="40" t="s">
        <v>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J31"/>
  <sheetViews>
    <sheetView workbookViewId="0"/>
  </sheetViews>
  <sheetFormatPr baseColWidth="10" defaultColWidth="9.140625" defaultRowHeight="15" x14ac:dyDescent="0.25"/>
  <cols>
    <col min="1" max="1" width="5.7109375" style="1" customWidth="1"/>
    <col min="2" max="2" width="40.7109375" style="1" customWidth="1"/>
    <col min="3" max="3" width="15.7109375" style="1" customWidth="1"/>
    <col min="4" max="6" width="13" style="1" customWidth="1"/>
    <col min="7" max="7" width="9.140625" style="43"/>
    <col min="8" max="8" width="14.28515625" style="43" bestFit="1" customWidth="1"/>
    <col min="9" max="9" width="9.140625" style="43"/>
    <col min="10" max="16384" width="9.140625" style="1"/>
  </cols>
  <sheetData>
    <row r="1" spans="2:10" x14ac:dyDescent="0.25">
      <c r="B1" s="38" t="s">
        <v>51</v>
      </c>
    </row>
    <row r="2" spans="2:10" x14ac:dyDescent="0.25">
      <c r="B2" s="2" t="s">
        <v>1</v>
      </c>
      <c r="C2" s="3" t="s">
        <v>2</v>
      </c>
      <c r="H2" s="44"/>
    </row>
    <row r="3" spans="2:10" x14ac:dyDescent="0.25">
      <c r="B3" s="4" t="s">
        <v>3</v>
      </c>
      <c r="C3" s="5">
        <v>0.63681139652951269</v>
      </c>
      <c r="D3" s="16"/>
      <c r="E3" s="16"/>
      <c r="F3" s="16"/>
      <c r="G3" s="45"/>
      <c r="H3" s="46"/>
      <c r="I3" s="45"/>
    </row>
    <row r="4" spans="2:10" x14ac:dyDescent="0.25">
      <c r="B4" s="7" t="s">
        <v>4</v>
      </c>
      <c r="C4" s="8">
        <v>0.71594535146688654</v>
      </c>
      <c r="D4" s="16"/>
      <c r="E4" s="16"/>
      <c r="F4" s="16"/>
      <c r="G4" s="45"/>
      <c r="H4" s="46"/>
      <c r="I4" s="45"/>
    </row>
    <row r="5" spans="2:10" x14ac:dyDescent="0.25">
      <c r="B5" s="7" t="s">
        <v>5</v>
      </c>
      <c r="C5" s="8">
        <v>0.39888977002378706</v>
      </c>
      <c r="D5" s="16"/>
      <c r="E5" s="16"/>
      <c r="F5" s="16"/>
      <c r="G5" s="45"/>
      <c r="H5" s="46"/>
      <c r="I5" s="45"/>
    </row>
    <row r="6" spans="2:10" x14ac:dyDescent="0.25">
      <c r="B6" s="7" t="s">
        <v>6</v>
      </c>
      <c r="C6" s="8">
        <v>0.68575796108012288</v>
      </c>
      <c r="D6" s="16"/>
      <c r="E6" s="16"/>
      <c r="F6" s="16"/>
      <c r="G6" s="45"/>
      <c r="H6" s="46"/>
      <c r="I6" s="45"/>
    </row>
    <row r="7" spans="2:10" x14ac:dyDescent="0.25">
      <c r="B7" s="7" t="s">
        <v>7</v>
      </c>
      <c r="C7" s="8">
        <v>0.70174188243812796</v>
      </c>
      <c r="D7" s="16"/>
      <c r="E7" s="16"/>
      <c r="F7" s="16"/>
      <c r="G7" s="45"/>
      <c r="H7" s="46"/>
      <c r="I7" s="45"/>
    </row>
    <row r="8" spans="2:10" x14ac:dyDescent="0.25">
      <c r="B8" s="4" t="s">
        <v>149</v>
      </c>
      <c r="C8" s="5">
        <v>0.77161290322570697</v>
      </c>
      <c r="D8" s="16"/>
      <c r="E8" s="16"/>
      <c r="F8" s="16"/>
      <c r="G8" s="45"/>
      <c r="H8" s="46"/>
      <c r="I8" s="45"/>
    </row>
    <row r="9" spans="2:10" x14ac:dyDescent="0.25">
      <c r="B9" s="7" t="s">
        <v>150</v>
      </c>
      <c r="C9" s="8">
        <v>0.75010600706717057</v>
      </c>
      <c r="D9" s="16"/>
      <c r="E9" s="16"/>
      <c r="F9" s="16"/>
      <c r="G9" s="45"/>
      <c r="H9" s="46"/>
      <c r="I9" s="45"/>
      <c r="J9" s="20"/>
    </row>
    <row r="10" spans="2:10" x14ac:dyDescent="0.25">
      <c r="B10" s="7" t="s">
        <v>151</v>
      </c>
      <c r="C10" s="8">
        <v>0.70105929288759394</v>
      </c>
      <c r="D10" s="16"/>
      <c r="E10" s="16"/>
      <c r="F10" s="16"/>
      <c r="G10" s="45"/>
      <c r="H10" s="46"/>
      <c r="I10" s="45"/>
    </row>
    <row r="11" spans="2:10" x14ac:dyDescent="0.25">
      <c r="B11" s="7" t="s">
        <v>152</v>
      </c>
      <c r="C11" s="8">
        <v>0.68312249305770123</v>
      </c>
      <c r="D11" s="16"/>
      <c r="E11" s="16"/>
      <c r="F11" s="16"/>
      <c r="G11" s="45"/>
      <c r="H11" s="46"/>
      <c r="I11" s="45"/>
    </row>
    <row r="12" spans="2:10" x14ac:dyDescent="0.25">
      <c r="B12" s="7" t="s">
        <v>153</v>
      </c>
      <c r="C12" s="8">
        <v>0.67852328272199103</v>
      </c>
      <c r="D12" s="16"/>
      <c r="E12" s="16"/>
      <c r="F12" s="16"/>
      <c r="G12" s="45"/>
      <c r="H12" s="46"/>
      <c r="I12" s="45"/>
    </row>
    <row r="13" spans="2:10" x14ac:dyDescent="0.25">
      <c r="B13" s="7" t="s">
        <v>154</v>
      </c>
      <c r="C13" s="8">
        <v>0.67336202303335946</v>
      </c>
      <c r="D13" s="16"/>
      <c r="E13" s="16"/>
      <c r="F13" s="16"/>
      <c r="G13" s="45"/>
      <c r="H13" s="46"/>
      <c r="I13" s="45"/>
    </row>
    <row r="14" spans="2:10" x14ac:dyDescent="0.25">
      <c r="B14" s="7" t="s">
        <v>155</v>
      </c>
      <c r="C14" s="8">
        <v>0.64014638609330121</v>
      </c>
      <c r="D14" s="16"/>
      <c r="E14" s="16"/>
      <c r="F14" s="16"/>
      <c r="G14" s="45"/>
      <c r="H14" s="46"/>
      <c r="I14" s="45"/>
    </row>
    <row r="15" spans="2:10" x14ac:dyDescent="0.25">
      <c r="B15" s="7" t="s">
        <v>156</v>
      </c>
      <c r="C15" s="8">
        <v>0.64739482688799987</v>
      </c>
      <c r="D15" s="16"/>
      <c r="E15" s="16"/>
      <c r="F15" s="16"/>
      <c r="G15" s="45"/>
      <c r="H15" s="46"/>
      <c r="I15" s="45"/>
    </row>
    <row r="16" spans="2:10" x14ac:dyDescent="0.25">
      <c r="B16" s="7" t="s">
        <v>157</v>
      </c>
      <c r="C16" s="8">
        <v>0.62657620614034415</v>
      </c>
      <c r="D16" s="16"/>
      <c r="E16" s="16"/>
      <c r="F16" s="16"/>
      <c r="G16" s="45"/>
      <c r="H16" s="46"/>
      <c r="I16" s="45"/>
    </row>
    <row r="17" spans="2:9" x14ac:dyDescent="0.25">
      <c r="B17" s="7" t="s">
        <v>158</v>
      </c>
      <c r="C17" s="8">
        <v>0.66741633681180368</v>
      </c>
      <c r="D17" s="16"/>
      <c r="E17" s="16"/>
      <c r="F17" s="16"/>
      <c r="G17" s="45"/>
      <c r="H17" s="46"/>
      <c r="I17" s="45"/>
    </row>
    <row r="18" spans="2:9" x14ac:dyDescent="0.25">
      <c r="B18" s="9" t="s">
        <v>159</v>
      </c>
      <c r="C18" s="10">
        <v>0.67915220226693307</v>
      </c>
      <c r="D18" s="16"/>
      <c r="E18" s="16"/>
      <c r="F18" s="16"/>
      <c r="G18" s="45"/>
      <c r="H18" s="46"/>
      <c r="I18" s="45"/>
    </row>
    <row r="19" spans="2:9" x14ac:dyDescent="0.25">
      <c r="B19" s="7" t="s">
        <v>8</v>
      </c>
      <c r="C19" s="8">
        <v>0.86914005636577196</v>
      </c>
      <c r="D19" s="16"/>
      <c r="E19" s="16"/>
      <c r="F19" s="16"/>
      <c r="G19" s="45"/>
      <c r="H19" s="46"/>
      <c r="I19" s="45"/>
    </row>
    <row r="20" spans="2:9" x14ac:dyDescent="0.25">
      <c r="B20" s="4" t="s">
        <v>160</v>
      </c>
      <c r="C20" s="5">
        <v>0.69142279802924678</v>
      </c>
      <c r="D20" s="16"/>
      <c r="E20" s="16"/>
      <c r="F20" s="16"/>
      <c r="G20" s="45"/>
      <c r="H20" s="46"/>
      <c r="I20" s="45"/>
    </row>
    <row r="21" spans="2:9" x14ac:dyDescent="0.25">
      <c r="B21" s="7" t="s">
        <v>161</v>
      </c>
      <c r="C21" s="8">
        <v>0.55582687610851866</v>
      </c>
      <c r="D21" s="16"/>
      <c r="E21" s="16"/>
      <c r="F21" s="16"/>
      <c r="G21" s="45"/>
      <c r="H21" s="46"/>
      <c r="I21" s="45"/>
    </row>
    <row r="22" spans="2:9" x14ac:dyDescent="0.25">
      <c r="B22" s="7" t="s">
        <v>11</v>
      </c>
      <c r="C22" s="8">
        <v>0.47059475985133131</v>
      </c>
      <c r="D22" s="16"/>
      <c r="E22" s="16"/>
      <c r="F22" s="16"/>
      <c r="G22" s="45"/>
      <c r="H22" s="46"/>
      <c r="I22" s="45"/>
    </row>
    <row r="23" spans="2:9" x14ac:dyDescent="0.25">
      <c r="B23" s="9" t="s">
        <v>12</v>
      </c>
      <c r="C23" s="10">
        <v>0.59640002587865637</v>
      </c>
      <c r="D23" s="16"/>
      <c r="E23" s="16"/>
      <c r="F23" s="16"/>
      <c r="G23" s="45"/>
      <c r="H23" s="46"/>
      <c r="I23" s="45"/>
    </row>
    <row r="24" spans="2:9" x14ac:dyDescent="0.25">
      <c r="B24" s="7" t="s">
        <v>13</v>
      </c>
      <c r="C24" s="5">
        <v>0.8380819467747197</v>
      </c>
      <c r="D24" s="16"/>
      <c r="E24" s="16"/>
      <c r="F24" s="16"/>
      <c r="G24" s="45"/>
      <c r="H24" s="46"/>
      <c r="I24" s="45"/>
    </row>
    <row r="25" spans="2:9" x14ac:dyDescent="0.25">
      <c r="B25" s="7" t="s">
        <v>14</v>
      </c>
      <c r="C25" s="8">
        <v>0.44398906727701754</v>
      </c>
      <c r="D25" s="16"/>
      <c r="E25" s="16"/>
      <c r="F25" s="16"/>
      <c r="G25" s="45"/>
      <c r="H25" s="46"/>
      <c r="I25" s="45"/>
    </row>
    <row r="26" spans="2:9" x14ac:dyDescent="0.25">
      <c r="B26" s="7" t="s">
        <v>20</v>
      </c>
      <c r="C26" s="8">
        <v>0.88944612311874049</v>
      </c>
      <c r="D26" s="16"/>
      <c r="E26" s="16"/>
      <c r="F26" s="16"/>
      <c r="G26" s="45"/>
      <c r="H26" s="46"/>
      <c r="I26" s="45"/>
    </row>
    <row r="27" spans="2:9" x14ac:dyDescent="0.25">
      <c r="B27" s="9" t="s">
        <v>163</v>
      </c>
      <c r="C27" s="10">
        <v>0.69607736601176673</v>
      </c>
      <c r="D27" s="16"/>
      <c r="E27" s="16"/>
      <c r="F27" s="16"/>
      <c r="G27" s="45"/>
      <c r="H27" s="46"/>
      <c r="I27" s="45"/>
    </row>
    <row r="28" spans="2:9" x14ac:dyDescent="0.25">
      <c r="B28" s="9" t="s">
        <v>17</v>
      </c>
      <c r="C28" s="8">
        <v>0.53618144449215777</v>
      </c>
      <c r="D28" s="16"/>
      <c r="E28" s="16"/>
      <c r="F28" s="16"/>
      <c r="G28" s="45"/>
      <c r="H28" s="46"/>
      <c r="I28" s="45"/>
    </row>
    <row r="29" spans="2:9" x14ac:dyDescent="0.25">
      <c r="B29" s="11" t="s">
        <v>0</v>
      </c>
      <c r="C29" s="47">
        <v>0.68071701640460369</v>
      </c>
      <c r="D29" s="16"/>
      <c r="E29" s="16"/>
      <c r="F29" s="16"/>
      <c r="G29" s="45"/>
      <c r="H29" s="48"/>
      <c r="I29" s="45"/>
    </row>
    <row r="30" spans="2:9" x14ac:dyDescent="0.25">
      <c r="B30" s="40" t="s">
        <v>162</v>
      </c>
    </row>
    <row r="31" spans="2:9" x14ac:dyDescent="0.25">
      <c r="B31" s="40" t="s">
        <v>46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27"/>
  <sheetViews>
    <sheetView workbookViewId="0"/>
  </sheetViews>
  <sheetFormatPr baseColWidth="10" defaultColWidth="9.140625" defaultRowHeight="15" x14ac:dyDescent="0.25"/>
  <cols>
    <col min="1" max="1" width="5.7109375" style="1" customWidth="1"/>
    <col min="2" max="4" width="13" style="1" customWidth="1"/>
    <col min="5" max="11" width="9.140625" style="1"/>
    <col min="12" max="12" width="41" style="1" customWidth="1"/>
    <col min="13" max="13" width="13.5703125" style="1" bestFit="1" customWidth="1"/>
    <col min="14" max="14" width="11.140625" style="1" bestFit="1" customWidth="1"/>
    <col min="15" max="15" width="12.28515625" style="1" bestFit="1" customWidth="1"/>
    <col min="16" max="16384" width="9.140625" style="1"/>
  </cols>
  <sheetData>
    <row r="1" spans="1:15" x14ac:dyDescent="0.25">
      <c r="B1" s="38" t="s">
        <v>52</v>
      </c>
    </row>
    <row r="2" spans="1:15" x14ac:dyDescent="0.25">
      <c r="A2" s="43"/>
      <c r="B2" s="1" t="s">
        <v>53</v>
      </c>
      <c r="C2" s="1" t="s">
        <v>54</v>
      </c>
      <c r="D2" s="1" t="s">
        <v>55</v>
      </c>
      <c r="L2" s="86" t="s">
        <v>1</v>
      </c>
      <c r="M2" s="89" t="s">
        <v>53</v>
      </c>
      <c r="N2" s="89" t="s">
        <v>54</v>
      </c>
      <c r="O2" s="89" t="s">
        <v>55</v>
      </c>
    </row>
    <row r="3" spans="1:15" x14ac:dyDescent="0.25">
      <c r="B3" s="16">
        <v>8572.6110674064221</v>
      </c>
      <c r="C3" s="16">
        <v>2707.085852103347</v>
      </c>
      <c r="D3" s="16">
        <v>2382.0285069559482</v>
      </c>
      <c r="L3" s="82" t="s">
        <v>3</v>
      </c>
      <c r="M3" s="87">
        <f t="shared" ref="M3:M24" si="0">B3/SUM($B3:$D3)</f>
        <v>0.62749109646131662</v>
      </c>
      <c r="N3" s="87">
        <f t="shared" ref="N3:N24" si="1">C3/SUM($B3:$D3)</f>
        <v>0.19815109494582112</v>
      </c>
      <c r="O3" s="87">
        <f t="shared" ref="O3:O24" si="2">D3/SUM($B3:$D3)</f>
        <v>0.17435780859286218</v>
      </c>
    </row>
    <row r="4" spans="1:15" x14ac:dyDescent="0.25">
      <c r="B4" s="16">
        <v>20053.744767161163</v>
      </c>
      <c r="C4" s="16">
        <v>6136.7201655743056</v>
      </c>
      <c r="D4" s="16">
        <v>6529.9703897895442</v>
      </c>
      <c r="L4" s="82" t="s">
        <v>4</v>
      </c>
      <c r="M4" s="87">
        <f t="shared" si="0"/>
        <v>0.6128813559322055</v>
      </c>
      <c r="N4" s="87">
        <f t="shared" si="1"/>
        <v>0.18755007704160151</v>
      </c>
      <c r="O4" s="87">
        <f t="shared" si="2"/>
        <v>0.19956856702619294</v>
      </c>
    </row>
    <row r="5" spans="1:15" x14ac:dyDescent="0.25">
      <c r="B5" s="16">
        <v>1186.8003928308365</v>
      </c>
      <c r="C5" s="16">
        <v>167.42769457402372</v>
      </c>
      <c r="D5" s="16">
        <v>115.0353547753497</v>
      </c>
      <c r="L5" s="82" t="s">
        <v>5</v>
      </c>
      <c r="M5" s="87">
        <f t="shared" si="0"/>
        <v>0.80775193798449629</v>
      </c>
      <c r="N5" s="87">
        <f t="shared" si="1"/>
        <v>0.11395348837209288</v>
      </c>
      <c r="O5" s="87">
        <f t="shared" si="2"/>
        <v>7.8294573643410803E-2</v>
      </c>
    </row>
    <row r="6" spans="1:15" x14ac:dyDescent="0.25">
      <c r="B6" s="16">
        <v>1303.8820058997051</v>
      </c>
      <c r="C6" s="16">
        <v>197.69616519174008</v>
      </c>
      <c r="D6" s="16">
        <v>182.64306784660766</v>
      </c>
      <c r="L6" s="82" t="s">
        <v>6</v>
      </c>
      <c r="M6" s="87">
        <f t="shared" si="0"/>
        <v>0.7741750167702659</v>
      </c>
      <c r="N6" s="87">
        <f t="shared" si="1"/>
        <v>0.11738135146448626</v>
      </c>
      <c r="O6" s="87">
        <f t="shared" si="2"/>
        <v>0.10844363176524781</v>
      </c>
    </row>
    <row r="7" spans="1:15" x14ac:dyDescent="0.25">
      <c r="B7" s="16">
        <v>17027.397928386144</v>
      </c>
      <c r="C7" s="16">
        <v>3411.2000447111413</v>
      </c>
      <c r="D7" s="16">
        <v>4178.9458623646187</v>
      </c>
      <c r="L7" s="82" t="s">
        <v>27</v>
      </c>
      <c r="M7" s="87">
        <f t="shared" si="0"/>
        <v>0.69167736806699409</v>
      </c>
      <c r="N7" s="87">
        <f t="shared" si="1"/>
        <v>0.13856784687826013</v>
      </c>
      <c r="O7" s="87">
        <f t="shared" si="2"/>
        <v>0.16975478505474584</v>
      </c>
    </row>
    <row r="8" spans="1:15" x14ac:dyDescent="0.25">
      <c r="B8" s="16">
        <v>8619.8953753536189</v>
      </c>
      <c r="C8" s="16">
        <v>784.53292894281071</v>
      </c>
      <c r="D8" s="16">
        <v>707.64585423697929</v>
      </c>
      <c r="L8" s="82" t="s">
        <v>26</v>
      </c>
      <c r="M8" s="87">
        <f t="shared" si="0"/>
        <v>0.85243593353984992</v>
      </c>
      <c r="N8" s="87">
        <f t="shared" si="1"/>
        <v>7.7583779217121007E-2</v>
      </c>
      <c r="O8" s="87">
        <f t="shared" si="2"/>
        <v>6.9980287243029057E-2</v>
      </c>
    </row>
    <row r="9" spans="1:15" x14ac:dyDescent="0.25">
      <c r="B9" s="16">
        <v>8369.2006272629696</v>
      </c>
      <c r="C9" s="16">
        <v>728.33233306874808</v>
      </c>
      <c r="D9" s="16">
        <v>546.91137010434909</v>
      </c>
      <c r="L9" s="82" t="s">
        <v>25</v>
      </c>
      <c r="M9" s="87">
        <f t="shared" si="0"/>
        <v>0.86777426884525977</v>
      </c>
      <c r="N9" s="87">
        <f t="shared" si="1"/>
        <v>7.5518330358366734E-2</v>
      </c>
      <c r="O9" s="87">
        <f t="shared" si="2"/>
        <v>5.6707400796373389E-2</v>
      </c>
    </row>
    <row r="10" spans="1:15" x14ac:dyDescent="0.25">
      <c r="B10" s="16">
        <v>6699.9985763894838</v>
      </c>
      <c r="C10" s="16">
        <v>623.70544207415992</v>
      </c>
      <c r="D10" s="16">
        <v>518.54580358491057</v>
      </c>
      <c r="L10" s="82" t="s">
        <v>24</v>
      </c>
      <c r="M10" s="87">
        <f t="shared" si="0"/>
        <v>0.85434648581997208</v>
      </c>
      <c r="N10" s="87">
        <f t="shared" si="1"/>
        <v>7.9531442663380428E-2</v>
      </c>
      <c r="O10" s="87">
        <f t="shared" si="2"/>
        <v>6.6122071516647493E-2</v>
      </c>
    </row>
    <row r="11" spans="1:15" x14ac:dyDescent="0.25">
      <c r="B11" s="16">
        <v>17776.808131729402</v>
      </c>
      <c r="C11" s="16">
        <v>2174.3893112124897</v>
      </c>
      <c r="D11" s="16">
        <v>2148.0590719550678</v>
      </c>
      <c r="L11" s="82" t="s">
        <v>23</v>
      </c>
      <c r="M11" s="87">
        <f t="shared" si="0"/>
        <v>0.80440752021436446</v>
      </c>
      <c r="N11" s="87">
        <f t="shared" si="1"/>
        <v>9.8391966704705597E-2</v>
      </c>
      <c r="O11" s="87">
        <f t="shared" si="2"/>
        <v>9.7200513080929932E-2</v>
      </c>
    </row>
    <row r="12" spans="1:15" x14ac:dyDescent="0.25">
      <c r="B12" s="16">
        <v>18758.903897783355</v>
      </c>
      <c r="C12" s="16">
        <v>2751.8167386483228</v>
      </c>
      <c r="D12" s="16">
        <v>2532.8590925824633</v>
      </c>
      <c r="L12" s="82" t="s">
        <v>22</v>
      </c>
      <c r="M12" s="87">
        <f t="shared" si="0"/>
        <v>0.78020428360534011</v>
      </c>
      <c r="N12" s="87">
        <f t="shared" si="1"/>
        <v>0.11445120775121598</v>
      </c>
      <c r="O12" s="87">
        <f t="shared" si="2"/>
        <v>0.10534450864344393</v>
      </c>
    </row>
    <row r="13" spans="1:15" x14ac:dyDescent="0.25">
      <c r="B13" s="16">
        <v>20251.027903303537</v>
      </c>
      <c r="C13" s="16">
        <v>5246.1269249330198</v>
      </c>
      <c r="D13" s="16">
        <v>6316.0760248027464</v>
      </c>
      <c r="L13" s="82" t="s">
        <v>164</v>
      </c>
      <c r="M13" s="87">
        <f t="shared" si="0"/>
        <v>0.63655992680695739</v>
      </c>
      <c r="N13" s="87">
        <f t="shared" si="1"/>
        <v>0.16490393412625762</v>
      </c>
      <c r="O13" s="87">
        <f t="shared" si="2"/>
        <v>0.19853613906678502</v>
      </c>
    </row>
    <row r="14" spans="1:15" x14ac:dyDescent="0.25">
      <c r="B14" s="16">
        <v>17618.644201473646</v>
      </c>
      <c r="C14" s="16">
        <v>4513.3722025260213</v>
      </c>
      <c r="D14" s="16">
        <v>5460.5509569576516</v>
      </c>
      <c r="L14" s="82" t="s">
        <v>165</v>
      </c>
      <c r="M14" s="87">
        <f t="shared" si="0"/>
        <v>0.63852862877861505</v>
      </c>
      <c r="N14" s="87">
        <f t="shared" si="1"/>
        <v>0.16357202805681328</v>
      </c>
      <c r="O14" s="87">
        <f t="shared" si="2"/>
        <v>0.19789934316457164</v>
      </c>
    </row>
    <row r="15" spans="1:15" x14ac:dyDescent="0.25">
      <c r="B15" s="16">
        <v>7883.8455514466041</v>
      </c>
      <c r="C15" s="16">
        <v>2761.1624972808272</v>
      </c>
      <c r="D15" s="16">
        <v>4947.4389947408272</v>
      </c>
      <c r="L15" s="82" t="s">
        <v>166</v>
      </c>
      <c r="M15" s="87">
        <f t="shared" si="0"/>
        <v>0.50561951754385981</v>
      </c>
      <c r="N15" s="87">
        <f t="shared" si="1"/>
        <v>0.17708333333333268</v>
      </c>
      <c r="O15" s="87">
        <f t="shared" si="2"/>
        <v>0.31729714912280749</v>
      </c>
    </row>
    <row r="16" spans="1:15" x14ac:dyDescent="0.25">
      <c r="B16" s="16">
        <v>6316.6205107741498</v>
      </c>
      <c r="C16" s="16">
        <v>1817.5327214684735</v>
      </c>
      <c r="D16" s="16">
        <v>3299.7424847033753</v>
      </c>
      <c r="L16" s="82" t="s">
        <v>167</v>
      </c>
      <c r="M16" s="87">
        <f t="shared" si="0"/>
        <v>0.55244692335372503</v>
      </c>
      <c r="N16" s="87">
        <f t="shared" si="1"/>
        <v>0.15896005757466694</v>
      </c>
      <c r="O16" s="87">
        <f t="shared" si="2"/>
        <v>0.28859301907160817</v>
      </c>
    </row>
    <row r="17" spans="2:15" x14ac:dyDescent="0.25">
      <c r="B17" s="16">
        <v>22296.480652109862</v>
      </c>
      <c r="C17" s="16">
        <v>3659.2130018074845</v>
      </c>
      <c r="D17" s="16">
        <v>3409.197015336752</v>
      </c>
      <c r="L17" s="82" t="s">
        <v>8</v>
      </c>
      <c r="M17" s="87">
        <f t="shared" si="0"/>
        <v>0.75929043643451843</v>
      </c>
      <c r="N17" s="87">
        <f t="shared" si="1"/>
        <v>0.12461183809680544</v>
      </c>
      <c r="O17" s="87">
        <f t="shared" si="2"/>
        <v>0.11609772546867614</v>
      </c>
    </row>
    <row r="18" spans="2:15" x14ac:dyDescent="0.25">
      <c r="B18" s="16">
        <v>20168.541274620624</v>
      </c>
      <c r="C18" s="16">
        <v>3163.6558358622365</v>
      </c>
      <c r="D18" s="16">
        <v>3042.5975768369199</v>
      </c>
      <c r="L18" s="82" t="s">
        <v>9</v>
      </c>
      <c r="M18" s="87">
        <f t="shared" si="0"/>
        <v>0.76468998199698068</v>
      </c>
      <c r="N18" s="87">
        <f t="shared" si="1"/>
        <v>0.1199499701653878</v>
      </c>
      <c r="O18" s="87">
        <f t="shared" si="2"/>
        <v>0.11536004783763154</v>
      </c>
    </row>
    <row r="19" spans="2:15" x14ac:dyDescent="0.25">
      <c r="B19" s="16">
        <v>13817.904112433365</v>
      </c>
      <c r="C19" s="16">
        <v>3119.100503081756</v>
      </c>
      <c r="D19" s="16">
        <v>3371.0009816229121</v>
      </c>
      <c r="L19" s="82" t="s">
        <v>10</v>
      </c>
      <c r="M19" s="87">
        <f t="shared" si="0"/>
        <v>0.68041659956902378</v>
      </c>
      <c r="N19" s="87">
        <f t="shared" si="1"/>
        <v>0.15358970077895409</v>
      </c>
      <c r="O19" s="87">
        <f t="shared" si="2"/>
        <v>0.16599369965202196</v>
      </c>
    </row>
    <row r="20" spans="2:15" x14ac:dyDescent="0.25">
      <c r="B20" s="16">
        <v>8792.3591368969828</v>
      </c>
      <c r="C20" s="16">
        <v>2342.4351229855079</v>
      </c>
      <c r="D20" s="16">
        <v>2246.6126822669048</v>
      </c>
      <c r="L20" s="82" t="s">
        <v>11</v>
      </c>
      <c r="M20" s="87">
        <f t="shared" si="0"/>
        <v>0.65705789943525217</v>
      </c>
      <c r="N20" s="87">
        <f t="shared" si="1"/>
        <v>0.17505148248703159</v>
      </c>
      <c r="O20" s="87">
        <f t="shared" si="2"/>
        <v>0.16789061807771624</v>
      </c>
    </row>
    <row r="21" spans="2:15" x14ac:dyDescent="0.25">
      <c r="B21" s="16">
        <v>6246.6817061719639</v>
      </c>
      <c r="C21" s="16">
        <v>1074.9675976454002</v>
      </c>
      <c r="D21" s="16">
        <v>1187.8487359153851</v>
      </c>
      <c r="L21" s="82" t="s">
        <v>21</v>
      </c>
      <c r="M21" s="87">
        <f t="shared" si="0"/>
        <v>0.73408345321954482</v>
      </c>
      <c r="N21" s="87">
        <f t="shared" si="1"/>
        <v>0.1263256178714815</v>
      </c>
      <c r="O21" s="87">
        <f t="shared" si="2"/>
        <v>0.13959092890897368</v>
      </c>
    </row>
    <row r="22" spans="2:15" x14ac:dyDescent="0.25">
      <c r="B22" s="16">
        <v>6900.5581305184451</v>
      </c>
      <c r="C22" s="16">
        <v>1775.6223592425781</v>
      </c>
      <c r="D22" s="16">
        <v>1794.5211628016307</v>
      </c>
      <c r="L22" s="82" t="s">
        <v>14</v>
      </c>
      <c r="M22" s="87">
        <f t="shared" si="0"/>
        <v>0.65903492998767332</v>
      </c>
      <c r="N22" s="87">
        <f t="shared" si="1"/>
        <v>0.16958007382513882</v>
      </c>
      <c r="O22" s="87">
        <f t="shared" si="2"/>
        <v>0.17138499618718772</v>
      </c>
    </row>
    <row r="23" spans="2:15" x14ac:dyDescent="0.25">
      <c r="B23" s="16">
        <v>5672.8833084342123</v>
      </c>
      <c r="C23" s="16">
        <v>869.91055863474026</v>
      </c>
      <c r="D23" s="16">
        <v>906.38372171856031</v>
      </c>
      <c r="L23" s="82" t="s">
        <v>20</v>
      </c>
      <c r="M23" s="87">
        <f t="shared" si="0"/>
        <v>0.76154491429671711</v>
      </c>
      <c r="N23" s="87">
        <f t="shared" si="1"/>
        <v>0.11677940930608607</v>
      </c>
      <c r="O23" s="87">
        <f t="shared" si="2"/>
        <v>0.12167567639719683</v>
      </c>
    </row>
    <row r="24" spans="2:15" x14ac:dyDescent="0.25">
      <c r="B24" s="16">
        <v>2755.2864746034243</v>
      </c>
      <c r="C24" s="16">
        <v>743.20012442116672</v>
      </c>
      <c r="D24" s="16">
        <v>1411.3328379435798</v>
      </c>
      <c r="L24" s="82" t="s">
        <v>17</v>
      </c>
      <c r="M24" s="87">
        <f t="shared" si="0"/>
        <v>0.56117877856315279</v>
      </c>
      <c r="N24" s="87">
        <f t="shared" si="1"/>
        <v>0.15137015402751658</v>
      </c>
      <c r="O24" s="87">
        <f t="shared" si="2"/>
        <v>0.28745106740933074</v>
      </c>
    </row>
    <row r="25" spans="2:15" x14ac:dyDescent="0.25">
      <c r="M25" s="6"/>
      <c r="N25" s="6"/>
      <c r="O25" s="6"/>
    </row>
    <row r="26" spans="2:15" x14ac:dyDescent="0.25">
      <c r="B26" s="40" t="s">
        <v>162</v>
      </c>
      <c r="C26" s="16"/>
      <c r="D26" s="16"/>
      <c r="M26" s="6"/>
      <c r="N26" s="6"/>
      <c r="O26" s="6"/>
    </row>
    <row r="27" spans="2:15" x14ac:dyDescent="0.25">
      <c r="B27" s="40" t="s">
        <v>46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M23"/>
  <sheetViews>
    <sheetView workbookViewId="0"/>
  </sheetViews>
  <sheetFormatPr baseColWidth="10" defaultColWidth="9.140625" defaultRowHeight="15" x14ac:dyDescent="0.25"/>
  <cols>
    <col min="1" max="1" width="5.7109375" style="1" customWidth="1"/>
    <col min="2" max="2" width="13" style="1" customWidth="1"/>
    <col min="3" max="11" width="9.140625" style="1"/>
    <col min="12" max="12" width="43.5703125" style="1" customWidth="1"/>
    <col min="13" max="13" width="14.5703125" style="1" bestFit="1" customWidth="1"/>
    <col min="14" max="16384" width="9.140625" style="1"/>
  </cols>
  <sheetData>
    <row r="1" spans="2:13" x14ac:dyDescent="0.25">
      <c r="B1" s="38" t="s">
        <v>56</v>
      </c>
    </row>
    <row r="2" spans="2:13" x14ac:dyDescent="0.25">
      <c r="L2" s="89" t="s">
        <v>148</v>
      </c>
      <c r="M2" s="89" t="s">
        <v>57</v>
      </c>
    </row>
    <row r="3" spans="2:13" x14ac:dyDescent="0.25">
      <c r="B3" s="16"/>
      <c r="L3" s="85" t="s">
        <v>58</v>
      </c>
      <c r="M3" s="107">
        <v>11772.186166191115</v>
      </c>
    </row>
    <row r="4" spans="2:13" ht="30" x14ac:dyDescent="0.25">
      <c r="B4" s="16"/>
      <c r="L4" s="85" t="s">
        <v>59</v>
      </c>
      <c r="M4" s="107">
        <v>2150.1705000956658</v>
      </c>
    </row>
    <row r="5" spans="2:13" ht="30" x14ac:dyDescent="0.25">
      <c r="B5" s="16"/>
      <c r="L5" s="85" t="s">
        <v>60</v>
      </c>
      <c r="M5" s="107">
        <v>5728.5559708060719</v>
      </c>
    </row>
    <row r="6" spans="2:13" ht="30" x14ac:dyDescent="0.25">
      <c r="B6" s="16"/>
      <c r="L6" s="85" t="s">
        <v>61</v>
      </c>
      <c r="M6" s="107">
        <v>290.29761287084114</v>
      </c>
    </row>
    <row r="7" spans="2:13" ht="45" customHeight="1" x14ac:dyDescent="0.25">
      <c r="B7" s="16"/>
      <c r="L7" s="85" t="s">
        <v>62</v>
      </c>
      <c r="M7" s="107">
        <v>11592.155447715566</v>
      </c>
    </row>
    <row r="8" spans="2:13" x14ac:dyDescent="0.25">
      <c r="B8" s="16"/>
      <c r="L8" s="85" t="s">
        <v>63</v>
      </c>
      <c r="M8" s="107">
        <v>77871.531664386785</v>
      </c>
    </row>
    <row r="9" spans="2:13" x14ac:dyDescent="0.25">
      <c r="B9" s="16"/>
      <c r="L9" s="85" t="s">
        <v>64</v>
      </c>
      <c r="M9" s="107">
        <v>6177.2547566862086</v>
      </c>
    </row>
    <row r="10" spans="2:13" x14ac:dyDescent="0.25">
      <c r="B10" s="16"/>
      <c r="L10" s="85" t="s">
        <v>65</v>
      </c>
      <c r="M10" s="107">
        <v>100114.25285979539</v>
      </c>
    </row>
    <row r="11" spans="2:13" x14ac:dyDescent="0.25">
      <c r="B11" s="16"/>
      <c r="L11" s="85" t="s">
        <v>66</v>
      </c>
      <c r="M11" s="107">
        <v>80398.692749538823</v>
      </c>
    </row>
    <row r="12" spans="2:13" x14ac:dyDescent="0.25">
      <c r="B12" s="16"/>
      <c r="L12" s="120"/>
      <c r="M12" s="121"/>
    </row>
    <row r="13" spans="2:13" x14ac:dyDescent="0.25">
      <c r="B13" s="16"/>
      <c r="L13" s="82" t="s">
        <v>67</v>
      </c>
      <c r="M13" s="107">
        <f>SUM(M3:M11)</f>
        <v>296095.09772808646</v>
      </c>
    </row>
    <row r="14" spans="2:13" x14ac:dyDescent="0.25">
      <c r="B14" s="16"/>
      <c r="L14" s="82" t="s">
        <v>68</v>
      </c>
      <c r="M14" s="107">
        <v>57744.914835231655</v>
      </c>
    </row>
    <row r="16" spans="2:13" x14ac:dyDescent="0.25">
      <c r="M16" s="27"/>
    </row>
    <row r="22" spans="2:2" x14ac:dyDescent="0.25">
      <c r="B22" s="40" t="s">
        <v>162</v>
      </c>
    </row>
    <row r="23" spans="2:2" x14ac:dyDescent="0.25">
      <c r="B23" s="40" t="s">
        <v>46</v>
      </c>
    </row>
  </sheetData>
  <mergeCells count="1">
    <mergeCell ref="L12:M1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32</vt:i4>
      </vt:variant>
      <vt:variant>
        <vt:lpstr>Plages nommées</vt:lpstr>
      </vt:variant>
      <vt:variant>
        <vt:i4>4</vt:i4>
      </vt:variant>
    </vt:vector>
  </HeadingPairs>
  <TitlesOfParts>
    <vt:vector size="36" baseType="lpstr">
      <vt:lpstr>A1 - Fig 1</vt:lpstr>
      <vt:lpstr>A1 - Fig 2</vt:lpstr>
      <vt:lpstr>A1 - Fig 3</vt:lpstr>
      <vt:lpstr>A1 - Fig 4</vt:lpstr>
      <vt:lpstr>A1 - Anx 1</vt:lpstr>
      <vt:lpstr>A2 - Fig 1</vt:lpstr>
      <vt:lpstr>A2 - Fig 2</vt:lpstr>
      <vt:lpstr>A2 - Fig 3</vt:lpstr>
      <vt:lpstr>A2 - Fig 4</vt:lpstr>
      <vt:lpstr>A2 - Fig 5</vt:lpstr>
      <vt:lpstr>A2 - Fig 6</vt:lpstr>
      <vt:lpstr>A2 - Anx 1</vt:lpstr>
      <vt:lpstr>A2 - Anx 2</vt:lpstr>
      <vt:lpstr>A2 - Anx 3</vt:lpstr>
      <vt:lpstr>A2 - Anx 4</vt:lpstr>
      <vt:lpstr>A3 - Fig 1</vt:lpstr>
      <vt:lpstr>A3 - Fig 2 &amp; 3</vt:lpstr>
      <vt:lpstr>A3 - Fig 4</vt:lpstr>
      <vt:lpstr>A3 - Anx 1</vt:lpstr>
      <vt:lpstr>A3 - Anx 2</vt:lpstr>
      <vt:lpstr>A4 - Fig 1</vt:lpstr>
      <vt:lpstr>A4 - Fig 2</vt:lpstr>
      <vt:lpstr>A4 - Fig 3</vt:lpstr>
      <vt:lpstr>A5 - Fig 1</vt:lpstr>
      <vt:lpstr>A5 - Fig 2 &amp; 3</vt:lpstr>
      <vt:lpstr>A5 - Fig 4</vt:lpstr>
      <vt:lpstr>A5 - Fig 5</vt:lpstr>
      <vt:lpstr>A6 - Fig 1</vt:lpstr>
      <vt:lpstr>A6 - Fig 2</vt:lpstr>
      <vt:lpstr>A6 - Fig 3</vt:lpstr>
      <vt:lpstr>A6 - Fig 4</vt:lpstr>
      <vt:lpstr>A6 - Anx 1</vt:lpstr>
      <vt:lpstr>'A4 - Fig 3'!_fil</vt:lpstr>
      <vt:lpstr>'A1 - Anx 1'!_FilterDatabase</vt:lpstr>
      <vt:lpstr>'A1 - Fig 4'!_FilterDatabase</vt:lpstr>
      <vt:lpstr>'A2 - Anx 2'!_FilterDatabase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VASLIN Yohann</cp:lastModifiedBy>
  <dcterms:created xsi:type="dcterms:W3CDTF">2011-02-11T15:45:55Z</dcterms:created>
  <dcterms:modified xsi:type="dcterms:W3CDTF">2025-10-15T12:49:19Z</dcterms:modified>
</cp:coreProperties>
</file>