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drawings/drawing10.xml" ContentType="application/vnd.openxmlformats-officedocument.drawingml.chartshapes+xml"/>
  <Override PartName="/xl/charts/chart11.xml" ContentType="application/vnd.openxmlformats-officedocument.drawingml.chart+xml"/>
  <Override PartName="/xl/drawings/drawing11.xml" ContentType="application/vnd.openxmlformats-officedocument.drawingml.chartshapes+xml"/>
  <Override PartName="/xl/charts/chart12.xml" ContentType="application/vnd.openxmlformats-officedocument.drawingml.chart+xml"/>
  <Override PartName="/xl/drawings/drawing12.xml" ContentType="application/vnd.openxmlformats-officedocument.drawingml.chartshapes+xml"/>
  <Override PartName="/xl/charts/chart13.xml" ContentType="application/vnd.openxmlformats-officedocument.drawingml.chart+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BIS\BIS_175_Fiscalité Locales 2022\"/>
    </mc:Choice>
  </mc:AlternateContent>
  <bookViews>
    <workbookView xWindow="20" yWindow="0" windowWidth="13320" windowHeight="6890" tabRatio="754"/>
  </bookViews>
  <sheets>
    <sheet name="Tab 1" sheetId="1" r:id="rId1"/>
    <sheet name="Tab 2" sheetId="7" r:id="rId2"/>
    <sheet name="Graph 1" sheetId="17" r:id="rId3"/>
    <sheet name="Graph 2 et 3" sheetId="10" r:id="rId4"/>
    <sheet name="Graph 4" sheetId="5" r:id="rId5"/>
    <sheet name="Graph 5" sheetId="3" r:id="rId6"/>
    <sheet name="Graph 6" sheetId="2" r:id="rId7"/>
    <sheet name="Graph 7" sheetId="6" r:id="rId8"/>
    <sheet name="Tab 3 Effet base taux" sheetId="8" r:id="rId9"/>
  </sheets>
  <definedNames>
    <definedName name="_xlnm.Print_Area" localSheetId="7">'Graph 7'!$A$3:$P$15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17" l="1"/>
  <c r="N22" i="1" l="1"/>
  <c r="R22" i="1"/>
  <c r="O22" i="1"/>
  <c r="R13" i="1"/>
  <c r="Q14" i="1"/>
  <c r="Q13" i="1"/>
  <c r="P19" i="1"/>
  <c r="O15" i="1"/>
  <c r="O14" i="1"/>
  <c r="M13" i="1"/>
  <c r="M9" i="1"/>
  <c r="M22" i="1" l="1"/>
  <c r="Q22" i="1"/>
  <c r="O18" i="1"/>
  <c r="P8" i="1"/>
  <c r="M5" i="1"/>
  <c r="O4" i="1"/>
  <c r="N6" i="1"/>
  <c r="M6" i="1"/>
  <c r="O12" i="1"/>
  <c r="M8" i="1"/>
  <c r="O13" i="1"/>
  <c r="N4" i="1"/>
  <c r="N12" i="1"/>
  <c r="N10" i="1"/>
  <c r="O5" i="1"/>
  <c r="M4" i="1"/>
  <c r="N18" i="1"/>
  <c r="O10" i="1"/>
  <c r="R14" i="1"/>
  <c r="O6" i="1"/>
  <c r="M14" i="1"/>
  <c r="M15" i="1"/>
  <c r="O20" i="1"/>
  <c r="M12" i="1"/>
  <c r="M18" i="1"/>
  <c r="M10" i="1"/>
  <c r="N5" i="1"/>
  <c r="P9" i="1"/>
  <c r="P20" i="1" l="1"/>
  <c r="P15" i="1"/>
  <c r="P18" i="1"/>
  <c r="P14" i="1"/>
  <c r="M16" i="1"/>
  <c r="M11" i="1"/>
  <c r="P22" i="1"/>
  <c r="P6" i="1"/>
  <c r="P10" i="1"/>
  <c r="M7" i="1"/>
  <c r="P4" i="1"/>
  <c r="P12" i="1"/>
  <c r="P13" i="1"/>
  <c r="P5" i="1"/>
  <c r="N17" i="17" l="1"/>
  <c r="P7" i="1"/>
  <c r="S22" i="1"/>
  <c r="S8" i="1" l="1"/>
  <c r="S9" i="1"/>
  <c r="M4" i="17" l="1"/>
  <c r="Q11" i="1"/>
  <c r="N11" i="1"/>
  <c r="R11" i="1"/>
  <c r="S13" i="1"/>
  <c r="S14" i="1"/>
  <c r="N16" i="1"/>
  <c r="Q16" i="1"/>
  <c r="O11" i="1"/>
  <c r="O16" i="1"/>
  <c r="R16" i="1"/>
  <c r="M12" i="17"/>
  <c r="C41" i="3"/>
  <c r="E42" i="3"/>
  <c r="B42" i="3"/>
  <c r="E41" i="3"/>
  <c r="D41" i="3"/>
  <c r="C42" i="3"/>
  <c r="S5" i="1" l="1"/>
  <c r="S4" i="1"/>
  <c r="S10" i="1"/>
  <c r="S12" i="1"/>
  <c r="S18" i="1"/>
  <c r="S20" i="1"/>
  <c r="S6" i="1"/>
  <c r="S15" i="1"/>
  <c r="P16" i="1"/>
  <c r="P11" i="1"/>
  <c r="Q17" i="1"/>
  <c r="N17" i="1"/>
  <c r="M17" i="1"/>
  <c r="R17" i="1"/>
  <c r="O17" i="1"/>
  <c r="S19" i="1"/>
  <c r="G5" i="10"/>
  <c r="M6" i="17"/>
  <c r="M8" i="17"/>
  <c r="M11" i="17"/>
  <c r="M9" i="17"/>
  <c r="M7" i="17"/>
  <c r="M5" i="17"/>
  <c r="M10" i="17"/>
  <c r="E43" i="3"/>
  <c r="C43" i="3"/>
  <c r="D43" i="3"/>
  <c r="D42" i="3"/>
  <c r="M15" i="17" l="1"/>
  <c r="N21" i="1"/>
  <c r="M21" i="1"/>
  <c r="S16" i="1"/>
  <c r="S11" i="1"/>
  <c r="S7" i="1"/>
  <c r="O21" i="1"/>
  <c r="P17" i="1"/>
  <c r="R21" i="1"/>
  <c r="Q21" i="1"/>
  <c r="B44" i="3"/>
  <c r="D44" i="3"/>
  <c r="C44" i="3"/>
  <c r="B41" i="3"/>
  <c r="B43" i="3"/>
  <c r="E44" i="3"/>
  <c r="M13" i="17"/>
  <c r="M14" i="17"/>
  <c r="N5" i="17"/>
  <c r="S17" i="1" l="1"/>
  <c r="P21" i="1"/>
  <c r="M16" i="17"/>
  <c r="S21" i="1" l="1"/>
  <c r="T21" i="1" s="1"/>
  <c r="G8" i="10"/>
  <c r="G7" i="10"/>
  <c r="G6" i="10"/>
  <c r="G9" i="10" l="1"/>
  <c r="N10" i="17" l="1"/>
  <c r="N11" i="17"/>
  <c r="N12" i="17"/>
  <c r="N7" i="17" l="1"/>
  <c r="N9" i="17"/>
  <c r="N8" i="17"/>
  <c r="N14" i="17" l="1"/>
  <c r="N6" i="17"/>
  <c r="N4" i="17" l="1"/>
  <c r="N16" i="17" l="1"/>
  <c r="N13" i="17"/>
  <c r="G15" i="10"/>
  <c r="G16" i="10"/>
  <c r="G18" i="10"/>
  <c r="G17" i="10"/>
  <c r="N15" i="17" l="1"/>
  <c r="G19" i="10"/>
</calcChain>
</file>

<file path=xl/sharedStrings.xml><?xml version="1.0" encoding="utf-8"?>
<sst xmlns="http://schemas.openxmlformats.org/spreadsheetml/2006/main" count="446" uniqueCount="149">
  <si>
    <t>Communes</t>
  </si>
  <si>
    <t>Secteur communal</t>
  </si>
  <si>
    <t>Départements</t>
  </si>
  <si>
    <t>Régions</t>
  </si>
  <si>
    <t>Toutes collectivités</t>
  </si>
  <si>
    <t>Cotisation foncière des entreprises (CFE)</t>
  </si>
  <si>
    <t>Cotisation sur la valeur ajoutée des entreprises (CVAE)</t>
  </si>
  <si>
    <t>Impositions forfaitaires des entreprises de réseaux (IFER)</t>
  </si>
  <si>
    <t>Taxe sur les surfaces commerciales (TASCOM)</t>
  </si>
  <si>
    <t>TEOM</t>
  </si>
  <si>
    <t>Sous-total "contributions directes"</t>
  </si>
  <si>
    <t>Ensemble des "impôts économiques"</t>
  </si>
  <si>
    <t>Ensemble des "taxes ménages"</t>
  </si>
  <si>
    <t>TOTAL fiscalité directe locale</t>
  </si>
  <si>
    <t>Syndicats</t>
  </si>
  <si>
    <t>Taxes annexes (GEMAPI et TASA)</t>
  </si>
  <si>
    <t>Impôts économiques</t>
  </si>
  <si>
    <t>Taxes ménages</t>
  </si>
  <si>
    <t>FNB</t>
  </si>
  <si>
    <t>CVAE</t>
  </si>
  <si>
    <t>CFE</t>
  </si>
  <si>
    <t>IFER</t>
  </si>
  <si>
    <t>TASCOM</t>
  </si>
  <si>
    <t>taxes annexes</t>
  </si>
  <si>
    <t>Total taxes</t>
  </si>
  <si>
    <t>Ensemble</t>
  </si>
  <si>
    <t>Taxes "ménages"</t>
  </si>
  <si>
    <t>Produit</t>
  </si>
  <si>
    <t>Taux moyen</t>
  </si>
  <si>
    <t>Valeur</t>
  </si>
  <si>
    <t>Secteur co (y compris syndicats)</t>
  </si>
  <si>
    <t>Taxe sur le foncier bâti (FB)</t>
  </si>
  <si>
    <t>Type de taxe et de base</t>
  </si>
  <si>
    <t>Bases nettes</t>
  </si>
  <si>
    <t xml:space="preserve">  Secteur communal</t>
  </si>
  <si>
    <t>en millions €</t>
  </si>
  <si>
    <t>Taxes annexes</t>
  </si>
  <si>
    <t>Taxe foncière sur les propriétés bâties (FB)</t>
  </si>
  <si>
    <t>en %</t>
  </si>
  <si>
    <t>Évolution</t>
  </si>
  <si>
    <t>dont part incitative à la TEOM</t>
  </si>
  <si>
    <t xml:space="preserve">En % </t>
  </si>
  <si>
    <t>Taxe d'habitation sur les logements vacants ( TH-LV)</t>
  </si>
  <si>
    <t>Taxe d'habitation sur les logements vacants (TH-LV)</t>
  </si>
  <si>
    <t>Taxe d'enlèvement des ordures ménagères (TEOM)</t>
  </si>
  <si>
    <t xml:space="preserve">  bases communales (et taux moyens)</t>
  </si>
  <si>
    <t xml:space="preserve">  bases syndicales (et taux moyen)</t>
  </si>
  <si>
    <t xml:space="preserve">  bases syndicales (et taux moyen) </t>
  </si>
  <si>
    <t>Régions et CTU</t>
  </si>
  <si>
    <t>(c) Par collectivité réellement bénéficiaire, après reversement des GFP aux syndicats.</t>
  </si>
  <si>
    <t>Source : DGCL. Données : DGFiP, REI.</t>
  </si>
  <si>
    <t>Impôts 
économiques</t>
  </si>
  <si>
    <t>GEMAPI (secteur communal)</t>
  </si>
  <si>
    <t>(a) Y compris métropole de Lyon.</t>
  </si>
  <si>
    <t>(b) La base du secteur communal est la somme des bases communales et intercommunales en FPU, en ZAE et en ZDE.</t>
  </si>
  <si>
    <t xml:space="preserve">(c) Pour chaque type de collectivité, les taux moyens "statistiques" sont calculés en divisant la somme des produits réellement perçus par la somme de leurs bases. Les produits réellement perçus intègrent les "gains et pertes", les lissages depuis 2017, et les produits des taxes additionnelles ou des majorations. Ils peuvent donc différer des taux votés. </t>
  </si>
  <si>
    <t xml:space="preserve">Évolution du produit </t>
  </si>
  <si>
    <t>Effet base*</t>
  </si>
  <si>
    <t>Effet taux*</t>
  </si>
  <si>
    <t xml:space="preserve">EPCI à FP (y compris MGP) </t>
  </si>
  <si>
    <t xml:space="preserve">Secteur communal </t>
  </si>
  <si>
    <t>Taxe d'habitation sur les logements vacants (THLV)</t>
  </si>
  <si>
    <t xml:space="preserve">Cotisation foncière des entreprises (CFE) </t>
  </si>
  <si>
    <t xml:space="preserve"> FA : fiscalité additionnelle ; FPU : fiscalité professionnelle unique.</t>
  </si>
  <si>
    <t>(a) Y compris majoration sur les résidences secondaires.</t>
  </si>
  <si>
    <t>Taxe d'habitation (hors LV)</t>
  </si>
  <si>
    <t>Bases</t>
  </si>
  <si>
    <t xml:space="preserve">Evolution </t>
  </si>
  <si>
    <t>Indice 100</t>
  </si>
  <si>
    <t>Taxe foncière (bâti) (FB)</t>
  </si>
  <si>
    <t>Taxe foncière (non bâti) (FNB)</t>
  </si>
  <si>
    <t>Membres d'un EPCI à FA</t>
  </si>
  <si>
    <t xml:space="preserve"> Membres d'un EPCI à FPU </t>
  </si>
  <si>
    <t xml:space="preserve"> à FA</t>
  </si>
  <si>
    <t xml:space="preserve">à FPU </t>
  </si>
  <si>
    <t>Source : DGCL. Données DGFIP, REI.</t>
  </si>
  <si>
    <t>&lt;- Attention: sans Gemapi</t>
  </si>
  <si>
    <t>&lt;- Attention: sans Tasa</t>
  </si>
  <si>
    <t>TH sur les logements vacants (THLV)</t>
  </si>
  <si>
    <t>Sous-total contributions directes</t>
  </si>
  <si>
    <t>Ensemble des 3
« Taxes ménages »</t>
  </si>
  <si>
    <t>Collectivités selon le type de fiscalité 
(y compris les syndicats à contributions fiscalisées)</t>
  </si>
  <si>
    <r>
      <t xml:space="preserve">Taxe d'habitation (TH) </t>
    </r>
    <r>
      <rPr>
        <b/>
        <vertAlign val="superscript"/>
        <sz val="10"/>
        <rFont val="Marianne"/>
        <family val="3"/>
      </rPr>
      <t xml:space="preserve">(a) </t>
    </r>
  </si>
  <si>
    <r>
      <t xml:space="preserve">  bases intercommunales</t>
    </r>
    <r>
      <rPr>
        <vertAlign val="superscript"/>
        <sz val="10"/>
        <rFont val="Marianne"/>
        <family val="3"/>
      </rPr>
      <t xml:space="preserve"> (a)</t>
    </r>
    <r>
      <rPr>
        <sz val="10"/>
        <rFont val="Marianne"/>
        <family val="3"/>
      </rPr>
      <t xml:space="preserve"> (et taux moyen)</t>
    </r>
  </si>
  <si>
    <r>
      <t>Taxe d'enlèvement des ordures ménagères (TEOM)</t>
    </r>
    <r>
      <rPr>
        <vertAlign val="superscript"/>
        <sz val="9"/>
        <color theme="1"/>
        <rFont val="Marianne"/>
        <family val="3"/>
      </rPr>
      <t xml:space="preserve"> (c)</t>
    </r>
  </si>
  <si>
    <t>Tableau 1 - évolution Montant</t>
  </si>
  <si>
    <t xml:space="preserve">TEOM </t>
  </si>
  <si>
    <t>Réforme TH - Effet net des coefficients correcteurs (FB)</t>
  </si>
  <si>
    <t>Effet coefficients correcteurs - prélèvements (FB)</t>
  </si>
  <si>
    <t>Effet coefficients correcteurs - versements (FB)</t>
  </si>
  <si>
    <t>GFP et Syndicats</t>
  </si>
  <si>
    <r>
      <t xml:space="preserve">Ensemble des taxes </t>
    </r>
    <r>
      <rPr>
        <b/>
        <sz val="10"/>
        <color theme="1"/>
        <rFont val="Marianne"/>
        <family val="3"/>
      </rPr>
      <t>«</t>
    </r>
    <r>
      <rPr>
        <b/>
        <i/>
        <sz val="10"/>
        <color theme="1"/>
        <rFont val="Marianne"/>
        <family val="3"/>
      </rPr>
      <t xml:space="preserve"> ménages </t>
    </r>
    <r>
      <rPr>
        <b/>
        <sz val="10"/>
        <color theme="1"/>
        <rFont val="Marianne"/>
        <family val="3"/>
      </rPr>
      <t>»</t>
    </r>
  </si>
  <si>
    <t>Ensemble des impôts « économiques »</t>
  </si>
  <si>
    <t>Ensemble des taxes « ménages »</t>
  </si>
  <si>
    <t>Taxe foncière sur les propriétés non bâties (FNB)</t>
  </si>
  <si>
    <t>Taxe sur le foncier non bâti (FNB &amp; add)</t>
  </si>
  <si>
    <r>
      <t>Taxe sur le foncier non bâti (FNB)</t>
    </r>
    <r>
      <rPr>
        <vertAlign val="superscript"/>
        <sz val="9"/>
        <color theme="1"/>
        <rFont val="Marianne"/>
        <family val="3"/>
      </rPr>
      <t xml:space="preserve"> (b)</t>
    </r>
  </si>
  <si>
    <r>
      <t xml:space="preserve">Taxe d'habitation (TH) </t>
    </r>
    <r>
      <rPr>
        <vertAlign val="superscript"/>
        <sz val="9"/>
        <color theme="1"/>
        <rFont val="Marianne"/>
        <family val="3"/>
      </rPr>
      <t>(a)</t>
    </r>
  </si>
  <si>
    <t>Source : DGCL. Données DGFiP, REI.</t>
  </si>
  <si>
    <t>TASA (Région IdF)</t>
  </si>
  <si>
    <t>vérif</t>
  </si>
  <si>
    <t>Structures 2021</t>
  </si>
  <si>
    <t>Taxe sur le foncier bâti (FB &amp; coeff corr)</t>
  </si>
  <si>
    <t>Taxes annexes : 
GEMAPI + TASA</t>
  </si>
  <si>
    <t>En Md€</t>
  </si>
  <si>
    <t>Taxe d'habitation (TH et TH-LV)</t>
  </si>
  <si>
    <t>Réforme TH - Fraction de TVA nette</t>
  </si>
  <si>
    <r>
      <t>GFP</t>
    </r>
    <r>
      <rPr>
        <i/>
        <vertAlign val="superscript"/>
        <sz val="10"/>
        <color theme="1"/>
        <rFont val="Marianne"/>
        <family val="3"/>
      </rPr>
      <t xml:space="preserve"> (d)</t>
    </r>
  </si>
  <si>
    <t>Exercice 2022
Montants des produits, en M€</t>
  </si>
  <si>
    <t>2022 / 2021
Évolution des produits, en %</t>
  </si>
  <si>
    <t>Réformes fiscales - Fraction de TVA</t>
  </si>
  <si>
    <t>(d) La métropole de Lyon et les EPT de la métropole du grand Paris (MGP) sont assimilés aux GFP.</t>
  </si>
  <si>
    <t>TOTAL yc Fraction de TVA</t>
  </si>
  <si>
    <t>2022 / 2021
Montants des produits, en M€</t>
  </si>
  <si>
    <t xml:space="preserve">  bases THRS communales (et taux moyen)</t>
  </si>
  <si>
    <t xml:space="preserve">  bases THRP et THRS syndicales (et taux moyen)</t>
  </si>
  <si>
    <r>
      <t xml:space="preserve">  bases THRS intercommunales</t>
    </r>
    <r>
      <rPr>
        <vertAlign val="superscript"/>
        <sz val="10"/>
        <rFont val="Marianne"/>
        <family val="3"/>
      </rPr>
      <t xml:space="preserve"> (a)</t>
    </r>
    <r>
      <rPr>
        <sz val="10"/>
        <rFont val="Marianne"/>
        <family val="3"/>
      </rPr>
      <t xml:space="preserve"> (et taux moyen)</t>
    </r>
  </si>
  <si>
    <t xml:space="preserve">  bases communales (et taux moyen) </t>
  </si>
  <si>
    <r>
      <t xml:space="preserve">  bases syndicales et intercommunales</t>
    </r>
    <r>
      <rPr>
        <vertAlign val="superscript"/>
        <sz val="10"/>
        <rFont val="Marianne"/>
        <family val="3"/>
      </rPr>
      <t>(a)</t>
    </r>
    <r>
      <rPr>
        <sz val="10"/>
        <rFont val="Marianne"/>
        <family val="3"/>
      </rPr>
      <t xml:space="preserve"> (et taux moyen)</t>
    </r>
  </si>
  <si>
    <t>Montants 2022</t>
  </si>
  <si>
    <t>Taux 2022</t>
  </si>
  <si>
    <t>Tableau 2 - Bases nettes d'imposition et taux moyens d'imposition en 2022</t>
  </si>
  <si>
    <t>nc</t>
  </si>
  <si>
    <t>Graphique 1 :  Produits de la fiscalité directe locale et montant des transfers de TVA, selon le niveau de collectivités bénéficiaires, en 2021 et 2022</t>
  </si>
  <si>
    <t>Structures 2022</t>
  </si>
  <si>
    <t>Graphique 2 : Répartition en 2021 et 2022 des différentes taxes directes locales, selon le niveau de collectivités bénéficiaires</t>
  </si>
  <si>
    <t>Graphique 6 : Produits de la fiscalité directe locale, selon le type de taxes, de 2014 à 2022</t>
  </si>
  <si>
    <t>Graphique 4 : Produits de la fiscalité directe locale selon le niveau de collectivité, de 2018 à 2022</t>
  </si>
  <si>
    <t>Graphique 5 : Produits de la fiscalité directe locale, selon le type de taxes, en 2021 et 2022</t>
  </si>
  <si>
    <t>GEMAPI - TASA</t>
  </si>
  <si>
    <t>FB &amp; coeff. corr.</t>
  </si>
  <si>
    <t>TH &amp; THLV</t>
  </si>
  <si>
    <t>Graphique 7 : Evolution des produits, des bases et des taux moyens des différentes taxes, de 2014 à 2022</t>
  </si>
  <si>
    <t>Tableau 3 - Décomposition de l'évolution des produits des taxes en 2022 : effet base et effet taux (en %)</t>
  </si>
  <si>
    <t>(b) Y compris taxe additionnelle.</t>
  </si>
  <si>
    <r>
      <t xml:space="preserve">Taxe sur le foncier non bâti (FnB) </t>
    </r>
    <r>
      <rPr>
        <b/>
        <vertAlign val="superscript"/>
        <sz val="10"/>
        <rFont val="Marianne"/>
        <family val="3"/>
      </rPr>
      <t>(b)</t>
    </r>
  </si>
  <si>
    <t>(c) Y compris la part incitative.</t>
  </si>
  <si>
    <t>(a) Y compris majorations des résidences secondaires (168 M€) et hors produit TH perçu par l'État (2,9 Md€).</t>
  </si>
  <si>
    <t>(b) Y compris la taxe additionnelle au foncier non bâti (89 M€).</t>
  </si>
  <si>
    <t>* Lorsqu'un groupement instaure une taxe qui n'existait pas l'année précédente, cette instauration est intégralement comptée dans l'effet taux. On considère que la base préexistait, mais qu'elle était affectée d'un taux nul.</t>
  </si>
  <si>
    <r>
      <t>Taxe d'enlèvement des ordures ménagères (TEOM)</t>
    </r>
    <r>
      <rPr>
        <b/>
        <vertAlign val="superscript"/>
        <sz val="10"/>
        <rFont val="Marianne"/>
        <family val="3"/>
      </rPr>
      <t>(c)</t>
    </r>
  </si>
  <si>
    <r>
      <t xml:space="preserve">Taux moyens 
</t>
    </r>
    <r>
      <rPr>
        <b/>
        <sz val="10"/>
        <rFont val="Marianne"/>
        <family val="3"/>
      </rPr>
      <t xml:space="preserve">« </t>
    </r>
    <r>
      <rPr>
        <b/>
        <i/>
        <sz val="10"/>
        <rFont val="Marianne"/>
        <family val="3"/>
      </rPr>
      <t xml:space="preserve">statistiques </t>
    </r>
    <r>
      <rPr>
        <b/>
        <sz val="10"/>
        <rFont val="Marianne"/>
        <family val="3"/>
      </rPr>
      <t>»</t>
    </r>
    <r>
      <rPr>
        <b/>
        <i/>
        <vertAlign val="superscript"/>
        <sz val="10"/>
        <rFont val="Marianne"/>
        <family val="3"/>
      </rPr>
      <t xml:space="preserve"> (d)</t>
    </r>
  </si>
  <si>
    <r>
      <t xml:space="preserve">Taxe d'habitation (THRS et THRP) </t>
    </r>
    <r>
      <rPr>
        <b/>
        <vertAlign val="superscript"/>
        <sz val="10"/>
        <color indexed="12"/>
        <rFont val="Marianne"/>
        <family val="3"/>
      </rPr>
      <t>(b)</t>
    </r>
  </si>
  <si>
    <r>
      <t xml:space="preserve"> Secteur communal </t>
    </r>
    <r>
      <rPr>
        <i/>
        <vertAlign val="superscript"/>
        <sz val="10"/>
        <rFont val="Marianne"/>
        <family val="3"/>
      </rPr>
      <t>(c)</t>
    </r>
  </si>
  <si>
    <t/>
  </si>
  <si>
    <t>Taxe foncière (bâti) (FB) - Ebsemble</t>
  </si>
  <si>
    <t>CFE - Secteur co (y compris syndicats)</t>
  </si>
  <si>
    <t>TEOM - Secteur co (y compris syndicats)</t>
  </si>
  <si>
    <t>Tableau 1 - Fiscalité directe locale en 2022 : produits et évolution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</si>
</sst>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quot; %&quot;;\-0.0&quot; %&quot;"/>
    <numFmt numFmtId="166" formatCode="\+0.00&quot; pt&quot;;\-0.00&quot; pt&quot;"/>
    <numFmt numFmtId="167" formatCode="0.0"/>
    <numFmt numFmtId="168" formatCode="0.0%"/>
    <numFmt numFmtId="169" formatCode="_-* #,##0\ _€_-;\-* #,##0\ _€_-;_-* &quot;-&quot;??\ _€_-;_-@_-"/>
    <numFmt numFmtId="170" formatCode="\+0.0%;\-0.0%"/>
    <numFmt numFmtId="171" formatCode="\+0.0;\-0.0"/>
    <numFmt numFmtId="172" formatCode="#,##0.0"/>
    <numFmt numFmtId="173" formatCode="\+0.0&quot; &quot;%;\-0.0&quot; &quot;%"/>
    <numFmt numFmtId="174" formatCode="\+0.00;\-0.00"/>
    <numFmt numFmtId="175" formatCode="_-* #,##0.0\ _€_-;\-* #,##0.0\ _€_-;_-* &quot;-&quot;??\ _€_-;_-@_-"/>
  </numFmts>
  <fonts count="33" x14ac:knownFonts="1">
    <font>
      <sz val="11"/>
      <color theme="1"/>
      <name val="Calibri"/>
      <family val="2"/>
      <scheme val="minor"/>
    </font>
    <font>
      <sz val="11"/>
      <color theme="1"/>
      <name val="Calibri"/>
      <family val="2"/>
      <scheme val="minor"/>
    </font>
    <font>
      <sz val="10"/>
      <name val="Arial"/>
      <family val="2"/>
    </font>
    <font>
      <sz val="12"/>
      <name val="MS Sans Serif"/>
      <family val="2"/>
    </font>
    <font>
      <i/>
      <sz val="8"/>
      <color theme="1"/>
      <name val="Marianne"/>
      <family val="3"/>
    </font>
    <font>
      <b/>
      <sz val="10"/>
      <name val="Marianne"/>
      <family val="3"/>
    </font>
    <font>
      <i/>
      <sz val="8"/>
      <name val="Marianne"/>
      <family val="3"/>
    </font>
    <font>
      <sz val="8"/>
      <color theme="1"/>
      <name val="Marianne"/>
      <family val="3"/>
    </font>
    <font>
      <sz val="10"/>
      <name val="Marianne"/>
      <family val="3"/>
    </font>
    <font>
      <b/>
      <sz val="10"/>
      <color theme="1"/>
      <name val="Marianne"/>
      <family val="3"/>
    </font>
    <font>
      <sz val="10"/>
      <color rgb="FFFF0000"/>
      <name val="Marianne"/>
      <family val="3"/>
    </font>
    <font>
      <sz val="10"/>
      <color theme="1"/>
      <name val="Marianne"/>
      <family val="3"/>
    </font>
    <font>
      <i/>
      <sz val="10"/>
      <color theme="1"/>
      <name val="Marianne"/>
      <family val="3"/>
    </font>
    <font>
      <i/>
      <vertAlign val="superscript"/>
      <sz val="10"/>
      <color theme="1"/>
      <name val="Marianne"/>
      <family val="3"/>
    </font>
    <font>
      <b/>
      <i/>
      <sz val="10"/>
      <color theme="1"/>
      <name val="Marianne"/>
      <family val="3"/>
    </font>
    <font>
      <i/>
      <sz val="10"/>
      <name val="Marianne"/>
      <family val="3"/>
    </font>
    <font>
      <b/>
      <vertAlign val="superscript"/>
      <sz val="10"/>
      <name val="Marianne"/>
      <family val="3"/>
    </font>
    <font>
      <i/>
      <sz val="10"/>
      <color rgb="FFFF0000"/>
      <name val="Marianne"/>
      <family val="3"/>
    </font>
    <font>
      <b/>
      <u/>
      <sz val="10"/>
      <color theme="1"/>
      <name val="Marianne"/>
      <family val="3"/>
    </font>
    <font>
      <b/>
      <i/>
      <sz val="10"/>
      <name val="Marianne"/>
      <family val="3"/>
    </font>
    <font>
      <b/>
      <i/>
      <vertAlign val="superscript"/>
      <sz val="10"/>
      <name val="Marianne"/>
      <family val="3"/>
    </font>
    <font>
      <b/>
      <sz val="10"/>
      <color indexed="12"/>
      <name val="Marianne"/>
      <family val="3"/>
    </font>
    <font>
      <vertAlign val="superscript"/>
      <sz val="10"/>
      <name val="Marianne"/>
      <family val="3"/>
    </font>
    <font>
      <i/>
      <vertAlign val="superscript"/>
      <sz val="10"/>
      <name val="Marianne"/>
      <family val="3"/>
    </font>
    <font>
      <b/>
      <sz val="10"/>
      <color rgb="FFFF0000"/>
      <name val="Marianne"/>
      <family val="3"/>
    </font>
    <font>
      <sz val="9"/>
      <color theme="1"/>
      <name val="Marianne"/>
      <family val="3"/>
    </font>
    <font>
      <vertAlign val="superscript"/>
      <sz val="9"/>
      <color theme="1"/>
      <name val="Marianne"/>
      <family val="3"/>
    </font>
    <font>
      <i/>
      <sz val="9"/>
      <color theme="1"/>
      <name val="Marianne"/>
      <family val="3"/>
    </font>
    <font>
      <i/>
      <sz val="9"/>
      <name val="Marianne"/>
      <family val="3"/>
    </font>
    <font>
      <sz val="9"/>
      <name val="Marianne"/>
      <family val="3"/>
    </font>
    <font>
      <b/>
      <i/>
      <sz val="8"/>
      <color theme="1"/>
      <name val="Marianne"/>
      <family val="3"/>
    </font>
    <font>
      <sz val="9"/>
      <color rgb="FFFF0000"/>
      <name val="Marianne"/>
      <family val="3"/>
    </font>
    <font>
      <b/>
      <vertAlign val="superscript"/>
      <sz val="10"/>
      <color indexed="12"/>
      <name val="Marianne"/>
      <family val="3"/>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tted">
        <color auto="1"/>
      </top>
      <bottom/>
      <diagonal/>
    </border>
    <border>
      <left/>
      <right/>
      <top/>
      <bottom style="dotted">
        <color auto="1"/>
      </bottom>
      <diagonal/>
    </border>
    <border>
      <left/>
      <right/>
      <top style="dotted">
        <color auto="1"/>
      </top>
      <bottom style="dotted">
        <color auto="1"/>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164" fontId="1" fillId="0" borderId="0" applyFont="0" applyFill="0" applyBorder="0" applyAlignment="0" applyProtection="0"/>
    <xf numFmtId="0" fontId="2" fillId="0" borderId="0"/>
    <xf numFmtId="0" fontId="3" fillId="0" borderId="0"/>
  </cellStyleXfs>
  <cellXfs count="322">
    <xf numFmtId="0" fontId="0" fillId="0" borderId="0" xfId="0"/>
    <xf numFmtId="0" fontId="9" fillId="2" borderId="0" xfId="0" applyFont="1" applyFill="1" applyAlignment="1">
      <alignment vertical="center"/>
    </xf>
    <xf numFmtId="0" fontId="11" fillId="2" borderId="0" xfId="0" applyFont="1" applyFill="1" applyAlignment="1">
      <alignment vertical="center"/>
    </xf>
    <xf numFmtId="168" fontId="11" fillId="2" borderId="0" xfId="1" applyNumberFormat="1" applyFont="1" applyFill="1" applyAlignment="1">
      <alignment vertical="center"/>
    </xf>
    <xf numFmtId="0" fontId="9"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3" fontId="12" fillId="2" borderId="0" xfId="0" applyNumberFormat="1" applyFont="1" applyFill="1" applyAlignment="1">
      <alignment horizontal="right" vertical="center" indent="1"/>
    </xf>
    <xf numFmtId="3" fontId="11" fillId="2" borderId="0" xfId="0" applyNumberFormat="1" applyFont="1" applyFill="1" applyAlignment="1">
      <alignment horizontal="right" vertical="center" indent="1"/>
    </xf>
    <xf numFmtId="3" fontId="11" fillId="2" borderId="0" xfId="0" applyNumberFormat="1" applyFont="1" applyFill="1" applyAlignment="1">
      <alignment vertical="center"/>
    </xf>
    <xf numFmtId="0" fontId="14" fillId="2" borderId="1" xfId="0" applyFont="1" applyFill="1" applyBorder="1" applyAlignment="1">
      <alignment horizontal="left" vertical="center"/>
    </xf>
    <xf numFmtId="3" fontId="14" fillId="0" borderId="1" xfId="0" applyNumberFormat="1" applyFont="1" applyFill="1" applyBorder="1" applyAlignment="1">
      <alignment horizontal="right" vertical="center" indent="1"/>
    </xf>
    <xf numFmtId="3" fontId="14" fillId="2" borderId="1" xfId="0" applyNumberFormat="1" applyFont="1" applyFill="1" applyBorder="1" applyAlignment="1">
      <alignment horizontal="right" vertical="center" indent="1"/>
    </xf>
    <xf numFmtId="3" fontId="9" fillId="2" borderId="1" xfId="0" applyNumberFormat="1" applyFont="1" applyFill="1" applyBorder="1" applyAlignment="1">
      <alignment horizontal="right" vertical="center" indent="1"/>
    </xf>
    <xf numFmtId="0" fontId="14" fillId="2" borderId="1" xfId="0" applyFont="1" applyFill="1" applyBorder="1" applyAlignment="1">
      <alignment vertical="center"/>
    </xf>
    <xf numFmtId="3" fontId="9" fillId="2" borderId="0" xfId="0" applyNumberFormat="1" applyFont="1" applyFill="1" applyAlignment="1">
      <alignment horizontal="right" vertical="center" indent="1"/>
    </xf>
    <xf numFmtId="0" fontId="14" fillId="2" borderId="2" xfId="0" applyFont="1" applyFill="1" applyBorder="1" applyAlignment="1">
      <alignment vertical="center"/>
    </xf>
    <xf numFmtId="3" fontId="14" fillId="0" borderId="2" xfId="0" applyNumberFormat="1" applyFont="1" applyFill="1" applyBorder="1" applyAlignment="1">
      <alignment horizontal="right" vertical="center" indent="1"/>
    </xf>
    <xf numFmtId="3" fontId="14" fillId="2" borderId="2" xfId="0" applyNumberFormat="1" applyFont="1" applyFill="1" applyBorder="1" applyAlignment="1">
      <alignment horizontal="right" vertical="center" indent="1"/>
    </xf>
    <xf numFmtId="3" fontId="15" fillId="2" borderId="0" xfId="0" applyNumberFormat="1" applyFont="1" applyFill="1" applyAlignment="1">
      <alignment horizontal="right" vertical="center" indent="1"/>
    </xf>
    <xf numFmtId="0" fontId="10" fillId="2" borderId="0" xfId="0" applyFont="1" applyFill="1" applyAlignment="1">
      <alignment vertical="center"/>
    </xf>
    <xf numFmtId="0" fontId="12" fillId="2" borderId="0" xfId="0" applyFont="1" applyFill="1" applyAlignment="1">
      <alignment vertical="center"/>
    </xf>
    <xf numFmtId="0" fontId="9" fillId="2" borderId="2" xfId="0" applyFont="1" applyFill="1" applyBorder="1" applyAlignment="1">
      <alignment vertical="center"/>
    </xf>
    <xf numFmtId="0" fontId="9" fillId="2" borderId="0" xfId="0" applyFont="1" applyFill="1" applyBorder="1" applyAlignment="1">
      <alignment vertical="center"/>
    </xf>
    <xf numFmtId="3" fontId="12" fillId="2" borderId="0" xfId="0" applyNumberFormat="1" applyFont="1" applyFill="1" applyBorder="1" applyAlignment="1">
      <alignment vertical="center"/>
    </xf>
    <xf numFmtId="3" fontId="9" fillId="2" borderId="0" xfId="0" applyNumberFormat="1" applyFont="1" applyFill="1" applyBorder="1" applyAlignment="1">
      <alignment vertical="center"/>
    </xf>
    <xf numFmtId="170" fontId="12" fillId="2" borderId="0" xfId="1" applyNumberFormat="1" applyFont="1" applyFill="1" applyAlignment="1">
      <alignment horizontal="right" vertical="center"/>
    </xf>
    <xf numFmtId="170" fontId="14" fillId="2" borderId="1" xfId="1" applyNumberFormat="1" applyFont="1" applyFill="1" applyBorder="1" applyAlignment="1">
      <alignment horizontal="right" vertical="center" indent="1"/>
    </xf>
    <xf numFmtId="170" fontId="9" fillId="2" borderId="1" xfId="1" applyNumberFormat="1" applyFont="1" applyFill="1" applyBorder="1" applyAlignment="1">
      <alignment horizontal="right" vertical="center" indent="1"/>
    </xf>
    <xf numFmtId="170" fontId="14" fillId="2" borderId="0" xfId="1" applyNumberFormat="1" applyFont="1" applyFill="1" applyAlignment="1">
      <alignment horizontal="right" vertical="center" indent="1"/>
    </xf>
    <xf numFmtId="170" fontId="9" fillId="2" borderId="0" xfId="1" applyNumberFormat="1" applyFont="1" applyFill="1" applyAlignment="1">
      <alignment horizontal="right" vertical="center" indent="1"/>
    </xf>
    <xf numFmtId="170" fontId="14" fillId="2" borderId="2" xfId="1" applyNumberFormat="1" applyFont="1" applyFill="1" applyBorder="1" applyAlignment="1">
      <alignment horizontal="right" vertical="center" indent="1"/>
    </xf>
    <xf numFmtId="170" fontId="9" fillId="2" borderId="2" xfId="1" applyNumberFormat="1" applyFont="1" applyFill="1" applyBorder="1" applyAlignment="1">
      <alignment horizontal="right" vertical="center" indent="1"/>
    </xf>
    <xf numFmtId="165" fontId="12" fillId="2" borderId="0" xfId="0" applyNumberFormat="1" applyFont="1" applyFill="1" applyBorder="1" applyAlignment="1">
      <alignment vertical="center"/>
    </xf>
    <xf numFmtId="165" fontId="9" fillId="2" borderId="0" xfId="0" applyNumberFormat="1" applyFont="1" applyFill="1" applyBorder="1" applyAlignment="1">
      <alignment vertical="center"/>
    </xf>
    <xf numFmtId="0" fontId="11" fillId="0" borderId="0" xfId="0" applyFont="1"/>
    <xf numFmtId="0" fontId="11" fillId="2" borderId="0" xfId="0" applyFont="1" applyFill="1" applyBorder="1" applyAlignment="1">
      <alignment vertical="center"/>
    </xf>
    <xf numFmtId="0" fontId="11" fillId="2" borderId="0" xfId="0" applyFont="1" applyFill="1" applyAlignment="1">
      <alignment horizontal="left" vertical="center"/>
    </xf>
    <xf numFmtId="0" fontId="9" fillId="0" borderId="0" xfId="0" applyFont="1" applyAlignment="1">
      <alignment vertical="center"/>
    </xf>
    <xf numFmtId="0" fontId="11" fillId="0" borderId="0" xfId="0" applyFont="1" applyAlignment="1">
      <alignment vertical="center"/>
    </xf>
    <xf numFmtId="3" fontId="11" fillId="0" borderId="0" xfId="0" applyNumberFormat="1" applyFont="1" applyAlignment="1">
      <alignment horizontal="right" vertical="center" indent="1"/>
    </xf>
    <xf numFmtId="0" fontId="11" fillId="0" borderId="1" xfId="0" applyFont="1" applyBorder="1" applyAlignment="1">
      <alignment vertical="center" wrapText="1"/>
    </xf>
    <xf numFmtId="0" fontId="9" fillId="0" borderId="0" xfId="0" applyFont="1"/>
    <xf numFmtId="168" fontId="11" fillId="0" borderId="0" xfId="1" applyNumberFormat="1" applyFont="1"/>
    <xf numFmtId="0" fontId="12" fillId="0" borderId="0" xfId="0" applyFont="1"/>
    <xf numFmtId="3" fontId="12" fillId="0" borderId="0" xfId="0" applyNumberFormat="1" applyFont="1"/>
    <xf numFmtId="4" fontId="12" fillId="0" borderId="0" xfId="0" applyNumberFormat="1" applyFont="1"/>
    <xf numFmtId="174" fontId="12" fillId="0" borderId="0" xfId="0" applyNumberFormat="1" applyFont="1"/>
    <xf numFmtId="167" fontId="12" fillId="0" borderId="0" xfId="0" applyNumberFormat="1" applyFont="1"/>
    <xf numFmtId="0" fontId="11" fillId="3" borderId="0" xfId="0" applyFont="1" applyFill="1"/>
    <xf numFmtId="0" fontId="11" fillId="0" borderId="0" xfId="0" applyFont="1" applyFill="1"/>
    <xf numFmtId="167" fontId="11" fillId="0" borderId="0" xfId="0" applyNumberFormat="1" applyFont="1" applyFill="1"/>
    <xf numFmtId="0" fontId="9" fillId="0" borderId="0" xfId="0" applyFont="1" applyFill="1"/>
    <xf numFmtId="3" fontId="11" fillId="0" borderId="0" xfId="0" applyNumberFormat="1" applyFont="1" applyFill="1"/>
    <xf numFmtId="1" fontId="11" fillId="0" borderId="0" xfId="0" applyNumberFormat="1" applyFont="1" applyFill="1"/>
    <xf numFmtId="167" fontId="9" fillId="0" borderId="0" xfId="0" applyNumberFormat="1" applyFont="1" applyFill="1"/>
    <xf numFmtId="0" fontId="9" fillId="0" borderId="0" xfId="0" applyFont="1" applyAlignment="1">
      <alignment horizontal="left" vertical="center"/>
    </xf>
    <xf numFmtId="0" fontId="9" fillId="0" borderId="2" xfId="0" applyFont="1" applyBorder="1" applyAlignment="1">
      <alignment vertical="center" wrapText="1"/>
    </xf>
    <xf numFmtId="0" fontId="1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xf>
    <xf numFmtId="9" fontId="11" fillId="0" borderId="0" xfId="1" applyFont="1" applyAlignment="1">
      <alignment vertical="center"/>
    </xf>
    <xf numFmtId="0" fontId="14" fillId="0" borderId="2" xfId="0" applyFont="1" applyBorder="1" applyAlignment="1">
      <alignment vertical="center"/>
    </xf>
    <xf numFmtId="3" fontId="11" fillId="2" borderId="2" xfId="0" applyNumberFormat="1" applyFont="1" applyFill="1" applyBorder="1" applyAlignment="1">
      <alignment horizontal="right" vertical="center" indent="1"/>
    </xf>
    <xf numFmtId="0" fontId="14" fillId="0" borderId="1" xfId="0" applyFont="1" applyBorder="1" applyAlignment="1">
      <alignment vertical="center"/>
    </xf>
    <xf numFmtId="0" fontId="14" fillId="0" borderId="0" xfId="0" applyFont="1" applyFill="1" applyBorder="1" applyAlignment="1">
      <alignment vertical="center"/>
    </xf>
    <xf numFmtId="3" fontId="11" fillId="0" borderId="0" xfId="0" applyNumberFormat="1" applyFont="1" applyAlignment="1">
      <alignment vertical="center"/>
    </xf>
    <xf numFmtId="169" fontId="11" fillId="0" borderId="0" xfId="5" applyNumberFormat="1" applyFont="1" applyAlignment="1">
      <alignment vertical="center"/>
    </xf>
    <xf numFmtId="169" fontId="10" fillId="0" borderId="0" xfId="5" applyNumberFormat="1" applyFont="1" applyAlignment="1">
      <alignment vertical="center"/>
    </xf>
    <xf numFmtId="0" fontId="18" fillId="2" borderId="0" xfId="0" applyFont="1" applyFill="1" applyAlignment="1">
      <alignment vertical="center"/>
    </xf>
    <xf numFmtId="0" fontId="9" fillId="2" borderId="0" xfId="0" applyFont="1" applyFill="1" applyBorder="1" applyAlignment="1">
      <alignment horizontal="center" vertical="center" wrapText="1"/>
    </xf>
    <xf numFmtId="0" fontId="19" fillId="2" borderId="1" xfId="0" applyFont="1" applyFill="1" applyBorder="1" applyAlignment="1">
      <alignment horizontal="left" vertical="center"/>
    </xf>
    <xf numFmtId="0" fontId="5"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15" fillId="2"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1" fillId="2" borderId="0" xfId="0" applyFont="1" applyFill="1" applyBorder="1" applyAlignment="1">
      <alignment vertical="center" wrapText="1"/>
    </xf>
    <xf numFmtId="0" fontId="21" fillId="2" borderId="3" xfId="0" applyFont="1" applyFill="1" applyBorder="1" applyAlignment="1">
      <alignment horizontal="left" vertical="center"/>
    </xf>
    <xf numFmtId="169" fontId="8" fillId="2" borderId="0" xfId="5" applyNumberFormat="1" applyFont="1" applyFill="1" applyBorder="1" applyAlignment="1">
      <alignment horizontal="center" vertical="center"/>
    </xf>
    <xf numFmtId="170" fontId="8" fillId="2" borderId="6" xfId="1" applyNumberFormat="1" applyFont="1" applyFill="1" applyBorder="1" applyAlignment="1">
      <alignment horizontal="center" vertical="center"/>
    </xf>
    <xf numFmtId="4" fontId="8" fillId="0" borderId="0" xfId="5" applyNumberFormat="1" applyFont="1" applyFill="1" applyBorder="1" applyAlignment="1">
      <alignment horizontal="center" vertical="center"/>
    </xf>
    <xf numFmtId="166" fontId="8" fillId="0" borderId="3" xfId="5" applyNumberFormat="1" applyFont="1" applyFill="1" applyBorder="1" applyAlignment="1">
      <alignment horizontal="right" vertical="center"/>
    </xf>
    <xf numFmtId="0" fontId="15" fillId="2" borderId="6" xfId="0" applyFont="1" applyFill="1" applyBorder="1" applyAlignment="1">
      <alignment horizontal="left" vertical="center"/>
    </xf>
    <xf numFmtId="173" fontId="15" fillId="2" borderId="6" xfId="1" applyNumberFormat="1" applyFont="1" applyFill="1" applyBorder="1" applyAlignment="1">
      <alignment horizontal="right" vertical="center" indent="1"/>
    </xf>
    <xf numFmtId="166" fontId="15" fillId="0" borderId="6" xfId="5" applyNumberFormat="1" applyFont="1" applyFill="1" applyBorder="1" applyAlignment="1">
      <alignment horizontal="right" vertical="center" indent="1"/>
    </xf>
    <xf numFmtId="175" fontId="11" fillId="2" borderId="0" xfId="0" applyNumberFormat="1" applyFont="1" applyFill="1" applyBorder="1" applyAlignment="1">
      <alignment vertical="center"/>
    </xf>
    <xf numFmtId="169" fontId="8" fillId="0" borderId="0" xfId="5" applyNumberFormat="1" applyFont="1" applyFill="1" applyBorder="1" applyAlignment="1">
      <alignment horizontal="right" vertical="center" indent="1"/>
    </xf>
    <xf numFmtId="173" fontId="8" fillId="2" borderId="6" xfId="1" applyNumberFormat="1" applyFont="1" applyFill="1" applyBorder="1" applyAlignment="1">
      <alignment horizontal="right" vertical="center" indent="1"/>
    </xf>
    <xf numFmtId="166" fontId="8" fillId="0" borderId="6" xfId="5" applyNumberFormat="1" applyFont="1" applyFill="1" applyBorder="1" applyAlignment="1">
      <alignment horizontal="right" vertical="center" indent="1"/>
    </xf>
    <xf numFmtId="10" fontId="11" fillId="2" borderId="0" xfId="1" applyNumberFormat="1" applyFont="1" applyFill="1" applyBorder="1" applyAlignment="1">
      <alignment vertical="center"/>
    </xf>
    <xf numFmtId="0" fontId="8" fillId="2" borderId="6" xfId="0" applyFont="1" applyFill="1" applyBorder="1" applyAlignment="1">
      <alignment horizontal="left" vertical="center"/>
    </xf>
    <xf numFmtId="4" fontId="11" fillId="0" borderId="0" xfId="1" applyNumberFormat="1" applyFont="1" applyFill="1" applyBorder="1" applyAlignment="1">
      <alignment horizontal="right" vertical="center" indent="1"/>
    </xf>
    <xf numFmtId="0" fontId="15" fillId="2" borderId="9" xfId="0" applyFont="1" applyFill="1" applyBorder="1" applyAlignment="1">
      <alignment horizontal="left" vertical="center"/>
    </xf>
    <xf numFmtId="169" fontId="15" fillId="0" borderId="1" xfId="5" applyNumberFormat="1" applyFont="1" applyFill="1" applyBorder="1" applyAlignment="1">
      <alignment horizontal="right" vertical="center" indent="1"/>
    </xf>
    <xf numFmtId="173" fontId="15" fillId="2" borderId="9" xfId="1" applyNumberFormat="1" applyFont="1" applyFill="1" applyBorder="1" applyAlignment="1">
      <alignment horizontal="right" vertical="center" indent="1"/>
    </xf>
    <xf numFmtId="4" fontId="15" fillId="0" borderId="1" xfId="1" applyNumberFormat="1" applyFont="1" applyFill="1" applyBorder="1" applyAlignment="1">
      <alignment horizontal="right" vertical="center" indent="1"/>
    </xf>
    <xf numFmtId="0" fontId="21" fillId="2" borderId="6" xfId="0" applyFont="1" applyFill="1" applyBorder="1" applyAlignment="1">
      <alignment horizontal="left" vertical="center"/>
    </xf>
    <xf numFmtId="169" fontId="8" fillId="2" borderId="0" xfId="5" applyNumberFormat="1" applyFont="1" applyFill="1" applyBorder="1" applyAlignment="1">
      <alignment horizontal="right" vertical="center" indent="1"/>
    </xf>
    <xf numFmtId="4" fontId="8" fillId="0" borderId="0" xfId="1" applyNumberFormat="1" applyFont="1" applyFill="1" applyBorder="1" applyAlignment="1">
      <alignment horizontal="right" vertical="center" indent="1"/>
    </xf>
    <xf numFmtId="4" fontId="15" fillId="0" borderId="0" xfId="1" applyNumberFormat="1" applyFont="1" applyFill="1" applyBorder="1" applyAlignment="1">
      <alignment horizontal="right" vertical="center" indent="1"/>
    </xf>
    <xf numFmtId="169" fontId="15" fillId="2" borderId="0" xfId="5" applyNumberFormat="1" applyFont="1" applyFill="1" applyBorder="1" applyAlignment="1">
      <alignment horizontal="right" vertical="center" indent="1"/>
    </xf>
    <xf numFmtId="0" fontId="8" fillId="2" borderId="9" xfId="0" applyFont="1" applyFill="1" applyBorder="1" applyAlignment="1">
      <alignment horizontal="left" vertical="center"/>
    </xf>
    <xf numFmtId="4" fontId="8" fillId="0" borderId="1" xfId="1" applyNumberFormat="1" applyFont="1" applyFill="1" applyBorder="1" applyAlignment="1">
      <alignment horizontal="right" vertical="center" indent="1"/>
    </xf>
    <xf numFmtId="4" fontId="12" fillId="0" borderId="1" xfId="1" applyNumberFormat="1" applyFont="1" applyFill="1" applyBorder="1" applyAlignment="1">
      <alignment horizontal="right" vertical="center" indent="1"/>
    </xf>
    <xf numFmtId="173" fontId="8" fillId="2" borderId="9" xfId="1" applyNumberFormat="1" applyFont="1" applyFill="1" applyBorder="1" applyAlignment="1">
      <alignment horizontal="right" vertical="center" indent="1"/>
    </xf>
    <xf numFmtId="0" fontId="12" fillId="0" borderId="0" xfId="0" applyFont="1" applyAlignment="1">
      <alignment horizontal="left" vertical="center"/>
    </xf>
    <xf numFmtId="0" fontId="24" fillId="4" borderId="0" xfId="0" applyFont="1" applyFill="1" applyAlignment="1">
      <alignment vertical="center"/>
    </xf>
    <xf numFmtId="0" fontId="25" fillId="2" borderId="0" xfId="0" applyFont="1" applyFill="1" applyAlignment="1">
      <alignment vertical="center"/>
    </xf>
    <xf numFmtId="3" fontId="27" fillId="0" borderId="0" xfId="0" applyNumberFormat="1" applyFont="1" applyFill="1" applyAlignment="1">
      <alignment horizontal="right" vertical="center" indent="1"/>
    </xf>
    <xf numFmtId="3" fontId="27" fillId="2" borderId="0" xfId="0" applyNumberFormat="1" applyFont="1" applyFill="1" applyAlignment="1">
      <alignment horizontal="right" vertical="center" indent="1"/>
    </xf>
    <xf numFmtId="3" fontId="25" fillId="2" borderId="0" xfId="0" applyNumberFormat="1" applyFont="1" applyFill="1" applyAlignment="1">
      <alignment horizontal="right" vertical="center" indent="1"/>
    </xf>
    <xf numFmtId="172" fontId="27" fillId="2" borderId="0" xfId="0" applyNumberFormat="1" applyFont="1" applyFill="1" applyAlignment="1">
      <alignment horizontal="right" vertical="center" indent="1"/>
    </xf>
    <xf numFmtId="0" fontId="25" fillId="2" borderId="0" xfId="0" applyFont="1" applyFill="1" applyAlignment="1">
      <alignment horizontal="right" vertical="center" indent="1"/>
    </xf>
    <xf numFmtId="170" fontId="27" fillId="2" borderId="0" xfId="1" applyNumberFormat="1" applyFont="1" applyFill="1" applyAlignment="1">
      <alignment horizontal="right" vertical="center" indent="1"/>
    </xf>
    <xf numFmtId="170" fontId="25" fillId="2" borderId="0" xfId="1" applyNumberFormat="1" applyFont="1" applyFill="1" applyAlignment="1">
      <alignment horizontal="right" vertical="center" indent="1"/>
    </xf>
    <xf numFmtId="170" fontId="28" fillId="2" borderId="0" xfId="1" applyNumberFormat="1" applyFont="1" applyFill="1" applyAlignment="1">
      <alignment horizontal="right" vertical="center" indent="1"/>
    </xf>
    <xf numFmtId="3" fontId="28" fillId="0" borderId="0" xfId="0" applyNumberFormat="1" applyFont="1" applyFill="1" applyAlignment="1">
      <alignment horizontal="right" vertical="center" indent="1"/>
    </xf>
    <xf numFmtId="3" fontId="28" fillId="2" borderId="0" xfId="0" applyNumberFormat="1" applyFont="1" applyFill="1" applyAlignment="1">
      <alignment horizontal="right" vertical="center" indent="1"/>
    </xf>
    <xf numFmtId="3" fontId="4" fillId="0" borderId="0" xfId="0" applyNumberFormat="1" applyFont="1" applyFill="1" applyAlignment="1">
      <alignment horizontal="right" vertical="center" indent="1"/>
    </xf>
    <xf numFmtId="3" fontId="4" fillId="2" borderId="0" xfId="0" applyNumberFormat="1" applyFont="1" applyFill="1" applyAlignment="1">
      <alignment horizontal="right" vertical="center" indent="1"/>
    </xf>
    <xf numFmtId="0" fontId="4" fillId="2" borderId="0" xfId="0" applyFont="1" applyFill="1" applyAlignment="1">
      <alignment horizontal="left" vertical="center" indent="1"/>
    </xf>
    <xf numFmtId="170" fontId="4" fillId="2" borderId="0" xfId="1" applyNumberFormat="1" applyFont="1" applyFill="1" applyAlignment="1">
      <alignment horizontal="right" vertical="center" indent="1"/>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Border="1" applyAlignment="1">
      <alignment vertical="center"/>
    </xf>
    <xf numFmtId="3" fontId="25" fillId="0" borderId="0" xfId="0" applyNumberFormat="1" applyFont="1" applyBorder="1" applyAlignment="1">
      <alignment horizontal="right" vertical="center" indent="1"/>
    </xf>
    <xf numFmtId="3" fontId="25" fillId="0" borderId="0" xfId="5" applyNumberFormat="1" applyFont="1" applyBorder="1" applyAlignment="1">
      <alignment horizontal="right" vertical="center" indent="1"/>
    </xf>
    <xf numFmtId="0" fontId="25" fillId="0" borderId="1" xfId="0" applyFont="1" applyBorder="1" applyAlignment="1">
      <alignment vertical="center"/>
    </xf>
    <xf numFmtId="3" fontId="25" fillId="0" borderId="1" xfId="0" applyNumberFormat="1" applyFont="1" applyBorder="1" applyAlignment="1">
      <alignment horizontal="right" vertical="center" indent="1"/>
    </xf>
    <xf numFmtId="3" fontId="25" fillId="0" borderId="1" xfId="5" applyNumberFormat="1" applyFont="1" applyBorder="1" applyAlignment="1">
      <alignment horizontal="right" vertical="center" indent="1"/>
    </xf>
    <xf numFmtId="0" fontId="25" fillId="0" borderId="11" xfId="0" applyFont="1" applyBorder="1" applyAlignment="1">
      <alignment vertical="center"/>
    </xf>
    <xf numFmtId="3" fontId="25" fillId="0" borderId="11" xfId="0" applyNumberFormat="1" applyFont="1" applyBorder="1" applyAlignment="1">
      <alignment horizontal="right" vertical="center" indent="1"/>
    </xf>
    <xf numFmtId="3" fontId="25" fillId="0" borderId="11" xfId="5" applyNumberFormat="1" applyFont="1" applyBorder="1" applyAlignment="1">
      <alignment horizontal="right" vertical="center" indent="1"/>
    </xf>
    <xf numFmtId="3" fontId="25" fillId="0" borderId="0" xfId="5" applyNumberFormat="1" applyFont="1" applyFill="1" applyBorder="1" applyAlignment="1">
      <alignment horizontal="right" vertical="center" indent="1"/>
    </xf>
    <xf numFmtId="3" fontId="29" fillId="0" borderId="11" xfId="3" applyNumberFormat="1" applyFont="1" applyFill="1" applyBorder="1" applyAlignment="1">
      <alignment horizontal="right" vertical="center" indent="1"/>
    </xf>
    <xf numFmtId="3" fontId="29" fillId="0" borderId="11" xfId="4" applyNumberFormat="1" applyFont="1" applyBorder="1" applyAlignment="1">
      <alignment horizontal="right" vertical="center" indent="1"/>
    </xf>
    <xf numFmtId="3" fontId="29" fillId="0" borderId="1" xfId="4" applyNumberFormat="1" applyFont="1" applyBorder="1" applyAlignment="1">
      <alignment horizontal="right" vertical="center" indent="1"/>
    </xf>
    <xf numFmtId="3" fontId="25" fillId="0" borderId="1" xfId="5" applyNumberFormat="1" applyFont="1" applyFill="1" applyBorder="1" applyAlignment="1">
      <alignment horizontal="right" vertical="center" indent="1"/>
    </xf>
    <xf numFmtId="0" fontId="4" fillId="0" borderId="0" xfId="0" applyFont="1" applyAlignment="1">
      <alignment vertical="center"/>
    </xf>
    <xf numFmtId="0" fontId="9" fillId="2" borderId="0" xfId="0" applyFont="1" applyFill="1" applyAlignment="1">
      <alignment horizontal="left" vertical="center"/>
    </xf>
    <xf numFmtId="0" fontId="10" fillId="2" borderId="0" xfId="0" applyFont="1" applyFill="1" applyAlignment="1">
      <alignment horizontal="right" vertical="center"/>
    </xf>
    <xf numFmtId="172" fontId="11" fillId="2" borderId="0" xfId="0" applyNumberFormat="1" applyFont="1" applyFill="1" applyAlignment="1">
      <alignment vertical="center"/>
    </xf>
    <xf numFmtId="167" fontId="11" fillId="0" borderId="0" xfId="0" applyNumberFormat="1" applyFont="1" applyAlignment="1">
      <alignment vertical="center"/>
    </xf>
    <xf numFmtId="3" fontId="7" fillId="0" borderId="0" xfId="5" applyNumberFormat="1" applyFont="1" applyBorder="1" applyAlignment="1">
      <alignment horizontal="right" vertical="center" indent="1"/>
    </xf>
    <xf numFmtId="3" fontId="30" fillId="2" borderId="0" xfId="0" applyNumberFormat="1" applyFont="1" applyFill="1" applyBorder="1" applyAlignment="1">
      <alignment horizontal="right" vertical="center" indent="1"/>
    </xf>
    <xf numFmtId="171" fontId="12" fillId="0" borderId="0" xfId="0" applyNumberFormat="1" applyFont="1"/>
    <xf numFmtId="0" fontId="12" fillId="0" borderId="0" xfId="0" applyFont="1" applyAlignment="1">
      <alignment vertical="center"/>
    </xf>
    <xf numFmtId="0" fontId="9" fillId="0" borderId="0" xfId="0" applyFont="1" applyBorder="1" applyAlignment="1">
      <alignment horizontal="left" vertical="center"/>
    </xf>
    <xf numFmtId="0" fontId="9" fillId="0" borderId="1" xfId="0" applyFont="1" applyBorder="1" applyAlignment="1">
      <alignment vertical="center"/>
    </xf>
    <xf numFmtId="0" fontId="8" fillId="0" borderId="0" xfId="0" applyFont="1" applyAlignment="1">
      <alignment vertical="center"/>
    </xf>
    <xf numFmtId="0" fontId="5" fillId="0" borderId="0" xfId="0" applyFont="1" applyAlignment="1">
      <alignment horizontal="left" vertical="center" wrapText="1"/>
    </xf>
    <xf numFmtId="0" fontId="8" fillId="0" borderId="2" xfId="0" applyFont="1" applyBorder="1" applyAlignment="1">
      <alignment horizontal="center" vertical="center"/>
    </xf>
    <xf numFmtId="0" fontId="8" fillId="0" borderId="0" xfId="0" applyFont="1" applyFill="1" applyBorder="1" applyAlignment="1">
      <alignment horizontal="center" vertical="center"/>
    </xf>
    <xf numFmtId="0" fontId="8" fillId="0" borderId="11" xfId="0" applyFont="1" applyBorder="1" applyAlignment="1">
      <alignment vertical="center"/>
    </xf>
    <xf numFmtId="172" fontId="8" fillId="0" borderId="11" xfId="0" applyNumberFormat="1" applyFont="1" applyBorder="1" applyAlignment="1">
      <alignment horizontal="right" vertical="center" indent="2"/>
    </xf>
    <xf numFmtId="172" fontId="8" fillId="0" borderId="11" xfId="0" applyNumberFormat="1" applyFont="1" applyFill="1" applyBorder="1" applyAlignment="1">
      <alignment horizontal="right" vertical="center" indent="2"/>
    </xf>
    <xf numFmtId="3" fontId="8" fillId="0" borderId="0" xfId="0" applyNumberFormat="1" applyFont="1" applyAlignment="1">
      <alignment horizontal="right" vertical="center" indent="1"/>
    </xf>
    <xf numFmtId="0" fontId="8" fillId="0" borderId="0" xfId="0" applyFont="1" applyBorder="1" applyAlignment="1">
      <alignment vertical="center"/>
    </xf>
    <xf numFmtId="172" fontId="8" fillId="0" borderId="0" xfId="0" applyNumberFormat="1" applyFont="1" applyBorder="1" applyAlignment="1">
      <alignment horizontal="right" vertical="center" indent="2"/>
    </xf>
    <xf numFmtId="172" fontId="8" fillId="0" borderId="0" xfId="0" applyNumberFormat="1" applyFont="1" applyFill="1" applyBorder="1" applyAlignment="1">
      <alignment horizontal="right" vertical="center" indent="2"/>
    </xf>
    <xf numFmtId="0" fontId="8" fillId="0" borderId="1" xfId="0" applyFont="1" applyBorder="1" applyAlignment="1">
      <alignment vertical="center" wrapText="1"/>
    </xf>
    <xf numFmtId="172" fontId="8" fillId="0" borderId="1" xfId="0" applyNumberFormat="1" applyFont="1" applyBorder="1" applyAlignment="1">
      <alignment horizontal="right" vertical="center" indent="2"/>
    </xf>
    <xf numFmtId="172" fontId="8" fillId="0" borderId="1" xfId="0" applyNumberFormat="1" applyFont="1" applyFill="1" applyBorder="1" applyAlignment="1">
      <alignment horizontal="right" vertical="center" indent="2"/>
    </xf>
    <xf numFmtId="9" fontId="8" fillId="0" borderId="11" xfId="1" applyFont="1" applyBorder="1" applyAlignment="1">
      <alignment horizontal="right" vertical="center" indent="2"/>
    </xf>
    <xf numFmtId="9" fontId="8" fillId="0" borderId="0" xfId="1" applyFont="1" applyBorder="1" applyAlignment="1">
      <alignment horizontal="right" vertical="center" indent="2"/>
    </xf>
    <xf numFmtId="9" fontId="8" fillId="0" borderId="1" xfId="1" applyFont="1" applyBorder="1" applyAlignment="1">
      <alignment horizontal="right" vertical="center" indent="2"/>
    </xf>
    <xf numFmtId="0" fontId="5" fillId="0" borderId="0" xfId="0" applyFont="1" applyAlignment="1">
      <alignment vertical="center"/>
    </xf>
    <xf numFmtId="2" fontId="8" fillId="0" borderId="0" xfId="0" applyNumberFormat="1" applyFont="1" applyAlignment="1">
      <alignment horizontal="right" vertical="center" indent="1"/>
    </xf>
    <xf numFmtId="172" fontId="11" fillId="0" borderId="0" xfId="0" applyNumberFormat="1" applyFont="1" applyFill="1"/>
    <xf numFmtId="3" fontId="27" fillId="0" borderId="15" xfId="0" applyNumberFormat="1" applyFont="1" applyFill="1" applyBorder="1" applyAlignment="1">
      <alignment horizontal="right" vertical="center" indent="1"/>
    </xf>
    <xf numFmtId="3" fontId="14" fillId="2" borderId="15" xfId="0" applyNumberFormat="1" applyFont="1" applyFill="1" applyBorder="1" applyAlignment="1">
      <alignment horizontal="right" vertical="center" indent="1"/>
    </xf>
    <xf numFmtId="3" fontId="25" fillId="2" borderId="15" xfId="0" applyNumberFormat="1" applyFont="1" applyFill="1" applyBorder="1" applyAlignment="1">
      <alignment horizontal="right" vertical="center" indent="1"/>
    </xf>
    <xf numFmtId="3" fontId="4" fillId="0" borderId="0" xfId="0" applyNumberFormat="1" applyFont="1" applyFill="1" applyBorder="1" applyAlignment="1">
      <alignment horizontal="right" vertical="center" indent="1"/>
    </xf>
    <xf numFmtId="3" fontId="4" fillId="2" borderId="0" xfId="0" applyNumberFormat="1" applyFont="1" applyFill="1" applyBorder="1" applyAlignment="1">
      <alignment horizontal="right" vertical="center" indent="1"/>
    </xf>
    <xf numFmtId="3" fontId="4" fillId="0" borderId="16" xfId="0" applyNumberFormat="1" applyFont="1" applyFill="1" applyBorder="1" applyAlignment="1">
      <alignment horizontal="right" vertical="center" indent="1"/>
    </xf>
    <xf numFmtId="3" fontId="30" fillId="2" borderId="16" xfId="0" applyNumberFormat="1" applyFont="1" applyFill="1" applyBorder="1" applyAlignment="1">
      <alignment horizontal="right" vertical="center" indent="1"/>
    </xf>
    <xf numFmtId="3" fontId="4" fillId="2" borderId="16" xfId="0" applyNumberFormat="1" applyFont="1" applyFill="1" applyBorder="1" applyAlignment="1">
      <alignment horizontal="right" vertical="center" indent="1"/>
    </xf>
    <xf numFmtId="0" fontId="25" fillId="2" borderId="15" xfId="0" applyFont="1" applyFill="1" applyBorder="1" applyAlignment="1">
      <alignment horizontal="left" vertical="center" indent="1"/>
    </xf>
    <xf numFmtId="0" fontId="4" fillId="2" borderId="0" xfId="0" applyFont="1" applyFill="1" applyBorder="1" applyAlignment="1">
      <alignment horizontal="left" vertical="center" indent="2"/>
    </xf>
    <xf numFmtId="0" fontId="4" fillId="2" borderId="16" xfId="0" applyFont="1" applyFill="1" applyBorder="1" applyAlignment="1">
      <alignment horizontal="left" vertical="center" indent="2"/>
    </xf>
    <xf numFmtId="0" fontId="6" fillId="2" borderId="0" xfId="0" applyFont="1" applyFill="1" applyAlignment="1">
      <alignment vertical="center"/>
    </xf>
    <xf numFmtId="0" fontId="10" fillId="2" borderId="0" xfId="0" applyFont="1" applyFill="1" applyAlignment="1">
      <alignment horizontal="center" vertical="center" wrapText="1"/>
    </xf>
    <xf numFmtId="170" fontId="9" fillId="2" borderId="0" xfId="1" applyNumberFormat="1" applyFont="1" applyFill="1" applyBorder="1" applyAlignment="1">
      <alignment horizontal="right" vertical="center" indent="1"/>
    </xf>
    <xf numFmtId="0" fontId="8" fillId="2" borderId="0" xfId="0" applyFont="1" applyFill="1" applyAlignment="1">
      <alignment vertical="center"/>
    </xf>
    <xf numFmtId="0" fontId="4" fillId="2" borderId="0" xfId="0" applyFont="1" applyFill="1" applyAlignment="1">
      <alignment horizontal="left" vertical="center" indent="2"/>
    </xf>
    <xf numFmtId="4" fontId="8" fillId="0" borderId="0" xfId="5" applyNumberFormat="1" applyFont="1" applyFill="1" applyBorder="1" applyAlignment="1">
      <alignment horizontal="right" vertical="center" indent="1"/>
    </xf>
    <xf numFmtId="166" fontId="15" fillId="0" borderId="9" xfId="5" applyNumberFormat="1" applyFont="1" applyFill="1" applyBorder="1" applyAlignment="1">
      <alignment horizontal="right" vertical="center" indent="1"/>
    </xf>
    <xf numFmtId="166" fontId="8" fillId="0" borderId="6" xfId="5" applyNumberFormat="1" applyFont="1" applyFill="1" applyBorder="1" applyAlignment="1">
      <alignment horizontal="center" vertical="center"/>
    </xf>
    <xf numFmtId="169" fontId="8" fillId="2" borderId="1" xfId="5" applyNumberFormat="1" applyFont="1" applyFill="1" applyBorder="1" applyAlignment="1">
      <alignment horizontal="right" vertical="center" indent="1"/>
    </xf>
    <xf numFmtId="166" fontId="11" fillId="0" borderId="6" xfId="5" applyNumberFormat="1" applyFont="1" applyFill="1" applyBorder="1" applyAlignment="1">
      <alignment horizontal="right" vertical="center" indent="1"/>
    </xf>
    <xf numFmtId="169" fontId="15" fillId="2" borderId="1" xfId="5" applyNumberFormat="1" applyFont="1" applyFill="1" applyBorder="1" applyAlignment="1">
      <alignment horizontal="right" vertical="center" indent="1"/>
    </xf>
    <xf numFmtId="166" fontId="8" fillId="0" borderId="9" xfId="5" applyNumberFormat="1" applyFont="1" applyFill="1" applyBorder="1" applyAlignment="1">
      <alignment horizontal="right" vertical="center" indent="1"/>
    </xf>
    <xf numFmtId="175" fontId="10" fillId="2" borderId="0" xfId="0" applyNumberFormat="1" applyFont="1" applyFill="1" applyBorder="1" applyAlignment="1">
      <alignment vertical="center"/>
    </xf>
    <xf numFmtId="4" fontId="8" fillId="0" borderId="0" xfId="1" applyNumberFormat="1" applyFont="1" applyFill="1" applyBorder="1" applyAlignment="1">
      <alignment horizontal="center" vertical="center"/>
    </xf>
    <xf numFmtId="0" fontId="31" fillId="0" borderId="0" xfId="0" applyFont="1" applyFill="1" applyBorder="1" applyAlignment="1">
      <alignment horizontal="right" vertical="center"/>
    </xf>
    <xf numFmtId="3" fontId="31" fillId="2" borderId="0" xfId="0" applyNumberFormat="1" applyFont="1" applyFill="1" applyAlignment="1">
      <alignment horizontal="right" vertical="center" indent="1"/>
    </xf>
    <xf numFmtId="3" fontId="29" fillId="2" borderId="0" xfId="0" applyNumberFormat="1" applyFont="1" applyFill="1" applyAlignment="1">
      <alignment horizontal="right" vertical="center" indent="1"/>
    </xf>
    <xf numFmtId="0" fontId="31" fillId="0" borderId="0" xfId="0" applyFont="1" applyAlignment="1">
      <alignment horizontal="right" vertical="center"/>
    </xf>
    <xf numFmtId="3" fontId="25" fillId="0" borderId="0" xfId="0" applyNumberFormat="1" applyFont="1" applyAlignment="1">
      <alignment vertical="center"/>
    </xf>
    <xf numFmtId="0" fontId="29" fillId="0" borderId="0" xfId="0" applyFont="1" applyAlignment="1">
      <alignment horizontal="center" vertical="center"/>
    </xf>
    <xf numFmtId="0" fontId="31" fillId="0" borderId="0" xfId="0" applyFont="1" applyAlignment="1">
      <alignment horizontal="center" vertical="center"/>
    </xf>
    <xf numFmtId="172" fontId="8" fillId="0" borderId="0" xfId="0" applyNumberFormat="1" applyFont="1" applyAlignment="1">
      <alignment horizontal="right" vertical="center" indent="1"/>
    </xf>
    <xf numFmtId="0" fontId="29" fillId="0" borderId="0" xfId="0" applyFont="1" applyAlignment="1">
      <alignment vertical="center"/>
    </xf>
    <xf numFmtId="9" fontId="25" fillId="0" borderId="0" xfId="1" applyFont="1" applyAlignment="1">
      <alignment vertical="center"/>
    </xf>
    <xf numFmtId="3" fontId="25" fillId="0" borderId="0" xfId="0" applyNumberFormat="1" applyFont="1" applyAlignment="1">
      <alignment horizontal="center" vertical="center"/>
    </xf>
    <xf numFmtId="0" fontId="5" fillId="0" borderId="0" xfId="7" applyFont="1" applyFill="1" applyAlignment="1">
      <alignment horizontal="left" vertical="center"/>
    </xf>
    <xf numFmtId="0" fontId="8" fillId="0" borderId="0" xfId="7" applyFont="1" applyFill="1" applyAlignment="1">
      <alignment vertical="center"/>
    </xf>
    <xf numFmtId="0" fontId="8" fillId="0" borderId="0" xfId="7" applyFont="1" applyFill="1" applyAlignment="1">
      <alignment vertical="center" wrapText="1"/>
    </xf>
    <xf numFmtId="0" fontId="8" fillId="0" borderId="0" xfId="7" applyFont="1" applyFill="1" applyBorder="1" applyAlignment="1">
      <alignment vertical="center" wrapText="1"/>
    </xf>
    <xf numFmtId="0" fontId="8" fillId="0" borderId="0" xfId="7" applyFont="1" applyFill="1" applyBorder="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vertical="center"/>
    </xf>
    <xf numFmtId="0" fontId="11" fillId="0" borderId="1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8" fillId="0" borderId="11" xfId="0" applyFont="1" applyFill="1" applyBorder="1" applyAlignment="1">
      <alignment horizontal="left" vertical="center" wrapText="1"/>
    </xf>
    <xf numFmtId="171" fontId="11" fillId="0" borderId="4" xfId="0" applyNumberFormat="1" applyFont="1" applyFill="1" applyBorder="1" applyAlignment="1">
      <alignment horizontal="right" vertical="center" indent="1"/>
    </xf>
    <xf numFmtId="171" fontId="12" fillId="0" borderId="11" xfId="0" applyNumberFormat="1" applyFont="1" applyFill="1" applyBorder="1" applyAlignment="1">
      <alignment horizontal="right" vertical="center" indent="1"/>
    </xf>
    <xf numFmtId="171" fontId="12" fillId="0" borderId="5" xfId="0" applyNumberFormat="1" applyFont="1" applyFill="1" applyBorder="1" applyAlignment="1">
      <alignment horizontal="right" vertical="center" indent="1"/>
    </xf>
    <xf numFmtId="171" fontId="8" fillId="0" borderId="3" xfId="0" applyNumberFormat="1" applyFont="1" applyFill="1" applyBorder="1" applyAlignment="1">
      <alignment horizontal="right" vertical="center" indent="1"/>
    </xf>
    <xf numFmtId="0" fontId="8" fillId="0" borderId="0" xfId="0" applyFont="1" applyFill="1" applyBorder="1" applyAlignment="1">
      <alignment horizontal="left" vertical="center" wrapText="1"/>
    </xf>
    <xf numFmtId="171" fontId="11" fillId="0" borderId="7" xfId="0" applyNumberFormat="1" applyFont="1" applyFill="1" applyBorder="1" applyAlignment="1">
      <alignment horizontal="right" vertical="center" indent="1"/>
    </xf>
    <xf numFmtId="171" fontId="12" fillId="0" borderId="0" xfId="0" applyNumberFormat="1" applyFont="1" applyFill="1" applyBorder="1" applyAlignment="1">
      <alignment horizontal="right" vertical="center" indent="1"/>
    </xf>
    <xf numFmtId="171" fontId="12" fillId="0" borderId="8" xfId="0" applyNumberFormat="1" applyFont="1" applyFill="1" applyBorder="1" applyAlignment="1">
      <alignment horizontal="right" vertical="center" indent="1"/>
    </xf>
    <xf numFmtId="171" fontId="8" fillId="0" borderId="6" xfId="0" applyNumberFormat="1" applyFont="1" applyFill="1" applyBorder="1" applyAlignment="1">
      <alignment horizontal="right" vertical="center" indent="1"/>
    </xf>
    <xf numFmtId="0" fontId="8" fillId="0" borderId="1" xfId="0" applyFont="1" applyFill="1" applyBorder="1" applyAlignment="1">
      <alignment horizontal="left" vertical="center" wrapText="1"/>
    </xf>
    <xf numFmtId="171" fontId="11" fillId="0" borderId="10" xfId="0" applyNumberFormat="1" applyFont="1" applyFill="1" applyBorder="1" applyAlignment="1">
      <alignment horizontal="right" vertical="center" indent="1"/>
    </xf>
    <xf numFmtId="171" fontId="12" fillId="0" borderId="1" xfId="0" applyNumberFormat="1" applyFont="1" applyFill="1" applyBorder="1" applyAlignment="1">
      <alignment horizontal="right" vertical="center" indent="1"/>
    </xf>
    <xf numFmtId="171" fontId="12" fillId="0" borderId="14" xfId="0" applyNumberFormat="1" applyFont="1" applyFill="1" applyBorder="1" applyAlignment="1">
      <alignment horizontal="right" vertical="center" indent="1"/>
    </xf>
    <xf numFmtId="171" fontId="8" fillId="0" borderId="9" xfId="0" applyNumberFormat="1" applyFont="1" applyFill="1" applyBorder="1" applyAlignment="1">
      <alignment horizontal="right" vertical="center" indent="1"/>
    </xf>
    <xf numFmtId="171" fontId="15" fillId="0" borderId="11" xfId="0" applyNumberFormat="1" applyFont="1" applyFill="1" applyBorder="1" applyAlignment="1">
      <alignment horizontal="right" vertical="center" indent="1"/>
    </xf>
    <xf numFmtId="171" fontId="15" fillId="0" borderId="0" xfId="0" applyNumberFormat="1" applyFont="1" applyFill="1" applyBorder="1" applyAlignment="1">
      <alignment horizontal="right" vertical="center" indent="1"/>
    </xf>
    <xf numFmtId="171" fontId="15" fillId="0" borderId="1" xfId="0" applyNumberFormat="1" applyFont="1" applyFill="1" applyBorder="1" applyAlignment="1">
      <alignment horizontal="right" vertical="center" indent="1"/>
    </xf>
    <xf numFmtId="171" fontId="8" fillId="0" borderId="4" xfId="0" applyNumberFormat="1" applyFont="1" applyFill="1" applyBorder="1" applyAlignment="1">
      <alignment horizontal="right" vertical="center" indent="1"/>
    </xf>
    <xf numFmtId="0" fontId="12" fillId="0" borderId="11" xfId="0" applyFont="1" applyFill="1" applyBorder="1" applyAlignment="1">
      <alignment horizontal="right" vertical="center" indent="1"/>
    </xf>
    <xf numFmtId="0" fontId="12" fillId="0" borderId="5" xfId="0" applyFont="1" applyFill="1" applyBorder="1" applyAlignment="1">
      <alignment horizontal="right" vertical="center" indent="1"/>
    </xf>
    <xf numFmtId="0" fontId="12" fillId="0" borderId="0" xfId="0" applyFont="1" applyFill="1" applyBorder="1" applyAlignment="1">
      <alignment horizontal="right" vertical="center" indent="1"/>
    </xf>
    <xf numFmtId="0" fontId="12" fillId="0" borderId="8" xfId="0" applyFont="1" applyFill="1" applyBorder="1" applyAlignment="1">
      <alignment horizontal="right" vertical="center" indent="1"/>
    </xf>
    <xf numFmtId="0" fontId="12" fillId="0" borderId="1" xfId="0" applyFont="1" applyFill="1" applyBorder="1" applyAlignment="1">
      <alignment horizontal="right" vertical="center" indent="1"/>
    </xf>
    <xf numFmtId="0" fontId="12" fillId="0" borderId="14" xfId="0" applyFont="1" applyFill="1" applyBorder="1" applyAlignment="1">
      <alignment horizontal="right" vertical="center" indent="1"/>
    </xf>
    <xf numFmtId="0" fontId="8" fillId="0" borderId="4" xfId="0" applyFont="1" applyFill="1" applyBorder="1" applyAlignment="1">
      <alignment horizontal="right" vertical="center" indent="1"/>
    </xf>
    <xf numFmtId="0" fontId="11" fillId="0" borderId="4" xfId="0" applyFont="1" applyFill="1" applyBorder="1" applyAlignment="1">
      <alignment horizontal="right" vertical="center" indent="1"/>
    </xf>
    <xf numFmtId="0" fontId="17" fillId="0" borderId="5" xfId="0" applyFont="1" applyFill="1" applyBorder="1" applyAlignment="1">
      <alignment horizontal="right" vertical="center" indent="1"/>
    </xf>
    <xf numFmtId="0" fontId="8" fillId="0" borderId="7" xfId="0" applyFont="1" applyFill="1" applyBorder="1" applyAlignment="1">
      <alignment horizontal="right" vertical="center" indent="1"/>
    </xf>
    <xf numFmtId="0" fontId="11" fillId="0" borderId="7" xfId="0" applyFont="1" applyFill="1" applyBorder="1" applyAlignment="1">
      <alignment horizontal="right" vertical="center" indent="1"/>
    </xf>
    <xf numFmtId="0" fontId="8" fillId="0" borderId="10" xfId="0" applyFont="1" applyFill="1" applyBorder="1" applyAlignment="1">
      <alignment horizontal="right" vertical="center" indent="1"/>
    </xf>
    <xf numFmtId="0" fontId="11" fillId="0" borderId="10" xfId="0" applyFont="1" applyFill="1" applyBorder="1" applyAlignment="1">
      <alignment horizontal="right" vertical="center" indent="1"/>
    </xf>
    <xf numFmtId="171" fontId="11" fillId="0" borderId="4" xfId="0" quotePrefix="1" applyNumberFormat="1" applyFont="1" applyFill="1" applyBorder="1" applyAlignment="1">
      <alignment horizontal="right" vertical="center" indent="1"/>
    </xf>
    <xf numFmtId="0" fontId="28" fillId="0" borderId="0" xfId="0" applyFont="1" applyFill="1" applyBorder="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vertical="center"/>
    </xf>
    <xf numFmtId="0" fontId="28" fillId="0" borderId="0" xfId="0" applyFont="1" applyFill="1" applyBorder="1" applyAlignment="1">
      <alignment horizontal="left" vertical="center" wrapText="1"/>
    </xf>
    <xf numFmtId="0" fontId="25" fillId="2" borderId="2" xfId="0" applyFont="1" applyFill="1" applyBorder="1" applyAlignment="1">
      <alignment vertical="center"/>
    </xf>
    <xf numFmtId="3" fontId="28" fillId="0" borderId="2" xfId="0" applyNumberFormat="1" applyFont="1" applyFill="1" applyBorder="1" applyAlignment="1">
      <alignment horizontal="right" vertical="center" indent="1"/>
    </xf>
    <xf numFmtId="3" fontId="28" fillId="2" borderId="2" xfId="0" applyNumberFormat="1" applyFont="1" applyFill="1" applyBorder="1" applyAlignment="1">
      <alignment horizontal="right" vertical="center" indent="1"/>
    </xf>
    <xf numFmtId="3" fontId="25" fillId="2" borderId="2" xfId="0" applyNumberFormat="1" applyFont="1" applyFill="1" applyBorder="1" applyAlignment="1">
      <alignment horizontal="right" vertical="center" indent="1"/>
    </xf>
    <xf numFmtId="0" fontId="12" fillId="0" borderId="2" xfId="0" applyFont="1" applyBorder="1" applyAlignment="1">
      <alignment vertical="center"/>
    </xf>
    <xf numFmtId="3" fontId="12" fillId="2" borderId="2" xfId="0" applyNumberFormat="1" applyFont="1" applyFill="1" applyBorder="1" applyAlignment="1">
      <alignment horizontal="right" vertical="center" indent="1"/>
    </xf>
    <xf numFmtId="0" fontId="5" fillId="0" borderId="0" xfId="0" applyFont="1" applyAlignment="1">
      <alignment horizontal="left" vertical="center"/>
    </xf>
    <xf numFmtId="172" fontId="25" fillId="2" borderId="0" xfId="0" applyNumberFormat="1" applyFont="1" applyFill="1" applyAlignment="1">
      <alignment horizontal="right" vertical="center" indent="1"/>
    </xf>
    <xf numFmtId="167" fontId="11" fillId="2" borderId="0" xfId="0" applyNumberFormat="1" applyFont="1" applyFill="1" applyAlignment="1">
      <alignment vertical="center"/>
    </xf>
    <xf numFmtId="164" fontId="11" fillId="0" borderId="0" xfId="5" applyFont="1" applyAlignment="1">
      <alignment vertical="center"/>
    </xf>
    <xf numFmtId="9" fontId="25" fillId="2" borderId="0" xfId="1" applyFont="1" applyFill="1" applyAlignment="1">
      <alignment horizontal="right" vertical="center" indent="1"/>
    </xf>
    <xf numFmtId="0" fontId="25" fillId="2" borderId="17" xfId="0" applyFont="1" applyFill="1" applyBorder="1" applyAlignment="1">
      <alignment horizontal="left" vertical="center" indent="1"/>
    </xf>
    <xf numFmtId="170" fontId="27" fillId="2" borderId="17" xfId="1" applyNumberFormat="1" applyFont="1" applyFill="1" applyBorder="1" applyAlignment="1">
      <alignment horizontal="right" vertical="center" indent="1"/>
    </xf>
    <xf numFmtId="173" fontId="8" fillId="2" borderId="3" xfId="1" applyNumberFormat="1" applyFont="1" applyFill="1" applyBorder="1" applyAlignment="1">
      <alignment horizontal="right" vertical="center" indent="1"/>
    </xf>
    <xf numFmtId="4" fontId="8" fillId="0" borderId="11" xfId="1" applyNumberFormat="1" applyFont="1" applyFill="1" applyBorder="1" applyAlignment="1">
      <alignment horizontal="right" vertical="center" indent="1"/>
    </xf>
    <xf numFmtId="169" fontId="8" fillId="2" borderId="11" xfId="5" applyNumberFormat="1" applyFont="1" applyFill="1" applyBorder="1" applyAlignment="1">
      <alignment horizontal="right" vertical="center" indent="1"/>
    </xf>
    <xf numFmtId="166" fontId="8" fillId="0" borderId="3" xfId="5" applyNumberFormat="1" applyFont="1" applyFill="1" applyBorder="1" applyAlignment="1">
      <alignment horizontal="right" vertical="center" indent="1"/>
    </xf>
    <xf numFmtId="169" fontId="8" fillId="0" borderId="0" xfId="5" applyNumberFormat="1" applyFont="1" applyFill="1" applyBorder="1" applyAlignment="1">
      <alignment horizontal="center" vertical="center"/>
    </xf>
    <xf numFmtId="173" fontId="8" fillId="2" borderId="6" xfId="1" applyNumberFormat="1" applyFont="1" applyFill="1" applyBorder="1" applyAlignment="1">
      <alignment horizontal="center" vertical="center"/>
    </xf>
    <xf numFmtId="0" fontId="5" fillId="4" borderId="0" xfId="0" applyFont="1" applyFill="1" applyAlignment="1">
      <alignment horizontal="center" vertical="center"/>
    </xf>
    <xf numFmtId="0" fontId="8" fillId="0" borderId="0" xfId="0" applyFont="1" applyAlignment="1">
      <alignment horizontal="center" vertical="center"/>
    </xf>
    <xf numFmtId="3" fontId="9" fillId="0" borderId="0" xfId="0" applyNumberFormat="1" applyFont="1" applyFill="1"/>
    <xf numFmtId="0" fontId="9" fillId="0" borderId="1" xfId="0" applyFont="1" applyFill="1" applyBorder="1" applyAlignment="1">
      <alignment horizontal="center" vertical="center"/>
    </xf>
    <xf numFmtId="3" fontId="11" fillId="0" borderId="0" xfId="0" applyNumberFormat="1" applyFont="1" applyFill="1" applyAlignment="1">
      <alignment horizontal="right" vertical="center" indent="1"/>
    </xf>
    <xf numFmtId="3" fontId="9" fillId="0" borderId="2" xfId="0" applyNumberFormat="1" applyFont="1" applyFill="1" applyBorder="1" applyAlignment="1">
      <alignment horizontal="right" vertical="center" indent="1"/>
    </xf>
    <xf numFmtId="3" fontId="9" fillId="0" borderId="0" xfId="0" applyNumberFormat="1" applyFont="1" applyFill="1" applyAlignment="1">
      <alignment horizontal="right" vertical="center" indent="1"/>
    </xf>
    <xf numFmtId="0" fontId="11" fillId="0" borderId="14" xfId="0" applyFont="1" applyFill="1" applyBorder="1" applyAlignment="1">
      <alignment horizontal="left" vertical="center"/>
    </xf>
    <xf numFmtId="0" fontId="11" fillId="0" borderId="8" xfId="0" applyFont="1" applyFill="1" applyBorder="1" applyAlignment="1">
      <alignment horizontal="left" vertical="center"/>
    </xf>
    <xf numFmtId="0" fontId="9" fillId="0" borderId="13" xfId="0" applyFont="1" applyFill="1" applyBorder="1" applyAlignment="1">
      <alignment horizontal="left" vertical="center"/>
    </xf>
    <xf numFmtId="0" fontId="9" fillId="0" borderId="8" xfId="0" applyFont="1" applyBorder="1" applyAlignment="1">
      <alignment horizontal="left" vertical="center"/>
    </xf>
    <xf numFmtId="0" fontId="11"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168" fontId="25" fillId="2" borderId="0" xfId="1" applyNumberFormat="1" applyFont="1" applyFill="1" applyAlignment="1">
      <alignment horizontal="right" vertical="center" indent="1"/>
    </xf>
    <xf numFmtId="164" fontId="9" fillId="2" borderId="0" xfId="5" applyNumberFormat="1" applyFont="1" applyFill="1" applyBorder="1" applyAlignment="1">
      <alignment horizontal="right" vertical="center" indent="1"/>
    </xf>
    <xf numFmtId="169" fontId="25" fillId="2" borderId="0" xfId="5" applyNumberFormat="1" applyFont="1" applyFill="1" applyAlignment="1">
      <alignment horizontal="right" vertical="center" indent="1"/>
    </xf>
    <xf numFmtId="169" fontId="9" fillId="2" borderId="0" xfId="5" applyNumberFormat="1" applyFont="1" applyFill="1" applyAlignment="1">
      <alignment horizontal="right" vertical="center" indent="1"/>
    </xf>
    <xf numFmtId="9" fontId="11" fillId="2" borderId="0" xfId="1" applyFont="1" applyFill="1" applyAlignment="1">
      <alignment vertical="center"/>
    </xf>
    <xf numFmtId="0" fontId="28" fillId="2" borderId="0" xfId="0" applyFont="1" applyFill="1" applyBorder="1" applyAlignment="1">
      <alignment horizontal="justify" vertical="center" wrapText="1"/>
    </xf>
    <xf numFmtId="0" fontId="27" fillId="0" borderId="0" xfId="0" applyFont="1" applyAlignment="1">
      <alignment horizontal="left" vertical="center"/>
    </xf>
    <xf numFmtId="0" fontId="5" fillId="2" borderId="3" xfId="0" applyFont="1" applyFill="1" applyBorder="1" applyAlignment="1">
      <alignment horizontal="left" vertical="center" wrapText="1"/>
    </xf>
    <xf numFmtId="0" fontId="5" fillId="2" borderId="9" xfId="0" applyFont="1" applyFill="1" applyBorder="1" applyAlignment="1">
      <alignment horizontal="left" vertical="center" wrapText="1"/>
    </xf>
    <xf numFmtId="0" fontId="27" fillId="0" borderId="0" xfId="0" applyFont="1" applyBorder="1" applyAlignment="1">
      <alignment horizontal="left"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7" fillId="2" borderId="11" xfId="0" applyFont="1" applyFill="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8" fillId="0" borderId="11" xfId="0" applyFont="1" applyFill="1" applyBorder="1" applyAlignment="1">
      <alignment horizontal="left" vertical="center" wrapText="1"/>
    </xf>
  </cellXfs>
  <cellStyles count="8">
    <cellStyle name="Milliers" xfId="5" builtinId="3"/>
    <cellStyle name="Motif" xfId="2"/>
    <cellStyle name="Motif 2" xfId="6"/>
    <cellStyle name="Motif_Chapitre10 Séries longues intégrales" xfId="3"/>
    <cellStyle name="Normal" xfId="0" builtinId="0"/>
    <cellStyle name="Normal_Chapitre10 Séries longues intégrales corr 2" xfId="4"/>
    <cellStyle name="Normal_Feuil1" xfId="7"/>
    <cellStyle name="Pourcentage" xfId="1" builtinId="5"/>
  </cellStyles>
  <dxfs count="0"/>
  <tableStyles count="0" defaultTableStyle="TableStyleMedium9" defaultPivotStyle="PivotStyleLight16"/>
  <colors>
    <mruColors>
      <color rgb="FF868686"/>
      <color rgb="FFB9CD96"/>
      <color rgb="FFFF8B8B"/>
      <color rgb="FFAC0000"/>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45074471834254E-2"/>
          <c:y val="6.6192975156928874E-2"/>
          <c:w val="0.89991108359764804"/>
          <c:h val="0.62092756922645764"/>
        </c:manualLayout>
      </c:layout>
      <c:barChart>
        <c:barDir val="col"/>
        <c:grouping val="stacked"/>
        <c:varyColors val="0"/>
        <c:ser>
          <c:idx val="0"/>
          <c:order val="0"/>
          <c:tx>
            <c:strRef>
              <c:f>'Graph 1'!$A$4</c:f>
              <c:strCache>
                <c:ptCount val="1"/>
                <c:pt idx="0">
                  <c:v>Taxe d'habitation (TH et TH-LV)</c:v>
                </c:pt>
              </c:strCache>
            </c:strRef>
          </c:tx>
          <c:spPr>
            <a:solidFill>
              <a:schemeClr val="tx2">
                <a:lumMod val="5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1'!$B$4:$I$4</c:f>
              <c:numCache>
                <c:formatCode>#,##0</c:formatCode>
                <c:ptCount val="8"/>
                <c:pt idx="0">
                  <c:v>1988.018918</c:v>
                </c:pt>
                <c:pt idx="1">
                  <c:v>2047.606329</c:v>
                </c:pt>
                <c:pt idx="2">
                  <c:v>853.13268299999993</c:v>
                </c:pt>
                <c:pt idx="3">
                  <c:v>857.67463300000009</c:v>
                </c:pt>
              </c:numCache>
            </c:numRef>
          </c:val>
          <c:extLst>
            <c:ext xmlns:c16="http://schemas.microsoft.com/office/drawing/2014/chart" uri="{C3380CC4-5D6E-409C-BE32-E72D297353CC}">
              <c16:uniqueId val="{00000000-07AA-4BC9-82E0-6F35571DD230}"/>
            </c:ext>
          </c:extLst>
        </c:ser>
        <c:ser>
          <c:idx val="1"/>
          <c:order val="1"/>
          <c:tx>
            <c:strRef>
              <c:f>'Graph 1'!$A$5</c:f>
              <c:strCache>
                <c:ptCount val="1"/>
                <c:pt idx="0">
                  <c:v>Taxe sur le foncier bâti (FB &amp; coeff corr)</c:v>
                </c:pt>
              </c:strCache>
            </c:strRef>
          </c:tx>
          <c:spPr>
            <a:solidFill>
              <a:schemeClr val="accent1">
                <a:lumMod val="60000"/>
                <a:lumOff val="40000"/>
              </a:schemeClr>
            </a:solidFill>
            <a:ln>
              <a:solidFill>
                <a:schemeClr val="tx1"/>
              </a:solid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16-07AA-4BC9-82E0-6F35571DD230}"/>
                </c:ext>
              </c:extLst>
            </c:dLbl>
            <c:dLbl>
              <c:idx val="5"/>
              <c:delete val="1"/>
              <c:extLst>
                <c:ext xmlns:c15="http://schemas.microsoft.com/office/drawing/2012/chart" uri="{CE6537A1-D6FC-4f65-9D91-7224C49458BB}"/>
                <c:ext xmlns:c16="http://schemas.microsoft.com/office/drawing/2014/chart" uri="{C3380CC4-5D6E-409C-BE32-E72D297353CC}">
                  <c16:uniqueId val="{00000001-07AA-4BC9-82E0-6F35571DD230}"/>
                </c:ext>
              </c:extLst>
            </c:dLbl>
            <c:dLbl>
              <c:idx val="6"/>
              <c:delete val="1"/>
              <c:extLst>
                <c:ext xmlns:c15="http://schemas.microsoft.com/office/drawing/2012/chart" uri="{CE6537A1-D6FC-4f65-9D91-7224C49458BB}"/>
                <c:ext xmlns:c16="http://schemas.microsoft.com/office/drawing/2014/chart" uri="{C3380CC4-5D6E-409C-BE32-E72D297353CC}">
                  <c16:uniqueId val="{00000002-07AA-4BC9-82E0-6F35571DD230}"/>
                </c:ext>
              </c:extLst>
            </c:dLbl>
            <c:dLbl>
              <c:idx val="7"/>
              <c:delete val="1"/>
              <c:extLst>
                <c:ext xmlns:c15="http://schemas.microsoft.com/office/drawing/2012/chart" uri="{CE6537A1-D6FC-4f65-9D91-7224C49458BB}"/>
                <c:ext xmlns:c16="http://schemas.microsoft.com/office/drawing/2014/chart" uri="{C3380CC4-5D6E-409C-BE32-E72D297353CC}">
                  <c16:uniqueId val="{00000003-07AA-4BC9-82E0-6F35571DD2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1'!$B$5:$I$5</c:f>
              <c:numCache>
                <c:formatCode>#,##0</c:formatCode>
                <c:ptCount val="8"/>
                <c:pt idx="0">
                  <c:v>32940.915733000002</c:v>
                </c:pt>
                <c:pt idx="1">
                  <c:v>34642.071633999993</c:v>
                </c:pt>
                <c:pt idx="2">
                  <c:v>1938.3650770000002</c:v>
                </c:pt>
                <c:pt idx="3">
                  <c:v>2280.6246409999999</c:v>
                </c:pt>
                <c:pt idx="4">
                  <c:v>0</c:v>
                </c:pt>
                <c:pt idx="5">
                  <c:v>0</c:v>
                </c:pt>
                <c:pt idx="6">
                  <c:v>0</c:v>
                </c:pt>
                <c:pt idx="7">
                  <c:v>0</c:v>
                </c:pt>
              </c:numCache>
            </c:numRef>
          </c:val>
          <c:extLst>
            <c:ext xmlns:c16="http://schemas.microsoft.com/office/drawing/2014/chart" uri="{C3380CC4-5D6E-409C-BE32-E72D297353CC}">
              <c16:uniqueId val="{00000004-07AA-4BC9-82E0-6F35571DD230}"/>
            </c:ext>
          </c:extLst>
        </c:ser>
        <c:ser>
          <c:idx val="2"/>
          <c:order val="2"/>
          <c:tx>
            <c:strRef>
              <c:f>'Graph 1'!$A$6</c:f>
              <c:strCache>
                <c:ptCount val="1"/>
                <c:pt idx="0">
                  <c:v>Taxe sur le foncier non bâti (FNB &amp; add)</c:v>
                </c:pt>
              </c:strCache>
            </c:strRef>
          </c:tx>
          <c:spPr>
            <a:solidFill>
              <a:schemeClr val="tx2">
                <a:lumMod val="20000"/>
                <a:lumOff val="80000"/>
              </a:schemeClr>
            </a:solidFill>
            <a:ln>
              <a:solidFill>
                <a:schemeClr val="tx1"/>
              </a:solidFill>
            </a:ln>
            <a:effectLst/>
          </c:spPr>
          <c:invertIfNegative val="0"/>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1'!$B$6:$I$6</c:f>
              <c:numCache>
                <c:formatCode>#,##0</c:formatCode>
                <c:ptCount val="8"/>
                <c:pt idx="0">
                  <c:v>872.89474399999995</c:v>
                </c:pt>
                <c:pt idx="1">
                  <c:v>903.509862</c:v>
                </c:pt>
                <c:pt idx="2">
                  <c:v>243.30982299999999</c:v>
                </c:pt>
                <c:pt idx="3">
                  <c:v>256.58946200000003</c:v>
                </c:pt>
              </c:numCache>
            </c:numRef>
          </c:val>
          <c:extLst>
            <c:ext xmlns:c16="http://schemas.microsoft.com/office/drawing/2014/chart" uri="{C3380CC4-5D6E-409C-BE32-E72D297353CC}">
              <c16:uniqueId val="{00000005-07AA-4BC9-82E0-6F35571DD230}"/>
            </c:ext>
          </c:extLst>
        </c:ser>
        <c:ser>
          <c:idx val="3"/>
          <c:order val="3"/>
          <c:tx>
            <c:strRef>
              <c:f>'Graph 1'!$A$7</c:f>
              <c:strCache>
                <c:ptCount val="1"/>
                <c:pt idx="0">
                  <c:v>Cotisation foncière des entreprises (CFE)</c:v>
                </c:pt>
              </c:strCache>
            </c:strRef>
          </c:tx>
          <c:spPr>
            <a:solidFill>
              <a:srgbClr val="AC0000"/>
            </a:solidFill>
            <a:ln>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07AA-4BC9-82E0-6F35571DD230}"/>
                </c:ext>
              </c:extLst>
            </c:dLbl>
            <c:dLbl>
              <c:idx val="1"/>
              <c:delete val="1"/>
              <c:extLst>
                <c:ext xmlns:c15="http://schemas.microsoft.com/office/drawing/2012/chart" uri="{CE6537A1-D6FC-4f65-9D91-7224C49458BB}"/>
                <c:ext xmlns:c16="http://schemas.microsoft.com/office/drawing/2014/chart" uri="{C3380CC4-5D6E-409C-BE32-E72D297353CC}">
                  <c16:uniqueId val="{00000007-07AA-4BC9-82E0-6F35571DD2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1'!$B$7:$I$7</c:f>
              <c:numCache>
                <c:formatCode>#,##0</c:formatCode>
                <c:ptCount val="8"/>
                <c:pt idx="0">
                  <c:v>539.78997000000004</c:v>
                </c:pt>
                <c:pt idx="1">
                  <c:v>544.19239200000004</c:v>
                </c:pt>
                <c:pt idx="2">
                  <c:v>6313.0452880000003</c:v>
                </c:pt>
                <c:pt idx="3">
                  <c:v>6557.4133709999996</c:v>
                </c:pt>
              </c:numCache>
            </c:numRef>
          </c:val>
          <c:extLst>
            <c:ext xmlns:c16="http://schemas.microsoft.com/office/drawing/2014/chart" uri="{C3380CC4-5D6E-409C-BE32-E72D297353CC}">
              <c16:uniqueId val="{00000008-07AA-4BC9-82E0-6F35571DD230}"/>
            </c:ext>
          </c:extLst>
        </c:ser>
        <c:ser>
          <c:idx val="4"/>
          <c:order val="4"/>
          <c:tx>
            <c:strRef>
              <c:f>'Graph 1'!$A$8</c:f>
              <c:strCache>
                <c:ptCount val="1"/>
                <c:pt idx="0">
                  <c:v>Cotisation sur la valeur ajoutée des entreprises (CVAE)</c:v>
                </c:pt>
              </c:strCache>
            </c:strRef>
          </c:tx>
          <c:spPr>
            <a:solidFill>
              <a:srgbClr val="FF0000"/>
            </a:solidFill>
            <a:ln>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07AA-4BC9-82E0-6F35571DD230}"/>
                </c:ext>
              </c:extLst>
            </c:dLbl>
            <c:dLbl>
              <c:idx val="1"/>
              <c:delete val="1"/>
              <c:extLst>
                <c:ext xmlns:c15="http://schemas.microsoft.com/office/drawing/2012/chart" uri="{CE6537A1-D6FC-4f65-9D91-7224C49458BB}"/>
                <c:ext xmlns:c16="http://schemas.microsoft.com/office/drawing/2014/chart" uri="{C3380CC4-5D6E-409C-BE32-E72D297353CC}">
                  <c16:uniqueId val="{0000000A-07AA-4BC9-82E0-6F35571DD230}"/>
                </c:ext>
              </c:extLst>
            </c:dLbl>
            <c:dLbl>
              <c:idx val="6"/>
              <c:delete val="1"/>
              <c:extLst>
                <c:ext xmlns:c15="http://schemas.microsoft.com/office/drawing/2012/chart" uri="{CE6537A1-D6FC-4f65-9D91-7224C49458BB}"/>
                <c:ext xmlns:c16="http://schemas.microsoft.com/office/drawing/2014/chart" uri="{C3380CC4-5D6E-409C-BE32-E72D297353CC}">
                  <c16:uniqueId val="{00000017-07AA-4BC9-82E0-6F35571DD230}"/>
                </c:ext>
              </c:extLst>
            </c:dLbl>
            <c:dLbl>
              <c:idx val="7"/>
              <c:delete val="1"/>
              <c:extLst>
                <c:ext xmlns:c15="http://schemas.microsoft.com/office/drawing/2012/chart" uri="{CE6537A1-D6FC-4f65-9D91-7224C49458BB}"/>
                <c:ext xmlns:c16="http://schemas.microsoft.com/office/drawing/2014/chart" uri="{C3380CC4-5D6E-409C-BE32-E72D297353CC}">
                  <c16:uniqueId val="{0000000B-07AA-4BC9-82E0-6F35571DD2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1'!$B$8:$I$8</c:f>
              <c:numCache>
                <c:formatCode>#,##0</c:formatCode>
                <c:ptCount val="8"/>
                <c:pt idx="0">
                  <c:v>649.86792200000002</c:v>
                </c:pt>
                <c:pt idx="1">
                  <c:v>622.517382</c:v>
                </c:pt>
                <c:pt idx="2">
                  <c:v>5134.729738</c:v>
                </c:pt>
                <c:pt idx="3">
                  <c:v>4977.5243460000002</c:v>
                </c:pt>
                <c:pt idx="4">
                  <c:v>3822.6963190000001</c:v>
                </c:pt>
                <c:pt idx="5">
                  <c:v>3692.1049200000002</c:v>
                </c:pt>
                <c:pt idx="6">
                  <c:v>31.851085000000001</c:v>
                </c:pt>
                <c:pt idx="7">
                  <c:v>31.621186000000002</c:v>
                </c:pt>
              </c:numCache>
            </c:numRef>
          </c:val>
          <c:extLst>
            <c:ext xmlns:c16="http://schemas.microsoft.com/office/drawing/2014/chart" uri="{C3380CC4-5D6E-409C-BE32-E72D297353CC}">
              <c16:uniqueId val="{0000000C-07AA-4BC9-82E0-6F35571DD230}"/>
            </c:ext>
          </c:extLst>
        </c:ser>
        <c:ser>
          <c:idx val="5"/>
          <c:order val="5"/>
          <c:tx>
            <c:strRef>
              <c:f>'Graph 1'!$A$9</c:f>
              <c:strCache>
                <c:ptCount val="1"/>
                <c:pt idx="0">
                  <c:v>Impositions forfaitaires des entreprises de réseaux (IFER)</c:v>
                </c:pt>
              </c:strCache>
            </c:strRef>
          </c:tx>
          <c:spPr>
            <a:solidFill>
              <a:schemeClr val="accent2">
                <a:lumMod val="60000"/>
                <a:lumOff val="40000"/>
              </a:schemeClr>
            </a:solidFill>
            <a:ln>
              <a:solidFill>
                <a:schemeClr val="tx1"/>
              </a:solidFill>
            </a:ln>
            <a:effectLst/>
          </c:spPr>
          <c:invertIfNegative val="0"/>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1'!$B$9:$I$9</c:f>
              <c:numCache>
                <c:formatCode>#,##0</c:formatCode>
                <c:ptCount val="8"/>
                <c:pt idx="0">
                  <c:v>78.057827000000003</c:v>
                </c:pt>
                <c:pt idx="1">
                  <c:v>81.556308000000001</c:v>
                </c:pt>
                <c:pt idx="2">
                  <c:v>608.59725000000003</c:v>
                </c:pt>
                <c:pt idx="3">
                  <c:v>643.09533699999997</c:v>
                </c:pt>
                <c:pt idx="4">
                  <c:v>313.98210699999998</c:v>
                </c:pt>
                <c:pt idx="5">
                  <c:v>330.37850200000003</c:v>
                </c:pt>
                <c:pt idx="6">
                  <c:v>645.90952100000004</c:v>
                </c:pt>
                <c:pt idx="7">
                  <c:v>638.91145300000005</c:v>
                </c:pt>
              </c:numCache>
            </c:numRef>
          </c:val>
          <c:extLst>
            <c:ext xmlns:c16="http://schemas.microsoft.com/office/drawing/2014/chart" uri="{C3380CC4-5D6E-409C-BE32-E72D297353CC}">
              <c16:uniqueId val="{0000000D-07AA-4BC9-82E0-6F35571DD230}"/>
            </c:ext>
          </c:extLst>
        </c:ser>
        <c:ser>
          <c:idx val="6"/>
          <c:order val="6"/>
          <c:tx>
            <c:strRef>
              <c:f>'Graph 1'!$A$10</c:f>
              <c:strCache>
                <c:ptCount val="1"/>
                <c:pt idx="0">
                  <c:v>Taxe sur les surfaces commerciales (TASCOM)</c:v>
                </c:pt>
              </c:strCache>
            </c:strRef>
          </c:tx>
          <c:spPr>
            <a:solidFill>
              <a:schemeClr val="accent2">
                <a:lumMod val="40000"/>
                <a:lumOff val="60000"/>
              </a:schemeClr>
            </a:solidFill>
            <a:ln>
              <a:solidFill>
                <a:schemeClr val="tx1"/>
              </a:solidFill>
            </a:ln>
            <a:effectLst/>
          </c:spPr>
          <c:invertIfNegative val="0"/>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1'!$B$10:$I$10</c:f>
              <c:numCache>
                <c:formatCode>#,##0</c:formatCode>
                <c:ptCount val="8"/>
                <c:pt idx="0">
                  <c:v>25.565217000000001</c:v>
                </c:pt>
                <c:pt idx="1">
                  <c:v>24.845410999999999</c:v>
                </c:pt>
                <c:pt idx="2">
                  <c:v>768.61775899999998</c:v>
                </c:pt>
                <c:pt idx="3">
                  <c:v>822.38506299999995</c:v>
                </c:pt>
              </c:numCache>
            </c:numRef>
          </c:val>
          <c:extLst>
            <c:ext xmlns:c16="http://schemas.microsoft.com/office/drawing/2014/chart" uri="{C3380CC4-5D6E-409C-BE32-E72D297353CC}">
              <c16:uniqueId val="{0000000E-07AA-4BC9-82E0-6F35571DD230}"/>
            </c:ext>
          </c:extLst>
        </c:ser>
        <c:ser>
          <c:idx val="7"/>
          <c:order val="7"/>
          <c:tx>
            <c:strRef>
              <c:f>'Graph 1'!$A$11</c:f>
              <c:strCache>
                <c:ptCount val="1"/>
                <c:pt idx="0">
                  <c:v>Taxe d'enlèvement des ordures ménagères (TEOM)</c:v>
                </c:pt>
              </c:strCache>
            </c:strRef>
          </c:tx>
          <c:spPr>
            <a:solidFill>
              <a:schemeClr val="accent3">
                <a:lumMod val="75000"/>
              </a:schemeClr>
            </a:solidFill>
            <a:ln>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07AA-4BC9-82E0-6F35571DD230}"/>
                </c:ext>
              </c:extLst>
            </c:dLbl>
            <c:dLbl>
              <c:idx val="1"/>
              <c:delete val="1"/>
              <c:extLst>
                <c:ext xmlns:c15="http://schemas.microsoft.com/office/drawing/2012/chart" uri="{CE6537A1-D6FC-4f65-9D91-7224C49458BB}"/>
                <c:ext xmlns:c16="http://schemas.microsoft.com/office/drawing/2014/chart" uri="{C3380CC4-5D6E-409C-BE32-E72D297353CC}">
                  <c16:uniqueId val="{00000010-07AA-4BC9-82E0-6F35571DD2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1'!$B$11:$I$11</c:f>
              <c:numCache>
                <c:formatCode>#,##0</c:formatCode>
                <c:ptCount val="8"/>
                <c:pt idx="0">
                  <c:v>502.60645299999999</c:v>
                </c:pt>
                <c:pt idx="1">
                  <c:v>517.222936</c:v>
                </c:pt>
                <c:pt idx="2">
                  <c:v>6929.1226150000002</c:v>
                </c:pt>
                <c:pt idx="3">
                  <c:v>7400.4536739999994</c:v>
                </c:pt>
              </c:numCache>
            </c:numRef>
          </c:val>
          <c:extLst>
            <c:ext xmlns:c16="http://schemas.microsoft.com/office/drawing/2014/chart" uri="{C3380CC4-5D6E-409C-BE32-E72D297353CC}">
              <c16:uniqueId val="{00000011-07AA-4BC9-82E0-6F35571DD230}"/>
            </c:ext>
          </c:extLst>
        </c:ser>
        <c:ser>
          <c:idx val="8"/>
          <c:order val="8"/>
          <c:tx>
            <c:strRef>
              <c:f>'Graph 1'!$A$12</c:f>
              <c:strCache>
                <c:ptCount val="1"/>
                <c:pt idx="0">
                  <c:v>Taxes annexes (GEMAPI et TASA)</c:v>
                </c:pt>
              </c:strCache>
            </c:strRef>
          </c:tx>
          <c:spPr>
            <a:solidFill>
              <a:schemeClr val="accent3">
                <a:lumMod val="40000"/>
                <a:lumOff val="60000"/>
              </a:schemeClr>
            </a:solidFill>
            <a:ln>
              <a:solidFill>
                <a:schemeClr val="tx1"/>
              </a:solidFill>
            </a:ln>
            <a:effectLst/>
          </c:spPr>
          <c:invertIfNegative val="0"/>
          <c:dLbls>
            <c:dLbl>
              <c:idx val="7"/>
              <c:layout>
                <c:manualLayout>
                  <c:x val="0"/>
                  <c:y val="-8.660464053254458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AA-4BC9-82E0-6F35571DD2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1'!$B$12:$I$12</c:f>
              <c:numCache>
                <c:formatCode>#,##0</c:formatCode>
                <c:ptCount val="8"/>
                <c:pt idx="2">
                  <c:v>274.94973900000002</c:v>
                </c:pt>
                <c:pt idx="3">
                  <c:v>377.61158599999999</c:v>
                </c:pt>
                <c:pt idx="6">
                  <c:v>76.886154000000005</c:v>
                </c:pt>
                <c:pt idx="7">
                  <c:v>77.086898000000005</c:v>
                </c:pt>
              </c:numCache>
            </c:numRef>
          </c:val>
          <c:extLst>
            <c:ext xmlns:c16="http://schemas.microsoft.com/office/drawing/2014/chart" uri="{C3380CC4-5D6E-409C-BE32-E72D297353CC}">
              <c16:uniqueId val="{00000013-07AA-4BC9-82E0-6F35571DD230}"/>
            </c:ext>
          </c:extLst>
        </c:ser>
        <c:ser>
          <c:idx val="9"/>
          <c:order val="9"/>
          <c:tx>
            <c:strRef>
              <c:f>'Graph 1'!$A$17</c:f>
              <c:strCache>
                <c:ptCount val="1"/>
                <c:pt idx="0">
                  <c:v>Réformes fiscales - Fraction de TVA</c:v>
                </c:pt>
              </c:strCache>
            </c:strRef>
          </c:tx>
          <c:spPr>
            <a:solidFill>
              <a:schemeClr val="accent6"/>
            </a:solidFill>
            <a:ln>
              <a:solidFill>
                <a:schemeClr val="tx1"/>
              </a:solidFill>
              <a:prstDash val="sysDash"/>
            </a:ln>
            <a:effectLst/>
          </c:spPr>
          <c:invertIfNegative val="0"/>
          <c:dLbls>
            <c:dLbl>
              <c:idx val="1"/>
              <c:layout>
                <c:manualLayout>
                  <c:x val="0"/>
                  <c:y val="-2.36197202718388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AA-4BC9-82E0-6F35571DD2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2021</c:v>
                  </c:pt>
                  <c:pt idx="1">
                    <c:v>2022</c:v>
                  </c:pt>
                  <c:pt idx="2">
                    <c:v>2021</c:v>
                  </c:pt>
                  <c:pt idx="3">
                    <c:v>2022</c:v>
                  </c:pt>
                  <c:pt idx="4">
                    <c:v>2021</c:v>
                  </c:pt>
                  <c:pt idx="5">
                    <c:v>2022</c:v>
                  </c:pt>
                  <c:pt idx="6">
                    <c:v>2021</c:v>
                  </c:pt>
                  <c:pt idx="7">
                    <c:v>2022</c:v>
                  </c:pt>
                </c:lvl>
                <c:lvl>
                  <c:pt idx="0">
                    <c:v>Communes</c:v>
                  </c:pt>
                  <c:pt idx="2">
                    <c:v>GFP et Syndicats</c:v>
                  </c:pt>
                  <c:pt idx="4">
                    <c:v>Départements</c:v>
                  </c:pt>
                  <c:pt idx="6">
                    <c:v>Régions et CTU</c:v>
                  </c:pt>
                </c:lvl>
              </c:multiLvlStrCache>
            </c:multiLvlStrRef>
          </c:cat>
          <c:val>
            <c:numRef>
              <c:f>'Graph 1'!$B$17:$I$17</c:f>
              <c:numCache>
                <c:formatCode>#,##0</c:formatCode>
                <c:ptCount val="8"/>
                <c:pt idx="0">
                  <c:v>679.56489799999997</c:v>
                </c:pt>
                <c:pt idx="1">
                  <c:v>744.66976099999999</c:v>
                </c:pt>
                <c:pt idx="2">
                  <c:v>7500.3457770000005</c:v>
                </c:pt>
                <c:pt idx="3">
                  <c:v>8685.3700520000002</c:v>
                </c:pt>
                <c:pt idx="4">
                  <c:v>14456.962928000001</c:v>
                </c:pt>
                <c:pt idx="5">
                  <c:v>15841.994126</c:v>
                </c:pt>
                <c:pt idx="6">
                  <c:v>9941.7960590000002</c:v>
                </c:pt>
                <c:pt idx="7">
                  <c:v>10894.257363000001</c:v>
                </c:pt>
              </c:numCache>
            </c:numRef>
          </c:val>
          <c:extLst>
            <c:ext xmlns:c16="http://schemas.microsoft.com/office/drawing/2014/chart" uri="{C3380CC4-5D6E-409C-BE32-E72D297353CC}">
              <c16:uniqueId val="{00000015-07AA-4BC9-82E0-6F35571DD230}"/>
            </c:ext>
          </c:extLst>
        </c:ser>
        <c:dLbls>
          <c:showLegendKey val="0"/>
          <c:showVal val="0"/>
          <c:showCatName val="0"/>
          <c:showSerName val="0"/>
          <c:showPercent val="0"/>
          <c:showBubbleSize val="0"/>
        </c:dLbls>
        <c:gapWidth val="150"/>
        <c:overlap val="100"/>
        <c:axId val="-1683639808"/>
        <c:axId val="-1683638720"/>
      </c:barChart>
      <c:catAx>
        <c:axId val="-1683639808"/>
        <c:scaling>
          <c:orientation val="minMax"/>
        </c:scaling>
        <c:delete val="0"/>
        <c:axPos val="b"/>
        <c:numFmt formatCode="General" sourceLinked="1"/>
        <c:majorTickMark val="out"/>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lgn="ctr">
              <a:defRPr lang="fr-FR" sz="1000" b="1" i="0" u="none" strike="noStrike" kern="1200" baseline="0">
                <a:solidFill>
                  <a:schemeClr val="tx1"/>
                </a:solidFill>
                <a:latin typeface="+mn-lt"/>
                <a:ea typeface="+mn-ea"/>
                <a:cs typeface="+mn-cs"/>
              </a:defRPr>
            </a:pPr>
            <a:endParaRPr lang="fr-FR"/>
          </a:p>
        </c:txPr>
        <c:crossAx val="-1683638720"/>
        <c:crosses val="autoZero"/>
        <c:auto val="1"/>
        <c:lblAlgn val="ctr"/>
        <c:lblOffset val="100"/>
        <c:tickMarkSkip val="2"/>
        <c:noMultiLvlLbl val="0"/>
      </c:catAx>
      <c:valAx>
        <c:axId val="-1683638720"/>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out"/>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fr-FR"/>
          </a:p>
        </c:txPr>
        <c:crossAx val="-1683639808"/>
        <c:crosses val="autoZero"/>
        <c:crossBetween val="between"/>
      </c:valAx>
      <c:spPr>
        <a:noFill/>
        <a:ln>
          <a:noFill/>
        </a:ln>
        <a:effectLst/>
      </c:spPr>
    </c:plotArea>
    <c:legend>
      <c:legendPos val="b"/>
      <c:layout>
        <c:manualLayout>
          <c:xMode val="edge"/>
          <c:yMode val="edge"/>
          <c:x val="0.11285385040028487"/>
          <c:y val="0.78535439716429445"/>
          <c:w val="0.85031833826173797"/>
          <c:h val="0.2051977147269699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7'!$B$13</c:f>
              <c:strCache>
                <c:ptCount val="1"/>
                <c:pt idx="0">
                  <c:v>Produit</c:v>
                </c:pt>
              </c:strCache>
            </c:strRef>
          </c:tx>
          <c:spPr>
            <a:ln>
              <a:solidFill>
                <a:schemeClr val="tx1"/>
              </a:solidFill>
            </a:ln>
          </c:spPr>
          <c:marker>
            <c:symbol val="none"/>
          </c:marker>
          <c:dPt>
            <c:idx val="8"/>
            <c:bubble3D val="0"/>
            <c:spPr>
              <a:ln>
                <a:solidFill>
                  <a:schemeClr val="tx1"/>
                </a:solidFill>
                <a:prstDash val="sysDash"/>
              </a:ln>
            </c:spPr>
            <c:extLst>
              <c:ext xmlns:c16="http://schemas.microsoft.com/office/drawing/2014/chart" uri="{C3380CC4-5D6E-409C-BE32-E72D297353CC}">
                <c16:uniqueId val="{00000001-6308-412E-A5CD-967F4475A055}"/>
              </c:ext>
            </c:extLst>
          </c:dPt>
          <c:cat>
            <c:numRef>
              <c:f>'Graph 7'!$C$12:$K$12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7'!$C$13:$K$13</c:f>
              <c:numCache>
                <c:formatCode>0.0</c:formatCode>
                <c:ptCount val="9"/>
                <c:pt idx="0">
                  <c:v>100</c:v>
                </c:pt>
                <c:pt idx="1">
                  <c:v>105.65420550578075</c:v>
                </c:pt>
                <c:pt idx="2">
                  <c:v>106.01823566421143</c:v>
                </c:pt>
                <c:pt idx="3">
                  <c:v>108.08502550373706</c:v>
                </c:pt>
                <c:pt idx="4">
                  <c:v>110.41301185890306</c:v>
                </c:pt>
                <c:pt idx="5">
                  <c:v>114.04517795230456</c:v>
                </c:pt>
                <c:pt idx="6">
                  <c:v>115.74900714730462</c:v>
                </c:pt>
                <c:pt idx="7">
                  <c:v>13.422417990315417</c:v>
                </c:pt>
                <c:pt idx="8">
                  <c:v>13.729369536731909</c:v>
                </c:pt>
              </c:numCache>
            </c:numRef>
          </c:val>
          <c:smooth val="0"/>
          <c:extLst>
            <c:ext xmlns:c16="http://schemas.microsoft.com/office/drawing/2014/chart" uri="{C3380CC4-5D6E-409C-BE32-E72D297353CC}">
              <c16:uniqueId val="{00000002-A820-4F70-B081-8298DBC761F8}"/>
            </c:ext>
          </c:extLst>
        </c:ser>
        <c:ser>
          <c:idx val="1"/>
          <c:order val="1"/>
          <c:tx>
            <c:strRef>
              <c:f>'Graph 7'!$B$14</c:f>
              <c:strCache>
                <c:ptCount val="1"/>
                <c:pt idx="0">
                  <c:v>Bases</c:v>
                </c:pt>
              </c:strCache>
            </c:strRef>
          </c:tx>
          <c:spPr>
            <a:ln>
              <a:solidFill>
                <a:schemeClr val="accent1">
                  <a:lumMod val="75000"/>
                </a:schemeClr>
              </a:solidFill>
            </a:ln>
          </c:spPr>
          <c:marker>
            <c:symbol val="none"/>
          </c:marker>
          <c:dPt>
            <c:idx val="8"/>
            <c:bubble3D val="0"/>
            <c:spPr>
              <a:ln>
                <a:solidFill>
                  <a:schemeClr val="accent1">
                    <a:lumMod val="75000"/>
                  </a:schemeClr>
                </a:solidFill>
                <a:prstDash val="sysDot"/>
              </a:ln>
            </c:spPr>
            <c:extLst>
              <c:ext xmlns:c16="http://schemas.microsoft.com/office/drawing/2014/chart" uri="{C3380CC4-5D6E-409C-BE32-E72D297353CC}">
                <c16:uniqueId val="{00000003-6308-412E-A5CD-967F4475A055}"/>
              </c:ext>
            </c:extLst>
          </c:dPt>
          <c:cat>
            <c:numRef>
              <c:f>'Graph 7'!$C$12:$K$12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7'!$C$14:$K$14</c:f>
              <c:numCache>
                <c:formatCode>0.0</c:formatCode>
                <c:ptCount val="9"/>
                <c:pt idx="0">
                  <c:v>100</c:v>
                </c:pt>
                <c:pt idx="1">
                  <c:v>104.40225989078446</c:v>
                </c:pt>
                <c:pt idx="2">
                  <c:v>103.87119563747858</c:v>
                </c:pt>
                <c:pt idx="3">
                  <c:v>105.24204047203294</c:v>
                </c:pt>
                <c:pt idx="4">
                  <c:v>107.17335561340946</c:v>
                </c:pt>
                <c:pt idx="5">
                  <c:v>110.57149652480372</c:v>
                </c:pt>
                <c:pt idx="6">
                  <c:v>112.23978629983247</c:v>
                </c:pt>
                <c:pt idx="7">
                  <c:v>13.152818292170638</c:v>
                </c:pt>
                <c:pt idx="8">
                  <c:v>13.397189294659647</c:v>
                </c:pt>
              </c:numCache>
            </c:numRef>
          </c:val>
          <c:smooth val="0"/>
          <c:extLst>
            <c:ext xmlns:c16="http://schemas.microsoft.com/office/drawing/2014/chart" uri="{C3380CC4-5D6E-409C-BE32-E72D297353CC}">
              <c16:uniqueId val="{00000005-A820-4F70-B081-8298DBC761F8}"/>
            </c:ext>
          </c:extLst>
        </c:ser>
        <c:ser>
          <c:idx val="2"/>
          <c:order val="2"/>
          <c:tx>
            <c:strRef>
              <c:f>'Graph 7'!$B$15</c:f>
              <c:strCache>
                <c:ptCount val="1"/>
                <c:pt idx="0">
                  <c:v>Taux moyen</c:v>
                </c:pt>
              </c:strCache>
            </c:strRef>
          </c:tx>
          <c:spPr>
            <a:ln>
              <a:solidFill>
                <a:schemeClr val="accent1">
                  <a:lumMod val="40000"/>
                  <a:lumOff val="60000"/>
                </a:schemeClr>
              </a:solidFill>
            </a:ln>
          </c:spPr>
          <c:marker>
            <c:symbol val="none"/>
          </c:marker>
          <c:cat>
            <c:numRef>
              <c:f>'Graph 7'!$C$12:$K$12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7'!$C$15:$K$15</c:f>
              <c:numCache>
                <c:formatCode>0.0</c:formatCode>
                <c:ptCount val="9"/>
                <c:pt idx="0">
                  <c:v>100</c:v>
                </c:pt>
                <c:pt idx="1">
                  <c:v>101.19915566608036</c:v>
                </c:pt>
                <c:pt idx="2">
                  <c:v>102.06702157759526</c:v>
                </c:pt>
                <c:pt idx="3">
                  <c:v>102.70137771840295</c:v>
                </c:pt>
                <c:pt idx="4">
                  <c:v>103.0228187098849</c:v>
                </c:pt>
                <c:pt idx="5">
                  <c:v>103.14157041975243</c:v>
                </c:pt>
                <c:pt idx="6">
                  <c:v>103.12653913835668</c:v>
                </c:pt>
                <c:pt idx="7">
                  <c:v>102.04974851895628</c:v>
                </c:pt>
                <c:pt idx="8">
                  <c:v>102.47947711095398</c:v>
                </c:pt>
              </c:numCache>
            </c:numRef>
          </c:val>
          <c:smooth val="0"/>
          <c:extLst>
            <c:ext xmlns:c16="http://schemas.microsoft.com/office/drawing/2014/chart" uri="{C3380CC4-5D6E-409C-BE32-E72D297353CC}">
              <c16:uniqueId val="{00000006-A820-4F70-B081-8298DBC761F8}"/>
            </c:ext>
          </c:extLst>
        </c:ser>
        <c:dLbls>
          <c:showLegendKey val="0"/>
          <c:showVal val="0"/>
          <c:showCatName val="0"/>
          <c:showSerName val="0"/>
          <c:showPercent val="0"/>
          <c:showBubbleSize val="0"/>
        </c:dLbls>
        <c:smooth val="0"/>
        <c:axId val="-1643217392"/>
        <c:axId val="-1643212496"/>
      </c:lineChart>
      <c:catAx>
        <c:axId val="-164321739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43212496"/>
        <c:crosses val="autoZero"/>
        <c:auto val="1"/>
        <c:lblAlgn val="ctr"/>
        <c:lblOffset val="100"/>
        <c:noMultiLvlLbl val="0"/>
      </c:catAx>
      <c:valAx>
        <c:axId val="-1643212496"/>
        <c:scaling>
          <c:orientation val="minMax"/>
          <c:max val="125"/>
          <c:min val="95"/>
        </c:scaling>
        <c:delete val="0"/>
        <c:axPos val="l"/>
        <c:majorGridlines>
          <c:spPr>
            <a:ln>
              <a:prstDash val="sysDot"/>
            </a:ln>
          </c:spPr>
        </c:majorGridlines>
        <c:numFmt formatCode="0" sourceLinked="0"/>
        <c:majorTickMark val="out"/>
        <c:minorTickMark val="none"/>
        <c:tickLblPos val="nextTo"/>
        <c:crossAx val="-1643217392"/>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7'!$B$44</c:f>
              <c:strCache>
                <c:ptCount val="1"/>
                <c:pt idx="0">
                  <c:v>Produit</c:v>
                </c:pt>
              </c:strCache>
            </c:strRef>
          </c:tx>
          <c:spPr>
            <a:ln>
              <a:solidFill>
                <a:schemeClr val="tx1"/>
              </a:solidFill>
            </a:ln>
          </c:spPr>
          <c:marker>
            <c:symbol val="none"/>
          </c:marker>
          <c:val>
            <c:numRef>
              <c:f>'Graph 7'!$C$44:$K$44</c:f>
              <c:numCache>
                <c:formatCode>0.0</c:formatCode>
                <c:ptCount val="9"/>
                <c:pt idx="0">
                  <c:v>100</c:v>
                </c:pt>
                <c:pt idx="1">
                  <c:v>103.80982448513065</c:v>
                </c:pt>
                <c:pt idx="2">
                  <c:v>108.96628304216559</c:v>
                </c:pt>
                <c:pt idx="3">
                  <c:v>111.6368488926452</c:v>
                </c:pt>
                <c:pt idx="4">
                  <c:v>114.72420599173697</c:v>
                </c:pt>
                <c:pt idx="5">
                  <c:v>117.78809666149421</c:v>
                </c:pt>
                <c:pt idx="6">
                  <c:v>120.3050356568809</c:v>
                </c:pt>
                <c:pt idx="7">
                  <c:v>117.0109686891615</c:v>
                </c:pt>
                <c:pt idx="8">
                  <c:v>123.58572720990118</c:v>
                </c:pt>
              </c:numCache>
            </c:numRef>
          </c:val>
          <c:smooth val="0"/>
          <c:extLst>
            <c:ext xmlns:c15="http://schemas.microsoft.com/office/drawing/2012/chart" uri="{02D57815-91ED-43cb-92C2-25804820EDAC}">
              <c15:filteredCategoryTitle>
                <c15:cat>
                  <c:multiLvlStrRef>
                    <c:extLst>
                      <c:ext uri="{02D57815-91ED-43cb-92C2-25804820EDAC}">
                        <c15:formulaRef>
                          <c15:sqref>'Graph 7'!#REF!</c15:sqref>
                        </c15:formulaRef>
                      </c:ext>
                    </c:extLst>
                  </c:multiLvlStrRef>
                </c15:cat>
              </c15:filteredCategoryTitle>
            </c:ext>
            <c:ext xmlns:c16="http://schemas.microsoft.com/office/drawing/2014/chart" uri="{C3380CC4-5D6E-409C-BE32-E72D297353CC}">
              <c16:uniqueId val="{00000000-64D4-47CE-857F-96A819A79933}"/>
            </c:ext>
          </c:extLst>
        </c:ser>
        <c:ser>
          <c:idx val="1"/>
          <c:order val="1"/>
          <c:tx>
            <c:strRef>
              <c:f>'Graph 7'!$B$45</c:f>
              <c:strCache>
                <c:ptCount val="1"/>
                <c:pt idx="0">
                  <c:v>Bases</c:v>
                </c:pt>
              </c:strCache>
            </c:strRef>
          </c:tx>
          <c:spPr>
            <a:ln>
              <a:solidFill>
                <a:schemeClr val="accent1">
                  <a:lumMod val="75000"/>
                </a:schemeClr>
              </a:solidFill>
            </a:ln>
          </c:spPr>
          <c:marker>
            <c:symbol val="none"/>
          </c:marker>
          <c:val>
            <c:numRef>
              <c:f>'Graph 7'!$C$45:$K$45</c:f>
              <c:numCache>
                <c:formatCode>0.0</c:formatCode>
                <c:ptCount val="9"/>
                <c:pt idx="0">
                  <c:v>100</c:v>
                </c:pt>
                <c:pt idx="1">
                  <c:v>102.48876656272708</c:v>
                </c:pt>
                <c:pt idx="2">
                  <c:v>104.33861585920083</c:v>
                </c:pt>
                <c:pt idx="3">
                  <c:v>106.14273862281766</c:v>
                </c:pt>
                <c:pt idx="4">
                  <c:v>108.45631130820965</c:v>
                </c:pt>
                <c:pt idx="5">
                  <c:v>111.39067552299953</c:v>
                </c:pt>
                <c:pt idx="6">
                  <c:v>113.87599491910427</c:v>
                </c:pt>
                <c:pt idx="7">
                  <c:v>109.18224438204366</c:v>
                </c:pt>
                <c:pt idx="8">
                  <c:v>113.61831548564263</c:v>
                </c:pt>
              </c:numCache>
            </c:numRef>
          </c:val>
          <c:smooth val="0"/>
          <c:extLst>
            <c:ext xmlns:c15="http://schemas.microsoft.com/office/drawing/2012/chart" uri="{02D57815-91ED-43cb-92C2-25804820EDAC}">
              <c15:filteredCategoryTitle>
                <c15:cat>
                  <c:multiLvlStrRef>
                    <c:extLst>
                      <c:ext uri="{02D57815-91ED-43cb-92C2-25804820EDAC}">
                        <c15:formulaRef>
                          <c15:sqref>'Graph 7'!#REF!</c15:sqref>
                        </c15:formulaRef>
                      </c:ext>
                    </c:extLst>
                  </c:multiLvlStrRef>
                </c15:cat>
              </c15:filteredCategoryTitle>
            </c:ext>
            <c:ext xmlns:c16="http://schemas.microsoft.com/office/drawing/2014/chart" uri="{C3380CC4-5D6E-409C-BE32-E72D297353CC}">
              <c16:uniqueId val="{00000001-64D4-47CE-857F-96A819A79933}"/>
            </c:ext>
          </c:extLst>
        </c:ser>
        <c:ser>
          <c:idx val="2"/>
          <c:order val="2"/>
          <c:tx>
            <c:strRef>
              <c:f>'Graph 7'!$B$46</c:f>
              <c:strCache>
                <c:ptCount val="1"/>
                <c:pt idx="0">
                  <c:v>Taux moyen</c:v>
                </c:pt>
              </c:strCache>
            </c:strRef>
          </c:tx>
          <c:spPr>
            <a:ln>
              <a:solidFill>
                <a:schemeClr val="accent1">
                  <a:lumMod val="40000"/>
                  <a:lumOff val="60000"/>
                </a:schemeClr>
              </a:solidFill>
            </a:ln>
          </c:spPr>
          <c:marker>
            <c:symbol val="none"/>
          </c:marker>
          <c:val>
            <c:numRef>
              <c:f>'Graph 7'!$C$46:$K$46</c:f>
              <c:numCache>
                <c:formatCode>0.0</c:formatCode>
                <c:ptCount val="9"/>
                <c:pt idx="0">
                  <c:v>100</c:v>
                </c:pt>
                <c:pt idx="1">
                  <c:v>101.28897826240792</c:v>
                </c:pt>
                <c:pt idx="2">
                  <c:v>104.43523919198765</c:v>
                </c:pt>
                <c:pt idx="3">
                  <c:v>105.17615273650614</c:v>
                </c:pt>
                <c:pt idx="4">
                  <c:v>105.77918851187486</c:v>
                </c:pt>
                <c:pt idx="5">
                  <c:v>105.7432286037028</c:v>
                </c:pt>
                <c:pt idx="6">
                  <c:v>105.64565055378327</c:v>
                </c:pt>
                <c:pt idx="7">
                  <c:v>107.17032732879537</c:v>
                </c:pt>
                <c:pt idx="8">
                  <c:v>108.77271563273445</c:v>
                </c:pt>
              </c:numCache>
            </c:numRef>
          </c:val>
          <c:smooth val="0"/>
          <c:extLst>
            <c:ext xmlns:c15="http://schemas.microsoft.com/office/drawing/2012/chart" uri="{02D57815-91ED-43cb-92C2-25804820EDAC}">
              <c15:filteredCategoryTitle>
                <c15:cat>
                  <c:multiLvlStrRef>
                    <c:extLst>
                      <c:ext uri="{02D57815-91ED-43cb-92C2-25804820EDAC}">
                        <c15:formulaRef>
                          <c15:sqref>'Graph 7'!#REF!</c15:sqref>
                        </c15:formulaRef>
                      </c:ext>
                    </c:extLst>
                  </c:multiLvlStrRef>
                </c15:cat>
              </c15:filteredCategoryTitle>
            </c:ext>
            <c:ext xmlns:c16="http://schemas.microsoft.com/office/drawing/2014/chart" uri="{C3380CC4-5D6E-409C-BE32-E72D297353CC}">
              <c16:uniqueId val="{00000002-64D4-47CE-857F-96A819A79933}"/>
            </c:ext>
          </c:extLst>
        </c:ser>
        <c:dLbls>
          <c:showLegendKey val="0"/>
          <c:showVal val="0"/>
          <c:showCatName val="0"/>
          <c:showSerName val="0"/>
          <c:showPercent val="0"/>
          <c:showBubbleSize val="0"/>
        </c:dLbls>
        <c:smooth val="0"/>
        <c:axId val="-1916743088"/>
        <c:axId val="-1916741456"/>
      </c:lineChart>
      <c:catAx>
        <c:axId val="-1916743088"/>
        <c:scaling>
          <c:orientation val="minMax"/>
        </c:scaling>
        <c:delete val="0"/>
        <c:axPos val="b"/>
        <c:numFmt formatCode="General" sourceLinked="1"/>
        <c:majorTickMark val="out"/>
        <c:minorTickMark val="none"/>
        <c:tickLblPos val="nextTo"/>
        <c:crossAx val="-1916741456"/>
        <c:crosses val="autoZero"/>
        <c:auto val="1"/>
        <c:lblAlgn val="ctr"/>
        <c:lblOffset val="100"/>
        <c:noMultiLvlLbl val="0"/>
      </c:catAx>
      <c:valAx>
        <c:axId val="-1916741456"/>
        <c:scaling>
          <c:orientation val="minMax"/>
          <c:max val="125"/>
          <c:min val="95"/>
        </c:scaling>
        <c:delete val="0"/>
        <c:axPos val="l"/>
        <c:majorGridlines>
          <c:spPr>
            <a:ln>
              <a:prstDash val="sysDot"/>
            </a:ln>
          </c:spPr>
        </c:majorGridlines>
        <c:numFmt formatCode="0" sourceLinked="0"/>
        <c:majorTickMark val="out"/>
        <c:minorTickMark val="none"/>
        <c:tickLblPos val="nextTo"/>
        <c:crossAx val="-1916743088"/>
        <c:crosses val="autoZero"/>
        <c:crossBetween val="between"/>
      </c:valAx>
    </c:plotArea>
    <c:legend>
      <c:legendPos val="r"/>
      <c:layout>
        <c:manualLayout>
          <c:xMode val="edge"/>
          <c:yMode val="edge"/>
          <c:x val="0.72634737559213569"/>
          <c:y val="0.22616283789268621"/>
          <c:w val="0.27365262440786481"/>
          <c:h val="0.38788010390453953"/>
        </c:manualLayout>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7'!$B$63</c:f>
              <c:strCache>
                <c:ptCount val="1"/>
                <c:pt idx="0">
                  <c:v>Produit</c:v>
                </c:pt>
              </c:strCache>
            </c:strRef>
          </c:tx>
          <c:spPr>
            <a:ln>
              <a:solidFill>
                <a:schemeClr val="tx1"/>
              </a:solidFill>
            </a:ln>
          </c:spPr>
          <c:marker>
            <c:symbol val="none"/>
          </c:marker>
          <c:cat>
            <c:numRef>
              <c:f>'Graph 7'!$C$62:$K$62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7'!$C$63:$K$63</c:f>
              <c:numCache>
                <c:formatCode>0.0</c:formatCode>
                <c:ptCount val="9"/>
                <c:pt idx="0">
                  <c:v>100</c:v>
                </c:pt>
                <c:pt idx="1">
                  <c:v>102.57123369051284</c:v>
                </c:pt>
                <c:pt idx="2">
                  <c:v>103.13985831995215</c:v>
                </c:pt>
                <c:pt idx="3">
                  <c:v>103.92138929021387</c:v>
                </c:pt>
                <c:pt idx="4">
                  <c:v>105.24658900006365</c:v>
                </c:pt>
                <c:pt idx="5">
                  <c:v>107.67425303913531</c:v>
                </c:pt>
                <c:pt idx="6">
                  <c:v>109.08353743658863</c:v>
                </c:pt>
                <c:pt idx="7">
                  <c:v>110.09532292599525</c:v>
                </c:pt>
                <c:pt idx="8">
                  <c:v>114.42482272338599</c:v>
                </c:pt>
              </c:numCache>
            </c:numRef>
          </c:val>
          <c:smooth val="0"/>
          <c:extLst>
            <c:ext xmlns:c16="http://schemas.microsoft.com/office/drawing/2014/chart" uri="{C3380CC4-5D6E-409C-BE32-E72D297353CC}">
              <c16:uniqueId val="{00000000-EC39-4485-91C3-8CD5A9A3529D}"/>
            </c:ext>
          </c:extLst>
        </c:ser>
        <c:ser>
          <c:idx val="1"/>
          <c:order val="1"/>
          <c:tx>
            <c:strRef>
              <c:f>'Graph 7'!$B$64</c:f>
              <c:strCache>
                <c:ptCount val="1"/>
                <c:pt idx="0">
                  <c:v>Bases</c:v>
                </c:pt>
              </c:strCache>
            </c:strRef>
          </c:tx>
          <c:spPr>
            <a:ln>
              <a:solidFill>
                <a:schemeClr val="accent1">
                  <a:lumMod val="75000"/>
                </a:schemeClr>
              </a:solidFill>
            </a:ln>
          </c:spPr>
          <c:marker>
            <c:symbol val="none"/>
          </c:marker>
          <c:cat>
            <c:numRef>
              <c:f>'Graph 7'!$C$62:$K$62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7'!$C$64:$K$64</c:f>
              <c:numCache>
                <c:formatCode>0.0</c:formatCode>
                <c:ptCount val="9"/>
                <c:pt idx="0">
                  <c:v>100</c:v>
                </c:pt>
                <c:pt idx="1">
                  <c:v>101.32989765054519</c:v>
                </c:pt>
                <c:pt idx="2">
                  <c:v>101.60127029805905</c:v>
                </c:pt>
                <c:pt idx="3">
                  <c:v>102.03627150760785</c:v>
                </c:pt>
                <c:pt idx="4">
                  <c:v>102.89076400724184</c:v>
                </c:pt>
                <c:pt idx="5">
                  <c:v>105.03796020139534</c:v>
                </c:pt>
                <c:pt idx="6">
                  <c:v>106.30402599273448</c:v>
                </c:pt>
                <c:pt idx="7">
                  <c:v>106.5351547317358</c:v>
                </c:pt>
                <c:pt idx="8">
                  <c:v>110.07177861996678</c:v>
                </c:pt>
              </c:numCache>
            </c:numRef>
          </c:val>
          <c:smooth val="0"/>
          <c:extLst>
            <c:ext xmlns:c16="http://schemas.microsoft.com/office/drawing/2014/chart" uri="{C3380CC4-5D6E-409C-BE32-E72D297353CC}">
              <c16:uniqueId val="{00000001-EC39-4485-91C3-8CD5A9A3529D}"/>
            </c:ext>
          </c:extLst>
        </c:ser>
        <c:ser>
          <c:idx val="2"/>
          <c:order val="2"/>
          <c:tx>
            <c:strRef>
              <c:f>'Graph 7'!$B$65</c:f>
              <c:strCache>
                <c:ptCount val="1"/>
                <c:pt idx="0">
                  <c:v>Taux moyen</c:v>
                </c:pt>
              </c:strCache>
            </c:strRef>
          </c:tx>
          <c:spPr>
            <a:ln>
              <a:solidFill>
                <a:schemeClr val="accent1">
                  <a:lumMod val="40000"/>
                  <a:lumOff val="60000"/>
                </a:schemeClr>
              </a:solidFill>
            </a:ln>
          </c:spPr>
          <c:marker>
            <c:symbol val="none"/>
          </c:marker>
          <c:cat>
            <c:numRef>
              <c:f>'Graph 7'!$C$62:$K$62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7'!$C$65:$K$65</c:f>
              <c:numCache>
                <c:formatCode>0.0</c:formatCode>
                <c:ptCount val="9"/>
                <c:pt idx="0">
                  <c:v>100</c:v>
                </c:pt>
                <c:pt idx="1">
                  <c:v>101.22504420585585</c:v>
                </c:pt>
                <c:pt idx="2">
                  <c:v>101.51433935558039</c:v>
                </c:pt>
                <c:pt idx="3">
                  <c:v>101.84749771307102</c:v>
                </c:pt>
                <c:pt idx="4">
                  <c:v>102.2896369907954</c:v>
                </c:pt>
                <c:pt idx="5">
                  <c:v>102.50984770904279</c:v>
                </c:pt>
                <c:pt idx="6">
                  <c:v>102.61468125773912</c:v>
                </c:pt>
                <c:pt idx="7">
                  <c:v>103.34177784152494</c:v>
                </c:pt>
                <c:pt idx="8">
                  <c:v>103.95473222836576</c:v>
                </c:pt>
              </c:numCache>
            </c:numRef>
          </c:val>
          <c:smooth val="0"/>
          <c:extLst>
            <c:ext xmlns:c16="http://schemas.microsoft.com/office/drawing/2014/chart" uri="{C3380CC4-5D6E-409C-BE32-E72D297353CC}">
              <c16:uniqueId val="{00000002-EC39-4485-91C3-8CD5A9A3529D}"/>
            </c:ext>
          </c:extLst>
        </c:ser>
        <c:dLbls>
          <c:showLegendKey val="0"/>
          <c:showVal val="0"/>
          <c:showCatName val="0"/>
          <c:showSerName val="0"/>
          <c:showPercent val="0"/>
          <c:showBubbleSize val="0"/>
        </c:dLbls>
        <c:smooth val="0"/>
        <c:axId val="-1649838256"/>
        <c:axId val="-1649837168"/>
      </c:lineChart>
      <c:catAx>
        <c:axId val="-1649838256"/>
        <c:scaling>
          <c:orientation val="minMax"/>
        </c:scaling>
        <c:delete val="0"/>
        <c:axPos val="b"/>
        <c:numFmt formatCode="General" sourceLinked="1"/>
        <c:majorTickMark val="out"/>
        <c:minorTickMark val="none"/>
        <c:tickLblPos val="nextTo"/>
        <c:crossAx val="-1649837168"/>
        <c:crosses val="autoZero"/>
        <c:auto val="1"/>
        <c:lblAlgn val="ctr"/>
        <c:lblOffset val="100"/>
        <c:noMultiLvlLbl val="0"/>
      </c:catAx>
      <c:valAx>
        <c:axId val="-1649837168"/>
        <c:scaling>
          <c:orientation val="minMax"/>
          <c:max val="125"/>
          <c:min val="95"/>
        </c:scaling>
        <c:delete val="0"/>
        <c:axPos val="l"/>
        <c:majorGridlines>
          <c:spPr>
            <a:ln>
              <a:prstDash val="sysDot"/>
            </a:ln>
          </c:spPr>
        </c:majorGridlines>
        <c:numFmt formatCode="0" sourceLinked="0"/>
        <c:majorTickMark val="out"/>
        <c:minorTickMark val="none"/>
        <c:tickLblPos val="nextTo"/>
        <c:crossAx val="-1649838256"/>
        <c:crosses val="autoZero"/>
        <c:crossBetween val="between"/>
      </c:valAx>
    </c:plotArea>
    <c:legend>
      <c:legendPos val="r"/>
      <c:layout>
        <c:manualLayout>
          <c:xMode val="edge"/>
          <c:yMode val="edge"/>
          <c:x val="0.72634737559213569"/>
          <c:y val="0.48389479665557283"/>
          <c:w val="0.27365262440786481"/>
          <c:h val="0.38788010390453986"/>
        </c:manualLayout>
      </c:layout>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7'!$B$79</c:f>
              <c:strCache>
                <c:ptCount val="1"/>
                <c:pt idx="0">
                  <c:v>Produit</c:v>
                </c:pt>
              </c:strCache>
            </c:strRef>
          </c:tx>
          <c:spPr>
            <a:ln>
              <a:solidFill>
                <a:schemeClr val="tx1"/>
              </a:solidFill>
            </a:ln>
          </c:spPr>
          <c:marker>
            <c:symbol val="none"/>
          </c:marker>
          <c:cat>
            <c:numRef>
              <c:f>'Graph 7'!$C$78:$K$78</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7'!$C$79:$K$79</c:f>
              <c:numCache>
                <c:formatCode>0.0</c:formatCode>
                <c:ptCount val="9"/>
                <c:pt idx="0">
                  <c:v>100</c:v>
                </c:pt>
                <c:pt idx="1">
                  <c:v>103.73221943014801</c:v>
                </c:pt>
                <c:pt idx="2">
                  <c:v>106.48751560273573</c:v>
                </c:pt>
                <c:pt idx="3">
                  <c:v>109.88516318588776</c:v>
                </c:pt>
                <c:pt idx="4">
                  <c:v>114.05580471678559</c:v>
                </c:pt>
                <c:pt idx="5">
                  <c:v>114.79672213297604</c:v>
                </c:pt>
                <c:pt idx="6">
                  <c:v>118.50973333064391</c:v>
                </c:pt>
                <c:pt idx="7">
                  <c:v>98.264612340494693</c:v>
                </c:pt>
                <c:pt idx="8">
                  <c:v>101.83179823001926</c:v>
                </c:pt>
              </c:numCache>
            </c:numRef>
          </c:val>
          <c:smooth val="0"/>
          <c:extLst>
            <c:ext xmlns:c16="http://schemas.microsoft.com/office/drawing/2014/chart" uri="{C3380CC4-5D6E-409C-BE32-E72D297353CC}">
              <c16:uniqueId val="{00000000-63AD-4337-B22C-6D85820EE8FA}"/>
            </c:ext>
          </c:extLst>
        </c:ser>
        <c:ser>
          <c:idx val="1"/>
          <c:order val="1"/>
          <c:tx>
            <c:strRef>
              <c:f>'Graph 7'!$B$80</c:f>
              <c:strCache>
                <c:ptCount val="1"/>
                <c:pt idx="0">
                  <c:v>Bases</c:v>
                </c:pt>
              </c:strCache>
            </c:strRef>
          </c:tx>
          <c:spPr>
            <a:ln>
              <a:solidFill>
                <a:schemeClr val="accent1">
                  <a:lumMod val="75000"/>
                </a:schemeClr>
              </a:solidFill>
            </a:ln>
          </c:spPr>
          <c:marker>
            <c:symbol val="none"/>
          </c:marker>
          <c:cat>
            <c:numRef>
              <c:f>'Graph 7'!$C$78:$K$78</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7'!$C$80:$K$80</c:f>
              <c:numCache>
                <c:formatCode>0.0</c:formatCode>
                <c:ptCount val="9"/>
                <c:pt idx="0">
                  <c:v>100</c:v>
                </c:pt>
                <c:pt idx="1">
                  <c:v>102.98541520201476</c:v>
                </c:pt>
                <c:pt idx="2">
                  <c:v>104.98570821835006</c:v>
                </c:pt>
                <c:pt idx="3">
                  <c:v>107.68721935682912</c:v>
                </c:pt>
                <c:pt idx="4">
                  <c:v>111.16655351342988</c:v>
                </c:pt>
                <c:pt idx="5">
                  <c:v>111.83126600343259</c:v>
                </c:pt>
                <c:pt idx="6">
                  <c:v>115.53596866211062</c:v>
                </c:pt>
                <c:pt idx="7">
                  <c:v>95.612025876778546</c:v>
                </c:pt>
                <c:pt idx="8">
                  <c:v>98.824471406667456</c:v>
                </c:pt>
              </c:numCache>
            </c:numRef>
          </c:val>
          <c:smooth val="0"/>
          <c:extLst>
            <c:ext xmlns:c16="http://schemas.microsoft.com/office/drawing/2014/chart" uri="{C3380CC4-5D6E-409C-BE32-E72D297353CC}">
              <c16:uniqueId val="{00000001-63AD-4337-B22C-6D85820EE8FA}"/>
            </c:ext>
          </c:extLst>
        </c:ser>
        <c:ser>
          <c:idx val="2"/>
          <c:order val="2"/>
          <c:tx>
            <c:strRef>
              <c:f>'Graph 7'!$B$81</c:f>
              <c:strCache>
                <c:ptCount val="1"/>
                <c:pt idx="0">
                  <c:v>Taux moyen</c:v>
                </c:pt>
              </c:strCache>
            </c:strRef>
          </c:tx>
          <c:spPr>
            <a:ln>
              <a:solidFill>
                <a:schemeClr val="accent1">
                  <a:lumMod val="40000"/>
                  <a:lumOff val="60000"/>
                </a:schemeClr>
              </a:solidFill>
            </a:ln>
          </c:spPr>
          <c:marker>
            <c:symbol val="none"/>
          </c:marker>
          <c:cat>
            <c:numRef>
              <c:f>'Graph 7'!$C$78:$K$78</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7'!$C$81:$K$81</c:f>
              <c:numCache>
                <c:formatCode>0.0</c:formatCode>
                <c:ptCount val="9"/>
                <c:pt idx="0">
                  <c:v>100</c:v>
                </c:pt>
                <c:pt idx="1">
                  <c:v>100.72515533065372</c:v>
                </c:pt>
                <c:pt idx="2">
                  <c:v>101.43048745383727</c:v>
                </c:pt>
                <c:pt idx="3">
                  <c:v>102.04104427822172</c:v>
                </c:pt>
                <c:pt idx="4">
                  <c:v>102.59902921520964</c:v>
                </c:pt>
                <c:pt idx="5">
                  <c:v>102.65172365074757</c:v>
                </c:pt>
                <c:pt idx="6">
                  <c:v>102.57388647273143</c:v>
                </c:pt>
                <c:pt idx="7">
                  <c:v>102.7743230408429</c:v>
                </c:pt>
                <c:pt idx="8">
                  <c:v>103.04309932605307</c:v>
                </c:pt>
              </c:numCache>
            </c:numRef>
          </c:val>
          <c:smooth val="0"/>
          <c:extLst>
            <c:ext xmlns:c16="http://schemas.microsoft.com/office/drawing/2014/chart" uri="{C3380CC4-5D6E-409C-BE32-E72D297353CC}">
              <c16:uniqueId val="{00000002-63AD-4337-B22C-6D85820EE8FA}"/>
            </c:ext>
          </c:extLst>
        </c:ser>
        <c:dLbls>
          <c:showLegendKey val="0"/>
          <c:showVal val="0"/>
          <c:showCatName val="0"/>
          <c:showSerName val="0"/>
          <c:showPercent val="0"/>
          <c:showBubbleSize val="0"/>
        </c:dLbls>
        <c:smooth val="0"/>
        <c:axId val="-40216304"/>
        <c:axId val="-1978747040"/>
      </c:lineChart>
      <c:catAx>
        <c:axId val="-40216304"/>
        <c:scaling>
          <c:orientation val="minMax"/>
        </c:scaling>
        <c:delete val="0"/>
        <c:axPos val="b"/>
        <c:numFmt formatCode="General" sourceLinked="1"/>
        <c:majorTickMark val="out"/>
        <c:minorTickMark val="none"/>
        <c:tickLblPos val="nextTo"/>
        <c:crossAx val="-1978747040"/>
        <c:crosses val="autoZero"/>
        <c:auto val="1"/>
        <c:lblAlgn val="ctr"/>
        <c:lblOffset val="100"/>
        <c:noMultiLvlLbl val="0"/>
      </c:catAx>
      <c:valAx>
        <c:axId val="-1978747040"/>
        <c:scaling>
          <c:orientation val="minMax"/>
          <c:max val="125"/>
          <c:min val="95"/>
        </c:scaling>
        <c:delete val="0"/>
        <c:axPos val="l"/>
        <c:majorGridlines>
          <c:spPr>
            <a:ln>
              <a:prstDash val="sysDot"/>
            </a:ln>
          </c:spPr>
        </c:majorGridlines>
        <c:numFmt formatCode="0" sourceLinked="0"/>
        <c:majorTickMark val="out"/>
        <c:minorTickMark val="none"/>
        <c:tickLblPos val="nextTo"/>
        <c:crossAx val="-40216304"/>
        <c:crosses val="autoZero"/>
        <c:crossBetween val="between"/>
      </c:valAx>
    </c:plotArea>
    <c:legend>
      <c:legendPos val="r"/>
      <c:layout>
        <c:manualLayout>
          <c:xMode val="edge"/>
          <c:yMode val="edge"/>
          <c:x val="0.72634737559213569"/>
          <c:y val="0.48389479665557295"/>
          <c:w val="0.27365262440786481"/>
          <c:h val="0.38788010390454009"/>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7'!$B$94</c:f>
              <c:strCache>
                <c:ptCount val="1"/>
                <c:pt idx="0">
                  <c:v>Produit</c:v>
                </c:pt>
              </c:strCache>
            </c:strRef>
          </c:tx>
          <c:spPr>
            <a:ln>
              <a:solidFill>
                <a:schemeClr val="tx1"/>
              </a:solidFill>
            </a:ln>
          </c:spPr>
          <c:marker>
            <c:symbol val="none"/>
          </c:marker>
          <c:cat>
            <c:numRef>
              <c:f>'Graph 7'!$C$93:$K$93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7'!$C$94:$K$94</c:f>
              <c:numCache>
                <c:formatCode>0.0</c:formatCode>
                <c:ptCount val="9"/>
                <c:pt idx="0">
                  <c:v>100</c:v>
                </c:pt>
                <c:pt idx="1">
                  <c:v>103.11260752380859</c:v>
                </c:pt>
                <c:pt idx="2">
                  <c:v>105.22734369000619</c:v>
                </c:pt>
                <c:pt idx="3">
                  <c:v>106.86197333177113</c:v>
                </c:pt>
                <c:pt idx="4">
                  <c:v>108.93547625639445</c:v>
                </c:pt>
                <c:pt idx="5">
                  <c:v>110.3246673515287</c:v>
                </c:pt>
                <c:pt idx="6">
                  <c:v>112.04422261359066</c:v>
                </c:pt>
                <c:pt idx="7">
                  <c:v>116.9311747655526</c:v>
                </c:pt>
                <c:pt idx="8">
                  <c:v>124.57709625173298</c:v>
                </c:pt>
              </c:numCache>
            </c:numRef>
          </c:val>
          <c:smooth val="0"/>
          <c:extLst>
            <c:ext xmlns:c16="http://schemas.microsoft.com/office/drawing/2014/chart" uri="{C3380CC4-5D6E-409C-BE32-E72D297353CC}">
              <c16:uniqueId val="{00000000-8121-4BFA-B0E6-95EA7A79E2AF}"/>
            </c:ext>
          </c:extLst>
        </c:ser>
        <c:ser>
          <c:idx val="1"/>
          <c:order val="1"/>
          <c:tx>
            <c:strRef>
              <c:f>'Graph 7'!$B$95</c:f>
              <c:strCache>
                <c:ptCount val="1"/>
                <c:pt idx="0">
                  <c:v>Bases</c:v>
                </c:pt>
              </c:strCache>
            </c:strRef>
          </c:tx>
          <c:spPr>
            <a:ln>
              <a:solidFill>
                <a:schemeClr val="accent1">
                  <a:lumMod val="75000"/>
                </a:schemeClr>
              </a:solidFill>
            </a:ln>
          </c:spPr>
          <c:marker>
            <c:symbol val="none"/>
          </c:marker>
          <c:cat>
            <c:numRef>
              <c:f>'Graph 7'!$C$93:$K$93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7'!$C$95:$K$95</c:f>
              <c:numCache>
                <c:formatCode>0.0</c:formatCode>
                <c:ptCount val="9"/>
                <c:pt idx="0">
                  <c:v>100</c:v>
                </c:pt>
                <c:pt idx="1">
                  <c:v>102.42175634236939</c:v>
                </c:pt>
                <c:pt idx="2">
                  <c:v>104.95422653108362</c:v>
                </c:pt>
                <c:pt idx="3">
                  <c:v>106.8839067154998</c:v>
                </c:pt>
                <c:pt idx="4">
                  <c:v>109.71343343913504</c:v>
                </c:pt>
                <c:pt idx="5">
                  <c:v>112.81314212202854</c:v>
                </c:pt>
                <c:pt idx="6">
                  <c:v>114.97188128484126</c:v>
                </c:pt>
                <c:pt idx="7">
                  <c:v>117.53287185665393</c:v>
                </c:pt>
                <c:pt idx="8">
                  <c:v>122.62573658473332</c:v>
                </c:pt>
              </c:numCache>
            </c:numRef>
          </c:val>
          <c:smooth val="0"/>
          <c:extLst>
            <c:ext xmlns:c16="http://schemas.microsoft.com/office/drawing/2014/chart" uri="{C3380CC4-5D6E-409C-BE32-E72D297353CC}">
              <c16:uniqueId val="{00000001-8121-4BFA-B0E6-95EA7A79E2AF}"/>
            </c:ext>
          </c:extLst>
        </c:ser>
        <c:ser>
          <c:idx val="2"/>
          <c:order val="2"/>
          <c:tx>
            <c:strRef>
              <c:f>'Graph 7'!$B$96</c:f>
              <c:strCache>
                <c:ptCount val="1"/>
                <c:pt idx="0">
                  <c:v>Taux moyen</c:v>
                </c:pt>
              </c:strCache>
            </c:strRef>
          </c:tx>
          <c:spPr>
            <a:ln>
              <a:solidFill>
                <a:schemeClr val="accent1">
                  <a:lumMod val="40000"/>
                  <a:lumOff val="60000"/>
                </a:schemeClr>
              </a:solidFill>
            </a:ln>
          </c:spPr>
          <c:marker>
            <c:symbol val="none"/>
          </c:marker>
          <c:cat>
            <c:numRef>
              <c:f>'Graph 7'!$C$93:$K$93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7'!$C$96:$K$96</c:f>
              <c:numCache>
                <c:formatCode>0.0</c:formatCode>
                <c:ptCount val="9"/>
                <c:pt idx="0">
                  <c:v>100</c:v>
                </c:pt>
                <c:pt idx="1">
                  <c:v>100.67451604630746</c:v>
                </c:pt>
                <c:pt idx="2">
                  <c:v>100.26022502184956</c:v>
                </c:pt>
                <c:pt idx="3">
                  <c:v>99.979479245844672</c:v>
                </c:pt>
                <c:pt idx="4">
                  <c:v>99.290918934578627</c:v>
                </c:pt>
                <c:pt idx="5">
                  <c:v>97.794162343419117</c:v>
                </c:pt>
                <c:pt idx="6">
                  <c:v>97.675747254094674</c:v>
                </c:pt>
                <c:pt idx="7">
                  <c:v>99.488060589691727</c:v>
                </c:pt>
                <c:pt idx="8">
                  <c:v>101.59131330938125</c:v>
                </c:pt>
              </c:numCache>
            </c:numRef>
          </c:val>
          <c:smooth val="0"/>
          <c:extLst>
            <c:ext xmlns:c16="http://schemas.microsoft.com/office/drawing/2014/chart" uri="{C3380CC4-5D6E-409C-BE32-E72D297353CC}">
              <c16:uniqueId val="{00000002-8121-4BFA-B0E6-95EA7A79E2AF}"/>
            </c:ext>
          </c:extLst>
        </c:ser>
        <c:dLbls>
          <c:showLegendKey val="0"/>
          <c:showVal val="0"/>
          <c:showCatName val="0"/>
          <c:showSerName val="0"/>
          <c:showPercent val="0"/>
          <c:showBubbleSize val="0"/>
        </c:dLbls>
        <c:smooth val="0"/>
        <c:axId val="-1978754112"/>
        <c:axId val="-1978740512"/>
      </c:lineChart>
      <c:catAx>
        <c:axId val="-1978754112"/>
        <c:scaling>
          <c:orientation val="minMax"/>
        </c:scaling>
        <c:delete val="0"/>
        <c:axPos val="b"/>
        <c:numFmt formatCode="General" sourceLinked="1"/>
        <c:majorTickMark val="out"/>
        <c:minorTickMark val="none"/>
        <c:tickLblPos val="nextTo"/>
        <c:crossAx val="-1978740512"/>
        <c:crosses val="autoZero"/>
        <c:auto val="1"/>
        <c:lblAlgn val="ctr"/>
        <c:lblOffset val="100"/>
        <c:noMultiLvlLbl val="0"/>
      </c:catAx>
      <c:valAx>
        <c:axId val="-1978740512"/>
        <c:scaling>
          <c:orientation val="minMax"/>
          <c:max val="125"/>
          <c:min val="95"/>
        </c:scaling>
        <c:delete val="0"/>
        <c:axPos val="l"/>
        <c:majorGridlines>
          <c:spPr>
            <a:ln>
              <a:prstDash val="sysDot"/>
            </a:ln>
          </c:spPr>
        </c:majorGridlines>
        <c:numFmt formatCode="0" sourceLinked="0"/>
        <c:majorTickMark val="out"/>
        <c:minorTickMark val="none"/>
        <c:tickLblPos val="nextTo"/>
        <c:crossAx val="-1978754112"/>
        <c:crosses val="autoZero"/>
        <c:crossBetween val="between"/>
      </c:valAx>
    </c:plotArea>
    <c:legend>
      <c:legendPos val="r"/>
      <c:layout>
        <c:manualLayout>
          <c:xMode val="edge"/>
          <c:yMode val="edge"/>
          <c:x val="0.72634737559213569"/>
          <c:y val="0.16946180696485108"/>
          <c:w val="0.27365262440786481"/>
          <c:h val="0.38788010390454047"/>
        </c:manualLayout>
      </c:layout>
      <c:overlay val="0"/>
    </c:legend>
    <c:plotVisOnly val="1"/>
    <c:dispBlanksAs val="gap"/>
    <c:showDLblsOverMax val="0"/>
  </c:chart>
  <c:printSettings>
    <c:headerFooter/>
    <c:pageMargins b="0.75000000000000222" l="0.70000000000000062" r="0.70000000000000062" t="0.75000000000000222"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7'!$B$28</c:f>
              <c:strCache>
                <c:ptCount val="1"/>
                <c:pt idx="0">
                  <c:v>Produit</c:v>
                </c:pt>
              </c:strCache>
            </c:strRef>
          </c:tx>
          <c:spPr>
            <a:ln>
              <a:solidFill>
                <a:schemeClr val="tx1"/>
              </a:solidFill>
            </a:ln>
          </c:spPr>
          <c:marker>
            <c:symbol val="none"/>
          </c:marker>
          <c:cat>
            <c:numRef>
              <c:f>'Graph 7'!$C$27:$K$27</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7'!$C$28:$K$28</c:f>
              <c:numCache>
                <c:formatCode>0.0</c:formatCode>
                <c:ptCount val="9"/>
                <c:pt idx="0">
                  <c:v>100</c:v>
                </c:pt>
                <c:pt idx="1">
                  <c:v>101.63575146384059</c:v>
                </c:pt>
                <c:pt idx="2">
                  <c:v>116.56428710931036</c:v>
                </c:pt>
                <c:pt idx="3">
                  <c:v>107.56832950307553</c:v>
                </c:pt>
                <c:pt idx="4">
                  <c:v>119.64698541582443</c:v>
                </c:pt>
                <c:pt idx="5">
                  <c:v>126.50547312654481</c:v>
                </c:pt>
                <c:pt idx="6">
                  <c:v>142.2443141040832</c:v>
                </c:pt>
                <c:pt idx="7">
                  <c:v>138.86453177440876</c:v>
                </c:pt>
                <c:pt idx="8">
                  <c:v>140.61187553659991</c:v>
                </c:pt>
              </c:numCache>
            </c:numRef>
          </c:val>
          <c:smooth val="0"/>
          <c:extLst>
            <c:ext xmlns:c16="http://schemas.microsoft.com/office/drawing/2014/chart" uri="{C3380CC4-5D6E-409C-BE32-E72D297353CC}">
              <c16:uniqueId val="{00000000-6FAE-476E-84EC-3EF92525703B}"/>
            </c:ext>
          </c:extLst>
        </c:ser>
        <c:ser>
          <c:idx val="1"/>
          <c:order val="1"/>
          <c:tx>
            <c:strRef>
              <c:f>'Graph 7'!$B$29</c:f>
              <c:strCache>
                <c:ptCount val="1"/>
                <c:pt idx="0">
                  <c:v>Bases</c:v>
                </c:pt>
              </c:strCache>
            </c:strRef>
          </c:tx>
          <c:spPr>
            <a:ln>
              <a:solidFill>
                <a:schemeClr val="accent1">
                  <a:lumMod val="75000"/>
                </a:schemeClr>
              </a:solidFill>
            </a:ln>
          </c:spPr>
          <c:marker>
            <c:symbol val="none"/>
          </c:marker>
          <c:cat>
            <c:numRef>
              <c:f>'Graph 7'!$C$27:$K$27</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7'!$C$29:$K$29</c:f>
              <c:numCache>
                <c:formatCode>0.0</c:formatCode>
                <c:ptCount val="9"/>
                <c:pt idx="0">
                  <c:v>100</c:v>
                </c:pt>
                <c:pt idx="1">
                  <c:v>102.37331142328424</c:v>
                </c:pt>
                <c:pt idx="2">
                  <c:v>116.78120212882004</c:v>
                </c:pt>
                <c:pt idx="3">
                  <c:v>110.19703148429724</c:v>
                </c:pt>
                <c:pt idx="4">
                  <c:v>121.04821851512284</c:v>
                </c:pt>
                <c:pt idx="5">
                  <c:v>127.38011106210789</c:v>
                </c:pt>
                <c:pt idx="6">
                  <c:v>143.57385308905415</c:v>
                </c:pt>
                <c:pt idx="7">
                  <c:v>140.31775013664875</c:v>
                </c:pt>
                <c:pt idx="8">
                  <c:v>140.8669992322927</c:v>
                </c:pt>
              </c:numCache>
            </c:numRef>
          </c:val>
          <c:smooth val="0"/>
          <c:extLst>
            <c:ext xmlns:c16="http://schemas.microsoft.com/office/drawing/2014/chart" uri="{C3380CC4-5D6E-409C-BE32-E72D297353CC}">
              <c16:uniqueId val="{00000001-6FAE-476E-84EC-3EF92525703B}"/>
            </c:ext>
          </c:extLst>
        </c:ser>
        <c:ser>
          <c:idx val="2"/>
          <c:order val="2"/>
          <c:tx>
            <c:strRef>
              <c:f>'Graph 7'!$B$30</c:f>
              <c:strCache>
                <c:ptCount val="1"/>
                <c:pt idx="0">
                  <c:v>Taux moyen</c:v>
                </c:pt>
              </c:strCache>
            </c:strRef>
          </c:tx>
          <c:spPr>
            <a:ln>
              <a:solidFill>
                <a:schemeClr val="accent1">
                  <a:lumMod val="40000"/>
                  <a:lumOff val="60000"/>
                </a:schemeClr>
              </a:solidFill>
            </a:ln>
          </c:spPr>
          <c:marker>
            <c:symbol val="none"/>
          </c:marker>
          <c:cat>
            <c:numRef>
              <c:f>'Graph 7'!$C$27:$K$27</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7'!$C$30:$K$30</c:f>
              <c:numCache>
                <c:formatCode>0.0</c:formatCode>
                <c:ptCount val="9"/>
                <c:pt idx="0">
                  <c:v>100</c:v>
                </c:pt>
                <c:pt idx="1">
                  <c:v>99.279538827855205</c:v>
                </c:pt>
                <c:pt idx="2">
                  <c:v>99.814255192140905</c:v>
                </c:pt>
                <c:pt idx="3">
                  <c:v>97.614543744223909</c:v>
                </c:pt>
                <c:pt idx="4">
                  <c:v>98.842417413087873</c:v>
                </c:pt>
                <c:pt idx="5">
                  <c:v>99.313363814593785</c:v>
                </c:pt>
                <c:pt idx="6">
                  <c:v>99.073968583857493</c:v>
                </c:pt>
                <c:pt idx="7">
                  <c:v>98.96433746919061</c:v>
                </c:pt>
                <c:pt idx="8">
                  <c:v>99.818890373839736</c:v>
                </c:pt>
              </c:numCache>
            </c:numRef>
          </c:val>
          <c:smooth val="0"/>
          <c:extLst>
            <c:ext xmlns:c16="http://schemas.microsoft.com/office/drawing/2014/chart" uri="{C3380CC4-5D6E-409C-BE32-E72D297353CC}">
              <c16:uniqueId val="{00000002-6FAE-476E-84EC-3EF92525703B}"/>
            </c:ext>
          </c:extLst>
        </c:ser>
        <c:dLbls>
          <c:showLegendKey val="0"/>
          <c:showVal val="0"/>
          <c:showCatName val="0"/>
          <c:showSerName val="0"/>
          <c:showPercent val="0"/>
          <c:showBubbleSize val="0"/>
        </c:dLbls>
        <c:smooth val="0"/>
        <c:axId val="-1978750304"/>
        <c:axId val="-1978752480"/>
      </c:lineChart>
      <c:catAx>
        <c:axId val="-197875030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978752480"/>
        <c:crosses val="autoZero"/>
        <c:auto val="1"/>
        <c:lblAlgn val="ctr"/>
        <c:lblOffset val="100"/>
        <c:noMultiLvlLbl val="0"/>
      </c:catAx>
      <c:valAx>
        <c:axId val="-1978752480"/>
        <c:scaling>
          <c:orientation val="minMax"/>
          <c:max val="145"/>
          <c:min val="95"/>
        </c:scaling>
        <c:delete val="0"/>
        <c:axPos val="l"/>
        <c:majorGridlines>
          <c:spPr>
            <a:ln>
              <a:prstDash val="sysDot"/>
            </a:ln>
          </c:spPr>
        </c:majorGridlines>
        <c:numFmt formatCode="0" sourceLinked="0"/>
        <c:majorTickMark val="out"/>
        <c:minorTickMark val="none"/>
        <c:tickLblPos val="nextTo"/>
        <c:crossAx val="-1978750304"/>
        <c:crosses val="autoZero"/>
        <c:crossBetween val="between"/>
        <c:majorUnit val="5"/>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81802567074409"/>
          <c:y val="2.0020281555714631E-2"/>
          <c:w val="0.77769350668721371"/>
          <c:h val="0.79647816750178968"/>
        </c:manualLayout>
      </c:layout>
      <c:barChart>
        <c:barDir val="bar"/>
        <c:grouping val="percentStacked"/>
        <c:varyColors val="0"/>
        <c:ser>
          <c:idx val="0"/>
          <c:order val="0"/>
          <c:tx>
            <c:strRef>
              <c:f>'Graph 2 et 3'!$B$14</c:f>
              <c:strCache>
                <c:ptCount val="1"/>
                <c:pt idx="0">
                  <c:v>Communes</c:v>
                </c:pt>
              </c:strCache>
            </c:strRef>
          </c:tx>
          <c:spPr>
            <a:solidFill>
              <a:schemeClr val="accent1">
                <a:lumMod val="20000"/>
                <a:lumOff val="80000"/>
              </a:schemeClr>
            </a:solidFill>
            <a:ln>
              <a:solidFill>
                <a:schemeClr val="tx1"/>
              </a:solidFill>
            </a:ln>
          </c:spPr>
          <c:invertIfNegative val="0"/>
          <c:dLbls>
            <c:dLbl>
              <c:idx val="1"/>
              <c:layout>
                <c:manualLayout>
                  <c:x val="1.7138780971267926E-2"/>
                  <c:y val="1.01647033606317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FE-4CAB-9E10-33AE72B72FCC}"/>
                </c:ext>
              </c:extLst>
            </c:dLbl>
            <c:dLbl>
              <c:idx val="2"/>
              <c:layout>
                <c:manualLayout>
                  <c:x val="1.0328638039460283E-2"/>
                  <c:y val="1.1930326890956888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FE-4CAB-9E10-33AE72B72FCC}"/>
                </c:ext>
              </c:extLst>
            </c:dLbl>
            <c:dLbl>
              <c:idx val="3"/>
              <c:delete val="1"/>
              <c:extLst>
                <c:ext xmlns:c15="http://schemas.microsoft.com/office/drawing/2012/chart" uri="{CE6537A1-D6FC-4f65-9D91-7224C49458BB}"/>
                <c:ext xmlns:c16="http://schemas.microsoft.com/office/drawing/2014/chart" uri="{C3380CC4-5D6E-409C-BE32-E72D297353CC}">
                  <c16:uniqueId val="{00000002-88FE-4CAB-9E10-33AE72B72FCC}"/>
                </c:ext>
              </c:extLst>
            </c:dLbl>
            <c:numFmt formatCode="0.0&quot; Md€&quot;" sourceLinked="0"/>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3'!$A$15:$A$18</c:f>
              <c:strCache>
                <c:ptCount val="4"/>
                <c:pt idx="0">
                  <c:v>Taxes ménages</c:v>
                </c:pt>
                <c:pt idx="1">
                  <c:v>Impôts 
économiques</c:v>
                </c:pt>
                <c:pt idx="2">
                  <c:v>TEOM</c:v>
                </c:pt>
                <c:pt idx="3">
                  <c:v>Taxes annexes : 
GEMAPI + TASA</c:v>
                </c:pt>
              </c:strCache>
            </c:strRef>
          </c:cat>
          <c:val>
            <c:numRef>
              <c:f>'Graph 2 et 3'!$B$15:$B$18</c:f>
              <c:numCache>
                <c:formatCode>#\ ##0.0</c:formatCode>
                <c:ptCount val="4"/>
                <c:pt idx="0">
                  <c:v>37.593187824999994</c:v>
                </c:pt>
                <c:pt idx="1">
                  <c:v>1.2731114929999998</c:v>
                </c:pt>
                <c:pt idx="2">
                  <c:v>0.51722293600000002</c:v>
                </c:pt>
              </c:numCache>
            </c:numRef>
          </c:val>
          <c:extLst>
            <c:ext xmlns:c16="http://schemas.microsoft.com/office/drawing/2014/chart" uri="{C3380CC4-5D6E-409C-BE32-E72D297353CC}">
              <c16:uniqueId val="{00000003-88FE-4CAB-9E10-33AE72B72FCC}"/>
            </c:ext>
          </c:extLst>
        </c:ser>
        <c:ser>
          <c:idx val="1"/>
          <c:order val="1"/>
          <c:tx>
            <c:strRef>
              <c:f>'Graph 2 et 3'!$C$14</c:f>
              <c:strCache>
                <c:ptCount val="1"/>
                <c:pt idx="0">
                  <c:v>GFP et Syndicats</c:v>
                </c:pt>
              </c:strCache>
            </c:strRef>
          </c:tx>
          <c:spPr>
            <a:solidFill>
              <a:schemeClr val="accent1">
                <a:lumMod val="40000"/>
                <a:lumOff val="60000"/>
              </a:schemeClr>
            </a:solidFill>
            <a:ln>
              <a:solidFill>
                <a:schemeClr val="tx1"/>
              </a:solidFill>
            </a:ln>
          </c:spPr>
          <c:invertIfNegative val="0"/>
          <c:dLbls>
            <c:dLbl>
              <c:idx val="3"/>
              <c:tx>
                <c:rich>
                  <a:bodyPr/>
                  <a:lstStyle/>
                  <a:p>
                    <a:pPr>
                      <a:defRPr/>
                    </a:pPr>
                    <a:r>
                      <a:rPr lang="en-US"/>
                      <a:t>0,2 Md€</a:t>
                    </a:r>
                  </a:p>
                </c:rich>
              </c:tx>
              <c:numFmt formatCode="0.000&quot; Md€&quot;" sourceLinked="0"/>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FE-4CAB-9E10-33AE72B72FCC}"/>
                </c:ext>
              </c:extLst>
            </c:dLbl>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3'!$A$15:$A$18</c:f>
              <c:strCache>
                <c:ptCount val="4"/>
                <c:pt idx="0">
                  <c:v>Taxes ménages</c:v>
                </c:pt>
                <c:pt idx="1">
                  <c:v>Impôts 
économiques</c:v>
                </c:pt>
                <c:pt idx="2">
                  <c:v>TEOM</c:v>
                </c:pt>
                <c:pt idx="3">
                  <c:v>Taxes annexes : 
GEMAPI + TASA</c:v>
                </c:pt>
              </c:strCache>
            </c:strRef>
          </c:cat>
          <c:val>
            <c:numRef>
              <c:f>'Graph 2 et 3'!$C$15:$C$18</c:f>
              <c:numCache>
                <c:formatCode>#\ ##0.0</c:formatCode>
                <c:ptCount val="4"/>
                <c:pt idx="0">
                  <c:v>3.394888736</c:v>
                </c:pt>
                <c:pt idx="1">
                  <c:v>13.000418117000001</c:v>
                </c:pt>
                <c:pt idx="2">
                  <c:v>7.4004536739999995</c:v>
                </c:pt>
                <c:pt idx="3">
                  <c:v>0.377611586</c:v>
                </c:pt>
              </c:numCache>
            </c:numRef>
          </c:val>
          <c:extLst>
            <c:ext xmlns:c16="http://schemas.microsoft.com/office/drawing/2014/chart" uri="{C3380CC4-5D6E-409C-BE32-E72D297353CC}">
              <c16:uniqueId val="{00000005-88FE-4CAB-9E10-33AE72B72FCC}"/>
            </c:ext>
          </c:extLst>
        </c:ser>
        <c:ser>
          <c:idx val="2"/>
          <c:order val="2"/>
          <c:tx>
            <c:strRef>
              <c:f>'Graph 2 et 3'!$D$14</c:f>
              <c:strCache>
                <c:ptCount val="1"/>
                <c:pt idx="0">
                  <c:v>Départements</c:v>
                </c:pt>
              </c:strCache>
            </c:strRef>
          </c:tx>
          <c:spPr>
            <a:solidFill>
              <a:schemeClr val="accent6">
                <a:lumMod val="75000"/>
              </a:schemeClr>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88FE-4CAB-9E10-33AE72B72FCC}"/>
                </c:ext>
              </c:extLst>
            </c:dLbl>
            <c:dLbl>
              <c:idx val="1"/>
              <c:layout>
                <c:manualLayout>
                  <c:x val="-4.02684542478225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FE-4CAB-9E10-33AE72B72FCC}"/>
                </c:ext>
              </c:extLst>
            </c:dLbl>
            <c:dLbl>
              <c:idx val="2"/>
              <c:delete val="1"/>
              <c:extLst>
                <c:ext xmlns:c15="http://schemas.microsoft.com/office/drawing/2012/chart" uri="{CE6537A1-D6FC-4f65-9D91-7224C49458BB}"/>
                <c:ext xmlns:c16="http://schemas.microsoft.com/office/drawing/2014/chart" uri="{C3380CC4-5D6E-409C-BE32-E72D297353CC}">
                  <c16:uniqueId val="{00000008-88FE-4CAB-9E10-33AE72B72FCC}"/>
                </c:ext>
              </c:extLst>
            </c:dLbl>
            <c:dLbl>
              <c:idx val="3"/>
              <c:delete val="1"/>
              <c:extLst>
                <c:ext xmlns:c15="http://schemas.microsoft.com/office/drawing/2012/chart" uri="{CE6537A1-D6FC-4f65-9D91-7224C49458BB}"/>
                <c:ext xmlns:c16="http://schemas.microsoft.com/office/drawing/2014/chart" uri="{C3380CC4-5D6E-409C-BE32-E72D297353CC}">
                  <c16:uniqueId val="{00000009-88FE-4CAB-9E10-33AE72B72FCC}"/>
                </c:ext>
              </c:extLst>
            </c:dLbl>
            <c:numFmt formatCode="0.0&quot; Md€&quot;"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3'!$A$15:$A$18</c:f>
              <c:strCache>
                <c:ptCount val="4"/>
                <c:pt idx="0">
                  <c:v>Taxes ménages</c:v>
                </c:pt>
                <c:pt idx="1">
                  <c:v>Impôts 
économiques</c:v>
                </c:pt>
                <c:pt idx="2">
                  <c:v>TEOM</c:v>
                </c:pt>
                <c:pt idx="3">
                  <c:v>Taxes annexes : 
GEMAPI + TASA</c:v>
                </c:pt>
              </c:strCache>
            </c:strRef>
          </c:cat>
          <c:val>
            <c:numRef>
              <c:f>'Graph 2 et 3'!$D$15:$D$18</c:f>
              <c:numCache>
                <c:formatCode>#\ ##0.0</c:formatCode>
                <c:ptCount val="4"/>
                <c:pt idx="0">
                  <c:v>0</c:v>
                </c:pt>
                <c:pt idx="1">
                  <c:v>4.0224834220000005</c:v>
                </c:pt>
              </c:numCache>
            </c:numRef>
          </c:val>
          <c:extLst>
            <c:ext xmlns:c16="http://schemas.microsoft.com/office/drawing/2014/chart" uri="{C3380CC4-5D6E-409C-BE32-E72D297353CC}">
              <c16:uniqueId val="{0000000A-88FE-4CAB-9E10-33AE72B72FCC}"/>
            </c:ext>
          </c:extLst>
        </c:ser>
        <c:ser>
          <c:idx val="3"/>
          <c:order val="3"/>
          <c:tx>
            <c:strRef>
              <c:f>'Graph 2 et 3'!$E$14</c:f>
              <c:strCache>
                <c:ptCount val="1"/>
                <c:pt idx="0">
                  <c:v>Régions et CTU</c:v>
                </c:pt>
              </c:strCache>
            </c:strRef>
          </c:tx>
          <c:spPr>
            <a:solidFill>
              <a:schemeClr val="accent6">
                <a:lumMod val="50000"/>
              </a:schemeClr>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8FE-4CAB-9E10-33AE72B72FCC}"/>
                </c:ext>
              </c:extLst>
            </c:dLbl>
            <c:dLbl>
              <c:idx val="1"/>
              <c:layout>
                <c:manualLayout>
                  <c:x val="-2.0134227123911413E-2"/>
                  <c:y val="4.060516310890995E-7"/>
                </c:manualLayout>
              </c:layout>
              <c:numFmt formatCode="0.0&quot; Md€&quot;" sourceLinked="0"/>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8FE-4CAB-9E10-33AE72B72FCC}"/>
                </c:ext>
              </c:extLst>
            </c:dLbl>
            <c:dLbl>
              <c:idx val="2"/>
              <c:delete val="1"/>
              <c:extLst>
                <c:ext xmlns:c15="http://schemas.microsoft.com/office/drawing/2012/chart" uri="{CE6537A1-D6FC-4f65-9D91-7224C49458BB}"/>
                <c:ext xmlns:c16="http://schemas.microsoft.com/office/drawing/2014/chart" uri="{C3380CC4-5D6E-409C-BE32-E72D297353CC}">
                  <c16:uniqueId val="{0000000D-88FE-4CAB-9E10-33AE72B72FCC}"/>
                </c:ext>
              </c:extLst>
            </c:dLbl>
            <c:dLbl>
              <c:idx val="3"/>
              <c:tx>
                <c:rich>
                  <a:bodyPr/>
                  <a:lstStyle/>
                  <a:p>
                    <a:r>
                      <a:rPr lang="en-US">
                        <a:solidFill>
                          <a:schemeClr val="bg1"/>
                        </a:solidFill>
                      </a:rPr>
                      <a:t>0,1 Md€</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8FE-4CAB-9E10-33AE72B72FCC}"/>
                </c:ext>
              </c:extLst>
            </c:dLbl>
            <c:numFmt formatCode="0.00&quot; Md€&quot;"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3'!$A$15:$A$18</c:f>
              <c:strCache>
                <c:ptCount val="4"/>
                <c:pt idx="0">
                  <c:v>Taxes ménages</c:v>
                </c:pt>
                <c:pt idx="1">
                  <c:v>Impôts 
économiques</c:v>
                </c:pt>
                <c:pt idx="2">
                  <c:v>TEOM</c:v>
                </c:pt>
                <c:pt idx="3">
                  <c:v>Taxes annexes : 
GEMAPI + TASA</c:v>
                </c:pt>
              </c:strCache>
            </c:strRef>
          </c:cat>
          <c:val>
            <c:numRef>
              <c:f>'Graph 2 et 3'!$E$15:$E$18</c:f>
              <c:numCache>
                <c:formatCode>#\ ##0.0</c:formatCode>
                <c:ptCount val="4"/>
                <c:pt idx="0">
                  <c:v>0</c:v>
                </c:pt>
                <c:pt idx="1">
                  <c:v>0.67053263900000004</c:v>
                </c:pt>
                <c:pt idx="3">
                  <c:v>7.7086898000000001E-2</c:v>
                </c:pt>
              </c:numCache>
            </c:numRef>
          </c:val>
          <c:extLst>
            <c:ext xmlns:c16="http://schemas.microsoft.com/office/drawing/2014/chart" uri="{C3380CC4-5D6E-409C-BE32-E72D297353CC}">
              <c16:uniqueId val="{0000000F-88FE-4CAB-9E10-33AE72B72FCC}"/>
            </c:ext>
          </c:extLst>
        </c:ser>
        <c:dLbls>
          <c:showLegendKey val="0"/>
          <c:showVal val="0"/>
          <c:showCatName val="0"/>
          <c:showSerName val="0"/>
          <c:showPercent val="0"/>
          <c:showBubbleSize val="0"/>
        </c:dLbls>
        <c:gapWidth val="150"/>
        <c:overlap val="100"/>
        <c:axId val="-1978741056"/>
        <c:axId val="-1978754656"/>
      </c:barChart>
      <c:catAx>
        <c:axId val="-1978741056"/>
        <c:scaling>
          <c:orientation val="maxMin"/>
        </c:scaling>
        <c:delete val="0"/>
        <c:axPos val="l"/>
        <c:numFmt formatCode="General" sourceLinked="0"/>
        <c:majorTickMark val="out"/>
        <c:minorTickMark val="none"/>
        <c:tickLblPos val="nextTo"/>
        <c:crossAx val="-1978754656"/>
        <c:crosses val="autoZero"/>
        <c:auto val="1"/>
        <c:lblAlgn val="ctr"/>
        <c:lblOffset val="100"/>
        <c:noMultiLvlLbl val="0"/>
      </c:catAx>
      <c:valAx>
        <c:axId val="-1978754656"/>
        <c:scaling>
          <c:orientation val="minMax"/>
        </c:scaling>
        <c:delete val="0"/>
        <c:axPos val="b"/>
        <c:majorGridlines>
          <c:spPr>
            <a:ln>
              <a:prstDash val="sysDot"/>
            </a:ln>
          </c:spPr>
        </c:majorGridlines>
        <c:numFmt formatCode="0%" sourceLinked="1"/>
        <c:majorTickMark val="out"/>
        <c:minorTickMark val="none"/>
        <c:tickLblPos val="nextTo"/>
        <c:crossAx val="-1978741056"/>
        <c:crosses val="max"/>
        <c:crossBetween val="between"/>
        <c:majorUnit val="0.1"/>
      </c:valAx>
    </c:plotArea>
    <c:legend>
      <c:legendPos val="r"/>
      <c:layout>
        <c:manualLayout>
          <c:xMode val="edge"/>
          <c:yMode val="edge"/>
          <c:x val="0.16335855197739005"/>
          <c:y val="0.91000679042374422"/>
          <c:w val="0.76143284667080302"/>
          <c:h val="8.949839603383007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68000392433775"/>
          <c:y val="2.0020281555714631E-2"/>
          <c:w val="0.77883152843362002"/>
          <c:h val="0.79647816750178968"/>
        </c:manualLayout>
      </c:layout>
      <c:barChart>
        <c:barDir val="bar"/>
        <c:grouping val="percentStacked"/>
        <c:varyColors val="0"/>
        <c:ser>
          <c:idx val="0"/>
          <c:order val="0"/>
          <c:tx>
            <c:strRef>
              <c:f>'Graph 2 et 3'!$B$14</c:f>
              <c:strCache>
                <c:ptCount val="1"/>
                <c:pt idx="0">
                  <c:v>Communes</c:v>
                </c:pt>
              </c:strCache>
            </c:strRef>
          </c:tx>
          <c:spPr>
            <a:solidFill>
              <a:schemeClr val="accent1">
                <a:lumMod val="20000"/>
                <a:lumOff val="80000"/>
              </a:schemeClr>
            </a:solidFill>
            <a:ln>
              <a:solidFill>
                <a:schemeClr val="tx1"/>
              </a:solidFill>
            </a:ln>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8900-4673-B23C-688BA8164CC2}"/>
                </c:ext>
              </c:extLst>
            </c:dLbl>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3'!$A$22:$A$25</c:f>
              <c:strCache>
                <c:ptCount val="4"/>
                <c:pt idx="0">
                  <c:v>Taxes ménages</c:v>
                </c:pt>
                <c:pt idx="1">
                  <c:v>Impôts 
économiques</c:v>
                </c:pt>
                <c:pt idx="2">
                  <c:v>TEOM</c:v>
                </c:pt>
                <c:pt idx="3">
                  <c:v>Taxes annexes : 
GEMAPI + TASA</c:v>
                </c:pt>
              </c:strCache>
            </c:strRef>
          </c:cat>
          <c:val>
            <c:numRef>
              <c:f>'Graph 2 et 3'!$B$22:$B$25</c:f>
              <c:numCache>
                <c:formatCode>0%</c:formatCode>
                <c:ptCount val="4"/>
                <c:pt idx="0">
                  <c:v>0.91717374854251588</c:v>
                </c:pt>
                <c:pt idx="1">
                  <c:v>6.7124057015115687E-2</c:v>
                </c:pt>
                <c:pt idx="2">
                  <c:v>6.5325089856126381E-2</c:v>
                </c:pt>
                <c:pt idx="3">
                  <c:v>0</c:v>
                </c:pt>
              </c:numCache>
            </c:numRef>
          </c:val>
          <c:extLst>
            <c:ext xmlns:c16="http://schemas.microsoft.com/office/drawing/2014/chart" uri="{C3380CC4-5D6E-409C-BE32-E72D297353CC}">
              <c16:uniqueId val="{00000001-8900-4673-B23C-688BA8164CC2}"/>
            </c:ext>
          </c:extLst>
        </c:ser>
        <c:ser>
          <c:idx val="1"/>
          <c:order val="1"/>
          <c:tx>
            <c:strRef>
              <c:f>'Graph 2 et 3'!$C$14</c:f>
              <c:strCache>
                <c:ptCount val="1"/>
                <c:pt idx="0">
                  <c:v>GFP et Syndicats</c:v>
                </c:pt>
              </c:strCache>
            </c:strRef>
          </c:tx>
          <c:spPr>
            <a:solidFill>
              <a:schemeClr val="accent1">
                <a:lumMod val="40000"/>
                <a:lumOff val="60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3'!$A$22:$A$25</c:f>
              <c:strCache>
                <c:ptCount val="4"/>
                <c:pt idx="0">
                  <c:v>Taxes ménages</c:v>
                </c:pt>
                <c:pt idx="1">
                  <c:v>Impôts 
économiques</c:v>
                </c:pt>
                <c:pt idx="2">
                  <c:v>TEOM</c:v>
                </c:pt>
                <c:pt idx="3">
                  <c:v>Taxes annexes : 
GEMAPI + TASA</c:v>
                </c:pt>
              </c:strCache>
            </c:strRef>
          </c:cat>
          <c:val>
            <c:numRef>
              <c:f>'Graph 2 et 3'!$C$22:$C$25</c:f>
              <c:numCache>
                <c:formatCode>0%</c:formatCode>
                <c:ptCount val="4"/>
                <c:pt idx="0">
                  <c:v>8.2826251457484207E-2</c:v>
                </c:pt>
                <c:pt idx="1">
                  <c:v>0.68543942278734193</c:v>
                </c:pt>
                <c:pt idx="2">
                  <c:v>0.93467491014387372</c:v>
                </c:pt>
                <c:pt idx="3">
                  <c:v>0.83046590056367986</c:v>
                </c:pt>
              </c:numCache>
            </c:numRef>
          </c:val>
          <c:extLst>
            <c:ext xmlns:c16="http://schemas.microsoft.com/office/drawing/2014/chart" uri="{C3380CC4-5D6E-409C-BE32-E72D297353CC}">
              <c16:uniqueId val="{00000002-8900-4673-B23C-688BA8164CC2}"/>
            </c:ext>
          </c:extLst>
        </c:ser>
        <c:ser>
          <c:idx val="2"/>
          <c:order val="2"/>
          <c:tx>
            <c:strRef>
              <c:f>'Graph 2 et 3'!$D$14</c:f>
              <c:strCache>
                <c:ptCount val="1"/>
                <c:pt idx="0">
                  <c:v>Départements</c:v>
                </c:pt>
              </c:strCache>
            </c:strRef>
          </c:tx>
          <c:spPr>
            <a:solidFill>
              <a:schemeClr val="accent6">
                <a:lumMod val="75000"/>
              </a:schemeClr>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8900-4673-B23C-688BA8164CC2}"/>
                </c:ext>
              </c:extLst>
            </c:dLbl>
            <c:dLbl>
              <c:idx val="2"/>
              <c:delete val="1"/>
              <c:extLst>
                <c:ext xmlns:c15="http://schemas.microsoft.com/office/drawing/2012/chart" uri="{CE6537A1-D6FC-4f65-9D91-7224C49458BB}"/>
                <c:ext xmlns:c16="http://schemas.microsoft.com/office/drawing/2014/chart" uri="{C3380CC4-5D6E-409C-BE32-E72D297353CC}">
                  <c16:uniqueId val="{00000004-8900-4673-B23C-688BA8164CC2}"/>
                </c:ext>
              </c:extLst>
            </c:dLbl>
            <c:dLbl>
              <c:idx val="3"/>
              <c:delete val="1"/>
              <c:extLst>
                <c:ext xmlns:c15="http://schemas.microsoft.com/office/drawing/2012/chart" uri="{CE6537A1-D6FC-4f65-9D91-7224C49458BB}"/>
                <c:ext xmlns:c16="http://schemas.microsoft.com/office/drawing/2014/chart" uri="{C3380CC4-5D6E-409C-BE32-E72D297353CC}">
                  <c16:uniqueId val="{00000005-8900-4673-B23C-688BA8164CC2}"/>
                </c:ext>
              </c:extLst>
            </c:dLbl>
            <c:numFmt formatCode="0%"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3'!$A$22:$A$25</c:f>
              <c:strCache>
                <c:ptCount val="4"/>
                <c:pt idx="0">
                  <c:v>Taxes ménages</c:v>
                </c:pt>
                <c:pt idx="1">
                  <c:v>Impôts 
économiques</c:v>
                </c:pt>
                <c:pt idx="2">
                  <c:v>TEOM</c:v>
                </c:pt>
                <c:pt idx="3">
                  <c:v>Taxes annexes : 
GEMAPI + TASA</c:v>
                </c:pt>
              </c:strCache>
            </c:strRef>
          </c:cat>
          <c:val>
            <c:numRef>
              <c:f>'Graph 2 et 3'!$D$22:$D$25</c:f>
              <c:numCache>
                <c:formatCode>0%</c:formatCode>
                <c:ptCount val="4"/>
                <c:pt idx="0">
                  <c:v>0</c:v>
                </c:pt>
                <c:pt idx="1">
                  <c:v>0.21208307995432238</c:v>
                </c:pt>
                <c:pt idx="2">
                  <c:v>0</c:v>
                </c:pt>
                <c:pt idx="3">
                  <c:v>0</c:v>
                </c:pt>
              </c:numCache>
            </c:numRef>
          </c:val>
          <c:extLst>
            <c:ext xmlns:c16="http://schemas.microsoft.com/office/drawing/2014/chart" uri="{C3380CC4-5D6E-409C-BE32-E72D297353CC}">
              <c16:uniqueId val="{00000006-8900-4673-B23C-688BA8164CC2}"/>
            </c:ext>
          </c:extLst>
        </c:ser>
        <c:ser>
          <c:idx val="3"/>
          <c:order val="3"/>
          <c:tx>
            <c:strRef>
              <c:f>'Graph 2 et 3'!$E$14</c:f>
              <c:strCache>
                <c:ptCount val="1"/>
                <c:pt idx="0">
                  <c:v>Régions et CTU</c:v>
                </c:pt>
              </c:strCache>
            </c:strRef>
          </c:tx>
          <c:spPr>
            <a:solidFill>
              <a:schemeClr val="accent6">
                <a:lumMod val="50000"/>
              </a:schemeClr>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8900-4673-B23C-688BA8164CC2}"/>
                </c:ext>
              </c:extLst>
            </c:dLbl>
            <c:dLbl>
              <c:idx val="2"/>
              <c:delete val="1"/>
              <c:extLst>
                <c:ext xmlns:c15="http://schemas.microsoft.com/office/drawing/2012/chart" uri="{CE6537A1-D6FC-4f65-9D91-7224C49458BB}"/>
                <c:ext xmlns:c16="http://schemas.microsoft.com/office/drawing/2014/chart" uri="{C3380CC4-5D6E-409C-BE32-E72D297353CC}">
                  <c16:uniqueId val="{00000008-8900-4673-B23C-688BA8164CC2}"/>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 et 3'!$A$22:$A$25</c:f>
              <c:strCache>
                <c:ptCount val="4"/>
                <c:pt idx="0">
                  <c:v>Taxes ménages</c:v>
                </c:pt>
                <c:pt idx="1">
                  <c:v>Impôts 
économiques</c:v>
                </c:pt>
                <c:pt idx="2">
                  <c:v>TEOM</c:v>
                </c:pt>
                <c:pt idx="3">
                  <c:v>Taxes annexes : 
GEMAPI + TASA</c:v>
                </c:pt>
              </c:strCache>
            </c:strRef>
          </c:cat>
          <c:val>
            <c:numRef>
              <c:f>'Graph 2 et 3'!$E$22:$E$25</c:f>
              <c:numCache>
                <c:formatCode>0%</c:formatCode>
                <c:ptCount val="4"/>
                <c:pt idx="0">
                  <c:v>0</c:v>
                </c:pt>
                <c:pt idx="1">
                  <c:v>3.5353440243219923E-2</c:v>
                </c:pt>
                <c:pt idx="2">
                  <c:v>0</c:v>
                </c:pt>
                <c:pt idx="3">
                  <c:v>0.16953409943632008</c:v>
                </c:pt>
              </c:numCache>
            </c:numRef>
          </c:val>
          <c:extLst>
            <c:ext xmlns:c16="http://schemas.microsoft.com/office/drawing/2014/chart" uri="{C3380CC4-5D6E-409C-BE32-E72D297353CC}">
              <c16:uniqueId val="{00000009-8900-4673-B23C-688BA8164CC2}"/>
            </c:ext>
          </c:extLst>
        </c:ser>
        <c:dLbls>
          <c:showLegendKey val="0"/>
          <c:showVal val="0"/>
          <c:showCatName val="0"/>
          <c:showSerName val="0"/>
          <c:showPercent val="0"/>
          <c:showBubbleSize val="0"/>
        </c:dLbls>
        <c:gapWidth val="150"/>
        <c:overlap val="100"/>
        <c:axId val="-1683639264"/>
        <c:axId val="-1683640896"/>
      </c:barChart>
      <c:catAx>
        <c:axId val="-1683639264"/>
        <c:scaling>
          <c:orientation val="maxMin"/>
        </c:scaling>
        <c:delete val="0"/>
        <c:axPos val="l"/>
        <c:numFmt formatCode="General" sourceLinked="0"/>
        <c:majorTickMark val="out"/>
        <c:minorTickMark val="none"/>
        <c:tickLblPos val="nextTo"/>
        <c:crossAx val="-1683640896"/>
        <c:crosses val="autoZero"/>
        <c:auto val="1"/>
        <c:lblAlgn val="ctr"/>
        <c:lblOffset val="100"/>
        <c:noMultiLvlLbl val="0"/>
      </c:catAx>
      <c:valAx>
        <c:axId val="-1683640896"/>
        <c:scaling>
          <c:orientation val="minMax"/>
        </c:scaling>
        <c:delete val="0"/>
        <c:axPos val="b"/>
        <c:majorGridlines>
          <c:spPr>
            <a:ln>
              <a:prstDash val="sysDot"/>
            </a:ln>
          </c:spPr>
        </c:majorGridlines>
        <c:numFmt formatCode="0%" sourceLinked="1"/>
        <c:majorTickMark val="out"/>
        <c:minorTickMark val="none"/>
        <c:tickLblPos val="nextTo"/>
        <c:crossAx val="-1683639264"/>
        <c:crosses val="max"/>
        <c:crossBetween val="between"/>
        <c:majorUnit val="0.1"/>
      </c:valAx>
    </c:plotArea>
    <c:legend>
      <c:legendPos val="r"/>
      <c:layout>
        <c:manualLayout>
          <c:xMode val="edge"/>
          <c:yMode val="edge"/>
          <c:x val="0.16454192765921072"/>
          <c:y val="0.91000657829163756"/>
          <c:w val="0.76143284667080324"/>
          <c:h val="8.9498396033830127E-2"/>
        </c:manualLayout>
      </c:layout>
      <c:overlay val="0"/>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81802567074409"/>
          <c:y val="2.0020281555714631E-2"/>
          <c:w val="0.77769350668721371"/>
          <c:h val="0.79647816750178968"/>
        </c:manualLayout>
      </c:layout>
      <c:barChart>
        <c:barDir val="bar"/>
        <c:grouping val="percentStacked"/>
        <c:varyColors val="0"/>
        <c:ser>
          <c:idx val="0"/>
          <c:order val="0"/>
          <c:tx>
            <c:strRef>
              <c:f>'Graph 2 et 3'!$B$4</c:f>
              <c:strCache>
                <c:ptCount val="1"/>
                <c:pt idx="0">
                  <c:v>Communes</c:v>
                </c:pt>
              </c:strCache>
            </c:strRef>
          </c:tx>
          <c:spPr>
            <a:solidFill>
              <a:schemeClr val="accent1">
                <a:lumMod val="20000"/>
                <a:lumOff val="80000"/>
              </a:schemeClr>
            </a:solidFill>
            <a:ln>
              <a:solidFill>
                <a:schemeClr val="tx1"/>
              </a:solidFill>
            </a:ln>
          </c:spPr>
          <c:invertIfNegative val="0"/>
          <c:dLbls>
            <c:dLbl>
              <c:idx val="1"/>
              <c:layout>
                <c:manualLayout>
                  <c:x val="1.6107381699129012E-2"/>
                  <c:y val="4.060516310890995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B6-4C6D-9D85-2782FE4A4473}"/>
                </c:ext>
              </c:extLst>
            </c:dLbl>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2 et 3'!$A$5:$A$8</c:f>
              <c:strCache>
                <c:ptCount val="4"/>
                <c:pt idx="0">
                  <c:v>Taxes ménages</c:v>
                </c:pt>
                <c:pt idx="1">
                  <c:v>Impôts 
économiques</c:v>
                </c:pt>
                <c:pt idx="2">
                  <c:v>TEOM</c:v>
                </c:pt>
                <c:pt idx="3">
                  <c:v>Taxes annexes : 
GEMAPI + TASA</c:v>
                </c:pt>
              </c:strCache>
            </c:strRef>
          </c:cat>
          <c:val>
            <c:numRef>
              <c:f>'Graph 2 et 3'!$B$5:$B$8</c:f>
              <c:numCache>
                <c:formatCode>#\ ##0.0</c:formatCode>
                <c:ptCount val="4"/>
                <c:pt idx="0">
                  <c:v>35.801829394999999</c:v>
                </c:pt>
                <c:pt idx="1">
                  <c:v>1.2932809360000004</c:v>
                </c:pt>
                <c:pt idx="2">
                  <c:v>0.50260645299999995</c:v>
                </c:pt>
              </c:numCache>
            </c:numRef>
          </c:val>
          <c:extLst>
            <c:ext xmlns:c16="http://schemas.microsoft.com/office/drawing/2014/chart" uri="{C3380CC4-5D6E-409C-BE32-E72D297353CC}">
              <c16:uniqueId val="{00000001-88B6-4C6D-9D85-2782FE4A4473}"/>
            </c:ext>
          </c:extLst>
        </c:ser>
        <c:ser>
          <c:idx val="1"/>
          <c:order val="1"/>
          <c:tx>
            <c:strRef>
              <c:f>'Graph 2 et 3'!$C$4</c:f>
              <c:strCache>
                <c:ptCount val="1"/>
                <c:pt idx="0">
                  <c:v>GFP et Syndicats</c:v>
                </c:pt>
              </c:strCache>
            </c:strRef>
          </c:tx>
          <c:spPr>
            <a:solidFill>
              <a:schemeClr val="accent1">
                <a:lumMod val="40000"/>
                <a:lumOff val="60000"/>
              </a:schemeClr>
            </a:solidFill>
            <a:ln>
              <a:solidFill>
                <a:schemeClr val="tx1"/>
              </a:solidFill>
            </a:ln>
          </c:spPr>
          <c:invertIfNegative val="0"/>
          <c:dLbls>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2 et 3'!$A$5:$A$8</c:f>
              <c:strCache>
                <c:ptCount val="4"/>
                <c:pt idx="0">
                  <c:v>Taxes ménages</c:v>
                </c:pt>
                <c:pt idx="1">
                  <c:v>Impôts 
économiques</c:v>
                </c:pt>
                <c:pt idx="2">
                  <c:v>TEOM</c:v>
                </c:pt>
                <c:pt idx="3">
                  <c:v>Taxes annexes : 
GEMAPI + TASA</c:v>
                </c:pt>
              </c:strCache>
            </c:strRef>
          </c:cat>
          <c:val>
            <c:numRef>
              <c:f>'Graph 2 et 3'!$C$5:$C$8</c:f>
              <c:numCache>
                <c:formatCode>#\ ##0.0</c:formatCode>
                <c:ptCount val="4"/>
                <c:pt idx="0">
                  <c:v>3.0348075829999996</c:v>
                </c:pt>
                <c:pt idx="1">
                  <c:v>12.824990035000003</c:v>
                </c:pt>
                <c:pt idx="2">
                  <c:v>6.9291226149999998</c:v>
                </c:pt>
                <c:pt idx="3">
                  <c:v>0.27494973900000003</c:v>
                </c:pt>
              </c:numCache>
            </c:numRef>
          </c:val>
          <c:extLst>
            <c:ext xmlns:c16="http://schemas.microsoft.com/office/drawing/2014/chart" uri="{C3380CC4-5D6E-409C-BE32-E72D297353CC}">
              <c16:uniqueId val="{00000002-88B6-4C6D-9D85-2782FE4A4473}"/>
            </c:ext>
          </c:extLst>
        </c:ser>
        <c:ser>
          <c:idx val="2"/>
          <c:order val="2"/>
          <c:tx>
            <c:strRef>
              <c:f>'Graph 2 et 3'!$D$4</c:f>
              <c:strCache>
                <c:ptCount val="1"/>
                <c:pt idx="0">
                  <c:v>Départements</c:v>
                </c:pt>
              </c:strCache>
            </c:strRef>
          </c:tx>
          <c:spPr>
            <a:solidFill>
              <a:schemeClr val="accent6">
                <a:lumMod val="75000"/>
              </a:schemeClr>
            </a:solidFill>
            <a:ln>
              <a:solidFill>
                <a:schemeClr val="tx1"/>
              </a:solidFill>
            </a:ln>
          </c:spPr>
          <c:invertIfNegative val="0"/>
          <c:dLbls>
            <c:numFmt formatCode="0.0&quot; Md€&quot;" sourceLinked="0"/>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2 et 3'!$A$5:$A$8</c:f>
              <c:strCache>
                <c:ptCount val="4"/>
                <c:pt idx="0">
                  <c:v>Taxes ménages</c:v>
                </c:pt>
                <c:pt idx="1">
                  <c:v>Impôts 
économiques</c:v>
                </c:pt>
                <c:pt idx="2">
                  <c:v>TEOM</c:v>
                </c:pt>
                <c:pt idx="3">
                  <c:v>Taxes annexes : 
GEMAPI + TASA</c:v>
                </c:pt>
              </c:strCache>
            </c:strRef>
          </c:cat>
          <c:val>
            <c:numRef>
              <c:f>'Graph 2 et 3'!$D$5:$D$8</c:f>
              <c:numCache>
                <c:formatCode>#\ ##0.0</c:formatCode>
                <c:ptCount val="4"/>
                <c:pt idx="0">
                  <c:v>0</c:v>
                </c:pt>
                <c:pt idx="1">
                  <c:v>4.1366784260000005</c:v>
                </c:pt>
              </c:numCache>
            </c:numRef>
          </c:val>
          <c:extLst>
            <c:ext xmlns:c16="http://schemas.microsoft.com/office/drawing/2014/chart" uri="{C3380CC4-5D6E-409C-BE32-E72D297353CC}">
              <c16:uniqueId val="{00000003-88B6-4C6D-9D85-2782FE4A4473}"/>
            </c:ext>
          </c:extLst>
        </c:ser>
        <c:ser>
          <c:idx val="3"/>
          <c:order val="3"/>
          <c:tx>
            <c:strRef>
              <c:f>'Graph 2 et 3'!$E$4</c:f>
              <c:strCache>
                <c:ptCount val="1"/>
                <c:pt idx="0">
                  <c:v>Régions et CTU</c:v>
                </c:pt>
              </c:strCache>
            </c:strRef>
          </c:tx>
          <c:spPr>
            <a:solidFill>
              <a:schemeClr val="accent6">
                <a:lumMod val="50000"/>
              </a:schemeClr>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88B6-4C6D-9D85-2782FE4A4473}"/>
                </c:ext>
              </c:extLst>
            </c:dLbl>
            <c:numFmt formatCode="0.0&quot; Md€&quot;" sourceLinked="0"/>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2 et 3'!$A$5:$A$8</c:f>
              <c:strCache>
                <c:ptCount val="4"/>
                <c:pt idx="0">
                  <c:v>Taxes ménages</c:v>
                </c:pt>
                <c:pt idx="1">
                  <c:v>Impôts 
économiques</c:v>
                </c:pt>
                <c:pt idx="2">
                  <c:v>TEOM</c:v>
                </c:pt>
                <c:pt idx="3">
                  <c:v>Taxes annexes : 
GEMAPI + TASA</c:v>
                </c:pt>
              </c:strCache>
            </c:strRef>
          </c:cat>
          <c:val>
            <c:numRef>
              <c:f>'Graph 2 et 3'!$E$5:$E$8</c:f>
              <c:numCache>
                <c:formatCode>#\ ##0.0</c:formatCode>
                <c:ptCount val="4"/>
                <c:pt idx="0">
                  <c:v>0</c:v>
                </c:pt>
                <c:pt idx="1">
                  <c:v>0.6777606060000001</c:v>
                </c:pt>
                <c:pt idx="3">
                  <c:v>7.6886153999999998E-2</c:v>
                </c:pt>
              </c:numCache>
            </c:numRef>
          </c:val>
          <c:extLst>
            <c:ext xmlns:c16="http://schemas.microsoft.com/office/drawing/2014/chart" uri="{C3380CC4-5D6E-409C-BE32-E72D297353CC}">
              <c16:uniqueId val="{00000005-88B6-4C6D-9D85-2782FE4A4473}"/>
            </c:ext>
          </c:extLst>
        </c:ser>
        <c:dLbls>
          <c:showLegendKey val="0"/>
          <c:showVal val="0"/>
          <c:showCatName val="0"/>
          <c:showSerName val="0"/>
          <c:showPercent val="0"/>
          <c:showBubbleSize val="0"/>
        </c:dLbls>
        <c:gapWidth val="150"/>
        <c:overlap val="100"/>
        <c:axId val="-1683644160"/>
        <c:axId val="-1683645248"/>
      </c:barChart>
      <c:catAx>
        <c:axId val="-1683644160"/>
        <c:scaling>
          <c:orientation val="maxMin"/>
        </c:scaling>
        <c:delete val="0"/>
        <c:axPos val="l"/>
        <c:numFmt formatCode="General" sourceLinked="0"/>
        <c:majorTickMark val="out"/>
        <c:minorTickMark val="none"/>
        <c:tickLblPos val="nextTo"/>
        <c:crossAx val="-1683645248"/>
        <c:crosses val="autoZero"/>
        <c:auto val="1"/>
        <c:lblAlgn val="ctr"/>
        <c:lblOffset val="100"/>
        <c:noMultiLvlLbl val="0"/>
      </c:catAx>
      <c:valAx>
        <c:axId val="-1683645248"/>
        <c:scaling>
          <c:orientation val="minMax"/>
        </c:scaling>
        <c:delete val="0"/>
        <c:axPos val="b"/>
        <c:majorGridlines>
          <c:spPr>
            <a:ln>
              <a:prstDash val="sysDot"/>
            </a:ln>
          </c:spPr>
        </c:majorGridlines>
        <c:numFmt formatCode="0%" sourceLinked="1"/>
        <c:majorTickMark val="out"/>
        <c:minorTickMark val="none"/>
        <c:tickLblPos val="nextTo"/>
        <c:crossAx val="-1683644160"/>
        <c:crosses val="max"/>
        <c:crossBetween val="between"/>
        <c:majorUnit val="0.1"/>
      </c:valAx>
    </c:plotArea>
    <c:legend>
      <c:legendPos val="r"/>
      <c:layout>
        <c:manualLayout>
          <c:xMode val="edge"/>
          <c:yMode val="edge"/>
          <c:x val="0.16335855197739005"/>
          <c:y val="0.91000679042374422"/>
          <c:w val="0.76143284667080302"/>
          <c:h val="8.949839603383007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75597051916568E-2"/>
          <c:y val="8.2216022209822243E-2"/>
          <c:w val="0.88720265230004169"/>
          <c:h val="0.39208382416764942"/>
        </c:manualLayout>
      </c:layout>
      <c:barChart>
        <c:barDir val="col"/>
        <c:grouping val="clustered"/>
        <c:varyColors val="0"/>
        <c:ser>
          <c:idx val="0"/>
          <c:order val="0"/>
          <c:tx>
            <c:strRef>
              <c:f>'Graph 4'!$C$4</c:f>
              <c:strCache>
                <c:ptCount val="1"/>
                <c:pt idx="0">
                  <c:v>2018</c:v>
                </c:pt>
              </c:strCache>
            </c:strRef>
          </c:tx>
          <c:spPr>
            <a:solidFill>
              <a:schemeClr val="accent1">
                <a:lumMod val="40000"/>
                <a:lumOff val="60000"/>
              </a:schemeClr>
            </a:solidFill>
            <a:ln>
              <a:solidFill>
                <a:schemeClr val="tx1"/>
              </a:solidFill>
            </a:ln>
          </c:spPr>
          <c:invertIfNegative val="0"/>
          <c:dPt>
            <c:idx val="1"/>
            <c:invertIfNegative val="0"/>
            <c:bubble3D val="0"/>
            <c:spPr>
              <a:solidFill>
                <a:schemeClr val="accent2">
                  <a:lumMod val="40000"/>
                  <a:lumOff val="60000"/>
                </a:schemeClr>
              </a:solidFill>
              <a:ln>
                <a:solidFill>
                  <a:schemeClr val="tx1"/>
                </a:solidFill>
              </a:ln>
            </c:spPr>
            <c:extLst>
              <c:ext xmlns:c16="http://schemas.microsoft.com/office/drawing/2014/chart" uri="{C3380CC4-5D6E-409C-BE32-E72D297353CC}">
                <c16:uniqueId val="{00000001-2EB3-4972-B7D1-FDF2BEE14D2C}"/>
              </c:ext>
            </c:extLst>
          </c:dPt>
          <c:dPt>
            <c:idx val="2"/>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3-2EB3-4972-B7D1-FDF2BEE14D2C}"/>
              </c:ext>
            </c:extLst>
          </c:dPt>
          <c:dPt>
            <c:idx val="4"/>
            <c:invertIfNegative val="0"/>
            <c:bubble3D val="0"/>
            <c:spPr>
              <a:solidFill>
                <a:schemeClr val="accent2">
                  <a:lumMod val="40000"/>
                  <a:lumOff val="60000"/>
                </a:schemeClr>
              </a:solidFill>
              <a:ln>
                <a:solidFill>
                  <a:schemeClr val="tx1"/>
                </a:solidFill>
              </a:ln>
            </c:spPr>
            <c:extLst>
              <c:ext xmlns:c16="http://schemas.microsoft.com/office/drawing/2014/chart" uri="{C3380CC4-5D6E-409C-BE32-E72D297353CC}">
                <c16:uniqueId val="{00000005-2EB3-4972-B7D1-FDF2BEE14D2C}"/>
              </c:ext>
            </c:extLst>
          </c:dPt>
          <c:dPt>
            <c:idx val="5"/>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7-2EB3-4972-B7D1-FDF2BEE14D2C}"/>
              </c:ext>
            </c:extLst>
          </c:dPt>
          <c:dPt>
            <c:idx val="7"/>
            <c:invertIfNegative val="0"/>
            <c:bubble3D val="0"/>
            <c:spPr>
              <a:solidFill>
                <a:schemeClr val="accent2">
                  <a:lumMod val="40000"/>
                  <a:lumOff val="60000"/>
                </a:schemeClr>
              </a:solidFill>
              <a:ln>
                <a:solidFill>
                  <a:schemeClr val="tx1"/>
                </a:solidFill>
              </a:ln>
            </c:spPr>
            <c:extLst>
              <c:ext xmlns:c16="http://schemas.microsoft.com/office/drawing/2014/chart" uri="{C3380CC4-5D6E-409C-BE32-E72D297353CC}">
                <c16:uniqueId val="{00000009-2EB3-4972-B7D1-FDF2BEE14D2C}"/>
              </c:ext>
            </c:extLst>
          </c:dPt>
          <c:dPt>
            <c:idx val="8"/>
            <c:invertIfNegative val="0"/>
            <c:bubble3D val="0"/>
            <c:extLst>
              <c:ext xmlns:c16="http://schemas.microsoft.com/office/drawing/2014/chart" uri="{C3380CC4-5D6E-409C-BE32-E72D297353CC}">
                <c16:uniqueId val="{0000000A-2EB3-4972-B7D1-FDF2BEE14D2C}"/>
              </c:ext>
            </c:extLst>
          </c:dPt>
          <c:dPt>
            <c:idx val="9"/>
            <c:invertIfNegative val="0"/>
            <c:bubble3D val="0"/>
            <c:spPr>
              <a:solidFill>
                <a:schemeClr val="accent2">
                  <a:lumMod val="40000"/>
                  <a:lumOff val="60000"/>
                </a:schemeClr>
              </a:solidFill>
              <a:ln>
                <a:solidFill>
                  <a:schemeClr val="tx1"/>
                </a:solidFill>
              </a:ln>
            </c:spPr>
            <c:extLst>
              <c:ext xmlns:c16="http://schemas.microsoft.com/office/drawing/2014/chart" uri="{C3380CC4-5D6E-409C-BE32-E72D297353CC}">
                <c16:uniqueId val="{0000000C-2EB3-4972-B7D1-FDF2BEE14D2C}"/>
              </c:ext>
            </c:extLst>
          </c:dPt>
          <c:cat>
            <c:multiLvlStrRef>
              <c:f>'Graph 4'!$A$5:$B$14</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4'!$C$5:$C$14</c:f>
              <c:numCache>
                <c:formatCode>#,##0</c:formatCode>
                <c:ptCount val="10"/>
                <c:pt idx="0">
                  <c:v>33906.326947999994</c:v>
                </c:pt>
                <c:pt idx="1">
                  <c:v>865.26131499999997</c:v>
                </c:pt>
                <c:pt idx="2">
                  <c:v>619.47005100000001</c:v>
                </c:pt>
                <c:pt idx="3">
                  <c:v>9322.250132000001</c:v>
                </c:pt>
                <c:pt idx="4">
                  <c:v>13295.125967000002</c:v>
                </c:pt>
                <c:pt idx="5">
                  <c:v>6304.0808930000003</c:v>
                </c:pt>
                <c:pt idx="6">
                  <c:v>14064.988536999999</c:v>
                </c:pt>
                <c:pt idx="7">
                  <c:v>4289.4754489999996</c:v>
                </c:pt>
                <c:pt idx="8">
                  <c:v>168.60851299999999</c:v>
                </c:pt>
                <c:pt idx="9">
                  <c:v>9541.8846400000002</c:v>
                </c:pt>
              </c:numCache>
            </c:numRef>
          </c:val>
          <c:extLst>
            <c:ext xmlns:c16="http://schemas.microsoft.com/office/drawing/2014/chart" uri="{C3380CC4-5D6E-409C-BE32-E72D297353CC}">
              <c16:uniqueId val="{0000000D-2EB3-4972-B7D1-FDF2BEE14D2C}"/>
            </c:ext>
          </c:extLst>
        </c:ser>
        <c:ser>
          <c:idx val="1"/>
          <c:order val="1"/>
          <c:tx>
            <c:strRef>
              <c:f>'Graph 4'!$D$4</c:f>
              <c:strCache>
                <c:ptCount val="1"/>
                <c:pt idx="0">
                  <c:v>2019</c:v>
                </c:pt>
              </c:strCache>
            </c:strRef>
          </c:tx>
          <c:spPr>
            <a:solidFill>
              <a:schemeClr val="accent1">
                <a:lumMod val="60000"/>
                <a:lumOff val="40000"/>
              </a:schemeClr>
            </a:solidFill>
            <a:ln>
              <a:solidFill>
                <a:schemeClr val="tx1"/>
              </a:solidFill>
            </a:ln>
          </c:spPr>
          <c:invertIfNegative val="0"/>
          <c:dPt>
            <c:idx val="1"/>
            <c:invertIfNegative val="0"/>
            <c:bubble3D val="0"/>
            <c:spPr>
              <a:solidFill>
                <a:schemeClr val="accent2">
                  <a:lumMod val="60000"/>
                  <a:lumOff val="40000"/>
                </a:schemeClr>
              </a:solidFill>
              <a:ln>
                <a:solidFill>
                  <a:schemeClr val="tx1"/>
                </a:solidFill>
              </a:ln>
            </c:spPr>
            <c:extLst>
              <c:ext xmlns:c16="http://schemas.microsoft.com/office/drawing/2014/chart" uri="{C3380CC4-5D6E-409C-BE32-E72D297353CC}">
                <c16:uniqueId val="{0000000F-2EB3-4972-B7D1-FDF2BEE14D2C}"/>
              </c:ext>
            </c:extLst>
          </c:dPt>
          <c:dPt>
            <c:idx val="2"/>
            <c:invertIfNegative val="0"/>
            <c:bubble3D val="0"/>
            <c:spPr>
              <a:solidFill>
                <a:schemeClr val="accent3">
                  <a:lumMod val="60000"/>
                  <a:lumOff val="40000"/>
                </a:schemeClr>
              </a:solidFill>
              <a:ln>
                <a:solidFill>
                  <a:schemeClr val="tx1"/>
                </a:solidFill>
              </a:ln>
            </c:spPr>
            <c:extLst>
              <c:ext xmlns:c16="http://schemas.microsoft.com/office/drawing/2014/chart" uri="{C3380CC4-5D6E-409C-BE32-E72D297353CC}">
                <c16:uniqueId val="{00000011-2EB3-4972-B7D1-FDF2BEE14D2C}"/>
              </c:ext>
            </c:extLst>
          </c:dPt>
          <c:dPt>
            <c:idx val="4"/>
            <c:invertIfNegative val="0"/>
            <c:bubble3D val="0"/>
            <c:spPr>
              <a:solidFill>
                <a:schemeClr val="accent2">
                  <a:lumMod val="60000"/>
                  <a:lumOff val="40000"/>
                </a:schemeClr>
              </a:solidFill>
              <a:ln>
                <a:solidFill>
                  <a:schemeClr val="tx1"/>
                </a:solidFill>
              </a:ln>
            </c:spPr>
            <c:extLst>
              <c:ext xmlns:c16="http://schemas.microsoft.com/office/drawing/2014/chart" uri="{C3380CC4-5D6E-409C-BE32-E72D297353CC}">
                <c16:uniqueId val="{00000013-2EB3-4972-B7D1-FDF2BEE14D2C}"/>
              </c:ext>
            </c:extLst>
          </c:dPt>
          <c:dPt>
            <c:idx val="5"/>
            <c:invertIfNegative val="0"/>
            <c:bubble3D val="0"/>
            <c:spPr>
              <a:solidFill>
                <a:schemeClr val="accent3">
                  <a:lumMod val="60000"/>
                  <a:lumOff val="40000"/>
                </a:schemeClr>
              </a:solidFill>
              <a:ln>
                <a:solidFill>
                  <a:schemeClr val="tx1"/>
                </a:solidFill>
              </a:ln>
            </c:spPr>
            <c:extLst>
              <c:ext xmlns:c16="http://schemas.microsoft.com/office/drawing/2014/chart" uri="{C3380CC4-5D6E-409C-BE32-E72D297353CC}">
                <c16:uniqueId val="{00000015-2EB3-4972-B7D1-FDF2BEE14D2C}"/>
              </c:ext>
            </c:extLst>
          </c:dPt>
          <c:dPt>
            <c:idx val="7"/>
            <c:invertIfNegative val="0"/>
            <c:bubble3D val="0"/>
            <c:spPr>
              <a:solidFill>
                <a:schemeClr val="accent2">
                  <a:lumMod val="60000"/>
                  <a:lumOff val="40000"/>
                </a:schemeClr>
              </a:solidFill>
              <a:ln>
                <a:solidFill>
                  <a:schemeClr val="tx1"/>
                </a:solidFill>
              </a:ln>
            </c:spPr>
            <c:extLst>
              <c:ext xmlns:c16="http://schemas.microsoft.com/office/drawing/2014/chart" uri="{C3380CC4-5D6E-409C-BE32-E72D297353CC}">
                <c16:uniqueId val="{00000017-2EB3-4972-B7D1-FDF2BEE14D2C}"/>
              </c:ext>
            </c:extLst>
          </c:dPt>
          <c:dPt>
            <c:idx val="8"/>
            <c:invertIfNegative val="0"/>
            <c:bubble3D val="0"/>
            <c:extLst>
              <c:ext xmlns:c16="http://schemas.microsoft.com/office/drawing/2014/chart" uri="{C3380CC4-5D6E-409C-BE32-E72D297353CC}">
                <c16:uniqueId val="{00000018-2EB3-4972-B7D1-FDF2BEE14D2C}"/>
              </c:ext>
            </c:extLst>
          </c:dPt>
          <c:dPt>
            <c:idx val="9"/>
            <c:invertIfNegative val="0"/>
            <c:bubble3D val="0"/>
            <c:spPr>
              <a:solidFill>
                <a:schemeClr val="accent2">
                  <a:lumMod val="60000"/>
                  <a:lumOff val="40000"/>
                </a:schemeClr>
              </a:solidFill>
              <a:ln>
                <a:solidFill>
                  <a:schemeClr val="tx1"/>
                </a:solidFill>
              </a:ln>
            </c:spPr>
            <c:extLst>
              <c:ext xmlns:c16="http://schemas.microsoft.com/office/drawing/2014/chart" uri="{C3380CC4-5D6E-409C-BE32-E72D297353CC}">
                <c16:uniqueId val="{0000001A-2EB3-4972-B7D1-FDF2BEE14D2C}"/>
              </c:ext>
            </c:extLst>
          </c:dPt>
          <c:cat>
            <c:multiLvlStrRef>
              <c:f>'Graph 4'!$A$5:$B$14</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4'!$D$5:$D$14</c:f>
              <c:numCache>
                <c:formatCode>#,##0</c:formatCode>
                <c:ptCount val="10"/>
                <c:pt idx="0">
                  <c:v>35265.152195000002</c:v>
                </c:pt>
                <c:pt idx="1">
                  <c:v>1334.8473410000001</c:v>
                </c:pt>
                <c:pt idx="2">
                  <c:v>625.79391999999996</c:v>
                </c:pt>
                <c:pt idx="3">
                  <c:v>9637.1358080000009</c:v>
                </c:pt>
                <c:pt idx="4">
                  <c:v>13751.720601000001</c:v>
                </c:pt>
                <c:pt idx="5">
                  <c:v>6386.0490630000004</c:v>
                </c:pt>
                <c:pt idx="6">
                  <c:v>14059.184319</c:v>
                </c:pt>
                <c:pt idx="7">
                  <c:v>4065.7083089999996</c:v>
                </c:pt>
                <c:pt idx="8">
                  <c:v>174.08216400000001</c:v>
                </c:pt>
                <c:pt idx="9">
                  <c:v>10125.818072</c:v>
                </c:pt>
              </c:numCache>
            </c:numRef>
          </c:val>
          <c:extLst>
            <c:ext xmlns:c16="http://schemas.microsoft.com/office/drawing/2014/chart" uri="{C3380CC4-5D6E-409C-BE32-E72D297353CC}">
              <c16:uniqueId val="{0000001B-2EB3-4972-B7D1-FDF2BEE14D2C}"/>
            </c:ext>
          </c:extLst>
        </c:ser>
        <c:ser>
          <c:idx val="2"/>
          <c:order val="2"/>
          <c:tx>
            <c:strRef>
              <c:f>'Graph 4'!$E$4</c:f>
              <c:strCache>
                <c:ptCount val="1"/>
                <c:pt idx="0">
                  <c:v>2020</c:v>
                </c:pt>
              </c:strCache>
            </c:strRef>
          </c:tx>
          <c:spPr>
            <a:solidFill>
              <a:schemeClr val="accent1"/>
            </a:solidFill>
            <a:ln>
              <a:solidFill>
                <a:schemeClr val="tx1"/>
              </a:solidFill>
            </a:ln>
          </c:spPr>
          <c:invertIfNegative val="0"/>
          <c:dPt>
            <c:idx val="1"/>
            <c:invertIfNegative val="0"/>
            <c:bubble3D val="0"/>
            <c:spPr>
              <a:solidFill>
                <a:schemeClr val="accent2"/>
              </a:solidFill>
              <a:ln>
                <a:solidFill>
                  <a:schemeClr val="tx1"/>
                </a:solidFill>
              </a:ln>
            </c:spPr>
            <c:extLst>
              <c:ext xmlns:c16="http://schemas.microsoft.com/office/drawing/2014/chart" uri="{C3380CC4-5D6E-409C-BE32-E72D297353CC}">
                <c16:uniqueId val="{0000001D-2EB3-4972-B7D1-FDF2BEE14D2C}"/>
              </c:ext>
            </c:extLst>
          </c:dPt>
          <c:dPt>
            <c:idx val="2"/>
            <c:invertIfNegative val="0"/>
            <c:bubble3D val="0"/>
            <c:spPr>
              <a:solidFill>
                <a:schemeClr val="accent3"/>
              </a:solidFill>
              <a:ln>
                <a:solidFill>
                  <a:schemeClr val="tx1"/>
                </a:solidFill>
              </a:ln>
            </c:spPr>
            <c:extLst>
              <c:ext xmlns:c16="http://schemas.microsoft.com/office/drawing/2014/chart" uri="{C3380CC4-5D6E-409C-BE32-E72D297353CC}">
                <c16:uniqueId val="{0000001F-2EB3-4972-B7D1-FDF2BEE14D2C}"/>
              </c:ext>
            </c:extLst>
          </c:dPt>
          <c:dPt>
            <c:idx val="4"/>
            <c:invertIfNegative val="0"/>
            <c:bubble3D val="0"/>
            <c:spPr>
              <a:solidFill>
                <a:schemeClr val="accent2"/>
              </a:solidFill>
              <a:ln>
                <a:solidFill>
                  <a:schemeClr val="tx1"/>
                </a:solidFill>
              </a:ln>
            </c:spPr>
            <c:extLst>
              <c:ext xmlns:c16="http://schemas.microsoft.com/office/drawing/2014/chart" uri="{C3380CC4-5D6E-409C-BE32-E72D297353CC}">
                <c16:uniqueId val="{00000021-2EB3-4972-B7D1-FDF2BEE14D2C}"/>
              </c:ext>
            </c:extLst>
          </c:dPt>
          <c:dPt>
            <c:idx val="5"/>
            <c:invertIfNegative val="0"/>
            <c:bubble3D val="0"/>
            <c:spPr>
              <a:solidFill>
                <a:schemeClr val="accent3"/>
              </a:solidFill>
              <a:ln>
                <a:solidFill>
                  <a:schemeClr val="tx1"/>
                </a:solidFill>
              </a:ln>
            </c:spPr>
            <c:extLst>
              <c:ext xmlns:c16="http://schemas.microsoft.com/office/drawing/2014/chart" uri="{C3380CC4-5D6E-409C-BE32-E72D297353CC}">
                <c16:uniqueId val="{00000023-2EB3-4972-B7D1-FDF2BEE14D2C}"/>
              </c:ext>
            </c:extLst>
          </c:dPt>
          <c:dPt>
            <c:idx val="7"/>
            <c:invertIfNegative val="0"/>
            <c:bubble3D val="0"/>
            <c:spPr>
              <a:solidFill>
                <a:schemeClr val="accent2"/>
              </a:solidFill>
              <a:ln>
                <a:solidFill>
                  <a:schemeClr val="tx1"/>
                </a:solidFill>
              </a:ln>
            </c:spPr>
            <c:extLst>
              <c:ext xmlns:c16="http://schemas.microsoft.com/office/drawing/2014/chart" uri="{C3380CC4-5D6E-409C-BE32-E72D297353CC}">
                <c16:uniqueId val="{00000025-2EB3-4972-B7D1-FDF2BEE14D2C}"/>
              </c:ext>
            </c:extLst>
          </c:dPt>
          <c:dPt>
            <c:idx val="8"/>
            <c:invertIfNegative val="0"/>
            <c:bubble3D val="0"/>
            <c:extLst>
              <c:ext xmlns:c16="http://schemas.microsoft.com/office/drawing/2014/chart" uri="{C3380CC4-5D6E-409C-BE32-E72D297353CC}">
                <c16:uniqueId val="{00000026-2EB3-4972-B7D1-FDF2BEE14D2C}"/>
              </c:ext>
            </c:extLst>
          </c:dPt>
          <c:dPt>
            <c:idx val="9"/>
            <c:invertIfNegative val="0"/>
            <c:bubble3D val="0"/>
            <c:spPr>
              <a:solidFill>
                <a:schemeClr val="accent2"/>
              </a:solidFill>
              <a:ln>
                <a:solidFill>
                  <a:schemeClr val="tx1"/>
                </a:solidFill>
              </a:ln>
            </c:spPr>
            <c:extLst>
              <c:ext xmlns:c16="http://schemas.microsoft.com/office/drawing/2014/chart" uri="{C3380CC4-5D6E-409C-BE32-E72D297353CC}">
                <c16:uniqueId val="{00000028-2EB3-4972-B7D1-FDF2BEE14D2C}"/>
              </c:ext>
            </c:extLst>
          </c:dPt>
          <c:cat>
            <c:multiLvlStrRef>
              <c:f>'Graph 4'!$A$5:$B$14</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4'!$E$5:$E$14</c:f>
              <c:numCache>
                <c:formatCode>#,##0</c:formatCode>
                <c:ptCount val="10"/>
                <c:pt idx="0">
                  <c:v>35943.584880000002</c:v>
                </c:pt>
                <c:pt idx="1">
                  <c:v>1381.101013</c:v>
                </c:pt>
                <c:pt idx="2">
                  <c:v>623.98067200000003</c:v>
                </c:pt>
                <c:pt idx="3">
                  <c:v>9810.3211930000016</c:v>
                </c:pt>
                <c:pt idx="4">
                  <c:v>14182.005269000003</c:v>
                </c:pt>
                <c:pt idx="5">
                  <c:v>6513.3848049999997</c:v>
                </c:pt>
                <c:pt idx="6">
                  <c:v>14314.335784000001</c:v>
                </c:pt>
                <c:pt idx="7">
                  <c:v>4167.3752939999995</c:v>
                </c:pt>
                <c:pt idx="8">
                  <c:v>178.901614</c:v>
                </c:pt>
                <c:pt idx="9">
                  <c:v>10440.313561000001</c:v>
                </c:pt>
              </c:numCache>
            </c:numRef>
          </c:val>
          <c:extLst>
            <c:ext xmlns:c16="http://schemas.microsoft.com/office/drawing/2014/chart" uri="{C3380CC4-5D6E-409C-BE32-E72D297353CC}">
              <c16:uniqueId val="{00000029-2EB3-4972-B7D1-FDF2BEE14D2C}"/>
            </c:ext>
          </c:extLst>
        </c:ser>
        <c:ser>
          <c:idx val="4"/>
          <c:order val="3"/>
          <c:tx>
            <c:strRef>
              <c:f>'Graph 4'!$F$4</c:f>
              <c:strCache>
                <c:ptCount val="1"/>
                <c:pt idx="0">
                  <c:v>2021</c:v>
                </c:pt>
              </c:strCache>
            </c:strRef>
          </c:tx>
          <c:spPr>
            <a:solidFill>
              <a:schemeClr val="accent1">
                <a:lumMod val="75000"/>
              </a:schemeClr>
            </a:solidFill>
            <a:ln>
              <a:solidFill>
                <a:schemeClr val="tx1"/>
              </a:solidFill>
            </a:ln>
          </c:spPr>
          <c:invertIfNegative val="0"/>
          <c:dPt>
            <c:idx val="1"/>
            <c:invertIfNegative val="0"/>
            <c:bubble3D val="0"/>
            <c:spPr>
              <a:solidFill>
                <a:schemeClr val="accent2">
                  <a:lumMod val="75000"/>
                </a:schemeClr>
              </a:solidFill>
              <a:ln>
                <a:solidFill>
                  <a:schemeClr val="tx1"/>
                </a:solidFill>
              </a:ln>
            </c:spPr>
            <c:extLst>
              <c:ext xmlns:c16="http://schemas.microsoft.com/office/drawing/2014/chart" uri="{C3380CC4-5D6E-409C-BE32-E72D297353CC}">
                <c16:uniqueId val="{0000002B-2EB3-4972-B7D1-FDF2BEE14D2C}"/>
              </c:ext>
            </c:extLst>
          </c:dPt>
          <c:dPt>
            <c:idx val="2"/>
            <c:invertIfNegative val="0"/>
            <c:bubble3D val="0"/>
            <c:spPr>
              <a:solidFill>
                <a:schemeClr val="accent3">
                  <a:lumMod val="75000"/>
                </a:schemeClr>
              </a:solidFill>
              <a:ln>
                <a:solidFill>
                  <a:schemeClr val="tx1"/>
                </a:solidFill>
              </a:ln>
            </c:spPr>
            <c:extLst>
              <c:ext xmlns:c16="http://schemas.microsoft.com/office/drawing/2014/chart" uri="{C3380CC4-5D6E-409C-BE32-E72D297353CC}">
                <c16:uniqueId val="{0000002D-2EB3-4972-B7D1-FDF2BEE14D2C}"/>
              </c:ext>
            </c:extLst>
          </c:dPt>
          <c:dPt>
            <c:idx val="4"/>
            <c:invertIfNegative val="0"/>
            <c:bubble3D val="0"/>
            <c:spPr>
              <a:solidFill>
                <a:schemeClr val="accent2">
                  <a:lumMod val="75000"/>
                </a:schemeClr>
              </a:solidFill>
              <a:ln>
                <a:solidFill>
                  <a:schemeClr val="tx1"/>
                </a:solidFill>
              </a:ln>
            </c:spPr>
            <c:extLst>
              <c:ext xmlns:c16="http://schemas.microsoft.com/office/drawing/2014/chart" uri="{C3380CC4-5D6E-409C-BE32-E72D297353CC}">
                <c16:uniqueId val="{0000002F-2EB3-4972-B7D1-FDF2BEE14D2C}"/>
              </c:ext>
            </c:extLst>
          </c:dPt>
          <c:dPt>
            <c:idx val="5"/>
            <c:invertIfNegative val="0"/>
            <c:bubble3D val="0"/>
            <c:spPr>
              <a:solidFill>
                <a:schemeClr val="accent3">
                  <a:lumMod val="75000"/>
                </a:schemeClr>
              </a:solidFill>
              <a:ln>
                <a:solidFill>
                  <a:schemeClr val="tx1"/>
                </a:solidFill>
              </a:ln>
            </c:spPr>
            <c:extLst>
              <c:ext xmlns:c16="http://schemas.microsoft.com/office/drawing/2014/chart" uri="{C3380CC4-5D6E-409C-BE32-E72D297353CC}">
                <c16:uniqueId val="{00000031-2EB3-4972-B7D1-FDF2BEE14D2C}"/>
              </c:ext>
            </c:extLst>
          </c:dPt>
          <c:dPt>
            <c:idx val="7"/>
            <c:invertIfNegative val="0"/>
            <c:bubble3D val="0"/>
            <c:spPr>
              <a:solidFill>
                <a:schemeClr val="accent2">
                  <a:lumMod val="75000"/>
                </a:schemeClr>
              </a:solidFill>
              <a:ln>
                <a:solidFill>
                  <a:schemeClr val="tx1"/>
                </a:solidFill>
              </a:ln>
            </c:spPr>
            <c:extLst>
              <c:ext xmlns:c16="http://schemas.microsoft.com/office/drawing/2014/chart" uri="{C3380CC4-5D6E-409C-BE32-E72D297353CC}">
                <c16:uniqueId val="{00000033-2EB3-4972-B7D1-FDF2BEE14D2C}"/>
              </c:ext>
            </c:extLst>
          </c:dPt>
          <c:dPt>
            <c:idx val="9"/>
            <c:invertIfNegative val="0"/>
            <c:bubble3D val="0"/>
            <c:spPr>
              <a:solidFill>
                <a:schemeClr val="accent2">
                  <a:lumMod val="75000"/>
                </a:schemeClr>
              </a:solidFill>
              <a:ln>
                <a:solidFill>
                  <a:schemeClr val="tx1"/>
                </a:solidFill>
              </a:ln>
            </c:spPr>
            <c:extLst>
              <c:ext xmlns:c16="http://schemas.microsoft.com/office/drawing/2014/chart" uri="{C3380CC4-5D6E-409C-BE32-E72D297353CC}">
                <c16:uniqueId val="{00000035-2EB3-4972-B7D1-FDF2BEE14D2C}"/>
              </c:ext>
            </c:extLst>
          </c:dPt>
          <c:cat>
            <c:multiLvlStrRef>
              <c:f>'Graph 4'!$A$5:$B$14</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4'!$F$5:$F$14</c:f>
              <c:numCache>
                <c:formatCode>#,##0</c:formatCode>
                <c:ptCount val="10"/>
                <c:pt idx="0">
                  <c:v>35801.829395000001</c:v>
                </c:pt>
                <c:pt idx="1">
                  <c:v>1293.2809360000003</c:v>
                </c:pt>
                <c:pt idx="2">
                  <c:v>502.60645299999999</c:v>
                </c:pt>
                <c:pt idx="3">
                  <c:v>3034.8075829999998</c:v>
                </c:pt>
                <c:pt idx="4">
                  <c:v>12824.990035000003</c:v>
                </c:pt>
                <c:pt idx="5">
                  <c:v>6929.1226150000002</c:v>
                </c:pt>
                <c:pt idx="6">
                  <c:v>0</c:v>
                </c:pt>
                <c:pt idx="7">
                  <c:v>4136.6784260000004</c:v>
                </c:pt>
                <c:pt idx="8">
                  <c:v>0</c:v>
                </c:pt>
                <c:pt idx="9">
                  <c:v>677.76060600000005</c:v>
                </c:pt>
              </c:numCache>
            </c:numRef>
          </c:val>
          <c:extLst>
            <c:ext xmlns:c16="http://schemas.microsoft.com/office/drawing/2014/chart" uri="{C3380CC4-5D6E-409C-BE32-E72D297353CC}">
              <c16:uniqueId val="{00000036-2EB3-4972-B7D1-FDF2BEE14D2C}"/>
            </c:ext>
          </c:extLst>
        </c:ser>
        <c:ser>
          <c:idx val="3"/>
          <c:order val="4"/>
          <c:tx>
            <c:strRef>
              <c:f>'Graph 4'!$G$4</c:f>
              <c:strCache>
                <c:ptCount val="1"/>
                <c:pt idx="0">
                  <c:v>2022</c:v>
                </c:pt>
              </c:strCache>
            </c:strRef>
          </c:tx>
          <c:spPr>
            <a:solidFill>
              <a:schemeClr val="accent1">
                <a:lumMod val="50000"/>
              </a:schemeClr>
            </a:solidFill>
            <a:ln>
              <a:solidFill>
                <a:schemeClr val="tx1"/>
              </a:solidFill>
            </a:ln>
          </c:spPr>
          <c:invertIfNegative val="0"/>
          <c:dPt>
            <c:idx val="1"/>
            <c:invertIfNegative val="0"/>
            <c:bubble3D val="0"/>
            <c:spPr>
              <a:solidFill>
                <a:schemeClr val="accent2">
                  <a:lumMod val="50000"/>
                </a:schemeClr>
              </a:solidFill>
              <a:ln>
                <a:solidFill>
                  <a:schemeClr val="tx1"/>
                </a:solidFill>
              </a:ln>
            </c:spPr>
            <c:extLst>
              <c:ext xmlns:c16="http://schemas.microsoft.com/office/drawing/2014/chart" uri="{C3380CC4-5D6E-409C-BE32-E72D297353CC}">
                <c16:uniqueId val="{00000038-2EB3-4972-B7D1-FDF2BEE14D2C}"/>
              </c:ext>
            </c:extLst>
          </c:dPt>
          <c:dPt>
            <c:idx val="2"/>
            <c:invertIfNegative val="0"/>
            <c:bubble3D val="0"/>
            <c:spPr>
              <a:solidFill>
                <a:schemeClr val="accent3">
                  <a:lumMod val="50000"/>
                </a:schemeClr>
              </a:solidFill>
              <a:ln>
                <a:solidFill>
                  <a:schemeClr val="tx1"/>
                </a:solidFill>
              </a:ln>
            </c:spPr>
            <c:extLst>
              <c:ext xmlns:c16="http://schemas.microsoft.com/office/drawing/2014/chart" uri="{C3380CC4-5D6E-409C-BE32-E72D297353CC}">
                <c16:uniqueId val="{0000003A-2EB3-4972-B7D1-FDF2BEE14D2C}"/>
              </c:ext>
            </c:extLst>
          </c:dPt>
          <c:dPt>
            <c:idx val="4"/>
            <c:invertIfNegative val="0"/>
            <c:bubble3D val="0"/>
            <c:spPr>
              <a:solidFill>
                <a:schemeClr val="accent2">
                  <a:lumMod val="50000"/>
                </a:schemeClr>
              </a:solidFill>
              <a:ln>
                <a:solidFill>
                  <a:schemeClr val="tx1"/>
                </a:solidFill>
              </a:ln>
            </c:spPr>
            <c:extLst>
              <c:ext xmlns:c16="http://schemas.microsoft.com/office/drawing/2014/chart" uri="{C3380CC4-5D6E-409C-BE32-E72D297353CC}">
                <c16:uniqueId val="{0000003C-2EB3-4972-B7D1-FDF2BEE14D2C}"/>
              </c:ext>
            </c:extLst>
          </c:dPt>
          <c:dPt>
            <c:idx val="5"/>
            <c:invertIfNegative val="0"/>
            <c:bubble3D val="0"/>
            <c:spPr>
              <a:solidFill>
                <a:schemeClr val="accent3">
                  <a:lumMod val="50000"/>
                </a:schemeClr>
              </a:solidFill>
              <a:ln>
                <a:solidFill>
                  <a:schemeClr val="tx1"/>
                </a:solidFill>
              </a:ln>
            </c:spPr>
            <c:extLst>
              <c:ext xmlns:c16="http://schemas.microsoft.com/office/drawing/2014/chart" uri="{C3380CC4-5D6E-409C-BE32-E72D297353CC}">
                <c16:uniqueId val="{0000003E-2EB3-4972-B7D1-FDF2BEE14D2C}"/>
              </c:ext>
            </c:extLst>
          </c:dPt>
          <c:dPt>
            <c:idx val="7"/>
            <c:invertIfNegative val="0"/>
            <c:bubble3D val="0"/>
            <c:spPr>
              <a:solidFill>
                <a:schemeClr val="accent2">
                  <a:lumMod val="50000"/>
                </a:schemeClr>
              </a:solidFill>
              <a:ln>
                <a:solidFill>
                  <a:schemeClr val="tx1"/>
                </a:solidFill>
              </a:ln>
            </c:spPr>
            <c:extLst>
              <c:ext xmlns:c16="http://schemas.microsoft.com/office/drawing/2014/chart" uri="{C3380CC4-5D6E-409C-BE32-E72D297353CC}">
                <c16:uniqueId val="{00000040-2EB3-4972-B7D1-FDF2BEE14D2C}"/>
              </c:ext>
            </c:extLst>
          </c:dPt>
          <c:dPt>
            <c:idx val="8"/>
            <c:invertIfNegative val="0"/>
            <c:bubble3D val="0"/>
            <c:extLst>
              <c:ext xmlns:c16="http://schemas.microsoft.com/office/drawing/2014/chart" uri="{C3380CC4-5D6E-409C-BE32-E72D297353CC}">
                <c16:uniqueId val="{00000041-2EB3-4972-B7D1-FDF2BEE14D2C}"/>
              </c:ext>
            </c:extLst>
          </c:dPt>
          <c:dPt>
            <c:idx val="9"/>
            <c:invertIfNegative val="0"/>
            <c:bubble3D val="0"/>
            <c:spPr>
              <a:solidFill>
                <a:schemeClr val="accent2">
                  <a:lumMod val="50000"/>
                </a:schemeClr>
              </a:solidFill>
              <a:ln>
                <a:solidFill>
                  <a:schemeClr val="tx1"/>
                </a:solidFill>
              </a:ln>
            </c:spPr>
            <c:extLst>
              <c:ext xmlns:c16="http://schemas.microsoft.com/office/drawing/2014/chart" uri="{C3380CC4-5D6E-409C-BE32-E72D297353CC}">
                <c16:uniqueId val="{00000043-2EB3-4972-B7D1-FDF2BEE14D2C}"/>
              </c:ext>
            </c:extLst>
          </c:dPt>
          <c:cat>
            <c:multiLvlStrRef>
              <c:f>'Graph 4'!$A$5:$B$14</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4'!$G$5:$G$14</c:f>
              <c:numCache>
                <c:formatCode>#,##0</c:formatCode>
                <c:ptCount val="10"/>
                <c:pt idx="0">
                  <c:v>37593.187824999994</c:v>
                </c:pt>
                <c:pt idx="1">
                  <c:v>1273.1114929999999</c:v>
                </c:pt>
                <c:pt idx="2">
                  <c:v>517.222936</c:v>
                </c:pt>
                <c:pt idx="3">
                  <c:v>3394.8887359999999</c:v>
                </c:pt>
                <c:pt idx="4">
                  <c:v>13000.418117000001</c:v>
                </c:pt>
                <c:pt idx="5">
                  <c:v>7400.4536739999994</c:v>
                </c:pt>
                <c:pt idx="6">
                  <c:v>0</c:v>
                </c:pt>
                <c:pt idx="7">
                  <c:v>4022.4834220000002</c:v>
                </c:pt>
                <c:pt idx="8">
                  <c:v>0</c:v>
                </c:pt>
                <c:pt idx="9">
                  <c:v>670.53263900000002</c:v>
                </c:pt>
              </c:numCache>
            </c:numRef>
          </c:val>
          <c:extLst>
            <c:ext xmlns:c16="http://schemas.microsoft.com/office/drawing/2014/chart" uri="{C3380CC4-5D6E-409C-BE32-E72D297353CC}">
              <c16:uniqueId val="{00000044-2EB3-4972-B7D1-FDF2BEE14D2C}"/>
            </c:ext>
          </c:extLst>
        </c:ser>
        <c:dLbls>
          <c:showLegendKey val="0"/>
          <c:showVal val="0"/>
          <c:showCatName val="0"/>
          <c:showSerName val="0"/>
          <c:showPercent val="0"/>
          <c:showBubbleSize val="0"/>
        </c:dLbls>
        <c:gapWidth val="150"/>
        <c:axId val="-1680580432"/>
        <c:axId val="-1680579344"/>
      </c:barChart>
      <c:catAx>
        <c:axId val="-1680580432"/>
        <c:scaling>
          <c:orientation val="minMax"/>
        </c:scaling>
        <c:delete val="0"/>
        <c:axPos val="b"/>
        <c:numFmt formatCode="General" sourceLinked="0"/>
        <c:majorTickMark val="out"/>
        <c:minorTickMark val="none"/>
        <c:tickLblPos val="nextTo"/>
        <c:crossAx val="-1680579344"/>
        <c:crosses val="autoZero"/>
        <c:auto val="1"/>
        <c:lblAlgn val="ctr"/>
        <c:lblOffset val="100"/>
        <c:noMultiLvlLbl val="0"/>
      </c:catAx>
      <c:valAx>
        <c:axId val="-1680579344"/>
        <c:scaling>
          <c:orientation val="minMax"/>
          <c:max val="40000"/>
          <c:min val="0"/>
        </c:scaling>
        <c:delete val="0"/>
        <c:axPos val="l"/>
        <c:majorGridlines>
          <c:spPr>
            <a:ln>
              <a:solidFill>
                <a:schemeClr val="bg1">
                  <a:lumMod val="65000"/>
                </a:schemeClr>
              </a:solidFill>
              <a:prstDash val="sysDot"/>
            </a:ln>
          </c:spPr>
        </c:majorGridlines>
        <c:numFmt formatCode="#,##0" sourceLinked="1"/>
        <c:majorTickMark val="out"/>
        <c:minorTickMark val="none"/>
        <c:tickLblPos val="nextTo"/>
        <c:crossAx val="-1680580432"/>
        <c:crosses val="autoZero"/>
        <c:crossBetween val="between"/>
        <c:majorUnit val="5000"/>
      </c:valAx>
      <c:spPr>
        <a:ln>
          <a:solidFill>
            <a:sysClr val="windowText" lastClr="000000">
              <a:lumMod val="50000"/>
              <a:lumOff val="50000"/>
            </a:sysClr>
          </a:solidFill>
        </a:ln>
      </c:spPr>
    </c:plotArea>
    <c:legend>
      <c:legendPos val="r"/>
      <c:layout>
        <c:manualLayout>
          <c:xMode val="edge"/>
          <c:yMode val="edge"/>
          <c:x val="0.31025163047419801"/>
          <c:y val="0.84259717103433684"/>
          <c:w val="0.43838101914585043"/>
          <c:h val="0.12345406583543322"/>
        </c:manualLayout>
      </c:layout>
      <c:overlay val="0"/>
    </c:legend>
    <c:plotVisOnly val="1"/>
    <c:dispBlanksAs val="gap"/>
    <c:showDLblsOverMax val="0"/>
  </c:chart>
  <c:spPr>
    <a:ln>
      <a:noFill/>
    </a:ln>
  </c:spPr>
  <c:txPr>
    <a:bodyPr/>
    <a:lstStyle/>
    <a:p>
      <a:pPr>
        <a:defRPr sz="900">
          <a:latin typeface="+mn-lt"/>
        </a:defRPr>
      </a:pPr>
      <a:endParaRPr lang="fr-FR"/>
    </a:p>
  </c:txPr>
  <c:printSettings>
    <c:headerFooter/>
    <c:pageMargins b="0.750000000000005" l="0.70000000000000062" r="0.70000000000000062" t="0.75000000000000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2022</a:t>
            </a:r>
          </a:p>
        </c:rich>
      </c:tx>
      <c:layout>
        <c:manualLayout>
          <c:xMode val="edge"/>
          <c:yMode val="edge"/>
          <c:x val="0.49329167483957742"/>
          <c:y val="2.3862788963460103E-2"/>
        </c:manualLayout>
      </c:layout>
      <c:overlay val="0"/>
    </c:title>
    <c:autoTitleDeleted val="0"/>
    <c:plotArea>
      <c:layout>
        <c:manualLayout>
          <c:layoutTarget val="inner"/>
          <c:xMode val="edge"/>
          <c:yMode val="edge"/>
          <c:x val="0.32770364558522708"/>
          <c:y val="0.29809513810773625"/>
          <c:w val="0.44128113879003245"/>
          <c:h val="0.47238095238095951"/>
        </c:manualLayout>
      </c:layout>
      <c:pieChart>
        <c:varyColors val="1"/>
        <c:ser>
          <c:idx val="0"/>
          <c:order val="0"/>
          <c:dPt>
            <c:idx val="0"/>
            <c:bubble3D val="0"/>
            <c:spPr>
              <a:solidFill>
                <a:schemeClr val="accent1">
                  <a:lumMod val="50000"/>
                </a:schemeClr>
              </a:solidFill>
              <a:ln>
                <a:solidFill>
                  <a:schemeClr val="tx1"/>
                </a:solidFill>
              </a:ln>
            </c:spPr>
            <c:extLst>
              <c:ext xmlns:c16="http://schemas.microsoft.com/office/drawing/2014/chart" uri="{C3380CC4-5D6E-409C-BE32-E72D297353CC}">
                <c16:uniqueId val="{00000001-B4A2-42A1-83F7-CF3626BF3522}"/>
              </c:ext>
            </c:extLst>
          </c:dPt>
          <c:dPt>
            <c:idx val="1"/>
            <c:bubble3D val="0"/>
            <c:spPr>
              <a:solidFill>
                <a:schemeClr val="accent1">
                  <a:lumMod val="60000"/>
                  <a:lumOff val="40000"/>
                </a:schemeClr>
              </a:solidFill>
              <a:ln>
                <a:solidFill>
                  <a:schemeClr val="tx1"/>
                </a:solidFill>
              </a:ln>
            </c:spPr>
            <c:extLst>
              <c:ext xmlns:c16="http://schemas.microsoft.com/office/drawing/2014/chart" uri="{C3380CC4-5D6E-409C-BE32-E72D297353CC}">
                <c16:uniqueId val="{00000003-B4A2-42A1-83F7-CF3626BF3522}"/>
              </c:ext>
            </c:extLst>
          </c:dPt>
          <c:dPt>
            <c:idx val="2"/>
            <c:bubble3D val="0"/>
            <c:spPr>
              <a:solidFill>
                <a:schemeClr val="accent1">
                  <a:lumMod val="20000"/>
                  <a:lumOff val="80000"/>
                </a:schemeClr>
              </a:solidFill>
              <a:ln>
                <a:solidFill>
                  <a:schemeClr val="tx1"/>
                </a:solidFill>
              </a:ln>
            </c:spPr>
            <c:extLst>
              <c:ext xmlns:c16="http://schemas.microsoft.com/office/drawing/2014/chart" uri="{C3380CC4-5D6E-409C-BE32-E72D297353CC}">
                <c16:uniqueId val="{00000005-B4A2-42A1-83F7-CF3626BF3522}"/>
              </c:ext>
            </c:extLst>
          </c:dPt>
          <c:dPt>
            <c:idx val="3"/>
            <c:bubble3D val="0"/>
            <c:spPr>
              <a:solidFill>
                <a:srgbClr val="8E0000"/>
              </a:solidFill>
              <a:ln>
                <a:solidFill>
                  <a:schemeClr val="tx1"/>
                </a:solidFill>
              </a:ln>
            </c:spPr>
            <c:extLst>
              <c:ext xmlns:c16="http://schemas.microsoft.com/office/drawing/2014/chart" uri="{C3380CC4-5D6E-409C-BE32-E72D297353CC}">
                <c16:uniqueId val="{00000007-B4A2-42A1-83F7-CF3626BF3522}"/>
              </c:ext>
            </c:extLst>
          </c:dPt>
          <c:dPt>
            <c:idx val="4"/>
            <c:bubble3D val="0"/>
            <c:spPr>
              <a:solidFill>
                <a:srgbClr val="FF0000"/>
              </a:solidFill>
              <a:ln>
                <a:solidFill>
                  <a:schemeClr val="tx1"/>
                </a:solidFill>
              </a:ln>
            </c:spPr>
            <c:extLst>
              <c:ext xmlns:c16="http://schemas.microsoft.com/office/drawing/2014/chart" uri="{C3380CC4-5D6E-409C-BE32-E72D297353CC}">
                <c16:uniqueId val="{00000009-B4A2-42A1-83F7-CF3626BF3522}"/>
              </c:ext>
            </c:extLst>
          </c:dPt>
          <c:dPt>
            <c:idx val="5"/>
            <c:bubble3D val="0"/>
            <c:spPr>
              <a:solidFill>
                <a:srgbClr val="FF8B8B"/>
              </a:solidFill>
              <a:ln>
                <a:solidFill>
                  <a:schemeClr val="tx1"/>
                </a:solidFill>
              </a:ln>
            </c:spPr>
            <c:extLst>
              <c:ext xmlns:c16="http://schemas.microsoft.com/office/drawing/2014/chart" uri="{C3380CC4-5D6E-409C-BE32-E72D297353CC}">
                <c16:uniqueId val="{0000000B-B4A2-42A1-83F7-CF3626BF3522}"/>
              </c:ext>
            </c:extLst>
          </c:dPt>
          <c:dPt>
            <c:idx val="6"/>
            <c:bubble3D val="0"/>
            <c:spPr>
              <a:solidFill>
                <a:schemeClr val="accent2">
                  <a:lumMod val="20000"/>
                  <a:lumOff val="80000"/>
                </a:schemeClr>
              </a:solidFill>
              <a:ln>
                <a:solidFill>
                  <a:schemeClr val="tx1"/>
                </a:solidFill>
              </a:ln>
            </c:spPr>
            <c:extLst>
              <c:ext xmlns:c16="http://schemas.microsoft.com/office/drawing/2014/chart" uri="{C3380CC4-5D6E-409C-BE32-E72D297353CC}">
                <c16:uniqueId val="{0000000D-B4A2-42A1-83F7-CF3626BF3522}"/>
              </c:ext>
            </c:extLst>
          </c:dPt>
          <c:dPt>
            <c:idx val="7"/>
            <c:bubble3D val="0"/>
            <c:spPr>
              <a:solidFill>
                <a:schemeClr val="accent3">
                  <a:lumMod val="75000"/>
                </a:schemeClr>
              </a:solidFill>
              <a:ln>
                <a:solidFill>
                  <a:schemeClr val="tx1"/>
                </a:solidFill>
              </a:ln>
            </c:spPr>
            <c:extLst>
              <c:ext xmlns:c16="http://schemas.microsoft.com/office/drawing/2014/chart" uri="{C3380CC4-5D6E-409C-BE32-E72D297353CC}">
                <c16:uniqueId val="{0000000F-B4A2-42A1-83F7-CF3626BF3522}"/>
              </c:ext>
            </c:extLst>
          </c:dPt>
          <c:dLbls>
            <c:dLbl>
              <c:idx val="0"/>
              <c:layout>
                <c:manualLayout>
                  <c:x val="0.17981703703703694"/>
                  <c:y val="1.215021367521367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A2-42A1-83F7-CF3626BF3522}"/>
                </c:ext>
              </c:extLst>
            </c:dLbl>
            <c:dLbl>
              <c:idx val="1"/>
              <c:layout>
                <c:manualLayout>
                  <c:x val="7.283903568993369E-2"/>
                  <c:y val="-7.67315494959103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A2-42A1-83F7-CF3626BF3522}"/>
                </c:ext>
              </c:extLst>
            </c:dLbl>
            <c:dLbl>
              <c:idx val="2"/>
              <c:layout>
                <c:manualLayout>
                  <c:x val="-0.11556084848824504"/>
                  <c:y val="3.87981703629328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4A2-42A1-83F7-CF3626BF3522}"/>
                </c:ext>
              </c:extLst>
            </c:dLbl>
            <c:dLbl>
              <c:idx val="3"/>
              <c:layout>
                <c:manualLayout>
                  <c:x val="-0.16963413381156692"/>
                  <c:y val="-7.568653918260219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4A2-42A1-83F7-CF3626BF3522}"/>
                </c:ext>
              </c:extLst>
            </c:dLbl>
            <c:dLbl>
              <c:idx val="4"/>
              <c:layout>
                <c:manualLayout>
                  <c:x val="-7.2328672439076924E-2"/>
                  <c:y val="5.31159605049369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4A2-42A1-83F7-CF3626BF3522}"/>
                </c:ext>
              </c:extLst>
            </c:dLbl>
            <c:dLbl>
              <c:idx val="5"/>
              <c:layout>
                <c:manualLayout>
                  <c:x val="-0.20587777061675117"/>
                  <c:y val="-2.59289588801399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4A2-42A1-83F7-CF3626BF3522}"/>
                </c:ext>
              </c:extLst>
            </c:dLbl>
            <c:dLbl>
              <c:idx val="6"/>
              <c:layout>
                <c:manualLayout>
                  <c:x val="-1.5823502489235329E-2"/>
                  <c:y val="-5.40810398700171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4A2-42A1-83F7-CF3626BF3522}"/>
                </c:ext>
              </c:extLst>
            </c:dLbl>
            <c:dLbl>
              <c:idx val="7"/>
              <c:layout>
                <c:manualLayout>
                  <c:x val="0.27262620370370366"/>
                  <c:y val="-8.3577670940170934E-2"/>
                </c:manualLayout>
              </c:layout>
              <c:spPr>
                <a:noFill/>
                <a:ln>
                  <a:noFill/>
                </a:ln>
                <a:effectLst/>
              </c:spPr>
              <c:txPr>
                <a:bodyPr/>
                <a:lstStyle/>
                <a:p>
                  <a:pPr>
                    <a:defRPr/>
                  </a:pPr>
                  <a:endParaRPr lang="fr-FR"/>
                </a:p>
              </c:txPr>
              <c:showLegendKey val="0"/>
              <c:showVal val="0"/>
              <c:showCatName val="1"/>
              <c:showSerName val="0"/>
              <c:showPercent val="1"/>
              <c:showBubbleSize val="0"/>
              <c:extLst>
                <c:ext xmlns:c15="http://schemas.microsoft.com/office/drawing/2012/chart" uri="{CE6537A1-D6FC-4f65-9D91-7224C49458BB}">
                  <c15:layout>
                    <c:manualLayout>
                      <c:w val="0.4092763938315539"/>
                      <c:h val="0.13956748695003729"/>
                    </c:manualLayout>
                  </c15:layout>
                </c:ext>
                <c:ext xmlns:c16="http://schemas.microsoft.com/office/drawing/2014/chart" uri="{C3380CC4-5D6E-409C-BE32-E72D297353CC}">
                  <c16:uniqueId val="{0000000F-B4A2-42A1-83F7-CF3626BF3522}"/>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5'!$A$26:$A$34</c:f>
              <c:strCache>
                <c:ptCount val="9"/>
                <c:pt idx="0">
                  <c:v>Taxe d'habitation (TH et TH-LV)</c:v>
                </c:pt>
                <c:pt idx="1">
                  <c:v>Taxe sur le foncier bâti (FB &amp; coeff corr)</c:v>
                </c:pt>
                <c:pt idx="2">
                  <c:v>Taxe sur le foncier non bâti (FNB &amp; add)</c:v>
                </c:pt>
                <c:pt idx="3">
                  <c:v>Cotisation foncière des entreprises (CFE)</c:v>
                </c:pt>
                <c:pt idx="4">
                  <c:v>Cotisation sur la valeur ajoutée des entreprises (CVAE)</c:v>
                </c:pt>
                <c:pt idx="5">
                  <c:v>Impositions forfaitaires des entreprises de réseaux (IFER)</c:v>
                </c:pt>
                <c:pt idx="6">
                  <c:v>Taxe sur les surfaces commerciales (TASCOM)</c:v>
                </c:pt>
                <c:pt idx="7">
                  <c:v>Taxe d'enlèvement des ordures ménagères (TEOM)</c:v>
                </c:pt>
                <c:pt idx="8">
                  <c:v>Taxes annexes (GEMAPI et TASA)</c:v>
                </c:pt>
              </c:strCache>
            </c:strRef>
          </c:cat>
          <c:val>
            <c:numRef>
              <c:f>'Graph 5'!$F$26:$F$34</c:f>
              <c:numCache>
                <c:formatCode>#,##0</c:formatCode>
                <c:ptCount val="9"/>
                <c:pt idx="0">
                  <c:v>2905.2809619999998</c:v>
                </c:pt>
                <c:pt idx="1">
                  <c:v>36922.696274999995</c:v>
                </c:pt>
                <c:pt idx="2">
                  <c:v>1160.099324</c:v>
                </c:pt>
                <c:pt idx="3">
                  <c:v>7101.6057629999996</c:v>
                </c:pt>
                <c:pt idx="4">
                  <c:v>9323.7678340000002</c:v>
                </c:pt>
                <c:pt idx="5">
                  <c:v>1693.9416000000001</c:v>
                </c:pt>
                <c:pt idx="6">
                  <c:v>847.23047399999996</c:v>
                </c:pt>
                <c:pt idx="7">
                  <c:v>7917.6766099999995</c:v>
                </c:pt>
                <c:pt idx="8">
                  <c:v>454.69848400000001</c:v>
                </c:pt>
              </c:numCache>
            </c:numRef>
          </c:val>
          <c:extLst>
            <c:ext xmlns:c16="http://schemas.microsoft.com/office/drawing/2014/chart" uri="{C3380CC4-5D6E-409C-BE32-E72D297353CC}">
              <c16:uniqueId val="{00000010-B4A2-42A1-83F7-CF3626BF3522}"/>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900">
          <a:latin typeface="+mn-lt"/>
        </a:defRPr>
      </a:pPr>
      <a:endParaRPr lang="fr-FR"/>
    </a:p>
  </c:txPr>
  <c:printSettings>
    <c:headerFooter/>
    <c:pageMargins b="0.75000000000000644" l="0.70000000000000062" r="0.70000000000000062" t="0.750000000000006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2021</a:t>
            </a:r>
          </a:p>
        </c:rich>
      </c:tx>
      <c:layout>
        <c:manualLayout>
          <c:xMode val="edge"/>
          <c:yMode val="edge"/>
          <c:x val="0.46956688243151101"/>
          <c:y val="2.6030368763557483E-2"/>
        </c:manualLayout>
      </c:layout>
      <c:overlay val="1"/>
    </c:title>
    <c:autoTitleDeleted val="0"/>
    <c:plotArea>
      <c:layout>
        <c:manualLayout>
          <c:layoutTarget val="inner"/>
          <c:xMode val="edge"/>
          <c:yMode val="edge"/>
          <c:x val="0.32770364558522708"/>
          <c:y val="0.29809513810773625"/>
          <c:w val="0.44128113879003245"/>
          <c:h val="0.47238095238095951"/>
        </c:manualLayout>
      </c:layout>
      <c:pieChart>
        <c:varyColors val="1"/>
        <c:ser>
          <c:idx val="0"/>
          <c:order val="0"/>
          <c:dPt>
            <c:idx val="0"/>
            <c:bubble3D val="0"/>
            <c:spPr>
              <a:solidFill>
                <a:schemeClr val="accent1">
                  <a:lumMod val="50000"/>
                </a:schemeClr>
              </a:solidFill>
              <a:ln>
                <a:solidFill>
                  <a:schemeClr val="tx1"/>
                </a:solidFill>
              </a:ln>
            </c:spPr>
            <c:extLst>
              <c:ext xmlns:c16="http://schemas.microsoft.com/office/drawing/2014/chart" uri="{C3380CC4-5D6E-409C-BE32-E72D297353CC}">
                <c16:uniqueId val="{00000001-B501-483B-B078-8169ADC3F3C5}"/>
              </c:ext>
            </c:extLst>
          </c:dPt>
          <c:dPt>
            <c:idx val="1"/>
            <c:bubble3D val="0"/>
            <c:spPr>
              <a:solidFill>
                <a:schemeClr val="accent1">
                  <a:lumMod val="60000"/>
                  <a:lumOff val="40000"/>
                </a:schemeClr>
              </a:solidFill>
              <a:ln>
                <a:solidFill>
                  <a:schemeClr val="tx1"/>
                </a:solidFill>
              </a:ln>
            </c:spPr>
            <c:extLst>
              <c:ext xmlns:c16="http://schemas.microsoft.com/office/drawing/2014/chart" uri="{C3380CC4-5D6E-409C-BE32-E72D297353CC}">
                <c16:uniqueId val="{00000003-B501-483B-B078-8169ADC3F3C5}"/>
              </c:ext>
            </c:extLst>
          </c:dPt>
          <c:dPt>
            <c:idx val="2"/>
            <c:bubble3D val="0"/>
            <c:spPr>
              <a:solidFill>
                <a:schemeClr val="accent1">
                  <a:lumMod val="20000"/>
                  <a:lumOff val="80000"/>
                </a:schemeClr>
              </a:solidFill>
              <a:ln>
                <a:solidFill>
                  <a:schemeClr val="tx1"/>
                </a:solidFill>
              </a:ln>
            </c:spPr>
            <c:extLst>
              <c:ext xmlns:c16="http://schemas.microsoft.com/office/drawing/2014/chart" uri="{C3380CC4-5D6E-409C-BE32-E72D297353CC}">
                <c16:uniqueId val="{00000005-B501-483B-B078-8169ADC3F3C5}"/>
              </c:ext>
            </c:extLst>
          </c:dPt>
          <c:dPt>
            <c:idx val="3"/>
            <c:bubble3D val="0"/>
            <c:spPr>
              <a:solidFill>
                <a:srgbClr val="8E0000"/>
              </a:solidFill>
              <a:ln>
                <a:solidFill>
                  <a:sysClr val="windowText" lastClr="000000"/>
                </a:solidFill>
              </a:ln>
            </c:spPr>
            <c:extLst>
              <c:ext xmlns:c16="http://schemas.microsoft.com/office/drawing/2014/chart" uri="{C3380CC4-5D6E-409C-BE32-E72D297353CC}">
                <c16:uniqueId val="{00000007-B501-483B-B078-8169ADC3F3C5}"/>
              </c:ext>
            </c:extLst>
          </c:dPt>
          <c:dPt>
            <c:idx val="4"/>
            <c:bubble3D val="0"/>
            <c:spPr>
              <a:solidFill>
                <a:srgbClr val="FF0000"/>
              </a:solidFill>
              <a:ln>
                <a:solidFill>
                  <a:schemeClr val="tx1"/>
                </a:solidFill>
              </a:ln>
            </c:spPr>
            <c:extLst>
              <c:ext xmlns:c16="http://schemas.microsoft.com/office/drawing/2014/chart" uri="{C3380CC4-5D6E-409C-BE32-E72D297353CC}">
                <c16:uniqueId val="{00000009-B501-483B-B078-8169ADC3F3C5}"/>
              </c:ext>
            </c:extLst>
          </c:dPt>
          <c:dPt>
            <c:idx val="5"/>
            <c:bubble3D val="0"/>
            <c:spPr>
              <a:solidFill>
                <a:srgbClr val="FF8B8B"/>
              </a:solidFill>
              <a:ln>
                <a:solidFill>
                  <a:schemeClr val="tx1"/>
                </a:solidFill>
              </a:ln>
            </c:spPr>
            <c:extLst>
              <c:ext xmlns:c16="http://schemas.microsoft.com/office/drawing/2014/chart" uri="{C3380CC4-5D6E-409C-BE32-E72D297353CC}">
                <c16:uniqueId val="{0000000B-B501-483B-B078-8169ADC3F3C5}"/>
              </c:ext>
            </c:extLst>
          </c:dPt>
          <c:dPt>
            <c:idx val="6"/>
            <c:bubble3D val="0"/>
            <c:spPr>
              <a:solidFill>
                <a:schemeClr val="accent2">
                  <a:lumMod val="20000"/>
                  <a:lumOff val="80000"/>
                </a:schemeClr>
              </a:solidFill>
              <a:ln>
                <a:solidFill>
                  <a:schemeClr val="tx1"/>
                </a:solidFill>
              </a:ln>
            </c:spPr>
            <c:extLst>
              <c:ext xmlns:c16="http://schemas.microsoft.com/office/drawing/2014/chart" uri="{C3380CC4-5D6E-409C-BE32-E72D297353CC}">
                <c16:uniqueId val="{0000000D-B501-483B-B078-8169ADC3F3C5}"/>
              </c:ext>
            </c:extLst>
          </c:dPt>
          <c:dPt>
            <c:idx val="7"/>
            <c:bubble3D val="0"/>
            <c:spPr>
              <a:solidFill>
                <a:schemeClr val="accent3">
                  <a:lumMod val="75000"/>
                </a:schemeClr>
              </a:solidFill>
              <a:ln>
                <a:solidFill>
                  <a:schemeClr val="tx1"/>
                </a:solidFill>
              </a:ln>
            </c:spPr>
            <c:extLst>
              <c:ext xmlns:c16="http://schemas.microsoft.com/office/drawing/2014/chart" uri="{C3380CC4-5D6E-409C-BE32-E72D297353CC}">
                <c16:uniqueId val="{0000000F-B501-483B-B078-8169ADC3F3C5}"/>
              </c:ext>
            </c:extLst>
          </c:dPt>
          <c:dLbls>
            <c:dLbl>
              <c:idx val="0"/>
              <c:layout>
                <c:manualLayout>
                  <c:x val="0.19347074074074075"/>
                  <c:y val="4.936965811965812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01-483B-B078-8169ADC3F3C5}"/>
                </c:ext>
              </c:extLst>
            </c:dLbl>
            <c:dLbl>
              <c:idx val="1"/>
              <c:layout>
                <c:manualLayout>
                  <c:x val="6.7615564958294808E-2"/>
                  <c:y val="2.698335547562727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4411036698704474"/>
                      <c:h val="0.16267705148570094"/>
                    </c:manualLayout>
                  </c15:layout>
                </c:ext>
                <c:ext xmlns:c16="http://schemas.microsoft.com/office/drawing/2014/chart" uri="{C3380CC4-5D6E-409C-BE32-E72D297353CC}">
                  <c16:uniqueId val="{00000003-B501-483B-B078-8169ADC3F3C5}"/>
                </c:ext>
              </c:extLst>
            </c:dLbl>
            <c:dLbl>
              <c:idx val="2"/>
              <c:layout>
                <c:manualLayout>
                  <c:x val="8.4872962962962969E-2"/>
                  <c:y val="8.4509615384615488E-2"/>
                </c:manualLayout>
              </c:layout>
              <c:spPr>
                <a:noFill/>
                <a:ln>
                  <a:noFill/>
                </a:ln>
                <a:effectLst/>
              </c:spPr>
              <c:txPr>
                <a:bodyPr/>
                <a:lstStyle/>
                <a:p>
                  <a:pPr>
                    <a:defRPr/>
                  </a:pPr>
                  <a:endParaRPr lang="fr-FR"/>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05-B501-483B-B078-8169ADC3F3C5}"/>
                </c:ext>
              </c:extLst>
            </c:dLbl>
            <c:dLbl>
              <c:idx val="3"/>
              <c:layout>
                <c:manualLayout>
                  <c:x val="-0.12574139976275209"/>
                  <c:y val="5.01584481983136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501-483B-B078-8169ADC3F3C5}"/>
                </c:ext>
              </c:extLst>
            </c:dLbl>
            <c:dLbl>
              <c:idx val="4"/>
              <c:layout>
                <c:manualLayout>
                  <c:x val="-0.10913404507710557"/>
                  <c:y val="0.116505827227127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501-483B-B078-8169ADC3F3C5}"/>
                </c:ext>
              </c:extLst>
            </c:dLbl>
            <c:dLbl>
              <c:idx val="5"/>
              <c:layout>
                <c:manualLayout>
                  <c:x val="-0.22538552787663108"/>
                  <c:y val="0.1081913676191777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501-483B-B078-8169ADC3F3C5}"/>
                </c:ext>
              </c:extLst>
            </c:dLbl>
            <c:dLbl>
              <c:idx val="6"/>
              <c:layout>
                <c:manualLayout>
                  <c:x val="-0.12574139976275206"/>
                  <c:y val="-5.116140308925590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501-483B-B078-8169ADC3F3C5}"/>
                </c:ext>
              </c:extLst>
            </c:dLbl>
            <c:dLbl>
              <c:idx val="7"/>
              <c:layout>
                <c:manualLayout>
                  <c:x val="0.10175851851851851"/>
                  <c:y val="-8.259059829059829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24744771672224"/>
                      <c:h val="0.15704791934565224"/>
                    </c:manualLayout>
                  </c15:layout>
                </c:ext>
                <c:ext xmlns:c16="http://schemas.microsoft.com/office/drawing/2014/chart" uri="{C3380CC4-5D6E-409C-BE32-E72D297353CC}">
                  <c16:uniqueId val="{0000000F-B501-483B-B078-8169ADC3F3C5}"/>
                </c:ext>
              </c:extLst>
            </c:dLbl>
            <c:spPr>
              <a:solidFill>
                <a:sysClr val="window" lastClr="FFFFFF"/>
              </a:solid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'Graph 5'!$A$5:$A$13</c:f>
              <c:strCache>
                <c:ptCount val="9"/>
                <c:pt idx="0">
                  <c:v>Taxe d'habitation (TH et TH-LV)</c:v>
                </c:pt>
                <c:pt idx="1">
                  <c:v>Taxe sur le foncier bâti (FB &amp; coeff corr)</c:v>
                </c:pt>
                <c:pt idx="2">
                  <c:v>Taxe sur le foncier non bâti (FNB &amp; add)</c:v>
                </c:pt>
                <c:pt idx="3">
                  <c:v>Cotisation foncière des entreprises (CFE)</c:v>
                </c:pt>
                <c:pt idx="4">
                  <c:v>Cotisation sur la valeur ajoutée des entreprises (CVAE)</c:v>
                </c:pt>
                <c:pt idx="5">
                  <c:v>Impositions forfaitaires des entreprises de réseaux (IFER)</c:v>
                </c:pt>
                <c:pt idx="6">
                  <c:v>Taxe sur les surfaces commerciales (TASCOM)</c:v>
                </c:pt>
                <c:pt idx="7">
                  <c:v>Taxe d'enlèvement des ordures ménagères (TEOM)</c:v>
                </c:pt>
                <c:pt idx="8">
                  <c:v>Taxes annexes (GEMAPI et TASA)</c:v>
                </c:pt>
              </c:strCache>
            </c:strRef>
          </c:cat>
          <c:val>
            <c:numRef>
              <c:f>'Graph 5'!$F$5:$F$13</c:f>
              <c:numCache>
                <c:formatCode>#,##0</c:formatCode>
                <c:ptCount val="9"/>
                <c:pt idx="0">
                  <c:v>2841.151601</c:v>
                </c:pt>
                <c:pt idx="1">
                  <c:v>34879.280810000004</c:v>
                </c:pt>
                <c:pt idx="2">
                  <c:v>1116.204567</c:v>
                </c:pt>
                <c:pt idx="3">
                  <c:v>6852.8352580000001</c:v>
                </c:pt>
                <c:pt idx="4">
                  <c:v>9639.1450640000003</c:v>
                </c:pt>
                <c:pt idx="5">
                  <c:v>1646.546705</c:v>
                </c:pt>
                <c:pt idx="6">
                  <c:v>794.18297599999994</c:v>
                </c:pt>
                <c:pt idx="7">
                  <c:v>7431.7290680000006</c:v>
                </c:pt>
                <c:pt idx="8">
                  <c:v>351.83589300000006</c:v>
                </c:pt>
              </c:numCache>
            </c:numRef>
          </c:val>
          <c:extLst>
            <c:ext xmlns:c16="http://schemas.microsoft.com/office/drawing/2014/chart" uri="{C3380CC4-5D6E-409C-BE32-E72D297353CC}">
              <c16:uniqueId val="{00000010-B501-483B-B078-8169ADC3F3C5}"/>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900">
          <a:solidFill>
            <a:sysClr val="windowText" lastClr="000000"/>
          </a:solidFill>
          <a:latin typeface="+mn-lt"/>
        </a:defRPr>
      </a:pPr>
      <a:endParaRPr lang="fr-FR"/>
    </a:p>
  </c:txPr>
  <c:printSettings>
    <c:headerFooter/>
    <c:pageMargins b="0.75000000000000644" l="0.70000000000000062" r="0.70000000000000062" t="0.750000000000006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6'!$A$4</c:f>
              <c:strCache>
                <c:ptCount val="1"/>
                <c:pt idx="0">
                  <c:v>TH &amp; THLV</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dLbls>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AE-4685-8B63-B4DE875647F7}"/>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AE-4685-8B63-B4DE875647F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arianne" panose="02000000000000000000" pitchFamily="50" charset="0"/>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6'!$B$4:$J$4</c:f>
              <c:numCache>
                <c:formatCode>#,##0</c:formatCode>
                <c:ptCount val="9"/>
                <c:pt idx="0">
                  <c:v>20615.139652999998</c:v>
                </c:pt>
                <c:pt idx="1">
                  <c:v>21778.388225999999</c:v>
                </c:pt>
                <c:pt idx="2">
                  <c:v>21862.037121999998</c:v>
                </c:pt>
                <c:pt idx="3">
                  <c:v>22281.573727999999</c:v>
                </c:pt>
                <c:pt idx="4">
                  <c:v>22767.251299</c:v>
                </c:pt>
                <c:pt idx="5">
                  <c:v>23517.933269999998</c:v>
                </c:pt>
                <c:pt idx="6">
                  <c:v>23877.470825</c:v>
                </c:pt>
                <c:pt idx="7">
                  <c:v>2841.151601</c:v>
                </c:pt>
                <c:pt idx="8">
                  <c:v>2905.2809619999998</c:v>
                </c:pt>
              </c:numCache>
            </c:numRef>
          </c:val>
          <c:smooth val="0"/>
          <c:extLst>
            <c:ext xmlns:c16="http://schemas.microsoft.com/office/drawing/2014/chart" uri="{C3380CC4-5D6E-409C-BE32-E72D297353CC}">
              <c16:uniqueId val="{00000000-EEAE-4685-8B63-B4DE875647F7}"/>
            </c:ext>
          </c:extLst>
        </c:ser>
        <c:ser>
          <c:idx val="1"/>
          <c:order val="1"/>
          <c:tx>
            <c:strRef>
              <c:f>'Graph 6'!$A$5</c:f>
              <c:strCache>
                <c:ptCount val="1"/>
                <c:pt idx="0">
                  <c:v>FB &amp; coeff. corr.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arianne" panose="02000000000000000000" pitchFamily="50" charset="0"/>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6'!$B$5:$J$5</c:f>
              <c:numCache>
                <c:formatCode>#,##0</c:formatCode>
                <c:ptCount val="9"/>
                <c:pt idx="0">
                  <c:v>29311.928551000001</c:v>
                </c:pt>
                <c:pt idx="1">
                  <c:v>30428.661582000001</c:v>
                </c:pt>
                <c:pt idx="2">
                  <c:v>31940.119030000002</c:v>
                </c:pt>
                <c:pt idx="3">
                  <c:v>32722.913383999999</c:v>
                </c:pt>
                <c:pt idx="4">
                  <c:v>33627.877290999997</c:v>
                </c:pt>
                <c:pt idx="5">
                  <c:v>34525.962735000001</c:v>
                </c:pt>
                <c:pt idx="6">
                  <c:v>35263.726095000005</c:v>
                </c:pt>
                <c:pt idx="7">
                  <c:v>34879.280810000004</c:v>
                </c:pt>
                <c:pt idx="8">
                  <c:v>36922.696274999995</c:v>
                </c:pt>
              </c:numCache>
            </c:numRef>
          </c:val>
          <c:smooth val="0"/>
          <c:extLst>
            <c:ext xmlns:c16="http://schemas.microsoft.com/office/drawing/2014/chart" uri="{C3380CC4-5D6E-409C-BE32-E72D297353CC}">
              <c16:uniqueId val="{00000001-EEAE-4685-8B63-B4DE875647F7}"/>
            </c:ext>
          </c:extLst>
        </c:ser>
        <c:ser>
          <c:idx val="2"/>
          <c:order val="2"/>
          <c:tx>
            <c:strRef>
              <c:f>'Graph 6'!$A$6</c:f>
              <c:strCache>
                <c:ptCount val="1"/>
                <c:pt idx="0">
                  <c:v>FNB</c:v>
                </c:pt>
              </c:strCache>
            </c:strRef>
          </c:tx>
          <c:spPr>
            <a:ln w="28575" cap="rnd">
              <a:solidFill>
                <a:schemeClr val="accent3"/>
              </a:solidFill>
              <a:round/>
            </a:ln>
            <a:effectLst/>
          </c:spPr>
          <c:marker>
            <c:symbol val="none"/>
          </c:marker>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6'!$B$6:$J$6</c:f>
              <c:numCache>
                <c:formatCode>#,##0</c:formatCode>
                <c:ptCount val="9"/>
                <c:pt idx="0">
                  <c:v>1013.852848</c:v>
                </c:pt>
                <c:pt idx="1">
                  <c:v>1039.921374</c:v>
                </c:pt>
                <c:pt idx="2">
                  <c:v>1045.686391</c:v>
                </c:pt>
                <c:pt idx="3">
                  <c:v>1053.6099650000001</c:v>
                </c:pt>
                <c:pt idx="4">
                  <c:v>1067.0455400000001</c:v>
                </c:pt>
                <c:pt idx="5">
                  <c:v>1091.6584809999999</c:v>
                </c:pt>
                <c:pt idx="6">
                  <c:v>1105.946551</c:v>
                </c:pt>
                <c:pt idx="7">
                  <c:v>1116.2045669999998</c:v>
                </c:pt>
                <c:pt idx="8">
                  <c:v>1160.099324</c:v>
                </c:pt>
              </c:numCache>
            </c:numRef>
          </c:val>
          <c:smooth val="0"/>
          <c:extLst>
            <c:ext xmlns:c16="http://schemas.microsoft.com/office/drawing/2014/chart" uri="{C3380CC4-5D6E-409C-BE32-E72D297353CC}">
              <c16:uniqueId val="{00000002-EEAE-4685-8B63-B4DE875647F7}"/>
            </c:ext>
          </c:extLst>
        </c:ser>
        <c:ser>
          <c:idx val="3"/>
          <c:order val="3"/>
          <c:tx>
            <c:strRef>
              <c:f>'Graph 6'!$A$7</c:f>
              <c:strCache>
                <c:ptCount val="1"/>
                <c:pt idx="0">
                  <c:v>CFE</c:v>
                </c:pt>
              </c:strCache>
            </c:strRef>
          </c:tx>
          <c:spPr>
            <a:ln w="28575" cap="rnd">
              <a:solidFill>
                <a:schemeClr val="accent4"/>
              </a:solidFill>
              <a:round/>
            </a:ln>
            <a:effectLst/>
          </c:spPr>
          <c:marker>
            <c:symbol val="x"/>
            <c:size val="5"/>
            <c:spPr>
              <a:noFill/>
              <a:ln w="9525">
                <a:solidFill>
                  <a:schemeClr val="accent4"/>
                </a:solidFill>
              </a:ln>
              <a:effectLst/>
            </c:spPr>
          </c:marker>
          <c:dLbls>
            <c:dLbl>
              <c:idx val="7"/>
              <c:layout>
                <c:manualLayout>
                  <c:x val="-2.4912052792381845E-2"/>
                  <c:y val="1.99404549243777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AE-4685-8B63-B4DE875647F7}"/>
                </c:ext>
              </c:extLst>
            </c:dLbl>
            <c:dLbl>
              <c:idx val="8"/>
              <c:layout>
                <c:manualLayout>
                  <c:x val="-2.4912052792381845E-2"/>
                  <c:y val="1.994045492437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AE-4685-8B63-B4DE875647F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arianne" panose="02000000000000000000" pitchFamily="50" charset="0"/>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6'!$B$7:$J$7</c:f>
              <c:numCache>
                <c:formatCode>#,##0</c:formatCode>
                <c:ptCount val="9"/>
                <c:pt idx="0">
                  <c:v>6973.8587420000003</c:v>
                </c:pt>
                <c:pt idx="1">
                  <c:v>7234.1384529999996</c:v>
                </c:pt>
                <c:pt idx="2">
                  <c:v>7426.2889160000004</c:v>
                </c:pt>
                <c:pt idx="3">
                  <c:v>7663.2360589999998</c:v>
                </c:pt>
                <c:pt idx="4">
                  <c:v>7954.0907079999997</c:v>
                </c:pt>
                <c:pt idx="5">
                  <c:v>8005.7612419999996</c:v>
                </c:pt>
                <c:pt idx="6">
                  <c:v>8264.7013980000011</c:v>
                </c:pt>
                <c:pt idx="7">
                  <c:v>6852.8352580000001</c:v>
                </c:pt>
                <c:pt idx="8">
                  <c:v>7101.6057629999996</c:v>
                </c:pt>
              </c:numCache>
            </c:numRef>
          </c:val>
          <c:smooth val="0"/>
          <c:extLst>
            <c:ext xmlns:c16="http://schemas.microsoft.com/office/drawing/2014/chart" uri="{C3380CC4-5D6E-409C-BE32-E72D297353CC}">
              <c16:uniqueId val="{00000003-EEAE-4685-8B63-B4DE875647F7}"/>
            </c:ext>
          </c:extLst>
        </c:ser>
        <c:ser>
          <c:idx val="4"/>
          <c:order val="4"/>
          <c:tx>
            <c:strRef>
              <c:f>'Graph 6'!$A$8</c:f>
              <c:strCache>
                <c:ptCount val="1"/>
                <c:pt idx="0">
                  <c:v>CVAE</c:v>
                </c:pt>
              </c:strCache>
            </c:strRef>
          </c:tx>
          <c:spPr>
            <a:ln w="28575" cap="rnd">
              <a:solidFill>
                <a:schemeClr val="accent5"/>
              </a:solidFill>
              <a:round/>
            </a:ln>
            <a:effectLst/>
          </c:spPr>
          <c:marker>
            <c:symbol val="triangle"/>
            <c:size val="5"/>
            <c:spPr>
              <a:solidFill>
                <a:schemeClr val="accent5"/>
              </a:solidFill>
              <a:ln w="9525">
                <a:solidFill>
                  <a:schemeClr val="accent5"/>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arianne" panose="02000000000000000000" pitchFamily="50" charset="0"/>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6'!$B$8:$J$8</c:f>
              <c:numCache>
                <c:formatCode>#,##0</c:formatCode>
                <c:ptCount val="9"/>
                <c:pt idx="0">
                  <c:v>15917.229105</c:v>
                </c:pt>
                <c:pt idx="1">
                  <c:v>16626.867104000001</c:v>
                </c:pt>
                <c:pt idx="2">
                  <c:v>16860.520241999999</c:v>
                </c:pt>
                <c:pt idx="3">
                  <c:v>17581.173489000001</c:v>
                </c:pt>
                <c:pt idx="4">
                  <c:v>17724.853929000001</c:v>
                </c:pt>
                <c:pt idx="5">
                  <c:v>18924.924317000001</c:v>
                </c:pt>
                <c:pt idx="6">
                  <c:v>19490.456426000001</c:v>
                </c:pt>
                <c:pt idx="7">
                  <c:v>9639.1450640000003</c:v>
                </c:pt>
                <c:pt idx="8">
                  <c:v>9323.7678340000002</c:v>
                </c:pt>
              </c:numCache>
            </c:numRef>
          </c:val>
          <c:smooth val="0"/>
          <c:extLst>
            <c:ext xmlns:c16="http://schemas.microsoft.com/office/drawing/2014/chart" uri="{C3380CC4-5D6E-409C-BE32-E72D297353CC}">
              <c16:uniqueId val="{00000004-EEAE-4685-8B63-B4DE875647F7}"/>
            </c:ext>
          </c:extLst>
        </c:ser>
        <c:ser>
          <c:idx val="5"/>
          <c:order val="5"/>
          <c:tx>
            <c:strRef>
              <c:f>'Graph 6'!$A$9</c:f>
              <c:strCache>
                <c:ptCount val="1"/>
                <c:pt idx="0">
                  <c:v>IFER</c:v>
                </c:pt>
              </c:strCache>
            </c:strRef>
          </c:tx>
          <c:spPr>
            <a:ln w="28575" cap="rnd">
              <a:solidFill>
                <a:schemeClr val="accent6"/>
              </a:solidFill>
              <a:round/>
            </a:ln>
            <a:effectLst/>
          </c:spPr>
          <c:marker>
            <c:symbol val="none"/>
          </c:marker>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6'!$B$9:$J$9</c:f>
              <c:numCache>
                <c:formatCode>#,##0</c:formatCode>
                <c:ptCount val="9"/>
                <c:pt idx="0">
                  <c:v>1447.1260420000001</c:v>
                </c:pt>
                <c:pt idx="1">
                  <c:v>1467.481205</c:v>
                </c:pt>
                <c:pt idx="2">
                  <c:v>1493.910095</c:v>
                </c:pt>
                <c:pt idx="3">
                  <c:v>1526.5980529999999</c:v>
                </c:pt>
                <c:pt idx="4">
                  <c:v>1538.3173039999999</c:v>
                </c:pt>
                <c:pt idx="5">
                  <c:v>1556.833871</c:v>
                </c:pt>
                <c:pt idx="6">
                  <c:v>1616.832879</c:v>
                </c:pt>
                <c:pt idx="7">
                  <c:v>1646.546705</c:v>
                </c:pt>
                <c:pt idx="8">
                  <c:v>1693.9416000000001</c:v>
                </c:pt>
              </c:numCache>
            </c:numRef>
          </c:val>
          <c:smooth val="0"/>
          <c:extLst>
            <c:ext xmlns:c16="http://schemas.microsoft.com/office/drawing/2014/chart" uri="{C3380CC4-5D6E-409C-BE32-E72D297353CC}">
              <c16:uniqueId val="{00000005-EEAE-4685-8B63-B4DE875647F7}"/>
            </c:ext>
          </c:extLst>
        </c:ser>
        <c:ser>
          <c:idx val="6"/>
          <c:order val="6"/>
          <c:tx>
            <c:strRef>
              <c:f>'Graph 6'!$A$10</c:f>
              <c:strCache>
                <c:ptCount val="1"/>
                <c:pt idx="0">
                  <c:v>TASCOM</c:v>
                </c:pt>
              </c:strCache>
            </c:strRef>
          </c:tx>
          <c:spPr>
            <a:ln w="28575" cap="rnd">
              <a:solidFill>
                <a:schemeClr val="accent1">
                  <a:lumMod val="60000"/>
                </a:schemeClr>
              </a:solidFill>
              <a:round/>
            </a:ln>
            <a:effectLst/>
          </c:spPr>
          <c:marker>
            <c:symbol val="none"/>
          </c:marker>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6'!$B$10:$J$10</c:f>
              <c:numCache>
                <c:formatCode>#,##0</c:formatCode>
                <c:ptCount val="9"/>
                <c:pt idx="0">
                  <c:v>712.19442800000002</c:v>
                </c:pt>
                <c:pt idx="1">
                  <c:v>737.09862599999997</c:v>
                </c:pt>
                <c:pt idx="2">
                  <c:v>752.79978400000005</c:v>
                </c:pt>
                <c:pt idx="3">
                  <c:v>941.62311</c:v>
                </c:pt>
                <c:pt idx="4">
                  <c:v>774.48542999999995</c:v>
                </c:pt>
                <c:pt idx="5">
                  <c:v>790.57489299999997</c:v>
                </c:pt>
                <c:pt idx="6">
                  <c:v>798.8044339999999</c:v>
                </c:pt>
                <c:pt idx="7">
                  <c:v>794.18297599999994</c:v>
                </c:pt>
                <c:pt idx="8">
                  <c:v>847.23047399999996</c:v>
                </c:pt>
              </c:numCache>
            </c:numRef>
          </c:val>
          <c:smooth val="0"/>
          <c:extLst>
            <c:ext xmlns:c16="http://schemas.microsoft.com/office/drawing/2014/chart" uri="{C3380CC4-5D6E-409C-BE32-E72D297353CC}">
              <c16:uniqueId val="{00000006-EEAE-4685-8B63-B4DE875647F7}"/>
            </c:ext>
          </c:extLst>
        </c:ser>
        <c:ser>
          <c:idx val="7"/>
          <c:order val="7"/>
          <c:tx>
            <c:strRef>
              <c:f>'Graph 6'!$A$11</c:f>
              <c:strCache>
                <c:ptCount val="1"/>
                <c:pt idx="0">
                  <c:v>TEOM</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dLbl>
              <c:idx val="7"/>
              <c:layout>
                <c:manualLayout>
                  <c:x val="-2.4912052792381845E-2"/>
                  <c:y val="-2.3124549494493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AE-4685-8B63-B4DE875647F7}"/>
                </c:ext>
              </c:extLst>
            </c:dLbl>
            <c:dLbl>
              <c:idx val="8"/>
              <c:layout>
                <c:manualLayout>
                  <c:x val="-2.4912052792381845E-2"/>
                  <c:y val="-1.67563603542618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AE-4685-8B63-B4DE875647F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arianne" panose="02000000000000000000" pitchFamily="50" charset="0"/>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6'!$B$3:$J$3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 6'!$B$11:$J$11</c:f>
              <c:numCache>
                <c:formatCode>#,##0</c:formatCode>
                <c:ptCount val="9"/>
                <c:pt idx="0">
                  <c:v>6355.6438930000004</c:v>
                </c:pt>
                <c:pt idx="1">
                  <c:v>6553.4701429999996</c:v>
                </c:pt>
                <c:pt idx="2">
                  <c:v>6687.8752430000004</c:v>
                </c:pt>
                <c:pt idx="3">
                  <c:v>6791.766482</c:v>
                </c:pt>
                <c:pt idx="4">
                  <c:v>6923.5509439999996</c:v>
                </c:pt>
                <c:pt idx="5">
                  <c:v>7011.8429829999995</c:v>
                </c:pt>
                <c:pt idx="6">
                  <c:v>7137.3654770000003</c:v>
                </c:pt>
                <c:pt idx="7">
                  <c:v>7431.7290680000006</c:v>
                </c:pt>
                <c:pt idx="8">
                  <c:v>7917.6766099999995</c:v>
                </c:pt>
              </c:numCache>
            </c:numRef>
          </c:val>
          <c:smooth val="0"/>
          <c:extLst>
            <c:ext xmlns:c16="http://schemas.microsoft.com/office/drawing/2014/chart" uri="{C3380CC4-5D6E-409C-BE32-E72D297353CC}">
              <c16:uniqueId val="{00000007-EEAE-4685-8B63-B4DE875647F7}"/>
            </c:ext>
          </c:extLst>
        </c:ser>
        <c:dLbls>
          <c:showLegendKey val="0"/>
          <c:showVal val="0"/>
          <c:showCatName val="0"/>
          <c:showSerName val="0"/>
          <c:showPercent val="0"/>
          <c:showBubbleSize val="0"/>
        </c:dLbls>
        <c:marker val="1"/>
        <c:smooth val="0"/>
        <c:axId val="716463400"/>
        <c:axId val="716466352"/>
      </c:lineChart>
      <c:catAx>
        <c:axId val="7164634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crossAx val="716466352"/>
        <c:crosses val="autoZero"/>
        <c:auto val="1"/>
        <c:lblAlgn val="ctr"/>
        <c:lblOffset val="100"/>
        <c:noMultiLvlLbl val="0"/>
      </c:catAx>
      <c:valAx>
        <c:axId val="716466352"/>
        <c:scaling>
          <c:orientation val="minMax"/>
        </c:scaling>
        <c:delete val="0"/>
        <c:axPos val="l"/>
        <c:majorGridlines>
          <c:spPr>
            <a:ln w="9525" cap="flat" cmpd="sng" algn="ctr">
              <a:solidFill>
                <a:schemeClr val="bg1">
                  <a:lumMod val="50000"/>
                </a:schemeClr>
              </a:solidFill>
              <a:prstDash val="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r>
                  <a:rPr lang="fr-FR" sz="800">
                    <a:solidFill>
                      <a:sysClr val="windowText" lastClr="000000"/>
                    </a:solidFill>
                    <a:latin typeface="Marianne" panose="02000000000000000000" pitchFamily="50" charset="0"/>
                  </a:rPr>
                  <a:t>Montants</a:t>
                </a:r>
                <a:r>
                  <a:rPr lang="fr-FR" sz="800" baseline="0">
                    <a:solidFill>
                      <a:sysClr val="windowText" lastClr="000000"/>
                    </a:solidFill>
                    <a:latin typeface="Marianne" panose="02000000000000000000" pitchFamily="50" charset="0"/>
                  </a:rPr>
                  <a:t> (en Md€)</a:t>
                </a:r>
                <a:endParaRPr lang="fr-FR" sz="800">
                  <a:solidFill>
                    <a:sysClr val="windowText" lastClr="000000"/>
                  </a:solidFill>
                  <a:latin typeface="Marianne" panose="02000000000000000000" pitchFamily="50" charset="0"/>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0" sourceLinked="1"/>
        <c:majorTickMark val="cross"/>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crossAx val="716463400"/>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val>
            <c:numRef>
              <c:f>'Graph 7'!#REF!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'Graph 7'!#REF!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 7'!#REF!</c15:sqref>
                        </c15:formulaRef>
                      </c:ext>
                    </c:extLst>
                  </c:multiLvlStrRef>
                </c15:cat>
              </c15:filteredCategoryTitle>
            </c:ext>
            <c:ext xmlns:c16="http://schemas.microsoft.com/office/drawing/2014/chart" uri="{C3380CC4-5D6E-409C-BE32-E72D297353CC}">
              <c16:uniqueId val="{00000000-1B8C-4D77-B80E-2F23D2477E3C}"/>
            </c:ext>
          </c:extLst>
        </c:ser>
        <c:ser>
          <c:idx val="1"/>
          <c:order val="1"/>
          <c:val>
            <c:numRef>
              <c:f>'Graph 7'!#REF!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'Graph 7'!#REF!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 7'!#REF!</c15:sqref>
                        </c15:formulaRef>
                      </c:ext>
                    </c:extLst>
                  </c:multiLvlStrRef>
                </c15:cat>
              </c15:filteredCategoryTitle>
            </c:ext>
            <c:ext xmlns:c16="http://schemas.microsoft.com/office/drawing/2014/chart" uri="{C3380CC4-5D6E-409C-BE32-E72D297353CC}">
              <c16:uniqueId val="{00000001-1B8C-4D77-B80E-2F23D2477E3C}"/>
            </c:ext>
          </c:extLst>
        </c:ser>
        <c:ser>
          <c:idx val="2"/>
          <c:order val="2"/>
          <c:val>
            <c:numRef>
              <c:f>'Graph 7'!#REF!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'Graph 7'!#REF!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 7'!#REF!</c15:sqref>
                        </c15:formulaRef>
                      </c:ext>
                    </c:extLst>
                  </c:multiLvlStrRef>
                </c15:cat>
              </c15:filteredCategoryTitle>
            </c:ext>
            <c:ext xmlns:c16="http://schemas.microsoft.com/office/drawing/2014/chart" uri="{C3380CC4-5D6E-409C-BE32-E72D297353CC}">
              <c16:uniqueId val="{00000002-1B8C-4D77-B80E-2F23D2477E3C}"/>
            </c:ext>
          </c:extLst>
        </c:ser>
        <c:dLbls>
          <c:showLegendKey val="0"/>
          <c:showVal val="0"/>
          <c:showCatName val="0"/>
          <c:showSerName val="0"/>
          <c:showPercent val="0"/>
          <c:showBubbleSize val="0"/>
        </c:dLbls>
        <c:marker val="1"/>
        <c:smooth val="0"/>
        <c:axId val="-1643219024"/>
        <c:axId val="-1643211952"/>
      </c:lineChart>
      <c:catAx>
        <c:axId val="-1643219024"/>
        <c:scaling>
          <c:orientation val="minMax"/>
        </c:scaling>
        <c:delete val="0"/>
        <c:axPos val="b"/>
        <c:numFmt formatCode="General" sourceLinked="1"/>
        <c:majorTickMark val="out"/>
        <c:minorTickMark val="none"/>
        <c:tickLblPos val="nextTo"/>
        <c:crossAx val="-1643211952"/>
        <c:crosses val="autoZero"/>
        <c:auto val="1"/>
        <c:lblAlgn val="ctr"/>
        <c:lblOffset val="100"/>
        <c:noMultiLvlLbl val="0"/>
      </c:catAx>
      <c:valAx>
        <c:axId val="-1643211952"/>
        <c:scaling>
          <c:orientation val="minMax"/>
          <c:max val="120"/>
          <c:min val="30"/>
        </c:scaling>
        <c:delete val="0"/>
        <c:axPos val="l"/>
        <c:majorGridlines>
          <c:spPr>
            <a:ln>
              <a:prstDash val="sysDot"/>
            </a:ln>
          </c:spPr>
        </c:majorGridlines>
        <c:numFmt formatCode="0" sourceLinked="0"/>
        <c:majorTickMark val="out"/>
        <c:minorTickMark val="none"/>
        <c:tickLblPos val="nextTo"/>
        <c:crossAx val="-1643219024"/>
        <c:crosses val="autoZero"/>
        <c:crossBetween val="between"/>
      </c:valAx>
    </c:plotArea>
    <c:legend>
      <c:legendPos val="r"/>
      <c:layout>
        <c:manualLayout>
          <c:xMode val="edge"/>
          <c:yMode val="edge"/>
          <c:x val="0.72634737559213569"/>
          <c:y val="0.22616283789268621"/>
          <c:w val="0.27365262440786481"/>
          <c:h val="0.3878801039045384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2085975</xdr:colOff>
      <xdr:row>23</xdr:row>
      <xdr:rowOff>61911</xdr:rowOff>
    </xdr:from>
    <xdr:to>
      <xdr:col>10</xdr:col>
      <xdr:colOff>280989</xdr:colOff>
      <xdr:row>56</xdr:row>
      <xdr:rowOff>95249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dr:relSizeAnchor xmlns:cdr="http://schemas.openxmlformats.org/drawingml/2006/chartDrawing">
    <cdr:from>
      <cdr:x>0.1346</cdr:x>
      <cdr:y>0.75792</cdr:y>
    </cdr:from>
    <cdr:to>
      <cdr:x>0.13515</cdr:x>
      <cdr:y>0.96621</cdr:y>
    </cdr:to>
    <cdr:cxnSp macro="">
      <cdr:nvCxnSpPr>
        <cdr:cNvPr id="4" name="Connecteur droit 3"/>
        <cdr:cNvCxnSpPr/>
      </cdr:nvCxnSpPr>
      <cdr:spPr>
        <a:xfrm xmlns:a="http://schemas.openxmlformats.org/drawingml/2006/main" flipH="1">
          <a:off x="490621" y="1663951"/>
          <a:ext cx="2005" cy="457284"/>
        </a:xfrm>
        <a:prstGeom xmlns:a="http://schemas.openxmlformats.org/drawingml/2006/main" prst="line">
          <a:avLst/>
        </a:prstGeom>
        <a:ln xmlns:a="http://schemas.openxmlformats.org/drawingml/2006/main">
          <a:solidFill>
            <a:srgbClr val="86868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0.0452</cdr:x>
      <cdr:y>0.88857</cdr:y>
    </cdr:from>
    <cdr:to>
      <cdr:x>0.22538</cdr:x>
      <cdr:y>0.97306</cdr:y>
    </cdr:to>
    <cdr:sp macro="" textlink="">
      <cdr:nvSpPr>
        <cdr:cNvPr id="6" name="ZoneTexte 5"/>
        <cdr:cNvSpPr txBox="1"/>
      </cdr:nvSpPr>
      <cdr:spPr>
        <a:xfrm xmlns:a="http://schemas.openxmlformats.org/drawingml/2006/main">
          <a:off x="164766" y="1950787"/>
          <a:ext cx="656723" cy="1854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10</a:t>
          </a:r>
        </a:p>
      </cdr:txBody>
    </cdr:sp>
  </cdr:relSizeAnchor>
  <cdr:relSizeAnchor xmlns:cdr="http://schemas.openxmlformats.org/drawingml/2006/chartDrawing">
    <cdr:from>
      <cdr:x>0.54984</cdr:x>
      <cdr:y>0.78678</cdr:y>
    </cdr:from>
    <cdr:to>
      <cdr:x>0.64983</cdr:x>
      <cdr:y>0.97848</cdr:y>
    </cdr:to>
    <cdr:cxnSp macro="">
      <cdr:nvCxnSpPr>
        <cdr:cNvPr id="8" name="Connecteur droit 7"/>
        <cdr:cNvCxnSpPr/>
      </cdr:nvCxnSpPr>
      <cdr:spPr>
        <a:xfrm xmlns:a="http://schemas.openxmlformats.org/drawingml/2006/main">
          <a:off x="2004106" y="1741126"/>
          <a:ext cx="364444" cy="424224"/>
        </a:xfrm>
        <a:prstGeom xmlns:a="http://schemas.openxmlformats.org/drawingml/2006/main" prst="line">
          <a:avLst/>
        </a:prstGeom>
        <a:ln xmlns:a="http://schemas.openxmlformats.org/drawingml/2006/main" w="28575" cap="rnd">
          <a:solidFill>
            <a:schemeClr val="accent1">
              <a:lumMod val="75000"/>
            </a:schemeClr>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0.55034</cdr:x>
      <cdr:y>0.78125</cdr:y>
    </cdr:from>
    <cdr:to>
      <cdr:x>0.63676</cdr:x>
      <cdr:y>0.97848</cdr:y>
    </cdr:to>
    <cdr:cxnSp macro="">
      <cdr:nvCxnSpPr>
        <cdr:cNvPr id="12" name="Connecteur droit 11"/>
        <cdr:cNvCxnSpPr/>
      </cdr:nvCxnSpPr>
      <cdr:spPr>
        <a:xfrm xmlns:a="http://schemas.openxmlformats.org/drawingml/2006/main">
          <a:off x="2005917" y="1728887"/>
          <a:ext cx="315008" cy="436463"/>
        </a:xfrm>
        <a:prstGeom xmlns:a="http://schemas.openxmlformats.org/drawingml/2006/main" prst="line">
          <a:avLst/>
        </a:prstGeom>
        <a:ln xmlns:a="http://schemas.openxmlformats.org/drawingml/2006/main" w="28575" cap="rnd">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0.52875</cdr:x>
      <cdr:y>0.90961</cdr:y>
    </cdr:from>
    <cdr:to>
      <cdr:x>0.81707</cdr:x>
      <cdr:y>0.9941</cdr:y>
    </cdr:to>
    <cdr:sp macro="" textlink="">
      <cdr:nvSpPr>
        <cdr:cNvPr id="15" name="ZoneTexte 1"/>
        <cdr:cNvSpPr txBox="1"/>
      </cdr:nvSpPr>
      <cdr:spPr>
        <a:xfrm xmlns:a="http://schemas.openxmlformats.org/drawingml/2006/main">
          <a:off x="1927224" y="2012950"/>
          <a:ext cx="1050925" cy="1869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t>13,4        13,7</a:t>
          </a:r>
        </a:p>
      </cdr:txBody>
    </cdr:sp>
  </cdr:relSizeAnchor>
</c:userShapes>
</file>

<file path=xl/drawings/drawing11.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2.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3.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4.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5.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xml><?xml version="1.0" encoding="utf-8"?>
<c:userShapes xmlns:c="http://schemas.openxmlformats.org/drawingml/2006/chart">
  <cdr:relSizeAnchor xmlns:cdr="http://schemas.openxmlformats.org/drawingml/2006/chartDrawing">
    <cdr:from>
      <cdr:x>0.01961</cdr:x>
      <cdr:y>0</cdr:y>
    </cdr:from>
    <cdr:to>
      <cdr:x>0.16542</cdr:x>
      <cdr:y>0.05373</cdr:y>
    </cdr:to>
    <cdr:sp macro="" textlink="">
      <cdr:nvSpPr>
        <cdr:cNvPr id="2" name="ZoneTexte 1"/>
        <cdr:cNvSpPr txBox="1"/>
      </cdr:nvSpPr>
      <cdr:spPr>
        <a:xfrm xmlns:a="http://schemas.openxmlformats.org/drawingml/2006/main">
          <a:off x="150296" y="0"/>
          <a:ext cx="1117322" cy="2801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en M€</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451907</xdr:colOff>
      <xdr:row>12</xdr:row>
      <xdr:rowOff>113240</xdr:rowOff>
    </xdr:from>
    <xdr:to>
      <xdr:col>17</xdr:col>
      <xdr:colOff>73907</xdr:colOff>
      <xdr:row>23</xdr:row>
      <xdr:rowOff>32915</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530690</xdr:colOff>
      <xdr:row>24</xdr:row>
      <xdr:rowOff>9900</xdr:rowOff>
    </xdr:from>
    <xdr:to>
      <xdr:col>16</xdr:col>
      <xdr:colOff>741890</xdr:colOff>
      <xdr:row>37</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306912</xdr:colOff>
      <xdr:row>0</xdr:row>
      <xdr:rowOff>306915</xdr:rowOff>
    </xdr:from>
    <xdr:to>
      <xdr:col>16</xdr:col>
      <xdr:colOff>690912</xdr:colOff>
      <xdr:row>11</xdr:row>
      <xdr:rowOff>138748</xdr:rowOff>
    </xdr:to>
    <xdr:graphicFrame macro="">
      <xdr:nvGraphicFramePr>
        <xdr:cNvPr id="4" name="Graphiqu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57149</xdr:colOff>
      <xdr:row>1</xdr:row>
      <xdr:rowOff>51857</xdr:rowOff>
    </xdr:from>
    <xdr:to>
      <xdr:col>15</xdr:col>
      <xdr:colOff>638174</xdr:colOff>
      <xdr:row>17</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0.04321</cdr:x>
      <cdr:y>0.02608</cdr:y>
    </cdr:from>
    <cdr:to>
      <cdr:x>0.13918</cdr:x>
      <cdr:y>0.11195</cdr:y>
    </cdr:to>
    <cdr:sp macro="" textlink="">
      <cdr:nvSpPr>
        <cdr:cNvPr id="2" name="ZoneTexte 1"/>
        <cdr:cNvSpPr txBox="1"/>
      </cdr:nvSpPr>
      <cdr:spPr>
        <a:xfrm xmlns:a="http://schemas.openxmlformats.org/drawingml/2006/main">
          <a:off x="342942" y="119784"/>
          <a:ext cx="761761" cy="3944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latin typeface="+mn-lt"/>
            </a:rPr>
            <a:t>M</a:t>
          </a:r>
          <a:r>
            <a:rPr lang="fr-FR" sz="900" baseline="0">
              <a:latin typeface="+mn-lt"/>
            </a:rPr>
            <a:t>€</a:t>
          </a:r>
          <a:endParaRPr lang="fr-FR" sz="900">
            <a:latin typeface="+mn-lt"/>
          </a:endParaRPr>
        </a:p>
      </cdr:txBody>
    </cdr:sp>
  </cdr:relSizeAnchor>
  <cdr:relSizeAnchor xmlns:cdr="http://schemas.openxmlformats.org/drawingml/2006/chartDrawing">
    <cdr:from>
      <cdr:x>0.35954</cdr:x>
      <cdr:y>0.08405</cdr:y>
    </cdr:from>
    <cdr:to>
      <cdr:x>0.35954</cdr:x>
      <cdr:y>0.48295</cdr:y>
    </cdr:to>
    <cdr:sp macro="" textlink="">
      <cdr:nvSpPr>
        <cdr:cNvPr id="4" name="Connecteur droit 3"/>
        <cdr:cNvSpPr/>
      </cdr:nvSpPr>
      <cdr:spPr>
        <a:xfrm xmlns:a="http://schemas.openxmlformats.org/drawingml/2006/main" flipV="1">
          <a:off x="2308933" y="316141"/>
          <a:ext cx="0" cy="150039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0.6259</cdr:x>
      <cdr:y>0.08152</cdr:y>
    </cdr:from>
    <cdr:to>
      <cdr:x>0.6259</cdr:x>
      <cdr:y>0.48042</cdr:y>
    </cdr:to>
    <cdr:sp macro="" textlink="">
      <cdr:nvSpPr>
        <cdr:cNvPr id="5" name="Connecteur droit 4"/>
        <cdr:cNvSpPr/>
      </cdr:nvSpPr>
      <cdr:spPr>
        <a:xfrm xmlns:a="http://schemas.openxmlformats.org/drawingml/2006/main" flipV="1">
          <a:off x="4246053" y="333023"/>
          <a:ext cx="0" cy="162957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0.8021</cdr:x>
      <cdr:y>0.08381</cdr:y>
    </cdr:from>
    <cdr:to>
      <cdr:x>0.8021</cdr:x>
      <cdr:y>0.4827</cdr:y>
    </cdr:to>
    <cdr:sp macro="" textlink="">
      <cdr:nvSpPr>
        <cdr:cNvPr id="6" name="Connecteur droit 5"/>
        <cdr:cNvSpPr/>
      </cdr:nvSpPr>
      <cdr:spPr>
        <a:xfrm xmlns:a="http://schemas.openxmlformats.org/drawingml/2006/main" flipV="1">
          <a:off x="5151038" y="315247"/>
          <a:ext cx="0" cy="150035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476250</xdr:colOff>
      <xdr:row>23</xdr:row>
      <xdr:rowOff>142874</xdr:rowOff>
    </xdr:from>
    <xdr:to>
      <xdr:col>13</xdr:col>
      <xdr:colOff>542250</xdr:colOff>
      <xdr:row>45</xdr:row>
      <xdr:rowOff>98474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273050</xdr:colOff>
      <xdr:row>1</xdr:row>
      <xdr:rowOff>127000</xdr:rowOff>
    </xdr:from>
    <xdr:to>
      <xdr:col>13</xdr:col>
      <xdr:colOff>339050</xdr:colOff>
      <xdr:row>23</xdr:row>
      <xdr:rowOff>139750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42862</xdr:colOff>
      <xdr:row>1</xdr:row>
      <xdr:rowOff>28575</xdr:rowOff>
    </xdr:from>
    <xdr:to>
      <xdr:col>17</xdr:col>
      <xdr:colOff>108862</xdr:colOff>
      <xdr:row>24</xdr:row>
      <xdr:rowOff>35700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412750</xdr:colOff>
      <xdr:row>2</xdr:row>
      <xdr:rowOff>0</xdr:rowOff>
    </xdr:from>
    <xdr:to>
      <xdr:col>16</xdr:col>
      <xdr:colOff>266700</xdr:colOff>
      <xdr:row>2</xdr:row>
      <xdr:rowOff>6350</xdr:rowOff>
    </xdr:to>
    <xdr:graphicFrame macro="">
      <xdr:nvGraphicFramePr>
        <xdr:cNvPr id="25" name="Graphique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431800</xdr:colOff>
      <xdr:row>2</xdr:row>
      <xdr:rowOff>44450</xdr:rowOff>
    </xdr:from>
    <xdr:to>
      <xdr:col>16</xdr:col>
      <xdr:colOff>266700</xdr:colOff>
      <xdr:row>15</xdr:row>
      <xdr:rowOff>114300</xdr:rowOff>
    </xdr:to>
    <xdr:graphicFrame macro="">
      <xdr:nvGraphicFramePr>
        <xdr:cNvPr id="26" name="Graphique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711200</xdr:colOff>
      <xdr:row>35</xdr:row>
      <xdr:rowOff>19050</xdr:rowOff>
    </xdr:from>
    <xdr:to>
      <xdr:col>16</xdr:col>
      <xdr:colOff>57150</xdr:colOff>
      <xdr:row>48</xdr:row>
      <xdr:rowOff>88900</xdr:rowOff>
    </xdr:to>
    <xdr:graphicFrame macro="">
      <xdr:nvGraphicFramePr>
        <xdr:cNvPr id="31" name="Graphique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53</xdr:row>
      <xdr:rowOff>0</xdr:rowOff>
    </xdr:from>
    <xdr:to>
      <xdr:col>16</xdr:col>
      <xdr:colOff>107950</xdr:colOff>
      <xdr:row>66</xdr:row>
      <xdr:rowOff>63500</xdr:rowOff>
    </xdr:to>
    <xdr:graphicFrame macro="">
      <xdr:nvGraphicFramePr>
        <xdr:cNvPr id="34" name="Graphique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69</xdr:row>
      <xdr:rowOff>0</xdr:rowOff>
    </xdr:from>
    <xdr:to>
      <xdr:col>16</xdr:col>
      <xdr:colOff>107950</xdr:colOff>
      <xdr:row>82</xdr:row>
      <xdr:rowOff>69850</xdr:rowOff>
    </xdr:to>
    <xdr:graphicFrame macro="">
      <xdr:nvGraphicFramePr>
        <xdr:cNvPr id="37" name="Graphique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86</xdr:row>
      <xdr:rowOff>0</xdr:rowOff>
    </xdr:from>
    <xdr:to>
      <xdr:col>16</xdr:col>
      <xdr:colOff>107950</xdr:colOff>
      <xdr:row>99</xdr:row>
      <xdr:rowOff>69850</xdr:rowOff>
    </xdr:to>
    <xdr:graphicFrame macro="">
      <xdr:nvGraphicFramePr>
        <xdr:cNvPr id="40" name="Graphique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323850</xdr:colOff>
      <xdr:row>17</xdr:row>
      <xdr:rowOff>25400</xdr:rowOff>
    </xdr:from>
    <xdr:to>
      <xdr:col>15</xdr:col>
      <xdr:colOff>431800</xdr:colOff>
      <xdr:row>30</xdr:row>
      <xdr:rowOff>95250</xdr:rowOff>
    </xdr:to>
    <xdr:graphicFrame macro="">
      <xdr:nvGraphicFramePr>
        <xdr:cNvPr id="43" name="Graphique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T59"/>
  <sheetViews>
    <sheetView showGridLines="0" tabSelected="1" zoomScaleNormal="100" workbookViewId="0"/>
  </sheetViews>
  <sheetFormatPr baseColWidth="10" defaultColWidth="11.453125" defaultRowHeight="13" x14ac:dyDescent="0.35"/>
  <cols>
    <col min="1" max="1" width="48.81640625" style="2" customWidth="1"/>
    <col min="2" max="2" width="15" style="2" customWidth="1"/>
    <col min="3" max="5" width="11.7265625" style="2" customWidth="1"/>
    <col min="6" max="6" width="14.26953125" style="2" customWidth="1"/>
    <col min="7" max="7" width="11.7265625" style="2" customWidth="1"/>
    <col min="8" max="8" width="13.81640625" style="2" customWidth="1"/>
    <col min="9" max="9" width="11.26953125" style="2" customWidth="1"/>
    <col min="10" max="10" width="11.453125" style="2"/>
    <col min="11" max="11" width="11.26953125" style="2" customWidth="1"/>
    <col min="12" max="12" width="48.81640625" style="2" customWidth="1"/>
    <col min="13" max="13" width="15" style="2" customWidth="1"/>
    <col min="14" max="16" width="11.7265625" style="2" customWidth="1"/>
    <col min="17" max="17" width="15.81640625" style="2" customWidth="1"/>
    <col min="18" max="18" width="11.7265625" style="2" customWidth="1"/>
    <col min="19" max="19" width="13.81640625" style="2" customWidth="1"/>
    <col min="20" max="16384" width="11.453125" style="2"/>
  </cols>
  <sheetData>
    <row r="1" spans="1:20" ht="24" customHeight="1" x14ac:dyDescent="0.35">
      <c r="A1" s="1" t="s">
        <v>148</v>
      </c>
      <c r="L1" s="107" t="s">
        <v>85</v>
      </c>
    </row>
    <row r="3" spans="1:20" ht="25.5" customHeight="1" x14ac:dyDescent="0.35">
      <c r="A3" s="4" t="s">
        <v>108</v>
      </c>
      <c r="B3" s="5" t="s">
        <v>0</v>
      </c>
      <c r="C3" s="5" t="s">
        <v>14</v>
      </c>
      <c r="D3" s="5" t="s">
        <v>107</v>
      </c>
      <c r="E3" s="6" t="s">
        <v>1</v>
      </c>
      <c r="F3" s="6" t="s">
        <v>2</v>
      </c>
      <c r="G3" s="6" t="s">
        <v>48</v>
      </c>
      <c r="H3" s="6" t="s">
        <v>4</v>
      </c>
      <c r="I3" s="70"/>
      <c r="J3" s="182"/>
      <c r="L3" s="4" t="s">
        <v>113</v>
      </c>
      <c r="M3" s="5" t="s">
        <v>0</v>
      </c>
      <c r="N3" s="5" t="s">
        <v>14</v>
      </c>
      <c r="O3" s="5" t="s">
        <v>107</v>
      </c>
      <c r="P3" s="6" t="s">
        <v>1</v>
      </c>
      <c r="Q3" s="6" t="s">
        <v>2</v>
      </c>
      <c r="R3" s="6" t="s">
        <v>48</v>
      </c>
      <c r="S3" s="6" t="s">
        <v>4</v>
      </c>
    </row>
    <row r="4" spans="1:20" ht="18" customHeight="1" x14ac:dyDescent="0.35">
      <c r="A4" s="108" t="s">
        <v>97</v>
      </c>
      <c r="B4" s="109">
        <v>1966.7326619999999</v>
      </c>
      <c r="C4" s="110">
        <v>20.110533</v>
      </c>
      <c r="D4" s="110">
        <v>835.375271</v>
      </c>
      <c r="E4" s="111">
        <v>2822.2184659999998</v>
      </c>
      <c r="F4" s="111"/>
      <c r="G4" s="111"/>
      <c r="H4" s="111">
        <v>2822.2184659999998</v>
      </c>
      <c r="I4" s="266"/>
      <c r="J4" s="184"/>
      <c r="K4" s="9"/>
      <c r="L4" s="108" t="s">
        <v>97</v>
      </c>
      <c r="M4" s="109" t="e">
        <f>B4-#REF!</f>
        <v>#REF!</v>
      </c>
      <c r="N4" s="110" t="e">
        <f>C4-#REF!</f>
        <v>#REF!</v>
      </c>
      <c r="O4" s="110" t="e">
        <f>D4-#REF!</f>
        <v>#REF!</v>
      </c>
      <c r="P4" s="111" t="e">
        <f>E4-#REF!</f>
        <v>#REF!</v>
      </c>
      <c r="Q4" s="111"/>
      <c r="R4" s="111"/>
      <c r="S4" s="111" t="e">
        <f>H4-#REF!</f>
        <v>#REF!</v>
      </c>
      <c r="T4" s="267"/>
    </row>
    <row r="5" spans="1:20" ht="18" customHeight="1" x14ac:dyDescent="0.35">
      <c r="A5" s="108" t="s">
        <v>42</v>
      </c>
      <c r="B5" s="109">
        <v>80.873666999999998</v>
      </c>
      <c r="C5" s="112">
        <v>0.140067</v>
      </c>
      <c r="D5" s="110">
        <v>2.048762</v>
      </c>
      <c r="E5" s="111">
        <v>83.062495999999996</v>
      </c>
      <c r="F5" s="111"/>
      <c r="G5" s="111"/>
      <c r="H5" s="111">
        <v>83.062495999999996</v>
      </c>
      <c r="I5" s="266"/>
      <c r="J5" s="184"/>
      <c r="K5" s="3"/>
      <c r="L5" s="108" t="s">
        <v>42</v>
      </c>
      <c r="M5" s="109" t="e">
        <f>B5-#REF!</f>
        <v>#REF!</v>
      </c>
      <c r="N5" s="112" t="e">
        <f>C5-#REF!</f>
        <v>#REF!</v>
      </c>
      <c r="O5" s="110" t="e">
        <f>D5-#REF!</f>
        <v>#REF!</v>
      </c>
      <c r="P5" s="111" t="e">
        <f>E5-#REF!</f>
        <v>#REF!</v>
      </c>
      <c r="Q5" s="111"/>
      <c r="R5" s="111"/>
      <c r="S5" s="111" t="e">
        <f>H5-#REF!</f>
        <v>#REF!</v>
      </c>
      <c r="T5" s="267"/>
    </row>
    <row r="6" spans="1:20" ht="18" customHeight="1" x14ac:dyDescent="0.35">
      <c r="A6" s="108" t="s">
        <v>31</v>
      </c>
      <c r="B6" s="109">
        <v>33944.735417999997</v>
      </c>
      <c r="C6" s="110">
        <v>153.58981900000001</v>
      </c>
      <c r="D6" s="110">
        <v>2127.0348220000001</v>
      </c>
      <c r="E6" s="111">
        <v>36225.360058999999</v>
      </c>
      <c r="F6" s="110"/>
      <c r="G6" s="110"/>
      <c r="H6" s="111">
        <v>36225.360058999999</v>
      </c>
      <c r="I6" s="266"/>
      <c r="J6" s="184"/>
      <c r="K6" s="9"/>
      <c r="L6" s="108" t="s">
        <v>31</v>
      </c>
      <c r="M6" s="109" t="e">
        <f>B6-#REF!</f>
        <v>#REF!</v>
      </c>
      <c r="N6" s="110" t="e">
        <f>C6-#REF!</f>
        <v>#REF!</v>
      </c>
      <c r="O6" s="110" t="e">
        <f>D6-#REF!</f>
        <v>#REF!</v>
      </c>
      <c r="P6" s="111" t="e">
        <f>E6-#REF!</f>
        <v>#REF!</v>
      </c>
      <c r="Q6" s="110"/>
      <c r="R6" s="110"/>
      <c r="S6" s="111" t="e">
        <f>H6-#REF!</f>
        <v>#REF!</v>
      </c>
      <c r="T6" s="267"/>
    </row>
    <row r="7" spans="1:20" s="1" customFormat="1" ht="18" customHeight="1" x14ac:dyDescent="0.35">
      <c r="A7" s="178" t="s">
        <v>87</v>
      </c>
      <c r="B7" s="170">
        <v>697.33621599999969</v>
      </c>
      <c r="C7" s="171"/>
      <c r="D7" s="171"/>
      <c r="E7" s="172">
        <v>697.33621599999969</v>
      </c>
      <c r="F7" s="171"/>
      <c r="G7" s="171"/>
      <c r="H7" s="172">
        <v>697.33621599999969</v>
      </c>
      <c r="I7" s="292"/>
      <c r="J7" s="2"/>
      <c r="K7" s="142"/>
      <c r="L7" s="178" t="s">
        <v>87</v>
      </c>
      <c r="M7" s="170" t="e">
        <f>B7-#REF!</f>
        <v>#REF!</v>
      </c>
      <c r="N7" s="171"/>
      <c r="O7" s="171"/>
      <c r="P7" s="172" t="e">
        <f>E7-#REF!</f>
        <v>#REF!</v>
      </c>
      <c r="Q7" s="171"/>
      <c r="R7" s="171"/>
      <c r="S7" s="172" t="e">
        <f>H7-#REF!</f>
        <v>#REF!</v>
      </c>
      <c r="T7" s="267"/>
    </row>
    <row r="8" spans="1:20" s="1" customFormat="1" ht="18" customHeight="1" x14ac:dyDescent="0.35">
      <c r="A8" s="179" t="s">
        <v>89</v>
      </c>
      <c r="B8" s="173">
        <v>3939.5015629999998</v>
      </c>
      <c r="C8" s="145"/>
      <c r="D8" s="145"/>
      <c r="E8" s="174">
        <v>3939.5015629999998</v>
      </c>
      <c r="F8" s="145"/>
      <c r="G8" s="145"/>
      <c r="H8" s="174">
        <v>3939.5015629999998</v>
      </c>
      <c r="I8" s="266"/>
      <c r="J8" s="184"/>
      <c r="K8" s="9"/>
      <c r="L8" s="179" t="s">
        <v>89</v>
      </c>
      <c r="M8" s="173" t="e">
        <f>B8-#REF!</f>
        <v>#REF!</v>
      </c>
      <c r="N8" s="145"/>
      <c r="O8" s="145"/>
      <c r="P8" s="174" t="e">
        <f>E8-#REF!</f>
        <v>#REF!</v>
      </c>
      <c r="Q8" s="145"/>
      <c r="R8" s="145"/>
      <c r="S8" s="174" t="e">
        <f>H8-#REF!</f>
        <v>#REF!</v>
      </c>
      <c r="T8" s="267"/>
    </row>
    <row r="9" spans="1:20" s="1" customFormat="1" ht="18" customHeight="1" x14ac:dyDescent="0.35">
      <c r="A9" s="180" t="s">
        <v>88</v>
      </c>
      <c r="B9" s="175">
        <v>-3242.1653470000001</v>
      </c>
      <c r="C9" s="176"/>
      <c r="D9" s="176"/>
      <c r="E9" s="177">
        <v>-3242.1653470000001</v>
      </c>
      <c r="F9" s="176"/>
      <c r="G9" s="176"/>
      <c r="H9" s="177">
        <v>-3242.1653470000001</v>
      </c>
      <c r="I9" s="266"/>
      <c r="J9" s="184"/>
      <c r="K9" s="9"/>
      <c r="L9" s="180" t="s">
        <v>88</v>
      </c>
      <c r="M9" s="175" t="e">
        <f>B9-#REF!</f>
        <v>#REF!</v>
      </c>
      <c r="N9" s="176"/>
      <c r="O9" s="176"/>
      <c r="P9" s="177" t="e">
        <f>E9-#REF!</f>
        <v>#REF!</v>
      </c>
      <c r="Q9" s="176"/>
      <c r="R9" s="176"/>
      <c r="S9" s="177" t="e">
        <f>H9-#REF!</f>
        <v>#REF!</v>
      </c>
      <c r="T9" s="267"/>
    </row>
    <row r="10" spans="1:20" ht="18" customHeight="1" x14ac:dyDescent="0.35">
      <c r="A10" s="108" t="s">
        <v>96</v>
      </c>
      <c r="B10" s="109">
        <v>903.509862</v>
      </c>
      <c r="C10" s="110">
        <v>7.0483510000000003</v>
      </c>
      <c r="D10" s="110">
        <v>249.541111</v>
      </c>
      <c r="E10" s="111">
        <v>1160.099324</v>
      </c>
      <c r="F10" s="113"/>
      <c r="G10" s="113"/>
      <c r="H10" s="111">
        <v>1160.099324</v>
      </c>
      <c r="I10" s="266"/>
      <c r="J10" s="184"/>
      <c r="K10" s="9"/>
      <c r="L10" s="108" t="s">
        <v>96</v>
      </c>
      <c r="M10" s="109" t="e">
        <f>B10-#REF!</f>
        <v>#REF!</v>
      </c>
      <c r="N10" s="110" t="e">
        <f>C10-#REF!</f>
        <v>#REF!</v>
      </c>
      <c r="O10" s="110" t="e">
        <f>D10-#REF!</f>
        <v>#REF!</v>
      </c>
      <c r="P10" s="111" t="e">
        <f>E10-#REF!</f>
        <v>#REF!</v>
      </c>
      <c r="Q10" s="113"/>
      <c r="R10" s="113"/>
      <c r="S10" s="111" t="e">
        <f>H10-#REF!</f>
        <v>#REF!</v>
      </c>
      <c r="T10" s="267"/>
    </row>
    <row r="11" spans="1:20" ht="18" customHeight="1" x14ac:dyDescent="0.35">
      <c r="A11" s="10" t="s">
        <v>91</v>
      </c>
      <c r="B11" s="11">
        <v>37593.187824999994</v>
      </c>
      <c r="C11" s="12">
        <v>180.88876999999999</v>
      </c>
      <c r="D11" s="12">
        <v>3213.9999659999999</v>
      </c>
      <c r="E11" s="12">
        <v>40988.076560999994</v>
      </c>
      <c r="F11" s="12">
        <v>0</v>
      </c>
      <c r="G11" s="12">
        <v>0</v>
      </c>
      <c r="H11" s="13">
        <v>40988.076560999994</v>
      </c>
      <c r="I11" s="266"/>
      <c r="J11" s="9"/>
      <c r="K11" s="9"/>
      <c r="L11" s="10" t="s">
        <v>91</v>
      </c>
      <c r="M11" s="11" t="e">
        <f>B11-#REF!</f>
        <v>#REF!</v>
      </c>
      <c r="N11" s="12" t="e">
        <f>C11-#REF!</f>
        <v>#REF!</v>
      </c>
      <c r="O11" s="12" t="e">
        <f>D11-#REF!</f>
        <v>#REF!</v>
      </c>
      <c r="P11" s="12" t="e">
        <f>E11-#REF!</f>
        <v>#REF!</v>
      </c>
      <c r="Q11" s="12" t="e">
        <f>F11-#REF!</f>
        <v>#REF!</v>
      </c>
      <c r="R11" s="12" t="e">
        <f>G11-#REF!</f>
        <v>#REF!</v>
      </c>
      <c r="S11" s="13" t="e">
        <f>H11-#REF!</f>
        <v>#REF!</v>
      </c>
      <c r="T11" s="267"/>
    </row>
    <row r="12" spans="1:20" ht="18" customHeight="1" x14ac:dyDescent="0.35">
      <c r="A12" s="108" t="s">
        <v>5</v>
      </c>
      <c r="B12" s="109">
        <v>544.19239200000004</v>
      </c>
      <c r="C12" s="110">
        <v>2.721374</v>
      </c>
      <c r="D12" s="110">
        <v>6554.6919969999999</v>
      </c>
      <c r="E12" s="111">
        <v>7101.6057629999996</v>
      </c>
      <c r="F12" s="111"/>
      <c r="G12" s="111"/>
      <c r="H12" s="111">
        <v>7101.6057629999996</v>
      </c>
      <c r="I12" s="269"/>
      <c r="J12" s="184"/>
      <c r="K12" s="9"/>
      <c r="L12" s="108" t="s">
        <v>5</v>
      </c>
      <c r="M12" s="109" t="e">
        <f>B12-#REF!</f>
        <v>#REF!</v>
      </c>
      <c r="N12" s="110" t="e">
        <f>C12-#REF!</f>
        <v>#REF!</v>
      </c>
      <c r="O12" s="110" t="e">
        <f>D12-#REF!</f>
        <v>#REF!</v>
      </c>
      <c r="P12" s="111" t="e">
        <f>E12-#REF!</f>
        <v>#REF!</v>
      </c>
      <c r="Q12" s="111"/>
      <c r="R12" s="111"/>
      <c r="S12" s="111" t="e">
        <f>H12-#REF!</f>
        <v>#REF!</v>
      </c>
      <c r="T12" s="267"/>
    </row>
    <row r="13" spans="1:20" ht="18" customHeight="1" x14ac:dyDescent="0.35">
      <c r="A13" s="108" t="s">
        <v>6</v>
      </c>
      <c r="B13" s="109">
        <v>622.517382</v>
      </c>
      <c r="C13" s="110"/>
      <c r="D13" s="110">
        <v>4977.5243460000002</v>
      </c>
      <c r="E13" s="111">
        <v>5600.0417280000001</v>
      </c>
      <c r="F13" s="111">
        <v>3692.1049200000002</v>
      </c>
      <c r="G13" s="111">
        <v>31.621186000000002</v>
      </c>
      <c r="H13" s="111">
        <v>9323.7678340000002</v>
      </c>
      <c r="I13" s="111"/>
      <c r="J13" s="184"/>
      <c r="K13" s="9"/>
      <c r="L13" s="108" t="s">
        <v>6</v>
      </c>
      <c r="M13" s="109" t="e">
        <f>B13-#REF!</f>
        <v>#REF!</v>
      </c>
      <c r="N13" s="110"/>
      <c r="O13" s="110" t="e">
        <f>D13-#REF!</f>
        <v>#REF!</v>
      </c>
      <c r="P13" s="111" t="e">
        <f>E13-#REF!</f>
        <v>#REF!</v>
      </c>
      <c r="Q13" s="111" t="e">
        <f>F13-#REF!</f>
        <v>#REF!</v>
      </c>
      <c r="R13" s="111" t="e">
        <f>G13-#REF!</f>
        <v>#REF!</v>
      </c>
      <c r="S13" s="111" t="e">
        <f>H13-#REF!</f>
        <v>#REF!</v>
      </c>
      <c r="T13" s="267"/>
    </row>
    <row r="14" spans="1:20" ht="18" customHeight="1" x14ac:dyDescent="0.35">
      <c r="A14" s="108" t="s">
        <v>7</v>
      </c>
      <c r="B14" s="109">
        <v>81.556308000000001</v>
      </c>
      <c r="C14" s="110"/>
      <c r="D14" s="110">
        <v>643.09533699999997</v>
      </c>
      <c r="E14" s="111">
        <v>724.65164499999992</v>
      </c>
      <c r="F14" s="111">
        <v>330.37850200000003</v>
      </c>
      <c r="G14" s="111">
        <v>638.91145300000005</v>
      </c>
      <c r="H14" s="111">
        <v>1693.9416000000001</v>
      </c>
      <c r="I14" s="269"/>
      <c r="J14" s="184"/>
      <c r="K14" s="9"/>
      <c r="L14" s="108" t="s">
        <v>7</v>
      </c>
      <c r="M14" s="109" t="e">
        <f>B14-#REF!</f>
        <v>#REF!</v>
      </c>
      <c r="N14" s="110"/>
      <c r="O14" s="110" t="e">
        <f>D14-#REF!</f>
        <v>#REF!</v>
      </c>
      <c r="P14" s="111" t="e">
        <f>E14-#REF!</f>
        <v>#REF!</v>
      </c>
      <c r="Q14" s="111" t="e">
        <f>F14-#REF!</f>
        <v>#REF!</v>
      </c>
      <c r="R14" s="111" t="e">
        <f>G14-#REF!</f>
        <v>#REF!</v>
      </c>
      <c r="S14" s="111" t="e">
        <f>H14-#REF!</f>
        <v>#REF!</v>
      </c>
      <c r="T14" s="267"/>
    </row>
    <row r="15" spans="1:20" ht="18" customHeight="1" x14ac:dyDescent="0.35">
      <c r="A15" s="108" t="s">
        <v>8</v>
      </c>
      <c r="B15" s="109">
        <v>24.845410999999999</v>
      </c>
      <c r="C15" s="110"/>
      <c r="D15" s="110">
        <v>822.38506299999995</v>
      </c>
      <c r="E15" s="111">
        <v>847.23047399999996</v>
      </c>
      <c r="F15" s="111"/>
      <c r="G15" s="111"/>
      <c r="H15" s="111">
        <v>847.23047399999996</v>
      </c>
      <c r="I15" s="266"/>
      <c r="J15" s="184"/>
      <c r="K15" s="9"/>
      <c r="L15" s="108" t="s">
        <v>8</v>
      </c>
      <c r="M15" s="109" t="e">
        <f>B15-#REF!</f>
        <v>#REF!</v>
      </c>
      <c r="N15" s="110"/>
      <c r="O15" s="110" t="e">
        <f>D15-#REF!</f>
        <v>#REF!</v>
      </c>
      <c r="P15" s="111" t="e">
        <f>E15-#REF!</f>
        <v>#REF!</v>
      </c>
      <c r="Q15" s="111"/>
      <c r="R15" s="111"/>
      <c r="S15" s="111" t="e">
        <f>H15-#REF!</f>
        <v>#REF!</v>
      </c>
      <c r="T15" s="267"/>
    </row>
    <row r="16" spans="1:20" ht="18" customHeight="1" x14ac:dyDescent="0.35">
      <c r="A16" s="14" t="s">
        <v>92</v>
      </c>
      <c r="B16" s="11">
        <v>1273.1114929999999</v>
      </c>
      <c r="C16" s="12">
        <v>2.721374</v>
      </c>
      <c r="D16" s="12">
        <v>12997.696743</v>
      </c>
      <c r="E16" s="12">
        <v>14273.52961</v>
      </c>
      <c r="F16" s="12">
        <v>4022.4834220000002</v>
      </c>
      <c r="G16" s="12">
        <v>670.53263900000002</v>
      </c>
      <c r="H16" s="15">
        <v>18966.545671</v>
      </c>
      <c r="I16" s="269"/>
      <c r="J16" s="184"/>
      <c r="K16" s="9"/>
      <c r="L16" s="14" t="s">
        <v>92</v>
      </c>
      <c r="M16" s="11" t="e">
        <f>B16-#REF!</f>
        <v>#REF!</v>
      </c>
      <c r="N16" s="12" t="e">
        <f>C16-#REF!</f>
        <v>#REF!</v>
      </c>
      <c r="O16" s="12" t="e">
        <f>D16-#REF!</f>
        <v>#REF!</v>
      </c>
      <c r="P16" s="12" t="e">
        <f>E16-#REF!</f>
        <v>#REF!</v>
      </c>
      <c r="Q16" s="12" t="e">
        <f>F16-#REF!</f>
        <v>#REF!</v>
      </c>
      <c r="R16" s="12" t="e">
        <f>G16-#REF!</f>
        <v>#REF!</v>
      </c>
      <c r="S16" s="15" t="e">
        <f>H16-#REF!</f>
        <v>#REF!</v>
      </c>
      <c r="T16" s="267"/>
    </row>
    <row r="17" spans="1:20" s="1" customFormat="1" ht="18" customHeight="1" x14ac:dyDescent="0.35">
      <c r="A17" s="16" t="s">
        <v>79</v>
      </c>
      <c r="B17" s="17">
        <v>38866.299317999998</v>
      </c>
      <c r="C17" s="18">
        <v>183.61014399999999</v>
      </c>
      <c r="D17" s="18">
        <v>16211.696709</v>
      </c>
      <c r="E17" s="18">
        <v>55261.606170999992</v>
      </c>
      <c r="F17" s="18">
        <v>4022.4834220000002</v>
      </c>
      <c r="G17" s="18">
        <v>670.53263900000002</v>
      </c>
      <c r="H17" s="18">
        <v>59954.622231999987</v>
      </c>
      <c r="I17" s="266"/>
      <c r="J17" s="184"/>
      <c r="K17" s="9"/>
      <c r="L17" s="16" t="s">
        <v>79</v>
      </c>
      <c r="M17" s="17" t="e">
        <f>B17-#REF!</f>
        <v>#REF!</v>
      </c>
      <c r="N17" s="18" t="e">
        <f>C17-#REF!</f>
        <v>#REF!</v>
      </c>
      <c r="O17" s="18" t="e">
        <f>D17-#REF!</f>
        <v>#REF!</v>
      </c>
      <c r="P17" s="18" t="e">
        <f>E17-#REF!</f>
        <v>#REF!</v>
      </c>
      <c r="Q17" s="18" t="e">
        <f>F17-#REF!</f>
        <v>#REF!</v>
      </c>
      <c r="R17" s="18" t="e">
        <f>G17-#REF!</f>
        <v>#REF!</v>
      </c>
      <c r="S17" s="18" t="e">
        <f>H17-#REF!</f>
        <v>#REF!</v>
      </c>
      <c r="T17" s="267"/>
    </row>
    <row r="18" spans="1:20" ht="18" customHeight="1" x14ac:dyDescent="0.35">
      <c r="A18" s="108" t="s">
        <v>84</v>
      </c>
      <c r="B18" s="117">
        <v>517.222936</v>
      </c>
      <c r="C18" s="118">
        <v>59.739077999999999</v>
      </c>
      <c r="D18" s="118">
        <v>7340.7145959999998</v>
      </c>
      <c r="E18" s="111">
        <v>7917.6766099999995</v>
      </c>
      <c r="F18" s="111"/>
      <c r="G18" s="111"/>
      <c r="H18" s="111">
        <v>7917.6766099999995</v>
      </c>
      <c r="I18" s="266"/>
      <c r="J18" s="184"/>
      <c r="K18" s="9"/>
      <c r="L18" s="108" t="s">
        <v>84</v>
      </c>
      <c r="M18" s="117" t="e">
        <f>B18-#REF!</f>
        <v>#REF!</v>
      </c>
      <c r="N18" s="118" t="e">
        <f>C18-#REF!</f>
        <v>#REF!</v>
      </c>
      <c r="O18" s="118" t="e">
        <f>D18-#REF!</f>
        <v>#REF!</v>
      </c>
      <c r="P18" s="111" t="e">
        <f>E18-#REF!</f>
        <v>#REF!</v>
      </c>
      <c r="Q18" s="111"/>
      <c r="R18" s="111"/>
      <c r="S18" s="111" t="e">
        <f>H18-#REF!</f>
        <v>#REF!</v>
      </c>
      <c r="T18" s="267"/>
    </row>
    <row r="19" spans="1:20" s="21" customFormat="1" ht="18" customHeight="1" x14ac:dyDescent="0.35">
      <c r="A19" s="185" t="s">
        <v>40</v>
      </c>
      <c r="B19" s="119"/>
      <c r="C19" s="120"/>
      <c r="D19" s="120"/>
      <c r="E19" s="120">
        <v>39.517302999999998</v>
      </c>
      <c r="F19" s="120"/>
      <c r="G19" s="120"/>
      <c r="H19" s="120">
        <v>39.517302999999998</v>
      </c>
      <c r="I19" s="266"/>
      <c r="J19" s="184"/>
      <c r="K19" s="9"/>
      <c r="L19" s="185" t="s">
        <v>40</v>
      </c>
      <c r="M19" s="119"/>
      <c r="N19" s="120"/>
      <c r="O19" s="120"/>
      <c r="P19" s="120" t="e">
        <f>E19-#REF!</f>
        <v>#REF!</v>
      </c>
      <c r="Q19" s="120"/>
      <c r="R19" s="120"/>
      <c r="S19" s="120" t="e">
        <f>H19-#REF!</f>
        <v>#REF!</v>
      </c>
      <c r="T19" s="267"/>
    </row>
    <row r="20" spans="1:20" ht="18" customHeight="1" x14ac:dyDescent="0.35">
      <c r="A20" s="108" t="s">
        <v>15</v>
      </c>
      <c r="B20" s="109"/>
      <c r="C20" s="110"/>
      <c r="D20" s="110">
        <v>377.61158599999999</v>
      </c>
      <c r="E20" s="111">
        <v>377.61158599999999</v>
      </c>
      <c r="F20" s="111"/>
      <c r="G20" s="111">
        <v>77.086898000000005</v>
      </c>
      <c r="H20" s="111">
        <v>454.69848400000001</v>
      </c>
      <c r="I20" s="266"/>
      <c r="J20" s="184"/>
      <c r="K20" s="9"/>
      <c r="L20" s="108" t="s">
        <v>15</v>
      </c>
      <c r="M20" s="109"/>
      <c r="N20" s="110"/>
      <c r="O20" s="110" t="e">
        <f>D20-#REF!</f>
        <v>#REF!</v>
      </c>
      <c r="P20" s="111" t="e">
        <f>E20-#REF!</f>
        <v>#REF!</v>
      </c>
      <c r="Q20" s="111"/>
      <c r="R20" s="111"/>
      <c r="S20" s="111" t="e">
        <f>H20-#REF!</f>
        <v>#REF!</v>
      </c>
      <c r="T20" s="267"/>
    </row>
    <row r="21" spans="1:20" s="1" customFormat="1" ht="18" customHeight="1" x14ac:dyDescent="0.35">
      <c r="A21" s="22" t="s">
        <v>13</v>
      </c>
      <c r="B21" s="17">
        <v>39383.522253999989</v>
      </c>
      <c r="C21" s="18">
        <v>243.349222</v>
      </c>
      <c r="D21" s="18">
        <v>23930.022891000001</v>
      </c>
      <c r="E21" s="18">
        <v>63556.894366999986</v>
      </c>
      <c r="F21" s="18">
        <v>4022.4834220000002</v>
      </c>
      <c r="G21" s="18">
        <v>747.61953700000004</v>
      </c>
      <c r="H21" s="18">
        <v>68326.997325999997</v>
      </c>
      <c r="I21" s="266"/>
      <c r="J21" s="184"/>
      <c r="K21" s="142"/>
      <c r="L21" s="22" t="s">
        <v>13</v>
      </c>
      <c r="M21" s="17" t="e">
        <f>B21-#REF!</f>
        <v>#REF!</v>
      </c>
      <c r="N21" s="18" t="e">
        <f>C21-#REF!</f>
        <v>#REF!</v>
      </c>
      <c r="O21" s="18" t="e">
        <f>D21-#REF!</f>
        <v>#REF!</v>
      </c>
      <c r="P21" s="18" t="e">
        <f>E21-#REF!</f>
        <v>#REF!</v>
      </c>
      <c r="Q21" s="18" t="e">
        <f>F21-#REF!</f>
        <v>#REF!</v>
      </c>
      <c r="R21" s="18" t="e">
        <f>G21-#REF!</f>
        <v>#REF!</v>
      </c>
      <c r="S21" s="18" t="e">
        <f>H21-#REF!</f>
        <v>#REF!</v>
      </c>
      <c r="T21" s="267" t="e">
        <f>S21/1000</f>
        <v>#REF!</v>
      </c>
    </row>
    <row r="22" spans="1:20" s="1" customFormat="1" ht="18" customHeight="1" x14ac:dyDescent="0.35">
      <c r="A22" s="259" t="s">
        <v>110</v>
      </c>
      <c r="B22" s="260">
        <v>744.66976099999999</v>
      </c>
      <c r="C22" s="261"/>
      <c r="D22" s="261">
        <v>8685.3700520000002</v>
      </c>
      <c r="E22" s="262">
        <v>9430.0398129999994</v>
      </c>
      <c r="F22" s="262">
        <v>15841.994126</v>
      </c>
      <c r="G22" s="262">
        <v>10894.257363000001</v>
      </c>
      <c r="H22" s="262">
        <v>36166.291301999998</v>
      </c>
      <c r="I22" s="266"/>
      <c r="J22" s="184"/>
      <c r="K22" s="142"/>
      <c r="L22" s="259" t="s">
        <v>110</v>
      </c>
      <c r="M22" s="260" t="e">
        <f>B22-#REF!</f>
        <v>#REF!</v>
      </c>
      <c r="N22" s="261" t="e">
        <f>C22-#REF!</f>
        <v>#REF!</v>
      </c>
      <c r="O22" s="261" t="e">
        <f>D22-#REF!</f>
        <v>#REF!</v>
      </c>
      <c r="P22" s="262" t="e">
        <f>E22-#REF!</f>
        <v>#REF!</v>
      </c>
      <c r="Q22" s="262" t="e">
        <f>F22-#REF!</f>
        <v>#REF!</v>
      </c>
      <c r="R22" s="262" t="e">
        <f>G22-#REF!</f>
        <v>#REF!</v>
      </c>
      <c r="S22" s="262" t="e">
        <f>H22-#REF!</f>
        <v>#REF!</v>
      </c>
      <c r="T22" s="267"/>
    </row>
    <row r="23" spans="1:20" s="1" customFormat="1" ht="18" customHeight="1" x14ac:dyDescent="0.35">
      <c r="A23" s="22" t="s">
        <v>112</v>
      </c>
      <c r="B23" s="17">
        <v>40128.192014999986</v>
      </c>
      <c r="C23" s="17">
        <v>243.349222</v>
      </c>
      <c r="D23" s="17">
        <v>32615.392942999999</v>
      </c>
      <c r="E23" s="17">
        <v>72986.934179999982</v>
      </c>
      <c r="F23" s="17">
        <v>19864.477547999999</v>
      </c>
      <c r="G23" s="17">
        <v>11641.876900000001</v>
      </c>
      <c r="H23" s="18">
        <v>104493.28862799998</v>
      </c>
      <c r="I23" s="266"/>
      <c r="J23" s="184"/>
      <c r="K23" s="142"/>
      <c r="L23" s="2"/>
      <c r="M23" s="2"/>
      <c r="N23" s="2"/>
      <c r="O23" s="2"/>
      <c r="P23" s="2"/>
      <c r="Q23" s="2"/>
      <c r="R23" s="2"/>
      <c r="S23" s="2"/>
      <c r="T23" s="2"/>
    </row>
    <row r="24" spans="1:20" x14ac:dyDescent="0.35">
      <c r="J24" s="184"/>
    </row>
    <row r="25" spans="1:20" x14ac:dyDescent="0.35">
      <c r="A25" s="290" t="s">
        <v>137</v>
      </c>
      <c r="C25" s="3"/>
      <c r="D25" s="3"/>
      <c r="E25" s="296"/>
      <c r="F25" s="296"/>
      <c r="G25" s="296"/>
      <c r="J25" s="184"/>
    </row>
    <row r="26" spans="1:20" x14ac:dyDescent="0.35">
      <c r="A26" s="291" t="s">
        <v>138</v>
      </c>
      <c r="B26" s="267"/>
      <c r="C26" s="267"/>
      <c r="D26" s="267"/>
    </row>
    <row r="27" spans="1:20" x14ac:dyDescent="0.35">
      <c r="A27" s="290" t="s">
        <v>49</v>
      </c>
    </row>
    <row r="28" spans="1:20" x14ac:dyDescent="0.35">
      <c r="A28" s="290" t="s">
        <v>111</v>
      </c>
      <c r="B28" s="9"/>
    </row>
    <row r="29" spans="1:20" x14ac:dyDescent="0.35">
      <c r="A29" s="181" t="s">
        <v>98</v>
      </c>
      <c r="B29" s="9"/>
    </row>
    <row r="31" spans="1:20" x14ac:dyDescent="0.35">
      <c r="A31" s="141"/>
      <c r="B31" s="184"/>
      <c r="C31" s="184"/>
      <c r="D31" s="184"/>
      <c r="E31" s="184"/>
      <c r="F31" s="184"/>
      <c r="G31" s="184"/>
      <c r="H31" s="20"/>
      <c r="I31" s="20"/>
    </row>
    <row r="32" spans="1:20" x14ac:dyDescent="0.35">
      <c r="A32" s="141"/>
      <c r="B32" s="184"/>
      <c r="C32" s="184"/>
      <c r="D32" s="184"/>
      <c r="E32" s="184"/>
      <c r="F32" s="184"/>
      <c r="G32" s="184"/>
      <c r="H32" s="20"/>
      <c r="I32" s="20"/>
    </row>
    <row r="33" spans="1:19" x14ac:dyDescent="0.35">
      <c r="A33" s="141"/>
      <c r="B33" s="184"/>
      <c r="C33" s="184"/>
      <c r="D33" s="184"/>
      <c r="E33" s="184"/>
      <c r="F33" s="184"/>
      <c r="G33" s="184"/>
      <c r="H33" s="20"/>
      <c r="I33" s="20"/>
    </row>
    <row r="34" spans="1:19" x14ac:dyDescent="0.35">
      <c r="A34" s="141"/>
      <c r="B34" s="184"/>
      <c r="C34" s="184"/>
      <c r="D34" s="184"/>
      <c r="E34" s="184"/>
      <c r="F34" s="184"/>
      <c r="G34" s="184"/>
      <c r="H34" s="20"/>
      <c r="I34" s="20"/>
    </row>
    <row r="35" spans="1:19" s="1" customFormat="1" x14ac:dyDescent="0.35">
      <c r="A35" s="23"/>
      <c r="B35" s="24"/>
      <c r="C35" s="24"/>
      <c r="D35" s="24"/>
      <c r="E35" s="25"/>
      <c r="F35" s="25"/>
      <c r="G35" s="25"/>
      <c r="H35" s="25"/>
      <c r="I35" s="25"/>
      <c r="J35" s="2"/>
      <c r="L35" s="23"/>
      <c r="M35" s="24"/>
      <c r="N35" s="24"/>
      <c r="O35" s="24"/>
      <c r="P35" s="25"/>
      <c r="Q35" s="25"/>
      <c r="R35" s="25"/>
      <c r="S35" s="25"/>
    </row>
    <row r="37" spans="1:19" ht="25.5" customHeight="1" x14ac:dyDescent="0.35">
      <c r="A37" s="4" t="s">
        <v>109</v>
      </c>
      <c r="B37" s="5" t="s">
        <v>0</v>
      </c>
      <c r="C37" s="5" t="s">
        <v>14</v>
      </c>
      <c r="D37" s="5" t="s">
        <v>107</v>
      </c>
      <c r="E37" s="6" t="s">
        <v>1</v>
      </c>
      <c r="F37" s="6" t="s">
        <v>2</v>
      </c>
      <c r="G37" s="6" t="s">
        <v>48</v>
      </c>
      <c r="H37" s="6" t="s">
        <v>4</v>
      </c>
      <c r="I37" s="70"/>
    </row>
    <row r="38" spans="1:19" ht="18" customHeight="1" x14ac:dyDescent="0.35">
      <c r="A38" s="108" t="s">
        <v>97</v>
      </c>
      <c r="B38" s="114">
        <v>3.070962881224637E-2</v>
      </c>
      <c r="C38" s="114">
        <v>-0.33678773888570956</v>
      </c>
      <c r="D38" s="114">
        <v>1.7926281921384124E-2</v>
      </c>
      <c r="E38" s="115">
        <v>2.2868573057251318E-2</v>
      </c>
      <c r="F38" s="115" t="s">
        <v>144</v>
      </c>
      <c r="G38" s="115" t="s">
        <v>144</v>
      </c>
      <c r="H38" s="115">
        <v>2.2868573057251318E-2</v>
      </c>
      <c r="I38" s="115"/>
      <c r="K38" s="26"/>
    </row>
    <row r="39" spans="1:19" ht="18" customHeight="1" x14ac:dyDescent="0.35">
      <c r="A39" s="108" t="s">
        <v>42</v>
      </c>
      <c r="B39" s="114">
        <v>1.2384238917354962E-2</v>
      </c>
      <c r="C39" s="114">
        <v>-6.1099864594924447E-2</v>
      </c>
      <c r="D39" s="114">
        <v>2.6043189967747793E-2</v>
      </c>
      <c r="E39" s="115">
        <v>1.2583081798235973E-2</v>
      </c>
      <c r="F39" s="115" t="s">
        <v>144</v>
      </c>
      <c r="G39" s="115" t="s">
        <v>144</v>
      </c>
      <c r="H39" s="115">
        <v>1.2583081798235973E-2</v>
      </c>
      <c r="I39" s="115"/>
      <c r="K39" s="26"/>
    </row>
    <row r="40" spans="1:19" ht="18" customHeight="1" x14ac:dyDescent="0.35">
      <c r="A40" s="108" t="s">
        <v>31</v>
      </c>
      <c r="B40" s="114">
        <v>4.8978319998952191E-2</v>
      </c>
      <c r="C40" s="114">
        <v>0.12348074450923474</v>
      </c>
      <c r="D40" s="114">
        <v>0.18059974567566983</v>
      </c>
      <c r="E40" s="115">
        <v>5.6189249558350696E-2</v>
      </c>
      <c r="F40" s="115" t="s">
        <v>144</v>
      </c>
      <c r="G40" s="115" t="s">
        <v>144</v>
      </c>
      <c r="H40" s="115">
        <v>5.6189249558350696E-2</v>
      </c>
      <c r="I40" s="115"/>
      <c r="K40" s="26"/>
    </row>
    <row r="41" spans="1:19" ht="18" customHeight="1" x14ac:dyDescent="0.35">
      <c r="A41" s="270" t="s">
        <v>87</v>
      </c>
      <c r="B41" s="271">
        <v>0.2000087604866303</v>
      </c>
      <c r="C41" s="271" t="s">
        <v>144</v>
      </c>
      <c r="D41" s="271" t="s">
        <v>144</v>
      </c>
      <c r="E41" s="271">
        <v>0.2000087604866303</v>
      </c>
      <c r="F41" s="271" t="s">
        <v>144</v>
      </c>
      <c r="G41" s="271" t="s">
        <v>144</v>
      </c>
      <c r="H41" s="271">
        <v>0.2000087604866303</v>
      </c>
      <c r="I41" s="115"/>
      <c r="K41" s="26"/>
    </row>
    <row r="42" spans="1:19" ht="18" customHeight="1" x14ac:dyDescent="0.35">
      <c r="A42" s="108" t="s">
        <v>96</v>
      </c>
      <c r="B42" s="114">
        <v>3.5073092386497473E-2</v>
      </c>
      <c r="C42" s="114">
        <v>8.636746090743852E-2</v>
      </c>
      <c r="D42" s="114">
        <v>5.3708255367545865E-2</v>
      </c>
      <c r="E42" s="115">
        <v>3.9325011111516428E-2</v>
      </c>
      <c r="F42" s="115" t="s">
        <v>144</v>
      </c>
      <c r="G42" s="115" t="s">
        <v>144</v>
      </c>
      <c r="H42" s="115">
        <v>3.9325011111516428E-2</v>
      </c>
      <c r="I42" s="115"/>
      <c r="K42" s="26"/>
    </row>
    <row r="43" spans="1:19" ht="18" customHeight="1" x14ac:dyDescent="0.35">
      <c r="A43" s="14" t="s">
        <v>93</v>
      </c>
      <c r="B43" s="27">
        <v>5.00353881427682E-2</v>
      </c>
      <c r="C43" s="27">
        <v>4.1571989438023094E-2</v>
      </c>
      <c r="D43" s="27">
        <v>0.12332900950338765</v>
      </c>
      <c r="E43" s="28">
        <v>5.5397164904333218E-2</v>
      </c>
      <c r="F43" s="28" t="s">
        <v>144</v>
      </c>
      <c r="G43" s="28" t="s">
        <v>144</v>
      </c>
      <c r="H43" s="28">
        <v>5.5397164904333218E-2</v>
      </c>
      <c r="I43" s="183"/>
      <c r="K43" s="26"/>
    </row>
    <row r="44" spans="1:19" ht="18" customHeight="1" x14ac:dyDescent="0.35">
      <c r="A44" s="108" t="s">
        <v>5</v>
      </c>
      <c r="B44" s="114">
        <v>8.1558054885679798E-3</v>
      </c>
      <c r="C44" s="114">
        <v>0.17210674568649909</v>
      </c>
      <c r="D44" s="114">
        <v>3.8659353193136292E-2</v>
      </c>
      <c r="E44" s="115">
        <v>3.6301836485793881E-2</v>
      </c>
      <c r="F44" s="115" t="s">
        <v>144</v>
      </c>
      <c r="G44" s="115" t="s">
        <v>144</v>
      </c>
      <c r="H44" s="115">
        <v>3.6301836485793881E-2</v>
      </c>
      <c r="I44" s="294"/>
      <c r="K44" s="26"/>
    </row>
    <row r="45" spans="1:19" ht="18" customHeight="1" x14ac:dyDescent="0.35">
      <c r="A45" s="108" t="s">
        <v>6</v>
      </c>
      <c r="B45" s="114">
        <v>-4.2086305653966427E-2</v>
      </c>
      <c r="C45" s="114" t="s">
        <v>144</v>
      </c>
      <c r="D45" s="114">
        <v>-3.0616098611108589E-2</v>
      </c>
      <c r="E45" s="115">
        <v>-3.190471366335268E-2</v>
      </c>
      <c r="F45" s="115">
        <v>-3.4162117024812977E-2</v>
      </c>
      <c r="G45" s="115">
        <v>-7.2179330782609075E-3</v>
      </c>
      <c r="H45" s="115">
        <v>-3.2718381962925536E-2</v>
      </c>
      <c r="I45" s="294"/>
      <c r="K45" s="26"/>
    </row>
    <row r="46" spans="1:19" ht="18" customHeight="1" x14ac:dyDescent="0.35">
      <c r="A46" s="108" t="s">
        <v>7</v>
      </c>
      <c r="B46" s="114">
        <v>4.4819092901471569E-2</v>
      </c>
      <c r="C46" s="114" t="s">
        <v>144</v>
      </c>
      <c r="D46" s="114">
        <v>5.6684592314539595E-2</v>
      </c>
      <c r="E46" s="115">
        <v>5.5335741732234878E-2</v>
      </c>
      <c r="F46" s="115">
        <v>5.2220794225067202E-2</v>
      </c>
      <c r="G46" s="115">
        <v>-1.0834440076321394E-2</v>
      </c>
      <c r="H46" s="115">
        <v>2.8784421878880195E-2</v>
      </c>
      <c r="I46" s="115"/>
      <c r="K46" s="26"/>
    </row>
    <row r="47" spans="1:19" ht="18" customHeight="1" x14ac:dyDescent="0.35">
      <c r="A47" s="108" t="s">
        <v>8</v>
      </c>
      <c r="B47" s="114">
        <v>-2.8155677301702653E-2</v>
      </c>
      <c r="C47" s="114" t="s">
        <v>144</v>
      </c>
      <c r="D47" s="114">
        <v>6.9953241868823346E-2</v>
      </c>
      <c r="E47" s="115">
        <v>6.6795058069842206E-2</v>
      </c>
      <c r="F47" s="115" t="s">
        <v>144</v>
      </c>
      <c r="G47" s="115" t="s">
        <v>144</v>
      </c>
      <c r="H47" s="115">
        <v>6.6795058069842206E-2</v>
      </c>
      <c r="I47" s="115"/>
      <c r="K47" s="26"/>
    </row>
    <row r="48" spans="1:19" ht="18" customHeight="1" x14ac:dyDescent="0.35">
      <c r="A48" s="14" t="s">
        <v>92</v>
      </c>
      <c r="B48" s="29">
        <v>-1.5595561983912543E-2</v>
      </c>
      <c r="C48" s="29">
        <v>0.17210674568649909</v>
      </c>
      <c r="D48" s="29">
        <v>1.3649927185143351E-2</v>
      </c>
      <c r="E48" s="30">
        <v>1.0997000930135892E-2</v>
      </c>
      <c r="F48" s="30">
        <v>-2.7605482524882152E-2</v>
      </c>
      <c r="G48" s="30">
        <v>-1.0664483795625124E-2</v>
      </c>
      <c r="H48" s="30">
        <v>1.7871539782015056E-3</v>
      </c>
      <c r="I48" s="295"/>
      <c r="K48" s="26"/>
    </row>
    <row r="49" spans="1:20" ht="18" customHeight="1" x14ac:dyDescent="0.35">
      <c r="A49" s="16" t="s">
        <v>79</v>
      </c>
      <c r="B49" s="31">
        <v>4.7747235988669479E-2</v>
      </c>
      <c r="C49" s="31">
        <v>4.329408521755318E-2</v>
      </c>
      <c r="D49" s="31">
        <v>3.365827446022962E-2</v>
      </c>
      <c r="E49" s="32">
        <v>4.3559668241167193E-2</v>
      </c>
      <c r="F49" s="32">
        <v>-2.7605482524882152E-2</v>
      </c>
      <c r="G49" s="32">
        <v>-1.0664483795625124E-2</v>
      </c>
      <c r="H49" s="32">
        <v>3.7827591364650637E-2</v>
      </c>
      <c r="I49" s="293"/>
      <c r="K49" s="26"/>
    </row>
    <row r="50" spans="1:20" ht="18" customHeight="1" x14ac:dyDescent="0.35">
      <c r="A50" s="108" t="s">
        <v>84</v>
      </c>
      <c r="B50" s="116">
        <v>2.9081367564534721E-2</v>
      </c>
      <c r="C50" s="116">
        <v>-0.89250258137243821</v>
      </c>
      <c r="D50" s="116">
        <v>0.15177427227540741</v>
      </c>
      <c r="E50" s="115">
        <v>6.5388220904395222E-2</v>
      </c>
      <c r="F50" s="115" t="s">
        <v>144</v>
      </c>
      <c r="G50" s="115" t="s">
        <v>144</v>
      </c>
      <c r="H50" s="115">
        <v>6.5388220904395222E-2</v>
      </c>
      <c r="I50" s="115"/>
      <c r="K50" s="26"/>
    </row>
    <row r="51" spans="1:20" s="21" customFormat="1" ht="18" customHeight="1" x14ac:dyDescent="0.35">
      <c r="A51" s="121" t="s">
        <v>40</v>
      </c>
      <c r="B51" s="122" t="s">
        <v>144</v>
      </c>
      <c r="C51" s="122" t="s">
        <v>144</v>
      </c>
      <c r="D51" s="122" t="s">
        <v>144</v>
      </c>
      <c r="E51" s="122">
        <v>9.7530183028980977E-2</v>
      </c>
      <c r="F51" s="122" t="s">
        <v>144</v>
      </c>
      <c r="G51" s="122" t="s">
        <v>144</v>
      </c>
      <c r="H51" s="122">
        <v>9.7530183028980977E-2</v>
      </c>
      <c r="I51" s="122"/>
      <c r="J51" s="2"/>
      <c r="K51" s="26"/>
      <c r="L51" s="2"/>
      <c r="M51" s="2"/>
      <c r="N51" s="2"/>
      <c r="O51" s="2"/>
      <c r="P51" s="2"/>
      <c r="Q51" s="2"/>
      <c r="R51" s="2"/>
      <c r="S51" s="2"/>
      <c r="T51" s="2"/>
    </row>
    <row r="52" spans="1:20" ht="18" customHeight="1" x14ac:dyDescent="0.35">
      <c r="A52" s="108" t="s">
        <v>15</v>
      </c>
      <c r="B52" s="114" t="s">
        <v>144</v>
      </c>
      <c r="C52" s="114" t="s">
        <v>144</v>
      </c>
      <c r="D52" s="114">
        <v>0.37338404965716276</v>
      </c>
      <c r="E52" s="115">
        <v>0.37338404965716276</v>
      </c>
      <c r="F52" s="115" t="s">
        <v>144</v>
      </c>
      <c r="G52" s="115">
        <v>2.6109252388928361E-3</v>
      </c>
      <c r="H52" s="115">
        <v>0.29235957173931637</v>
      </c>
      <c r="I52" s="115"/>
      <c r="K52" s="26"/>
    </row>
    <row r="53" spans="1:20" ht="18" customHeight="1" x14ac:dyDescent="0.35">
      <c r="A53" s="22" t="s">
        <v>13</v>
      </c>
      <c r="B53" s="31">
        <v>4.749771057267882E-2</v>
      </c>
      <c r="C53" s="31">
        <v>-0.66742689554449586</v>
      </c>
      <c r="D53" s="31">
        <v>7.1550170999653107E-2</v>
      </c>
      <c r="E53" s="32">
        <v>4.7728847295831933E-2</v>
      </c>
      <c r="F53" s="32">
        <v>-2.7605482524882152E-2</v>
      </c>
      <c r="G53" s="32">
        <v>-9.3119368855436591E-3</v>
      </c>
      <c r="H53" s="32">
        <v>4.2318263244422338E-2</v>
      </c>
      <c r="I53" s="183"/>
      <c r="K53" s="26"/>
    </row>
    <row r="54" spans="1:20" ht="18" customHeight="1" x14ac:dyDescent="0.35">
      <c r="A54" s="22" t="s">
        <v>112</v>
      </c>
      <c r="B54" s="31">
        <v>4.835532335804249E-2</v>
      </c>
      <c r="C54" s="31">
        <v>-0.66742689554449586</v>
      </c>
      <c r="D54" s="31">
        <v>9.3283960257341647E-2</v>
      </c>
      <c r="E54" s="32">
        <v>6.0217120540629665E-2</v>
      </c>
      <c r="F54" s="32">
        <v>6.8347892153282075E-2</v>
      </c>
      <c r="G54" s="32">
        <v>8.8387709540281412E-2</v>
      </c>
      <c r="H54" s="32">
        <v>6.4828334772713658E-2</v>
      </c>
      <c r="I54" s="183"/>
      <c r="K54" s="26"/>
    </row>
    <row r="55" spans="1:20" x14ac:dyDescent="0.35">
      <c r="A55" s="290" t="s">
        <v>137</v>
      </c>
      <c r="B55" s="33"/>
      <c r="C55" s="33"/>
      <c r="D55" s="33"/>
      <c r="E55" s="34"/>
      <c r="F55" s="34"/>
      <c r="G55" s="34"/>
      <c r="H55" s="34"/>
      <c r="I55" s="34"/>
    </row>
    <row r="56" spans="1:20" x14ac:dyDescent="0.35">
      <c r="A56" s="291" t="s">
        <v>138</v>
      </c>
    </row>
    <row r="57" spans="1:20" x14ac:dyDescent="0.35">
      <c r="A57" s="290" t="s">
        <v>49</v>
      </c>
    </row>
    <row r="58" spans="1:20" x14ac:dyDescent="0.35">
      <c r="A58" s="290" t="s">
        <v>111</v>
      </c>
      <c r="B58" s="33"/>
      <c r="C58" s="33"/>
      <c r="D58" s="33"/>
      <c r="E58" s="34"/>
      <c r="F58" s="34"/>
      <c r="G58" s="34"/>
      <c r="H58" s="34"/>
      <c r="I58" s="34"/>
    </row>
    <row r="59" spans="1:20" x14ac:dyDescent="0.35">
      <c r="A59" s="181" t="s">
        <v>98</v>
      </c>
    </row>
  </sheetData>
  <pageMargins left="0.70866141732283472" right="0.70866141732283472" top="0.74803149606299213" bottom="0.74803149606299213" header="0.31496062992125984" footer="0.31496062992125984"/>
  <pageSetup paperSize="9" scale="94"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42"/>
  <sheetViews>
    <sheetView showGridLines="0" zoomScaleNormal="100" workbookViewId="0">
      <selection activeCell="C23" sqref="C23"/>
    </sheetView>
  </sheetViews>
  <sheetFormatPr baseColWidth="10" defaultColWidth="11.453125" defaultRowHeight="13" x14ac:dyDescent="0.35"/>
  <cols>
    <col min="1" max="1" width="51.81640625" style="37" customWidth="1"/>
    <col min="2" max="2" width="14.7265625" style="2" customWidth="1"/>
    <col min="3" max="5" width="11.7265625" style="2" customWidth="1"/>
    <col min="6" max="6" width="14.81640625" style="36" bestFit="1" customWidth="1"/>
    <col min="7" max="7" width="17.1796875" style="36" bestFit="1" customWidth="1"/>
    <col min="8" max="8" width="18.26953125" style="2" bestFit="1" customWidth="1"/>
    <col min="9" max="16384" width="11.453125" style="2"/>
  </cols>
  <sheetData>
    <row r="1" spans="1:7" ht="24" customHeight="1" x14ac:dyDescent="0.35">
      <c r="A1" s="140" t="s">
        <v>121</v>
      </c>
      <c r="B1" s="69"/>
      <c r="F1" s="70"/>
      <c r="G1" s="70"/>
    </row>
    <row r="2" spans="1:7" ht="13.5" customHeight="1" x14ac:dyDescent="0.35">
      <c r="F2" s="70"/>
      <c r="G2" s="70"/>
    </row>
    <row r="3" spans="1:7" ht="28" customHeight="1" x14ac:dyDescent="0.35">
      <c r="A3" s="71"/>
      <c r="B3" s="302" t="s">
        <v>33</v>
      </c>
      <c r="C3" s="303"/>
      <c r="D3" s="304" t="s">
        <v>141</v>
      </c>
      <c r="E3" s="305"/>
      <c r="F3" s="70"/>
      <c r="G3" s="70"/>
    </row>
    <row r="4" spans="1:7" ht="13.5" customHeight="1" x14ac:dyDescent="0.35">
      <c r="A4" s="299" t="s">
        <v>32</v>
      </c>
      <c r="B4" s="72" t="s">
        <v>119</v>
      </c>
      <c r="C4" s="306" t="s">
        <v>39</v>
      </c>
      <c r="D4" s="73" t="s">
        <v>120</v>
      </c>
      <c r="E4" s="308" t="s">
        <v>39</v>
      </c>
      <c r="F4" s="74"/>
      <c r="G4" s="74"/>
    </row>
    <row r="5" spans="1:7" ht="13.5" customHeight="1" x14ac:dyDescent="0.35">
      <c r="A5" s="300"/>
      <c r="B5" s="75" t="s">
        <v>35</v>
      </c>
      <c r="C5" s="307"/>
      <c r="D5" s="76" t="s">
        <v>38</v>
      </c>
      <c r="E5" s="309"/>
      <c r="F5" s="77"/>
      <c r="G5" s="77"/>
    </row>
    <row r="6" spans="1:7" ht="15" customHeight="1" x14ac:dyDescent="0.35">
      <c r="A6" s="78" t="s">
        <v>142</v>
      </c>
      <c r="B6" s="79"/>
      <c r="C6" s="80"/>
      <c r="D6" s="81"/>
      <c r="E6" s="82"/>
    </row>
    <row r="7" spans="1:7" ht="15" customHeight="1" x14ac:dyDescent="0.35">
      <c r="A7" s="91" t="s">
        <v>114</v>
      </c>
      <c r="B7" s="87">
        <v>11500.956725</v>
      </c>
      <c r="C7" s="88">
        <v>1.8579364289893263E-2</v>
      </c>
      <c r="D7" s="186">
        <v>17.100600489391024</v>
      </c>
      <c r="E7" s="89">
        <v>0.20125436071305103</v>
      </c>
      <c r="F7" s="193"/>
      <c r="G7" s="90"/>
    </row>
    <row r="8" spans="1:7" ht="15" customHeight="1" x14ac:dyDescent="0.35">
      <c r="A8" s="91" t="s">
        <v>115</v>
      </c>
      <c r="B8" s="87">
        <v>2281.4770290000001</v>
      </c>
      <c r="C8" s="88">
        <v>-0.37759125799751991</v>
      </c>
      <c r="D8" s="92">
        <v>0.88146988746210153</v>
      </c>
      <c r="E8" s="89">
        <v>5.4231617098145057E-2</v>
      </c>
      <c r="F8" s="90"/>
      <c r="G8" s="90"/>
    </row>
    <row r="9" spans="1:7" ht="15" customHeight="1" x14ac:dyDescent="0.35">
      <c r="A9" s="91" t="s">
        <v>116</v>
      </c>
      <c r="B9" s="87">
        <v>10013.944004999999</v>
      </c>
      <c r="C9" s="88">
        <v>1.9124376427456236E-2</v>
      </c>
      <c r="D9" s="92">
        <v>8.3421204530691817</v>
      </c>
      <c r="E9" s="89">
        <v>-9.8186370283581681E-3</v>
      </c>
      <c r="F9" s="86"/>
      <c r="G9" s="90"/>
    </row>
    <row r="10" spans="1:7" ht="15" customHeight="1" x14ac:dyDescent="0.35">
      <c r="A10" s="93" t="s">
        <v>34</v>
      </c>
      <c r="B10" s="94">
        <v>11500.956725</v>
      </c>
      <c r="C10" s="95">
        <v>1.8579364289893263E-2</v>
      </c>
      <c r="D10" s="96">
        <v>24.538988655311194</v>
      </c>
      <c r="E10" s="187">
        <v>0.10289967651256759</v>
      </c>
      <c r="F10" s="86"/>
      <c r="G10" s="90"/>
    </row>
    <row r="11" spans="1:7" ht="15" customHeight="1" x14ac:dyDescent="0.35">
      <c r="A11" s="97" t="s">
        <v>43</v>
      </c>
      <c r="B11" s="98"/>
      <c r="C11" s="88" t="s">
        <v>144</v>
      </c>
      <c r="D11" s="99"/>
      <c r="E11" s="89"/>
      <c r="F11" s="86"/>
      <c r="G11" s="86"/>
    </row>
    <row r="12" spans="1:7" ht="15" customHeight="1" x14ac:dyDescent="0.35">
      <c r="A12" s="91" t="s">
        <v>45</v>
      </c>
      <c r="B12" s="87">
        <v>453.641727</v>
      </c>
      <c r="C12" s="88">
        <v>3.9143237053689273E-3</v>
      </c>
      <c r="D12" s="99">
        <v>17.82765168778224</v>
      </c>
      <c r="E12" s="89">
        <v>0.14915156955210307</v>
      </c>
      <c r="F12" s="86"/>
      <c r="G12" s="86"/>
    </row>
    <row r="13" spans="1:7" ht="15" customHeight="1" x14ac:dyDescent="0.35">
      <c r="A13" s="91" t="s">
        <v>46</v>
      </c>
      <c r="B13" s="276" t="s">
        <v>122</v>
      </c>
      <c r="C13" s="277" t="s">
        <v>122</v>
      </c>
      <c r="D13" s="194" t="s">
        <v>122</v>
      </c>
      <c r="E13" s="188" t="s">
        <v>122</v>
      </c>
      <c r="F13" s="86"/>
      <c r="G13" s="86"/>
    </row>
    <row r="14" spans="1:7" ht="15" customHeight="1" x14ac:dyDescent="0.35">
      <c r="A14" s="91" t="s">
        <v>83</v>
      </c>
      <c r="B14" s="87">
        <v>20.777547999999999</v>
      </c>
      <c r="C14" s="88">
        <v>3.3922584494456398E-2</v>
      </c>
      <c r="D14" s="99">
        <v>9.8604609167549508</v>
      </c>
      <c r="E14" s="89">
        <v>-7.5722408703621014E-2</v>
      </c>
      <c r="F14" s="86"/>
      <c r="G14" s="86"/>
    </row>
    <row r="15" spans="1:7" ht="15" customHeight="1" x14ac:dyDescent="0.35">
      <c r="A15" s="93" t="s">
        <v>34</v>
      </c>
      <c r="B15" s="94">
        <v>453.641727</v>
      </c>
      <c r="C15" s="95">
        <v>3.9143237053689273E-3</v>
      </c>
      <c r="D15" s="96">
        <v>18.310153377932096</v>
      </c>
      <c r="E15" s="187">
        <v>0.15675384383739299</v>
      </c>
      <c r="F15" s="86"/>
      <c r="G15" s="86"/>
    </row>
    <row r="16" spans="1:7" ht="15" customHeight="1" x14ac:dyDescent="0.35">
      <c r="A16" s="97" t="s">
        <v>37</v>
      </c>
      <c r="B16" s="98"/>
      <c r="C16" s="88" t="s">
        <v>144</v>
      </c>
      <c r="D16" s="99"/>
      <c r="E16" s="89"/>
      <c r="F16" s="86"/>
      <c r="G16" s="86"/>
    </row>
    <row r="17" spans="1:7" ht="15" customHeight="1" x14ac:dyDescent="0.35">
      <c r="A17" s="91" t="s">
        <v>117</v>
      </c>
      <c r="B17" s="87">
        <v>94597.095631999997</v>
      </c>
      <c r="C17" s="88">
        <v>4.062996807499708E-2</v>
      </c>
      <c r="D17" s="99">
        <v>35.883485841945109</v>
      </c>
      <c r="E17" s="89">
        <v>0.28558070491592247</v>
      </c>
      <c r="F17" s="193"/>
      <c r="G17" s="86"/>
    </row>
    <row r="18" spans="1:7" ht="15" customHeight="1" x14ac:dyDescent="0.35">
      <c r="A18" s="91" t="s">
        <v>47</v>
      </c>
      <c r="B18" s="87">
        <v>9426.6026170000005</v>
      </c>
      <c r="C18" s="84">
        <v>5.0698019169116648E-2</v>
      </c>
      <c r="D18" s="92">
        <v>1.6293231532112646</v>
      </c>
      <c r="E18" s="89">
        <v>0.10555283669082582</v>
      </c>
      <c r="F18" s="86"/>
      <c r="G18" s="86"/>
    </row>
    <row r="19" spans="1:7" ht="15" customHeight="1" x14ac:dyDescent="0.35">
      <c r="A19" s="91" t="s">
        <v>83</v>
      </c>
      <c r="B19" s="87">
        <v>62102.81566</v>
      </c>
      <c r="C19" s="84">
        <v>8.0002570281926477E-2</v>
      </c>
      <c r="D19" s="92">
        <v>3.425021554006622</v>
      </c>
      <c r="E19" s="89">
        <v>0.29184107082673227</v>
      </c>
    </row>
    <row r="20" spans="1:7" ht="15" customHeight="1" x14ac:dyDescent="0.35">
      <c r="A20" s="83" t="s">
        <v>34</v>
      </c>
      <c r="B20" s="101">
        <v>94597.095631999997</v>
      </c>
      <c r="C20" s="84">
        <v>4.062996807499708E-2</v>
      </c>
      <c r="D20" s="100">
        <v>38.294368148387214</v>
      </c>
      <c r="E20" s="85">
        <v>0.56413455590187311</v>
      </c>
      <c r="F20" s="193"/>
    </row>
    <row r="21" spans="1:7" ht="15" customHeight="1" x14ac:dyDescent="0.35">
      <c r="A21" s="78" t="s">
        <v>94</v>
      </c>
      <c r="B21" s="274"/>
      <c r="C21" s="272" t="s">
        <v>144</v>
      </c>
      <c r="D21" s="273"/>
      <c r="E21" s="275"/>
      <c r="F21" s="86"/>
      <c r="G21" s="86"/>
    </row>
    <row r="22" spans="1:7" ht="15" customHeight="1" x14ac:dyDescent="0.35">
      <c r="A22" s="91" t="s">
        <v>45</v>
      </c>
      <c r="B22" s="87">
        <v>2123.9492559999999</v>
      </c>
      <c r="C22" s="88">
        <v>3.3196778069515931E-2</v>
      </c>
      <c r="D22" s="99">
        <v>42.539145389074214</v>
      </c>
      <c r="E22" s="89">
        <v>7.7112242712878754E-2</v>
      </c>
      <c r="F22" s="86"/>
      <c r="G22" s="86"/>
    </row>
    <row r="23" spans="1:7" ht="15" customHeight="1" x14ac:dyDescent="0.35">
      <c r="A23" s="91" t="s">
        <v>46</v>
      </c>
      <c r="B23" s="87">
        <v>113.137822</v>
      </c>
      <c r="C23" s="88">
        <v>3.8170180426584399E-3</v>
      </c>
      <c r="D23" s="92">
        <v>6.2298804019755663</v>
      </c>
      <c r="E23" s="190">
        <v>0.47339358429248435</v>
      </c>
      <c r="F23" s="86"/>
      <c r="G23" s="86"/>
    </row>
    <row r="24" spans="1:7" ht="15" customHeight="1" x14ac:dyDescent="0.35">
      <c r="A24" s="91" t="s">
        <v>83</v>
      </c>
      <c r="B24" s="87">
        <v>2093.6798050000002</v>
      </c>
      <c r="C24" s="88">
        <v>3.5224544391834645E-2</v>
      </c>
      <c r="D24" s="92">
        <v>11.918781009591864</v>
      </c>
      <c r="E24" s="89">
        <v>0.20907428810761886</v>
      </c>
      <c r="F24" s="86"/>
      <c r="G24" s="86"/>
    </row>
    <row r="25" spans="1:7" ht="15" customHeight="1" x14ac:dyDescent="0.35">
      <c r="A25" s="93" t="s">
        <v>34</v>
      </c>
      <c r="B25" s="94">
        <v>2123.9492559999999</v>
      </c>
      <c r="C25" s="95">
        <v>3.3196778069515931E-2</v>
      </c>
      <c r="D25" s="96">
        <v>54.619917153048981</v>
      </c>
      <c r="E25" s="187">
        <v>0.32205862215388947</v>
      </c>
      <c r="F25" s="86"/>
      <c r="G25" s="86"/>
    </row>
    <row r="26" spans="1:7" ht="15" customHeight="1" x14ac:dyDescent="0.35">
      <c r="A26" s="97" t="s">
        <v>5</v>
      </c>
      <c r="B26" s="87"/>
      <c r="C26" s="88" t="s">
        <v>144</v>
      </c>
      <c r="D26" s="99"/>
      <c r="E26" s="89"/>
      <c r="F26" s="86"/>
      <c r="G26" s="86"/>
    </row>
    <row r="27" spans="1:7" ht="15" customHeight="1" x14ac:dyDescent="0.35">
      <c r="A27" s="91" t="s">
        <v>45</v>
      </c>
      <c r="B27" s="87">
        <v>3083.9931860000002</v>
      </c>
      <c r="C27" s="88">
        <v>1.1155305387821501E-2</v>
      </c>
      <c r="D27" s="99">
        <v>17.645706691908366</v>
      </c>
      <c r="E27" s="89">
        <v>-5.2500114720842816E-2</v>
      </c>
      <c r="F27" s="86"/>
      <c r="G27" s="86"/>
    </row>
    <row r="28" spans="1:7" ht="15" customHeight="1" x14ac:dyDescent="0.35">
      <c r="A28" s="91" t="s">
        <v>46</v>
      </c>
      <c r="B28" s="87">
        <v>54.203662999999999</v>
      </c>
      <c r="C28" s="88">
        <v>-5.9694487975450183E-2</v>
      </c>
      <c r="D28" s="92">
        <v>5.0206459294088663</v>
      </c>
      <c r="E28" s="190">
        <v>0.99290608513236567</v>
      </c>
      <c r="F28" s="86"/>
      <c r="G28" s="86"/>
    </row>
    <row r="29" spans="1:7" ht="15" customHeight="1" x14ac:dyDescent="0.35">
      <c r="A29" s="91" t="s">
        <v>83</v>
      </c>
      <c r="B29" s="87">
        <v>24725.605851</v>
      </c>
      <c r="C29" s="88">
        <v>3.5351407525525014E-2</v>
      </c>
      <c r="D29" s="99">
        <v>26.509732608776105</v>
      </c>
      <c r="E29" s="89">
        <v>8.4428792619196003E-2</v>
      </c>
      <c r="F29" s="86"/>
      <c r="G29" s="86"/>
    </row>
    <row r="30" spans="1:7" ht="15" customHeight="1" x14ac:dyDescent="0.35">
      <c r="A30" s="93" t="s">
        <v>143</v>
      </c>
      <c r="B30" s="191">
        <v>26750.461663999999</v>
      </c>
      <c r="C30" s="95">
        <v>3.3598760202288691E-2</v>
      </c>
      <c r="D30" s="96">
        <v>26.547600756203533</v>
      </c>
      <c r="E30" s="187">
        <v>6.9246417850038711E-2</v>
      </c>
      <c r="F30" s="86"/>
      <c r="G30" s="86"/>
    </row>
    <row r="31" spans="1:7" ht="15" customHeight="1" x14ac:dyDescent="0.35">
      <c r="A31" s="97" t="s">
        <v>44</v>
      </c>
      <c r="B31" s="98"/>
      <c r="C31" s="88" t="s">
        <v>144</v>
      </c>
      <c r="D31" s="99"/>
      <c r="E31" s="89"/>
      <c r="F31" s="86"/>
      <c r="G31" s="86"/>
    </row>
    <row r="32" spans="1:7" ht="15" customHeight="1" x14ac:dyDescent="0.35">
      <c r="A32" s="91" t="s">
        <v>45</v>
      </c>
      <c r="B32" s="87">
        <v>8309.429666</v>
      </c>
      <c r="C32" s="88">
        <v>2.9743413042756517E-2</v>
      </c>
      <c r="D32" s="92">
        <v>6.2245299231106097</v>
      </c>
      <c r="E32" s="190">
        <v>-4.0044665266902868E-3</v>
      </c>
      <c r="F32" s="86"/>
      <c r="G32" s="86"/>
    </row>
    <row r="33" spans="1:10" ht="15" customHeight="1" x14ac:dyDescent="0.35">
      <c r="A33" s="91" t="s">
        <v>118</v>
      </c>
      <c r="B33" s="87">
        <v>76150.62066</v>
      </c>
      <c r="C33" s="88">
        <v>4.4835837782797983E-2</v>
      </c>
      <c r="D33" s="92">
        <v>9.7181790638868311</v>
      </c>
      <c r="E33" s="190">
        <v>0.21097404074230042</v>
      </c>
      <c r="F33" s="86"/>
      <c r="G33" s="86"/>
    </row>
    <row r="34" spans="1:10" ht="15" customHeight="1" x14ac:dyDescent="0.35">
      <c r="A34" s="93" t="s">
        <v>34</v>
      </c>
      <c r="B34" s="191">
        <v>84460.050325999997</v>
      </c>
      <c r="C34" s="95">
        <v>4.3331407185308812E-2</v>
      </c>
      <c r="D34" s="104">
        <v>9.3744635238071119</v>
      </c>
      <c r="E34" s="187">
        <v>0.19408023441957845</v>
      </c>
      <c r="F34" s="86"/>
      <c r="G34" s="86"/>
    </row>
    <row r="35" spans="1:10" ht="15" customHeight="1" x14ac:dyDescent="0.35">
      <c r="A35" s="97" t="s">
        <v>36</v>
      </c>
      <c r="B35" s="101"/>
      <c r="C35" s="88" t="s">
        <v>144</v>
      </c>
      <c r="D35" s="100"/>
      <c r="E35" s="85"/>
      <c r="F35" s="86"/>
      <c r="G35" s="86"/>
    </row>
    <row r="36" spans="1:10" ht="15" customHeight="1" x14ac:dyDescent="0.35">
      <c r="A36" s="91" t="s">
        <v>52</v>
      </c>
      <c r="B36" s="98">
        <v>100827.65932999999</v>
      </c>
      <c r="C36" s="88">
        <v>0.15227127821902386</v>
      </c>
      <c r="D36" s="99">
        <v>0.37451190329045597</v>
      </c>
      <c r="E36" s="89">
        <v>6.029585453085512E-2</v>
      </c>
      <c r="F36" s="86"/>
      <c r="G36" s="86"/>
    </row>
    <row r="37" spans="1:10" ht="15" customHeight="1" x14ac:dyDescent="0.35">
      <c r="A37" s="102" t="s">
        <v>99</v>
      </c>
      <c r="B37" s="189">
        <v>34517.53443</v>
      </c>
      <c r="C37" s="105">
        <v>3.2407622189902119E-2</v>
      </c>
      <c r="D37" s="103">
        <v>0.2233267794845798</v>
      </c>
      <c r="E37" s="192">
        <v>-6.6370714719284907E-3</v>
      </c>
      <c r="F37" s="86"/>
      <c r="G37" s="86"/>
    </row>
    <row r="38" spans="1:10" s="36" customFormat="1" ht="12.75" customHeight="1" x14ac:dyDescent="0.35">
      <c r="A38" s="310" t="s">
        <v>53</v>
      </c>
      <c r="B38" s="310"/>
      <c r="C38" s="310"/>
      <c r="D38" s="310"/>
      <c r="E38" s="310"/>
      <c r="G38" s="2"/>
      <c r="H38" s="2"/>
      <c r="I38" s="2"/>
      <c r="J38" s="2"/>
    </row>
    <row r="39" spans="1:10" s="36" customFormat="1" ht="12.75" customHeight="1" x14ac:dyDescent="0.35">
      <c r="A39" s="301" t="s">
        <v>54</v>
      </c>
      <c r="B39" s="301"/>
      <c r="C39" s="301"/>
      <c r="D39" s="301"/>
      <c r="E39" s="301"/>
      <c r="G39" s="2"/>
      <c r="H39" s="2"/>
      <c r="I39" s="2"/>
      <c r="J39" s="2"/>
    </row>
    <row r="40" spans="1:10" s="36" customFormat="1" ht="37" customHeight="1" x14ac:dyDescent="0.35">
      <c r="A40" s="297" t="s">
        <v>55</v>
      </c>
      <c r="B40" s="297"/>
      <c r="C40" s="297"/>
      <c r="D40" s="297"/>
      <c r="E40" s="297"/>
      <c r="G40" s="2"/>
      <c r="H40" s="2"/>
      <c r="I40" s="2"/>
      <c r="J40" s="2"/>
    </row>
    <row r="41" spans="1:10" s="36" customFormat="1" ht="12.75" customHeight="1" x14ac:dyDescent="0.35">
      <c r="A41" s="298" t="s">
        <v>50</v>
      </c>
      <c r="B41" s="298"/>
      <c r="C41" s="298"/>
      <c r="D41" s="298"/>
      <c r="E41" s="298"/>
      <c r="G41" s="2"/>
      <c r="H41" s="2"/>
      <c r="I41" s="2"/>
      <c r="J41" s="2"/>
    </row>
    <row r="42" spans="1:10" x14ac:dyDescent="0.35">
      <c r="A42" s="106"/>
    </row>
  </sheetData>
  <mergeCells count="9">
    <mergeCell ref="A40:E40"/>
    <mergeCell ref="A41:E41"/>
    <mergeCell ref="A4:A5"/>
    <mergeCell ref="A39:E39"/>
    <mergeCell ref="B3:C3"/>
    <mergeCell ref="D3:E3"/>
    <mergeCell ref="C4:C5"/>
    <mergeCell ref="E4:E5"/>
    <mergeCell ref="A38:E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topLeftCell="A27" zoomScaleNormal="100" workbookViewId="0">
      <selection activeCell="A19" sqref="A19:XFD22"/>
    </sheetView>
  </sheetViews>
  <sheetFormatPr baseColWidth="10" defaultColWidth="11.453125" defaultRowHeight="13" x14ac:dyDescent="0.35"/>
  <cols>
    <col min="1" max="1" width="50.81640625" style="39" customWidth="1"/>
    <col min="2" max="11" width="11.7265625" style="39" customWidth="1"/>
    <col min="12" max="12" width="4.453125" style="39" customWidth="1"/>
    <col min="13" max="14" width="11.453125" style="123"/>
    <col min="15" max="16384" width="11.453125" style="39"/>
  </cols>
  <sheetData>
    <row r="1" spans="1:14" ht="24" customHeight="1" x14ac:dyDescent="0.35">
      <c r="A1" s="148" t="s">
        <v>123</v>
      </c>
      <c r="B1" s="65"/>
      <c r="C1" s="8"/>
      <c r="D1" s="8"/>
      <c r="E1" s="8"/>
      <c r="F1" s="8"/>
      <c r="G1" s="8"/>
      <c r="H1" s="8"/>
      <c r="I1" s="8"/>
      <c r="J1" s="8"/>
      <c r="K1" s="8"/>
    </row>
    <row r="2" spans="1:14" ht="27.75" customHeight="1" x14ac:dyDescent="0.35">
      <c r="B2" s="313" t="s">
        <v>0</v>
      </c>
      <c r="C2" s="313"/>
      <c r="D2" s="313" t="s">
        <v>90</v>
      </c>
      <c r="E2" s="313"/>
      <c r="F2" s="312" t="s">
        <v>2</v>
      </c>
      <c r="G2" s="312"/>
      <c r="H2" s="312" t="s">
        <v>48</v>
      </c>
      <c r="I2" s="312"/>
      <c r="J2" s="311" t="s">
        <v>25</v>
      </c>
      <c r="K2" s="311"/>
    </row>
    <row r="3" spans="1:14" x14ac:dyDescent="0.35">
      <c r="A3" s="41"/>
      <c r="B3" s="58">
        <v>2021</v>
      </c>
      <c r="C3" s="58">
        <v>2022</v>
      </c>
      <c r="D3" s="58">
        <v>2021</v>
      </c>
      <c r="E3" s="58">
        <v>2022</v>
      </c>
      <c r="F3" s="58">
        <v>2021</v>
      </c>
      <c r="G3" s="58">
        <v>2022</v>
      </c>
      <c r="H3" s="58">
        <v>2021</v>
      </c>
      <c r="I3" s="58">
        <v>2022</v>
      </c>
      <c r="J3" s="58">
        <v>2021</v>
      </c>
      <c r="K3" s="58">
        <v>2022</v>
      </c>
      <c r="M3" s="201" t="s">
        <v>100</v>
      </c>
      <c r="N3" s="201" t="s">
        <v>100</v>
      </c>
    </row>
    <row r="4" spans="1:14" ht="16.5" customHeight="1" x14ac:dyDescent="0.35">
      <c r="A4" s="147" t="s">
        <v>105</v>
      </c>
      <c r="B4" s="7">
        <v>1988.018918</v>
      </c>
      <c r="C4" s="7">
        <v>2047.606329</v>
      </c>
      <c r="D4" s="7">
        <v>853.13268299999993</v>
      </c>
      <c r="E4" s="7">
        <v>857.67463300000009</v>
      </c>
      <c r="F4" s="7"/>
      <c r="G4" s="7"/>
      <c r="H4" s="7"/>
      <c r="I4" s="7"/>
      <c r="J4" s="7">
        <v>2841.151601</v>
      </c>
      <c r="K4" s="7">
        <v>2905.2809619999998</v>
      </c>
      <c r="L4" s="66"/>
      <c r="M4" s="204" t="e">
        <f>J4=(#REF!+#REF!)</f>
        <v>#REF!</v>
      </c>
      <c r="N4" s="204" t="b">
        <f>K4=('Tab 1'!H4+'Tab 1'!H5)</f>
        <v>1</v>
      </c>
    </row>
    <row r="5" spans="1:14" ht="16.5" customHeight="1" x14ac:dyDescent="0.35">
      <c r="A5" s="147" t="s">
        <v>102</v>
      </c>
      <c r="B5" s="7">
        <v>32940.915733000002</v>
      </c>
      <c r="C5" s="7">
        <v>34642.071633999993</v>
      </c>
      <c r="D5" s="7">
        <v>1938.3650770000002</v>
      </c>
      <c r="E5" s="7">
        <v>2280.6246409999999</v>
      </c>
      <c r="F5" s="7">
        <v>0</v>
      </c>
      <c r="G5" s="7">
        <v>0</v>
      </c>
      <c r="H5" s="7">
        <v>0</v>
      </c>
      <c r="I5" s="7">
        <v>0</v>
      </c>
      <c r="J5" s="7">
        <v>34879.280810000004</v>
      </c>
      <c r="K5" s="7">
        <v>36922.696274999995</v>
      </c>
      <c r="L5" s="66"/>
      <c r="M5" s="204" t="e">
        <f>J5=(#REF!+#REF!)</f>
        <v>#REF!</v>
      </c>
      <c r="N5" s="204" t="b">
        <f>K5=('Tab 1'!H6+'Tab 1'!H7)</f>
        <v>1</v>
      </c>
    </row>
    <row r="6" spans="1:14" ht="16.5" customHeight="1" x14ac:dyDescent="0.35">
      <c r="A6" s="147" t="s">
        <v>95</v>
      </c>
      <c r="B6" s="7">
        <v>872.89474399999995</v>
      </c>
      <c r="C6" s="7">
        <v>903.509862</v>
      </c>
      <c r="D6" s="7">
        <v>243.30982299999999</v>
      </c>
      <c r="E6" s="7">
        <v>256.58946200000003</v>
      </c>
      <c r="F6" s="7"/>
      <c r="G6" s="7"/>
      <c r="H6" s="7"/>
      <c r="I6" s="7"/>
      <c r="J6" s="7">
        <v>1116.204567</v>
      </c>
      <c r="K6" s="7">
        <v>1160.099324</v>
      </c>
      <c r="L6" s="143"/>
      <c r="M6" s="204" t="e">
        <f>J6=#REF!</f>
        <v>#REF!</v>
      </c>
      <c r="N6" s="204" t="b">
        <f>K6='Tab 1'!H10</f>
        <v>1</v>
      </c>
    </row>
    <row r="7" spans="1:14" ht="16.5" customHeight="1" x14ac:dyDescent="0.35">
      <c r="A7" s="147" t="s">
        <v>5</v>
      </c>
      <c r="B7" s="7">
        <v>539.78997000000004</v>
      </c>
      <c r="C7" s="7">
        <v>544.19239200000004</v>
      </c>
      <c r="D7" s="7">
        <v>6313.0452880000003</v>
      </c>
      <c r="E7" s="7">
        <v>6557.4133709999996</v>
      </c>
      <c r="F7" s="7"/>
      <c r="G7" s="7"/>
      <c r="H7" s="7"/>
      <c r="I7" s="7"/>
      <c r="J7" s="7">
        <v>6852.8352580000001</v>
      </c>
      <c r="K7" s="7">
        <v>7101.6057629999996</v>
      </c>
      <c r="M7" s="204" t="e">
        <f>J7=#REF!</f>
        <v>#REF!</v>
      </c>
      <c r="N7" s="204" t="b">
        <f>K7='Tab 1'!H12</f>
        <v>1</v>
      </c>
    </row>
    <row r="8" spans="1:14" ht="16.5" customHeight="1" x14ac:dyDescent="0.35">
      <c r="A8" s="147" t="s">
        <v>6</v>
      </c>
      <c r="B8" s="7">
        <v>649.86792200000002</v>
      </c>
      <c r="C8" s="7">
        <v>622.517382</v>
      </c>
      <c r="D8" s="7">
        <v>5134.729738</v>
      </c>
      <c r="E8" s="7">
        <v>4977.5243460000002</v>
      </c>
      <c r="F8" s="7">
        <v>3822.6963190000001</v>
      </c>
      <c r="G8" s="7">
        <v>3692.1049200000002</v>
      </c>
      <c r="H8" s="7">
        <v>31.851085000000001</v>
      </c>
      <c r="I8" s="7">
        <v>31.621186000000002</v>
      </c>
      <c r="J8" s="7">
        <v>9639.1450640000003</v>
      </c>
      <c r="K8" s="7">
        <v>9323.7678340000002</v>
      </c>
      <c r="M8" s="199" t="e">
        <f>J8=#REF!</f>
        <v>#REF!</v>
      </c>
      <c r="N8" s="199" t="b">
        <f>K8='Tab 1'!H13</f>
        <v>1</v>
      </c>
    </row>
    <row r="9" spans="1:14" ht="16.5" customHeight="1" x14ac:dyDescent="0.35">
      <c r="A9" s="147" t="s">
        <v>7</v>
      </c>
      <c r="B9" s="7">
        <v>78.057827000000003</v>
      </c>
      <c r="C9" s="7">
        <v>81.556308000000001</v>
      </c>
      <c r="D9" s="7">
        <v>608.59725000000003</v>
      </c>
      <c r="E9" s="7">
        <v>643.09533699999997</v>
      </c>
      <c r="F9" s="7">
        <v>313.98210699999998</v>
      </c>
      <c r="G9" s="7">
        <v>330.37850200000003</v>
      </c>
      <c r="H9" s="7">
        <v>645.90952100000004</v>
      </c>
      <c r="I9" s="7">
        <v>638.91145300000005</v>
      </c>
      <c r="J9" s="7">
        <v>1646.546705</v>
      </c>
      <c r="K9" s="7">
        <v>1693.9416000000001</v>
      </c>
      <c r="M9" s="204" t="e">
        <f>J9=#REF!</f>
        <v>#REF!</v>
      </c>
      <c r="N9" s="204" t="b">
        <f>K9='Tab 1'!H14</f>
        <v>1</v>
      </c>
    </row>
    <row r="10" spans="1:14" ht="16.5" customHeight="1" x14ac:dyDescent="0.35">
      <c r="A10" s="147" t="s">
        <v>8</v>
      </c>
      <c r="B10" s="7">
        <v>25.565217000000001</v>
      </c>
      <c r="C10" s="7">
        <v>24.845410999999999</v>
      </c>
      <c r="D10" s="7">
        <v>768.61775899999998</v>
      </c>
      <c r="E10" s="7">
        <v>822.38506299999995</v>
      </c>
      <c r="F10" s="7"/>
      <c r="G10" s="7"/>
      <c r="H10" s="7"/>
      <c r="I10" s="7"/>
      <c r="J10" s="7">
        <v>794.18297599999994</v>
      </c>
      <c r="K10" s="7">
        <v>847.23047399999996</v>
      </c>
      <c r="M10" s="204" t="e">
        <f>J10=#REF!</f>
        <v>#REF!</v>
      </c>
      <c r="N10" s="204" t="b">
        <f>K10='Tab 1'!H15</f>
        <v>1</v>
      </c>
    </row>
    <row r="11" spans="1:14" ht="16.5" customHeight="1" x14ac:dyDescent="0.35">
      <c r="A11" s="147" t="s">
        <v>44</v>
      </c>
      <c r="B11" s="19">
        <v>502.60645299999999</v>
      </c>
      <c r="C11" s="19">
        <v>517.222936</v>
      </c>
      <c r="D11" s="19">
        <v>6929.1226150000002</v>
      </c>
      <c r="E11" s="19">
        <v>7400.4536739999994</v>
      </c>
      <c r="F11" s="7"/>
      <c r="G11" s="7"/>
      <c r="H11" s="7"/>
      <c r="I11" s="7"/>
      <c r="J11" s="7">
        <v>7431.7290680000006</v>
      </c>
      <c r="K11" s="7">
        <v>7917.6766099999995</v>
      </c>
      <c r="M11" s="204" t="e">
        <f>J11=#REF!</f>
        <v>#REF!</v>
      </c>
      <c r="N11" s="204" t="b">
        <f>K11='Tab 1'!H18</f>
        <v>1</v>
      </c>
    </row>
    <row r="12" spans="1:14" ht="16.5" customHeight="1" x14ac:dyDescent="0.35">
      <c r="A12" s="147" t="s">
        <v>15</v>
      </c>
      <c r="B12" s="7"/>
      <c r="C12" s="7"/>
      <c r="D12" s="7">
        <v>274.94973900000002</v>
      </c>
      <c r="E12" s="7">
        <v>377.61158599999999</v>
      </c>
      <c r="F12" s="7"/>
      <c r="G12" s="7"/>
      <c r="H12" s="7">
        <v>76.886154000000005</v>
      </c>
      <c r="I12" s="7">
        <v>77.086898000000005</v>
      </c>
      <c r="J12" s="7">
        <v>351.83589300000006</v>
      </c>
      <c r="K12" s="7">
        <v>454.69848400000001</v>
      </c>
      <c r="M12" s="204" t="e">
        <f>J12=#REF!</f>
        <v>#REF!</v>
      </c>
      <c r="N12" s="204" t="b">
        <f>K12='Tab 1'!H20</f>
        <v>1</v>
      </c>
    </row>
    <row r="13" spans="1:14" ht="16.5" customHeight="1" x14ac:dyDescent="0.35">
      <c r="A13" s="60" t="s">
        <v>12</v>
      </c>
      <c r="B13" s="63">
        <v>35801.829395000001</v>
      </c>
      <c r="C13" s="63">
        <v>37593.187824999994</v>
      </c>
      <c r="D13" s="63">
        <v>3034.8075830000002</v>
      </c>
      <c r="E13" s="63">
        <v>3394.8887359999999</v>
      </c>
      <c r="F13" s="63">
        <v>0</v>
      </c>
      <c r="G13" s="63">
        <v>0</v>
      </c>
      <c r="H13" s="63">
        <v>0</v>
      </c>
      <c r="I13" s="63">
        <v>0</v>
      </c>
      <c r="J13" s="63">
        <v>38836.636978000002</v>
      </c>
      <c r="K13" s="63">
        <v>40988.076560999994</v>
      </c>
      <c r="M13" s="204" t="e">
        <f>J13=#REF!</f>
        <v>#REF!</v>
      </c>
      <c r="N13" s="204" t="b">
        <f>K13='Tab 1'!H11</f>
        <v>1</v>
      </c>
    </row>
    <row r="14" spans="1:14" ht="16.5" customHeight="1" x14ac:dyDescent="0.35">
      <c r="A14" s="149" t="s">
        <v>11</v>
      </c>
      <c r="B14" s="63">
        <v>1293.2809360000003</v>
      </c>
      <c r="C14" s="63">
        <v>1273.1114929999999</v>
      </c>
      <c r="D14" s="63">
        <v>12824.990035000001</v>
      </c>
      <c r="E14" s="63">
        <v>13000.418117000001</v>
      </c>
      <c r="F14" s="63">
        <v>4136.6784260000004</v>
      </c>
      <c r="G14" s="63">
        <v>4022.4834220000002</v>
      </c>
      <c r="H14" s="63">
        <v>677.76060600000005</v>
      </c>
      <c r="I14" s="63">
        <v>670.53263900000002</v>
      </c>
      <c r="J14" s="63">
        <v>18932.710003</v>
      </c>
      <c r="K14" s="63">
        <v>18966.545670999996</v>
      </c>
      <c r="M14" s="204" t="e">
        <f>J14=#REF!</f>
        <v>#REF!</v>
      </c>
      <c r="N14" s="204" t="b">
        <f>K14='Tab 1'!H16</f>
        <v>1</v>
      </c>
    </row>
    <row r="15" spans="1:14" ht="16.5" customHeight="1" x14ac:dyDescent="0.35">
      <c r="A15" s="60" t="s">
        <v>10</v>
      </c>
      <c r="B15" s="63">
        <v>37095.110331000003</v>
      </c>
      <c r="C15" s="63">
        <v>38866.29931799999</v>
      </c>
      <c r="D15" s="63">
        <v>15859.797618000001</v>
      </c>
      <c r="E15" s="63">
        <v>16395.306853000002</v>
      </c>
      <c r="F15" s="63">
        <v>4136.6784260000004</v>
      </c>
      <c r="G15" s="63">
        <v>4022.4834220000002</v>
      </c>
      <c r="H15" s="63">
        <v>677.76060600000005</v>
      </c>
      <c r="I15" s="63">
        <v>670.53263900000002</v>
      </c>
      <c r="J15" s="63">
        <v>57769.346981000002</v>
      </c>
      <c r="K15" s="63">
        <v>59954.622231999994</v>
      </c>
      <c r="M15" s="204" t="e">
        <f>J15=#REF!</f>
        <v>#REF!</v>
      </c>
      <c r="N15" s="204" t="b">
        <f>K15='Tab 1'!H17</f>
        <v>1</v>
      </c>
    </row>
    <row r="16" spans="1:14" ht="16.5" customHeight="1" x14ac:dyDescent="0.35">
      <c r="A16" s="149" t="s">
        <v>13</v>
      </c>
      <c r="B16" s="63">
        <v>37597.716783999997</v>
      </c>
      <c r="C16" s="63">
        <v>39383.522253999989</v>
      </c>
      <c r="D16" s="63">
        <v>23063.869972000004</v>
      </c>
      <c r="E16" s="63">
        <v>24173.372113000001</v>
      </c>
      <c r="F16" s="63">
        <v>4136.6784260000004</v>
      </c>
      <c r="G16" s="63">
        <v>4022.4834220000002</v>
      </c>
      <c r="H16" s="63">
        <v>754.64676000000009</v>
      </c>
      <c r="I16" s="63">
        <v>747.61953700000004</v>
      </c>
      <c r="J16" s="63">
        <v>65552.911941999992</v>
      </c>
      <c r="K16" s="63">
        <v>68326.997325999982</v>
      </c>
      <c r="M16" s="204" t="e">
        <f>J16=#REF!</f>
        <v>#REF!</v>
      </c>
      <c r="N16" s="204" t="b">
        <f>K16='Tab 1'!H21</f>
        <v>1</v>
      </c>
    </row>
    <row r="17" spans="1:14" ht="16.5" customHeight="1" x14ac:dyDescent="0.35">
      <c r="A17" s="263" t="s">
        <v>110</v>
      </c>
      <c r="B17" s="264">
        <v>679.56489799999997</v>
      </c>
      <c r="C17" s="264">
        <v>744.66976099999999</v>
      </c>
      <c r="D17" s="264">
        <v>7500.3457770000005</v>
      </c>
      <c r="E17" s="264">
        <v>8685.3700520000002</v>
      </c>
      <c r="F17" s="264">
        <v>14456.962928000001</v>
      </c>
      <c r="G17" s="264">
        <v>15841.994126</v>
      </c>
      <c r="H17" s="264">
        <v>9941.7960590000002</v>
      </c>
      <c r="I17" s="264">
        <v>10894.257363000001</v>
      </c>
      <c r="J17" s="264">
        <v>32578.669662</v>
      </c>
      <c r="K17" s="264">
        <v>36166.291301999998</v>
      </c>
      <c r="M17" s="204" t="e">
        <f>J17=#REF!</f>
        <v>#REF!</v>
      </c>
      <c r="N17" s="204" t="b">
        <f>K17='Tab 1'!H22</f>
        <v>1</v>
      </c>
    </row>
    <row r="18" spans="1:14" x14ac:dyDescent="0.35">
      <c r="C18" s="66"/>
      <c r="D18" s="66"/>
      <c r="E18" s="66"/>
      <c r="F18" s="66"/>
      <c r="G18" s="268"/>
      <c r="H18" s="66"/>
      <c r="I18" s="66"/>
      <c r="J18" s="66"/>
      <c r="K18" s="66"/>
    </row>
    <row r="19" spans="1:14" x14ac:dyDescent="0.35">
      <c r="A19" s="198"/>
      <c r="B19" s="124"/>
      <c r="C19" s="124"/>
      <c r="D19" s="205"/>
      <c r="E19" s="124"/>
      <c r="F19" s="205"/>
      <c r="G19" s="124"/>
      <c r="H19" s="205"/>
      <c r="I19" s="205"/>
      <c r="J19" s="205"/>
      <c r="K19" s="205"/>
    </row>
    <row r="20" spans="1:14" x14ac:dyDescent="0.35">
      <c r="A20" s="198"/>
      <c r="B20" s="124"/>
      <c r="C20" s="124"/>
      <c r="D20" s="124"/>
      <c r="E20" s="124"/>
      <c r="F20" s="124"/>
      <c r="G20" s="124"/>
      <c r="H20" s="124"/>
      <c r="I20" s="124"/>
      <c r="J20" s="124"/>
      <c r="K20" s="124"/>
    </row>
    <row r="21" spans="1:14" x14ac:dyDescent="0.35">
      <c r="A21" s="198"/>
      <c r="B21" s="124"/>
      <c r="C21" s="124"/>
      <c r="D21" s="124"/>
      <c r="E21" s="124"/>
      <c r="F21" s="124"/>
      <c r="G21" s="124"/>
      <c r="H21" s="124"/>
      <c r="I21" s="124"/>
      <c r="J21" s="124"/>
      <c r="K21" s="124"/>
    </row>
    <row r="22" spans="1:14" x14ac:dyDescent="0.35">
      <c r="A22" s="198"/>
      <c r="B22" s="124"/>
      <c r="C22" s="124"/>
      <c r="D22" s="124"/>
      <c r="E22" s="124"/>
      <c r="F22" s="124"/>
      <c r="G22" s="124"/>
      <c r="H22" s="124"/>
      <c r="I22" s="124"/>
      <c r="J22" s="124"/>
      <c r="K22" s="124"/>
    </row>
    <row r="23" spans="1:14" x14ac:dyDescent="0.35">
      <c r="F23" s="61"/>
      <c r="G23" s="61"/>
      <c r="H23" s="61"/>
      <c r="I23" s="61"/>
    </row>
  </sheetData>
  <mergeCells count="5">
    <mergeCell ref="J2:K2"/>
    <mergeCell ref="H2:I2"/>
    <mergeCell ref="F2:G2"/>
    <mergeCell ref="D2:E2"/>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L25"/>
  <sheetViews>
    <sheetView showGridLines="0" zoomScaleNormal="100" workbookViewId="0">
      <selection activeCell="A2" sqref="A2"/>
    </sheetView>
  </sheetViews>
  <sheetFormatPr baseColWidth="10" defaultColWidth="11.453125" defaultRowHeight="13" x14ac:dyDescent="0.35"/>
  <cols>
    <col min="1" max="1" width="21.1796875" style="150" customWidth="1"/>
    <col min="2" max="5" width="17.7265625" style="150" customWidth="1"/>
    <col min="6" max="6" width="2.81640625" style="150" customWidth="1"/>
    <col min="7" max="16384" width="11.453125" style="150"/>
  </cols>
  <sheetData>
    <row r="1" spans="1:12" ht="24" customHeight="1" x14ac:dyDescent="0.35">
      <c r="A1" s="148" t="s">
        <v>125</v>
      </c>
      <c r="B1" s="167"/>
      <c r="C1" s="167"/>
      <c r="D1" s="167"/>
      <c r="E1" s="167"/>
    </row>
    <row r="2" spans="1:12" ht="17.25" customHeight="1" x14ac:dyDescent="0.35">
      <c r="A2" s="151"/>
      <c r="B2" s="151"/>
      <c r="C2" s="151"/>
      <c r="D2" s="151"/>
      <c r="E2" s="151"/>
    </row>
    <row r="3" spans="1:12" ht="17.25" customHeight="1" x14ac:dyDescent="0.35">
      <c r="A3" s="150" t="s">
        <v>104</v>
      </c>
      <c r="B3" s="278">
        <v>2021</v>
      </c>
    </row>
    <row r="4" spans="1:12" ht="17.25" customHeight="1" x14ac:dyDescent="0.35">
      <c r="A4" s="152"/>
      <c r="B4" s="152" t="s">
        <v>0</v>
      </c>
      <c r="C4" s="152" t="s">
        <v>90</v>
      </c>
      <c r="D4" s="152" t="s">
        <v>2</v>
      </c>
      <c r="E4" s="152" t="s">
        <v>48</v>
      </c>
      <c r="G4" s="153" t="s">
        <v>25</v>
      </c>
      <c r="H4" s="201"/>
    </row>
    <row r="5" spans="1:12" ht="17.25" customHeight="1" x14ac:dyDescent="0.35">
      <c r="A5" s="154" t="s">
        <v>17</v>
      </c>
      <c r="B5" s="155">
        <v>35.801829394999999</v>
      </c>
      <c r="C5" s="156">
        <v>3.0348075829999996</v>
      </c>
      <c r="D5" s="155">
        <v>0</v>
      </c>
      <c r="E5" s="155">
        <v>0</v>
      </c>
      <c r="G5" s="157">
        <f>SUM(B5:E5)</f>
        <v>38.836636978000001</v>
      </c>
      <c r="H5" s="200"/>
      <c r="I5" s="168"/>
      <c r="J5" s="168"/>
      <c r="K5" s="168"/>
      <c r="L5" s="168"/>
    </row>
    <row r="6" spans="1:12" ht="17.25" customHeight="1" x14ac:dyDescent="0.35">
      <c r="A6" s="158" t="s">
        <v>51</v>
      </c>
      <c r="B6" s="159">
        <v>1.2932809360000004</v>
      </c>
      <c r="C6" s="160">
        <v>12.824990035000003</v>
      </c>
      <c r="D6" s="159">
        <v>4.1366784260000005</v>
      </c>
      <c r="E6" s="159">
        <v>0.6777606060000001</v>
      </c>
      <c r="G6" s="157">
        <f t="shared" ref="G6:G8" si="0">SUM(B6:E6)</f>
        <v>18.932710003000004</v>
      </c>
      <c r="H6" s="200"/>
      <c r="I6" s="168"/>
      <c r="J6" s="168"/>
      <c r="K6" s="168"/>
      <c r="L6" s="168"/>
    </row>
    <row r="7" spans="1:12" ht="17.25" customHeight="1" x14ac:dyDescent="0.35">
      <c r="A7" s="158" t="s">
        <v>9</v>
      </c>
      <c r="B7" s="159">
        <v>0.50260645299999995</v>
      </c>
      <c r="C7" s="160">
        <v>6.9291226149999998</v>
      </c>
      <c r="D7" s="159"/>
      <c r="E7" s="159"/>
      <c r="G7" s="157">
        <f t="shared" si="0"/>
        <v>7.4317290680000001</v>
      </c>
      <c r="H7" s="200"/>
      <c r="I7" s="168"/>
      <c r="J7" s="168"/>
      <c r="K7" s="168"/>
      <c r="L7" s="168"/>
    </row>
    <row r="8" spans="1:12" ht="30" customHeight="1" x14ac:dyDescent="0.35">
      <c r="A8" s="161" t="s">
        <v>103</v>
      </c>
      <c r="B8" s="162"/>
      <c r="C8" s="163">
        <v>0.27494973900000003</v>
      </c>
      <c r="D8" s="162"/>
      <c r="E8" s="162">
        <v>7.6886153999999998E-2</v>
      </c>
      <c r="G8" s="202">
        <f t="shared" si="0"/>
        <v>0.35183589300000001</v>
      </c>
      <c r="H8" s="200"/>
      <c r="I8" s="168"/>
      <c r="J8" s="168"/>
      <c r="K8" s="168"/>
      <c r="L8" s="168"/>
    </row>
    <row r="9" spans="1:12" ht="17.25" customHeight="1" x14ac:dyDescent="0.35">
      <c r="A9" s="151"/>
      <c r="B9" s="151"/>
      <c r="C9" s="151"/>
      <c r="D9" s="151"/>
      <c r="E9" s="151"/>
      <c r="G9" s="157">
        <f>SUM(G5:G8)</f>
        <v>65.552911942000009</v>
      </c>
      <c r="H9" s="203"/>
    </row>
    <row r="10" spans="1:12" ht="17.25" customHeight="1" x14ac:dyDescent="0.35">
      <c r="A10" s="151"/>
      <c r="B10" s="151"/>
      <c r="C10" s="151"/>
      <c r="D10" s="151"/>
      <c r="E10" s="151"/>
    </row>
    <row r="11" spans="1:12" ht="17.25" customHeight="1" x14ac:dyDescent="0.35">
      <c r="A11" s="151"/>
      <c r="B11" s="151"/>
      <c r="C11" s="151"/>
      <c r="D11" s="151"/>
      <c r="E11" s="151"/>
    </row>
    <row r="12" spans="1:12" ht="17.25" customHeight="1" x14ac:dyDescent="0.35">
      <c r="A12" s="167"/>
    </row>
    <row r="13" spans="1:12" ht="17.25" customHeight="1" x14ac:dyDescent="0.35">
      <c r="A13" s="150" t="s">
        <v>104</v>
      </c>
      <c r="B13" s="278">
        <v>2022</v>
      </c>
    </row>
    <row r="14" spans="1:12" ht="17.25" customHeight="1" x14ac:dyDescent="0.35">
      <c r="A14" s="152"/>
      <c r="B14" s="152" t="s">
        <v>0</v>
      </c>
      <c r="C14" s="152" t="s">
        <v>90</v>
      </c>
      <c r="D14" s="152" t="s">
        <v>2</v>
      </c>
      <c r="E14" s="152" t="s">
        <v>48</v>
      </c>
      <c r="G14" s="153" t="s">
        <v>25</v>
      </c>
      <c r="H14" s="201"/>
    </row>
    <row r="15" spans="1:12" ht="17.25" customHeight="1" x14ac:dyDescent="0.35">
      <c r="A15" s="154" t="s">
        <v>17</v>
      </c>
      <c r="B15" s="155">
        <v>37.593187824999994</v>
      </c>
      <c r="C15" s="156">
        <v>3.394888736</v>
      </c>
      <c r="D15" s="155">
        <v>0</v>
      </c>
      <c r="E15" s="155">
        <v>0</v>
      </c>
      <c r="G15" s="157">
        <f>SUM(B15:E15)</f>
        <v>40.988076560999993</v>
      </c>
      <c r="H15" s="200"/>
      <c r="I15" s="168"/>
      <c r="J15" s="168"/>
      <c r="K15" s="168"/>
      <c r="L15" s="168"/>
    </row>
    <row r="16" spans="1:12" ht="17.25" customHeight="1" x14ac:dyDescent="0.35">
      <c r="A16" s="158" t="s">
        <v>51</v>
      </c>
      <c r="B16" s="159">
        <v>1.2731114929999998</v>
      </c>
      <c r="C16" s="160">
        <v>13.000418117000001</v>
      </c>
      <c r="D16" s="159">
        <v>4.0224834220000005</v>
      </c>
      <c r="E16" s="159">
        <v>0.67053263900000004</v>
      </c>
      <c r="G16" s="157">
        <f t="shared" ref="G16:G18" si="1">SUM(B16:E16)</f>
        <v>18.966545671000002</v>
      </c>
      <c r="H16" s="200"/>
      <c r="I16" s="168"/>
      <c r="J16" s="168"/>
      <c r="K16" s="168"/>
      <c r="L16" s="168"/>
    </row>
    <row r="17" spans="1:12" ht="17.25" customHeight="1" x14ac:dyDescent="0.35">
      <c r="A17" s="158" t="s">
        <v>9</v>
      </c>
      <c r="B17" s="159">
        <v>0.51722293600000002</v>
      </c>
      <c r="C17" s="160">
        <v>7.4004536739999995</v>
      </c>
      <c r="D17" s="159"/>
      <c r="E17" s="159"/>
      <c r="G17" s="157">
        <f t="shared" si="1"/>
        <v>7.9176766099999991</v>
      </c>
      <c r="H17" s="200"/>
      <c r="I17" s="168"/>
      <c r="J17" s="168"/>
      <c r="K17" s="168"/>
      <c r="L17" s="168"/>
    </row>
    <row r="18" spans="1:12" ht="30" customHeight="1" x14ac:dyDescent="0.35">
      <c r="A18" s="161" t="s">
        <v>103</v>
      </c>
      <c r="B18" s="162"/>
      <c r="C18" s="163">
        <v>0.377611586</v>
      </c>
      <c r="D18" s="162"/>
      <c r="E18" s="162">
        <v>7.7086898000000001E-2</v>
      </c>
      <c r="G18" s="157">
        <f t="shared" si="1"/>
        <v>0.45469848400000001</v>
      </c>
      <c r="H18" s="200"/>
      <c r="I18" s="168"/>
      <c r="J18" s="168"/>
      <c r="K18" s="168"/>
      <c r="L18" s="168"/>
    </row>
    <row r="19" spans="1:12" ht="17.25" customHeight="1" x14ac:dyDescent="0.35">
      <c r="G19" s="157">
        <f>SUM(G15:G18)</f>
        <v>68.326997325999997</v>
      </c>
      <c r="H19" s="200"/>
    </row>
    <row r="20" spans="1:12" ht="17.25" customHeight="1" x14ac:dyDescent="0.35">
      <c r="A20" s="279" t="s">
        <v>41</v>
      </c>
    </row>
    <row r="21" spans="1:12" ht="17.25" customHeight="1" x14ac:dyDescent="0.35">
      <c r="A21" s="152"/>
      <c r="B21" s="152" t="s">
        <v>0</v>
      </c>
      <c r="C21" s="152" t="s">
        <v>90</v>
      </c>
      <c r="D21" s="152" t="s">
        <v>2</v>
      </c>
      <c r="E21" s="152" t="s">
        <v>3</v>
      </c>
    </row>
    <row r="22" spans="1:12" ht="17.25" customHeight="1" x14ac:dyDescent="0.35">
      <c r="A22" s="154" t="s">
        <v>17</v>
      </c>
      <c r="B22" s="164">
        <v>0.91717374854251588</v>
      </c>
      <c r="C22" s="164">
        <v>8.2826251457484207E-2</v>
      </c>
      <c r="D22" s="164">
        <v>0</v>
      </c>
      <c r="E22" s="164">
        <v>0</v>
      </c>
    </row>
    <row r="23" spans="1:12" ht="17.25" customHeight="1" x14ac:dyDescent="0.35">
      <c r="A23" s="158" t="s">
        <v>51</v>
      </c>
      <c r="B23" s="165">
        <v>6.7124057015115687E-2</v>
      </c>
      <c r="C23" s="165">
        <v>0.68543942278734193</v>
      </c>
      <c r="D23" s="165">
        <v>0.21208307995432238</v>
      </c>
      <c r="E23" s="165">
        <v>3.5353440243219923E-2</v>
      </c>
    </row>
    <row r="24" spans="1:12" ht="17.25" customHeight="1" x14ac:dyDescent="0.35">
      <c r="A24" s="158" t="s">
        <v>9</v>
      </c>
      <c r="B24" s="165">
        <v>6.5325089856126381E-2</v>
      </c>
      <c r="C24" s="165">
        <v>0.93467491014387372</v>
      </c>
      <c r="D24" s="165">
        <v>0</v>
      </c>
      <c r="E24" s="165">
        <v>0</v>
      </c>
    </row>
    <row r="25" spans="1:12" ht="30" customHeight="1" x14ac:dyDescent="0.35">
      <c r="A25" s="161" t="s">
        <v>103</v>
      </c>
      <c r="B25" s="166">
        <v>0</v>
      </c>
      <c r="C25" s="166">
        <v>0.83046590056367986</v>
      </c>
      <c r="D25" s="166">
        <v>0</v>
      </c>
      <c r="E25" s="166">
        <v>0.16953409943632008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28"/>
  <sheetViews>
    <sheetView showGridLines="0" zoomScaleNormal="100" workbookViewId="0">
      <selection activeCell="H1" sqref="H1"/>
    </sheetView>
  </sheetViews>
  <sheetFormatPr baseColWidth="10" defaultColWidth="11.453125" defaultRowHeight="13" x14ac:dyDescent="0.35"/>
  <cols>
    <col min="1" max="1" width="15.26953125" style="39" customWidth="1"/>
    <col min="2" max="2" width="19.7265625" style="39" bestFit="1" customWidth="1"/>
    <col min="3" max="7" width="11.26953125" style="39" customWidth="1"/>
    <col min="8" max="8" width="11.81640625" style="67" bestFit="1" customWidth="1"/>
    <col min="9" max="16384" width="11.453125" style="39"/>
  </cols>
  <sheetData>
    <row r="1" spans="1:9" ht="24" customHeight="1" x14ac:dyDescent="0.35">
      <c r="A1" s="38" t="s">
        <v>127</v>
      </c>
      <c r="H1" s="38" t="s">
        <v>127</v>
      </c>
    </row>
    <row r="4" spans="1:9" ht="17.25" customHeight="1" x14ac:dyDescent="0.35">
      <c r="A4" s="123"/>
      <c r="B4" s="123"/>
      <c r="C4" s="124">
        <v>2018</v>
      </c>
      <c r="D4" s="124">
        <v>2019</v>
      </c>
      <c r="E4" s="124">
        <v>2020</v>
      </c>
      <c r="F4" s="124">
        <v>2021</v>
      </c>
      <c r="G4" s="124">
        <v>2022</v>
      </c>
    </row>
    <row r="5" spans="1:9" ht="17.25" customHeight="1" x14ac:dyDescent="0.35">
      <c r="A5" s="131" t="s">
        <v>0</v>
      </c>
      <c r="B5" s="131" t="s">
        <v>26</v>
      </c>
      <c r="C5" s="132">
        <v>33906.326947999994</v>
      </c>
      <c r="D5" s="132">
        <v>35265.152195000002</v>
      </c>
      <c r="E5" s="132">
        <v>35943.584880000002</v>
      </c>
      <c r="F5" s="132">
        <v>35801.829395000001</v>
      </c>
      <c r="G5" s="133">
        <v>37593.187824999994</v>
      </c>
      <c r="I5" s="68"/>
    </row>
    <row r="6" spans="1:9" ht="17.25" customHeight="1" x14ac:dyDescent="0.35">
      <c r="A6" s="125"/>
      <c r="B6" s="125" t="s">
        <v>16</v>
      </c>
      <c r="C6" s="126">
        <v>865.26131499999997</v>
      </c>
      <c r="D6" s="126">
        <v>1334.8473410000001</v>
      </c>
      <c r="E6" s="126">
        <v>1381.101013</v>
      </c>
      <c r="F6" s="126">
        <v>1293.2809360000003</v>
      </c>
      <c r="G6" s="127">
        <v>1273.1114929999999</v>
      </c>
    </row>
    <row r="7" spans="1:9" ht="17.25" customHeight="1" x14ac:dyDescent="0.35">
      <c r="A7" s="125"/>
      <c r="B7" s="125" t="s">
        <v>86</v>
      </c>
      <c r="C7" s="126">
        <v>619.47005100000001</v>
      </c>
      <c r="D7" s="126">
        <v>625.79391999999996</v>
      </c>
      <c r="E7" s="126">
        <v>623.98067200000003</v>
      </c>
      <c r="F7" s="126">
        <v>502.60645299999999</v>
      </c>
      <c r="G7" s="127">
        <v>517.222936</v>
      </c>
    </row>
    <row r="8" spans="1:9" ht="17.25" customHeight="1" x14ac:dyDescent="0.35">
      <c r="A8" s="131" t="s">
        <v>90</v>
      </c>
      <c r="B8" s="131" t="s">
        <v>26</v>
      </c>
      <c r="C8" s="132">
        <v>9322.250132000001</v>
      </c>
      <c r="D8" s="132">
        <v>9637.1358080000009</v>
      </c>
      <c r="E8" s="132">
        <v>9810.3211930000016</v>
      </c>
      <c r="F8" s="132">
        <v>3034.8075829999998</v>
      </c>
      <c r="G8" s="133">
        <v>3394.8887359999999</v>
      </c>
      <c r="I8" s="68"/>
    </row>
    <row r="9" spans="1:9" ht="17.25" customHeight="1" x14ac:dyDescent="0.35">
      <c r="A9" s="125"/>
      <c r="B9" s="125" t="s">
        <v>16</v>
      </c>
      <c r="C9" s="126">
        <v>13295.125967000002</v>
      </c>
      <c r="D9" s="126">
        <v>13751.720601000001</v>
      </c>
      <c r="E9" s="126">
        <v>14182.005269000003</v>
      </c>
      <c r="F9" s="126">
        <v>12824.990035000003</v>
      </c>
      <c r="G9" s="134">
        <v>13000.418117000001</v>
      </c>
      <c r="H9" s="68" t="s">
        <v>76</v>
      </c>
    </row>
    <row r="10" spans="1:9" ht="17.25" customHeight="1" x14ac:dyDescent="0.35">
      <c r="A10" s="128"/>
      <c r="B10" s="128" t="s">
        <v>9</v>
      </c>
      <c r="C10" s="129">
        <v>6304.0808930000003</v>
      </c>
      <c r="D10" s="129">
        <v>6386.0490630000004</v>
      </c>
      <c r="E10" s="129">
        <v>6513.3848049999997</v>
      </c>
      <c r="F10" s="129">
        <v>6929.1226150000002</v>
      </c>
      <c r="G10" s="130">
        <v>7400.4536739999994</v>
      </c>
    </row>
    <row r="11" spans="1:9" ht="17.25" customHeight="1" x14ac:dyDescent="0.35">
      <c r="A11" s="131" t="s">
        <v>2</v>
      </c>
      <c r="B11" s="131" t="s">
        <v>26</v>
      </c>
      <c r="C11" s="135">
        <v>14064.988536999999</v>
      </c>
      <c r="D11" s="135">
        <v>14059.184319</v>
      </c>
      <c r="E11" s="135">
        <v>14314.335784000001</v>
      </c>
      <c r="F11" s="135">
        <v>0</v>
      </c>
      <c r="G11" s="133">
        <v>0</v>
      </c>
    </row>
    <row r="12" spans="1:9" ht="17.25" customHeight="1" x14ac:dyDescent="0.35">
      <c r="A12" s="128"/>
      <c r="B12" s="128" t="s">
        <v>16</v>
      </c>
      <c r="C12" s="137">
        <v>4289.4754489999996</v>
      </c>
      <c r="D12" s="137">
        <v>4065.7083089999996</v>
      </c>
      <c r="E12" s="137">
        <v>4167.3752939999995</v>
      </c>
      <c r="F12" s="137">
        <v>4136.6784260000004</v>
      </c>
      <c r="G12" s="130">
        <v>4022.4834220000002</v>
      </c>
    </row>
    <row r="13" spans="1:9" ht="17.25" customHeight="1" x14ac:dyDescent="0.35">
      <c r="A13" s="131" t="s">
        <v>48</v>
      </c>
      <c r="B13" s="131" t="s">
        <v>26</v>
      </c>
      <c r="C13" s="136">
        <v>168.60851299999999</v>
      </c>
      <c r="D13" s="136">
        <v>174.08216400000001</v>
      </c>
      <c r="E13" s="136">
        <v>178.901614</v>
      </c>
      <c r="F13" s="136">
        <v>0</v>
      </c>
      <c r="G13" s="133">
        <v>0</v>
      </c>
      <c r="H13" s="144"/>
    </row>
    <row r="14" spans="1:9" ht="17.25" customHeight="1" x14ac:dyDescent="0.35">
      <c r="A14" s="128"/>
      <c r="B14" s="128" t="s">
        <v>16</v>
      </c>
      <c r="C14" s="137">
        <v>9541.8846400000002</v>
      </c>
      <c r="D14" s="137">
        <v>10125.818072</v>
      </c>
      <c r="E14" s="137">
        <v>10440.313561000001</v>
      </c>
      <c r="F14" s="137">
        <v>677.76060600000005</v>
      </c>
      <c r="G14" s="138">
        <v>670.53263900000002</v>
      </c>
      <c r="H14" s="68" t="s">
        <v>77</v>
      </c>
    </row>
    <row r="15" spans="1:9" ht="17.25" customHeight="1" x14ac:dyDescent="0.35">
      <c r="A15" s="139"/>
      <c r="H15" s="144"/>
    </row>
    <row r="16" spans="1:9" x14ac:dyDescent="0.35">
      <c r="C16" s="40"/>
      <c r="D16" s="40"/>
      <c r="E16" s="40"/>
      <c r="F16" s="40"/>
      <c r="G16" s="40"/>
      <c r="H16" s="40"/>
    </row>
    <row r="17" spans="3:9" x14ac:dyDescent="0.35">
      <c r="C17" s="40"/>
      <c r="D17" s="40"/>
      <c r="E17" s="40"/>
      <c r="F17" s="40"/>
      <c r="G17" s="40"/>
      <c r="H17" s="40"/>
    </row>
    <row r="18" spans="3:9" x14ac:dyDescent="0.35">
      <c r="C18" s="40"/>
      <c r="D18" s="40"/>
      <c r="E18" s="40"/>
      <c r="F18" s="40"/>
      <c r="G18" s="40"/>
      <c r="H18" s="40"/>
    </row>
    <row r="19" spans="3:9" x14ac:dyDescent="0.35">
      <c r="C19" s="40"/>
      <c r="D19" s="40"/>
      <c r="E19" s="40"/>
      <c r="F19" s="40"/>
      <c r="G19" s="40"/>
      <c r="H19" s="40"/>
    </row>
    <row r="20" spans="3:9" x14ac:dyDescent="0.35">
      <c r="C20" s="40"/>
      <c r="D20" s="40"/>
      <c r="E20" s="40"/>
      <c r="F20" s="40"/>
      <c r="G20" s="40"/>
      <c r="H20" s="40"/>
    </row>
    <row r="21" spans="3:9" x14ac:dyDescent="0.35">
      <c r="C21" s="40"/>
      <c r="D21" s="40"/>
      <c r="E21" s="40"/>
      <c r="F21" s="40"/>
      <c r="G21" s="40"/>
      <c r="H21" s="40"/>
    </row>
    <row r="22" spans="3:9" x14ac:dyDescent="0.35">
      <c r="C22" s="40"/>
      <c r="D22" s="40"/>
      <c r="E22" s="40"/>
      <c r="F22" s="40"/>
      <c r="G22" s="40"/>
      <c r="H22" s="40"/>
    </row>
    <row r="23" spans="3:9" x14ac:dyDescent="0.35">
      <c r="C23" s="40"/>
      <c r="D23" s="40"/>
      <c r="E23" s="40"/>
      <c r="F23" s="40"/>
      <c r="G23" s="40"/>
      <c r="H23" s="40"/>
    </row>
    <row r="24" spans="3:9" x14ac:dyDescent="0.35">
      <c r="C24" s="40"/>
      <c r="D24" s="40"/>
      <c r="E24" s="40"/>
      <c r="F24" s="40"/>
      <c r="G24" s="40"/>
      <c r="H24" s="40"/>
    </row>
    <row r="25" spans="3:9" x14ac:dyDescent="0.35">
      <c r="C25" s="40"/>
      <c r="D25" s="40"/>
      <c r="E25" s="40"/>
      <c r="F25" s="40"/>
      <c r="G25" s="40"/>
      <c r="H25" s="40"/>
    </row>
    <row r="26" spans="3:9" x14ac:dyDescent="0.35">
      <c r="C26" s="40"/>
      <c r="D26" s="40"/>
      <c r="E26" s="40"/>
      <c r="F26" s="40"/>
      <c r="G26" s="40"/>
      <c r="H26" s="40"/>
    </row>
    <row r="27" spans="3:9" x14ac:dyDescent="0.35">
      <c r="C27" s="40"/>
      <c r="D27" s="40"/>
      <c r="E27" s="40"/>
      <c r="F27" s="40"/>
      <c r="G27" s="40"/>
      <c r="H27" s="40"/>
    </row>
    <row r="28" spans="3:9" x14ac:dyDescent="0.35">
      <c r="I28" s="6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G44"/>
  <sheetViews>
    <sheetView showGridLines="0" zoomScaleNormal="100" workbookViewId="0">
      <selection activeCell="G1" sqref="G1"/>
    </sheetView>
  </sheetViews>
  <sheetFormatPr baseColWidth="10" defaultColWidth="11.453125" defaultRowHeight="13" x14ac:dyDescent="0.35"/>
  <cols>
    <col min="1" max="1" width="48.26953125" style="39" customWidth="1"/>
    <col min="2" max="3" width="11.453125" style="39"/>
    <col min="4" max="4" width="16.7265625" style="39" customWidth="1"/>
    <col min="5" max="16384" width="11.453125" style="39"/>
  </cols>
  <sheetData>
    <row r="1" spans="1:7" ht="24" customHeight="1" x14ac:dyDescent="0.35">
      <c r="A1" s="38" t="s">
        <v>128</v>
      </c>
      <c r="G1" s="38" t="s">
        <v>128</v>
      </c>
    </row>
    <row r="2" spans="1:7" ht="12.65" customHeight="1" x14ac:dyDescent="0.35">
      <c r="A2" s="38"/>
    </row>
    <row r="3" spans="1:7" ht="18" customHeight="1" x14ac:dyDescent="0.35">
      <c r="A3" s="265" t="s">
        <v>101</v>
      </c>
    </row>
    <row r="4" spans="1:7" ht="26" x14ac:dyDescent="0.35">
      <c r="A4" s="57"/>
      <c r="B4" s="58" t="s">
        <v>0</v>
      </c>
      <c r="C4" s="58" t="s">
        <v>90</v>
      </c>
      <c r="D4" s="59" t="s">
        <v>2</v>
      </c>
      <c r="E4" s="59" t="s">
        <v>48</v>
      </c>
      <c r="F4" s="60" t="s">
        <v>25</v>
      </c>
    </row>
    <row r="5" spans="1:7" ht="18" customHeight="1" x14ac:dyDescent="0.35">
      <c r="A5" s="123" t="s">
        <v>105</v>
      </c>
      <c r="B5" s="110">
        <v>1988.018918</v>
      </c>
      <c r="C5" s="110">
        <v>853.13268299999993</v>
      </c>
      <c r="D5" s="111"/>
      <c r="E5" s="111"/>
      <c r="F5" s="111">
        <v>2841.151601</v>
      </c>
    </row>
    <row r="6" spans="1:7" ht="18" customHeight="1" x14ac:dyDescent="0.35">
      <c r="A6" s="123" t="s">
        <v>102</v>
      </c>
      <c r="B6" s="110">
        <v>32940.915733000002</v>
      </c>
      <c r="C6" s="110">
        <v>1938.3650770000002</v>
      </c>
      <c r="D6" s="111">
        <v>0</v>
      </c>
      <c r="E6" s="111">
        <v>0</v>
      </c>
      <c r="F6" s="111">
        <v>34879.280810000004</v>
      </c>
    </row>
    <row r="7" spans="1:7" ht="18" customHeight="1" x14ac:dyDescent="0.35">
      <c r="A7" s="123" t="s">
        <v>95</v>
      </c>
      <c r="B7" s="110">
        <v>872.89474399999995</v>
      </c>
      <c r="C7" s="110">
        <v>243.30982299999999</v>
      </c>
      <c r="D7" s="113"/>
      <c r="E7" s="113"/>
      <c r="F7" s="111">
        <v>1116.204567</v>
      </c>
    </row>
    <row r="8" spans="1:7" ht="18" customHeight="1" x14ac:dyDescent="0.35">
      <c r="A8" s="123" t="s">
        <v>5</v>
      </c>
      <c r="B8" s="110">
        <v>539.78997000000004</v>
      </c>
      <c r="C8" s="110">
        <v>6313.0452880000003</v>
      </c>
      <c r="D8" s="111"/>
      <c r="E8" s="111"/>
      <c r="F8" s="111">
        <v>6852.8352580000001</v>
      </c>
    </row>
    <row r="9" spans="1:7" ht="18" customHeight="1" x14ac:dyDescent="0.35">
      <c r="A9" s="123" t="s">
        <v>6</v>
      </c>
      <c r="B9" s="110">
        <v>649.86792200000002</v>
      </c>
      <c r="C9" s="110">
        <v>5134.729738</v>
      </c>
      <c r="D9" s="111">
        <v>3822.6963190000001</v>
      </c>
      <c r="E9" s="111">
        <v>31.851085000000001</v>
      </c>
      <c r="F9" s="111">
        <v>9639.1450640000003</v>
      </c>
    </row>
    <row r="10" spans="1:7" ht="18" customHeight="1" x14ac:dyDescent="0.35">
      <c r="A10" s="123" t="s">
        <v>7</v>
      </c>
      <c r="B10" s="110">
        <v>78.057827000000003</v>
      </c>
      <c r="C10" s="110">
        <v>608.59725000000003</v>
      </c>
      <c r="D10" s="111">
        <v>313.98210699999998</v>
      </c>
      <c r="E10" s="111">
        <v>645.90952100000004</v>
      </c>
      <c r="F10" s="111">
        <v>1646.546705</v>
      </c>
    </row>
    <row r="11" spans="1:7" ht="18" customHeight="1" x14ac:dyDescent="0.35">
      <c r="A11" s="123" t="s">
        <v>8</v>
      </c>
      <c r="B11" s="110">
        <v>25.565217000000001</v>
      </c>
      <c r="C11" s="110">
        <v>768.61775899999998</v>
      </c>
      <c r="D11" s="111"/>
      <c r="E11" s="111"/>
      <c r="F11" s="111">
        <v>794.18297599999994</v>
      </c>
    </row>
    <row r="12" spans="1:7" ht="18" customHeight="1" x14ac:dyDescent="0.35">
      <c r="A12" s="123" t="s">
        <v>44</v>
      </c>
      <c r="B12" s="118">
        <v>502.60645299999999</v>
      </c>
      <c r="C12" s="118">
        <v>6929.1226150000002</v>
      </c>
      <c r="D12" s="111"/>
      <c r="E12" s="111"/>
      <c r="F12" s="111">
        <v>7431.7290680000006</v>
      </c>
    </row>
    <row r="13" spans="1:7" ht="18" customHeight="1" x14ac:dyDescent="0.35">
      <c r="A13" s="123" t="s">
        <v>15</v>
      </c>
      <c r="B13" s="110">
        <v>0</v>
      </c>
      <c r="C13" s="110">
        <v>274.94973900000002</v>
      </c>
      <c r="D13" s="111"/>
      <c r="E13" s="111">
        <v>76.886154000000005</v>
      </c>
      <c r="F13" s="111">
        <v>351.83589300000006</v>
      </c>
    </row>
    <row r="14" spans="1:7" ht="18" customHeight="1" x14ac:dyDescent="0.35">
      <c r="A14" s="62" t="s">
        <v>12</v>
      </c>
      <c r="B14" s="63">
        <v>35801.829395000001</v>
      </c>
      <c r="C14" s="63">
        <v>3034.8075830000002</v>
      </c>
      <c r="D14" s="63">
        <v>0</v>
      </c>
      <c r="E14" s="63">
        <v>0</v>
      </c>
      <c r="F14" s="63">
        <v>38836.636978000002</v>
      </c>
    </row>
    <row r="15" spans="1:7" ht="18" customHeight="1" x14ac:dyDescent="0.35">
      <c r="A15" s="64" t="s">
        <v>11</v>
      </c>
      <c r="B15" s="63">
        <v>1293.2809360000003</v>
      </c>
      <c r="C15" s="63">
        <v>12824.990035000001</v>
      </c>
      <c r="D15" s="63">
        <v>4136.6784260000004</v>
      </c>
      <c r="E15" s="63">
        <v>677.76060600000005</v>
      </c>
      <c r="F15" s="63">
        <v>18932.710003000004</v>
      </c>
    </row>
    <row r="16" spans="1:7" ht="18" customHeight="1" x14ac:dyDescent="0.35">
      <c r="A16" s="64" t="s">
        <v>10</v>
      </c>
      <c r="B16" s="63">
        <v>37095.110331000003</v>
      </c>
      <c r="C16" s="63">
        <v>15859.797618000001</v>
      </c>
      <c r="D16" s="63">
        <v>4136.6784260000004</v>
      </c>
      <c r="E16" s="63">
        <v>677.76060600000005</v>
      </c>
      <c r="F16" s="63">
        <v>57769.346981000002</v>
      </c>
    </row>
    <row r="17" spans="1:6" ht="18" customHeight="1" x14ac:dyDescent="0.35">
      <c r="A17" s="64" t="s">
        <v>13</v>
      </c>
      <c r="B17" s="63">
        <v>37597.716784000004</v>
      </c>
      <c r="C17" s="63">
        <v>23063.869972</v>
      </c>
      <c r="D17" s="63">
        <v>4136.6784260000004</v>
      </c>
      <c r="E17" s="63">
        <v>754.64676000000009</v>
      </c>
      <c r="F17" s="63">
        <v>65552.911942000006</v>
      </c>
    </row>
    <row r="18" spans="1:6" ht="12.65" customHeight="1" x14ac:dyDescent="0.35">
      <c r="A18" s="65"/>
      <c r="B18" s="8"/>
      <c r="C18" s="8"/>
      <c r="D18" s="8"/>
      <c r="E18" s="8"/>
      <c r="F18" s="8"/>
    </row>
    <row r="19" spans="1:6" ht="12.65" customHeight="1" x14ac:dyDescent="0.35">
      <c r="A19" s="195"/>
      <c r="B19" s="197"/>
      <c r="C19" s="197"/>
      <c r="D19" s="197"/>
      <c r="E19" s="197"/>
      <c r="F19" s="196"/>
    </row>
    <row r="20" spans="1:6" ht="12.65" customHeight="1" x14ac:dyDescent="0.35">
      <c r="A20" s="195"/>
      <c r="B20" s="197"/>
      <c r="C20" s="197"/>
      <c r="D20" s="197"/>
      <c r="E20" s="197"/>
      <c r="F20" s="196"/>
    </row>
    <row r="21" spans="1:6" ht="12.65" customHeight="1" x14ac:dyDescent="0.35">
      <c r="A21" s="195"/>
      <c r="B21" s="197"/>
      <c r="C21" s="197"/>
      <c r="D21" s="197"/>
      <c r="E21" s="197"/>
      <c r="F21" s="196"/>
    </row>
    <row r="22" spans="1:6" ht="12.65" customHeight="1" x14ac:dyDescent="0.35">
      <c r="A22" s="195"/>
      <c r="B22" s="197"/>
      <c r="C22" s="197"/>
      <c r="D22" s="197"/>
      <c r="E22" s="197"/>
      <c r="F22" s="196"/>
    </row>
    <row r="23" spans="1:6" ht="18" customHeight="1" x14ac:dyDescent="0.35">
      <c r="A23" s="65"/>
      <c r="B23" s="8"/>
      <c r="C23" s="8"/>
      <c r="D23" s="8"/>
      <c r="E23" s="8"/>
      <c r="F23" s="8"/>
    </row>
    <row r="24" spans="1:6" ht="18" customHeight="1" x14ac:dyDescent="0.35">
      <c r="A24" s="56" t="s">
        <v>124</v>
      </c>
    </row>
    <row r="25" spans="1:6" ht="25.5" customHeight="1" x14ac:dyDescent="0.35">
      <c r="A25" s="57"/>
      <c r="B25" s="58" t="s">
        <v>0</v>
      </c>
      <c r="C25" s="58" t="s">
        <v>90</v>
      </c>
      <c r="D25" s="59" t="s">
        <v>2</v>
      </c>
      <c r="E25" s="59" t="s">
        <v>48</v>
      </c>
      <c r="F25" s="60" t="s">
        <v>25</v>
      </c>
    </row>
    <row r="26" spans="1:6" ht="18" customHeight="1" x14ac:dyDescent="0.35">
      <c r="A26" s="123" t="s">
        <v>105</v>
      </c>
      <c r="B26" s="110">
        <v>2047.606329</v>
      </c>
      <c r="C26" s="110">
        <v>857.67463300000009</v>
      </c>
      <c r="D26" s="111"/>
      <c r="E26" s="111"/>
      <c r="F26" s="111">
        <v>2905.2809619999998</v>
      </c>
    </row>
    <row r="27" spans="1:6" ht="18" customHeight="1" x14ac:dyDescent="0.35">
      <c r="A27" s="123" t="s">
        <v>102</v>
      </c>
      <c r="B27" s="110">
        <v>34642.071633999993</v>
      </c>
      <c r="C27" s="110">
        <v>2280.6246409999999</v>
      </c>
      <c r="D27" s="111">
        <v>0</v>
      </c>
      <c r="E27" s="111">
        <v>0</v>
      </c>
      <c r="F27" s="111">
        <v>36922.696274999995</v>
      </c>
    </row>
    <row r="28" spans="1:6" ht="18" customHeight="1" x14ac:dyDescent="0.35">
      <c r="A28" s="123" t="s">
        <v>95</v>
      </c>
      <c r="B28" s="110">
        <v>903.509862</v>
      </c>
      <c r="C28" s="110">
        <v>256.58946200000003</v>
      </c>
      <c r="D28" s="113"/>
      <c r="E28" s="113"/>
      <c r="F28" s="111">
        <v>1160.099324</v>
      </c>
    </row>
    <row r="29" spans="1:6" ht="18" customHeight="1" x14ac:dyDescent="0.35">
      <c r="A29" s="123" t="s">
        <v>5</v>
      </c>
      <c r="B29" s="110">
        <v>544.19239200000004</v>
      </c>
      <c r="C29" s="110">
        <v>6557.4133709999996</v>
      </c>
      <c r="D29" s="111"/>
      <c r="E29" s="111"/>
      <c r="F29" s="111">
        <v>7101.6057629999996</v>
      </c>
    </row>
    <row r="30" spans="1:6" ht="18" customHeight="1" x14ac:dyDescent="0.35">
      <c r="A30" s="123" t="s">
        <v>6</v>
      </c>
      <c r="B30" s="110">
        <v>622.517382</v>
      </c>
      <c r="C30" s="110">
        <v>4977.5243460000002</v>
      </c>
      <c r="D30" s="111">
        <v>3692.1049200000002</v>
      </c>
      <c r="E30" s="111">
        <v>31.621186000000002</v>
      </c>
      <c r="F30" s="111">
        <v>9323.7678340000002</v>
      </c>
    </row>
    <row r="31" spans="1:6" ht="18" customHeight="1" x14ac:dyDescent="0.35">
      <c r="A31" s="123" t="s">
        <v>7</v>
      </c>
      <c r="B31" s="110">
        <v>81.556308000000001</v>
      </c>
      <c r="C31" s="110">
        <v>643.09533699999997</v>
      </c>
      <c r="D31" s="111">
        <v>330.37850200000003</v>
      </c>
      <c r="E31" s="111">
        <v>638.91145300000005</v>
      </c>
      <c r="F31" s="111">
        <v>1693.9416000000001</v>
      </c>
    </row>
    <row r="32" spans="1:6" ht="18" customHeight="1" x14ac:dyDescent="0.35">
      <c r="A32" s="123" t="s">
        <v>8</v>
      </c>
      <c r="B32" s="110">
        <v>24.845410999999999</v>
      </c>
      <c r="C32" s="110">
        <v>822.38506299999995</v>
      </c>
      <c r="D32" s="111"/>
      <c r="E32" s="111"/>
      <c r="F32" s="111">
        <v>847.23047399999996</v>
      </c>
    </row>
    <row r="33" spans="1:6" ht="18" customHeight="1" x14ac:dyDescent="0.35">
      <c r="A33" s="123" t="s">
        <v>44</v>
      </c>
      <c r="B33" s="118">
        <v>517.222936</v>
      </c>
      <c r="C33" s="118">
        <v>7400.4536739999994</v>
      </c>
      <c r="D33" s="111"/>
      <c r="E33" s="111"/>
      <c r="F33" s="111">
        <v>7917.6766099999995</v>
      </c>
    </row>
    <row r="34" spans="1:6" ht="18" customHeight="1" x14ac:dyDescent="0.35">
      <c r="A34" s="123" t="s">
        <v>15</v>
      </c>
      <c r="B34" s="110"/>
      <c r="C34" s="110">
        <v>377.61158599999999</v>
      </c>
      <c r="D34" s="111"/>
      <c r="E34" s="111">
        <v>77.086898000000005</v>
      </c>
      <c r="F34" s="111">
        <v>454.69848400000001</v>
      </c>
    </row>
    <row r="35" spans="1:6" ht="18" customHeight="1" x14ac:dyDescent="0.35">
      <c r="A35" s="62" t="s">
        <v>12</v>
      </c>
      <c r="B35" s="63">
        <v>37593.187824999994</v>
      </c>
      <c r="C35" s="63">
        <v>3394.8887359999999</v>
      </c>
      <c r="D35" s="63">
        <v>0</v>
      </c>
      <c r="E35" s="63">
        <v>0</v>
      </c>
      <c r="F35" s="63">
        <v>40988.076560999994</v>
      </c>
    </row>
    <row r="36" spans="1:6" ht="18" customHeight="1" x14ac:dyDescent="0.35">
      <c r="A36" s="64" t="s">
        <v>11</v>
      </c>
      <c r="B36" s="63">
        <v>1273.1114929999999</v>
      </c>
      <c r="C36" s="63">
        <v>13000.418117000001</v>
      </c>
      <c r="D36" s="63">
        <v>4022.4834220000002</v>
      </c>
      <c r="E36" s="63">
        <v>670.53263900000002</v>
      </c>
      <c r="F36" s="63">
        <v>18966.545670999996</v>
      </c>
    </row>
    <row r="37" spans="1:6" ht="18" customHeight="1" x14ac:dyDescent="0.35">
      <c r="A37" s="62" t="s">
        <v>10</v>
      </c>
      <c r="B37" s="63">
        <v>38866.29931799999</v>
      </c>
      <c r="C37" s="63">
        <v>16395.306853000002</v>
      </c>
      <c r="D37" s="63">
        <v>4022.4834220000002</v>
      </c>
      <c r="E37" s="63">
        <v>670.53263900000002</v>
      </c>
      <c r="F37" s="63">
        <v>59954.622231999994</v>
      </c>
    </row>
    <row r="38" spans="1:6" ht="18" customHeight="1" x14ac:dyDescent="0.35">
      <c r="A38" s="64" t="s">
        <v>13</v>
      </c>
      <c r="B38" s="63">
        <v>39383.522253999989</v>
      </c>
      <c r="C38" s="63">
        <v>24173.372113000001</v>
      </c>
      <c r="D38" s="63">
        <v>4022.4834220000002</v>
      </c>
      <c r="E38" s="63">
        <v>747.61953700000004</v>
      </c>
      <c r="F38" s="63">
        <v>68326.997325999997</v>
      </c>
    </row>
    <row r="39" spans="1:6" ht="18" customHeight="1" x14ac:dyDescent="0.35">
      <c r="A39" s="259" t="s">
        <v>106</v>
      </c>
      <c r="B39" s="261">
        <v>744.66976099999999</v>
      </c>
      <c r="C39" s="261">
        <v>8685.3700520000002</v>
      </c>
      <c r="D39" s="262">
        <v>15841.994126</v>
      </c>
      <c r="E39" s="262">
        <v>10894.257363000001</v>
      </c>
      <c r="F39" s="262">
        <v>36166.291301999998</v>
      </c>
    </row>
    <row r="40" spans="1:6" x14ac:dyDescent="0.35">
      <c r="B40" s="66"/>
      <c r="C40" s="66"/>
      <c r="D40" s="66"/>
      <c r="E40" s="66"/>
      <c r="F40" s="66"/>
    </row>
    <row r="41" spans="1:6" x14ac:dyDescent="0.35">
      <c r="A41" s="198" t="s">
        <v>100</v>
      </c>
      <c r="B41" s="199" t="b">
        <f>B35='Tab 1'!B11</f>
        <v>1</v>
      </c>
      <c r="C41" s="199" t="b">
        <f>C35=('Tab 1'!C11+'Tab 1'!D11)</f>
        <v>1</v>
      </c>
      <c r="D41" s="199" t="b">
        <f>D35='Tab 1'!F11</f>
        <v>1</v>
      </c>
      <c r="E41" s="199" t="b">
        <f>E35='Tab 1'!G11</f>
        <v>1</v>
      </c>
      <c r="F41" s="199"/>
    </row>
    <row r="42" spans="1:6" x14ac:dyDescent="0.35">
      <c r="A42" s="198" t="s">
        <v>100</v>
      </c>
      <c r="B42" s="123" t="b">
        <f>B36='Tab 1'!B16</f>
        <v>1</v>
      </c>
      <c r="C42" s="123" t="b">
        <f>C36=('Tab 1'!C16+'Tab 1'!D16)</f>
        <v>1</v>
      </c>
      <c r="D42" s="123" t="b">
        <f>D36='Tab 1'!F16</f>
        <v>1</v>
      </c>
      <c r="E42" s="123" t="b">
        <f>E36='Tab 1'!G16</f>
        <v>1</v>
      </c>
      <c r="F42" s="123"/>
    </row>
    <row r="43" spans="1:6" x14ac:dyDescent="0.35">
      <c r="A43" s="198" t="s">
        <v>100</v>
      </c>
      <c r="B43" s="123" t="b">
        <f>B37='Tab 1'!B17</f>
        <v>1</v>
      </c>
      <c r="C43" s="123" t="b">
        <f>C37=('Tab 1'!C17+'Tab 1'!D17)</f>
        <v>1</v>
      </c>
      <c r="D43" s="123" t="b">
        <f>D37='Tab 1'!F17</f>
        <v>1</v>
      </c>
      <c r="E43" s="123" t="b">
        <f>E37='Tab 1'!G17</f>
        <v>1</v>
      </c>
      <c r="F43" s="123"/>
    </row>
    <row r="44" spans="1:6" x14ac:dyDescent="0.35">
      <c r="A44" s="198" t="s">
        <v>100</v>
      </c>
      <c r="B44" s="123" t="b">
        <f>B38='Tab 1'!B21</f>
        <v>1</v>
      </c>
      <c r="C44" s="123" t="b">
        <f>C38=('Tab 1'!C21+'Tab 1'!D21)</f>
        <v>1</v>
      </c>
      <c r="D44" s="123" t="b">
        <f>D38='Tab 1'!F21</f>
        <v>1</v>
      </c>
      <c r="E44" s="123" t="b">
        <f>E38='Tab 1'!G21</f>
        <v>1</v>
      </c>
      <c r="F44" s="12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K81"/>
  <sheetViews>
    <sheetView showGridLines="0" topLeftCell="B1" zoomScaleNormal="100" workbookViewId="0">
      <selection activeCell="K1" sqref="K1:M1048576"/>
    </sheetView>
  </sheetViews>
  <sheetFormatPr baseColWidth="10" defaultColWidth="11.453125" defaultRowHeight="13" x14ac:dyDescent="0.3"/>
  <cols>
    <col min="1" max="1" width="20.7265625" style="35" customWidth="1"/>
    <col min="2" max="10" width="8.7265625" style="35" customWidth="1"/>
    <col min="11" max="16384" width="11.453125" style="35"/>
  </cols>
  <sheetData>
    <row r="1" spans="1:11" ht="24" customHeight="1" x14ac:dyDescent="0.3">
      <c r="A1" s="38" t="s">
        <v>126</v>
      </c>
      <c r="K1" s="38" t="s">
        <v>126</v>
      </c>
    </row>
    <row r="2" spans="1:11" ht="15" customHeight="1" x14ac:dyDescent="0.3"/>
    <row r="3" spans="1:11" ht="15" customHeight="1" x14ac:dyDescent="0.3">
      <c r="A3" s="285"/>
      <c r="B3" s="281">
        <v>2014</v>
      </c>
      <c r="C3" s="281">
        <v>2015</v>
      </c>
      <c r="D3" s="281">
        <v>2016</v>
      </c>
      <c r="E3" s="281">
        <v>2017</v>
      </c>
      <c r="F3" s="281">
        <v>2018</v>
      </c>
      <c r="G3" s="281">
        <v>2019</v>
      </c>
      <c r="H3" s="281">
        <v>2020</v>
      </c>
      <c r="I3" s="281">
        <v>2021</v>
      </c>
      <c r="J3" s="281">
        <v>2022</v>
      </c>
    </row>
    <row r="4" spans="1:11" ht="15" customHeight="1" x14ac:dyDescent="0.3">
      <c r="A4" s="286" t="s">
        <v>131</v>
      </c>
      <c r="B4" s="282">
        <v>20615.139652999998</v>
      </c>
      <c r="C4" s="282">
        <v>21778.388225999999</v>
      </c>
      <c r="D4" s="282">
        <v>21862.037121999998</v>
      </c>
      <c r="E4" s="282">
        <v>22281.573727999999</v>
      </c>
      <c r="F4" s="282">
        <v>22767.251299</v>
      </c>
      <c r="G4" s="282">
        <v>23517.933269999998</v>
      </c>
      <c r="H4" s="282">
        <v>23877.470825</v>
      </c>
      <c r="I4" s="282">
        <v>2841.151601</v>
      </c>
      <c r="J4" s="282">
        <v>2905.2809619999998</v>
      </c>
    </row>
    <row r="5" spans="1:11" ht="15" customHeight="1" x14ac:dyDescent="0.3">
      <c r="A5" s="286" t="s">
        <v>130</v>
      </c>
      <c r="B5" s="282">
        <v>29311.928551000001</v>
      </c>
      <c r="C5" s="282">
        <v>30428.661582000001</v>
      </c>
      <c r="D5" s="282">
        <v>31940.119030000002</v>
      </c>
      <c r="E5" s="282">
        <v>32722.913383999999</v>
      </c>
      <c r="F5" s="282">
        <v>33627.877290999997</v>
      </c>
      <c r="G5" s="282">
        <v>34525.962735000001</v>
      </c>
      <c r="H5" s="282">
        <v>35263.726095000005</v>
      </c>
      <c r="I5" s="282">
        <v>34879.280810000004</v>
      </c>
      <c r="J5" s="282">
        <v>36922.696274999995</v>
      </c>
    </row>
    <row r="6" spans="1:11" ht="15" customHeight="1" x14ac:dyDescent="0.3">
      <c r="A6" s="286" t="s">
        <v>18</v>
      </c>
      <c r="B6" s="282">
        <v>1013.852848</v>
      </c>
      <c r="C6" s="282">
        <v>1039.921374</v>
      </c>
      <c r="D6" s="282">
        <v>1045.686391</v>
      </c>
      <c r="E6" s="282">
        <v>1053.6099650000001</v>
      </c>
      <c r="F6" s="282">
        <v>1067.0455400000001</v>
      </c>
      <c r="G6" s="282">
        <v>1091.6584809999999</v>
      </c>
      <c r="H6" s="282">
        <v>1105.946551</v>
      </c>
      <c r="I6" s="282">
        <v>1116.2045669999998</v>
      </c>
      <c r="J6" s="282">
        <v>1160.099324</v>
      </c>
    </row>
    <row r="7" spans="1:11" ht="15" customHeight="1" x14ac:dyDescent="0.3">
      <c r="A7" s="286" t="s">
        <v>20</v>
      </c>
      <c r="B7" s="282">
        <v>6973.8587420000003</v>
      </c>
      <c r="C7" s="282">
        <v>7234.1384529999996</v>
      </c>
      <c r="D7" s="282">
        <v>7426.2889160000004</v>
      </c>
      <c r="E7" s="282">
        <v>7663.2360589999998</v>
      </c>
      <c r="F7" s="282">
        <v>7954.0907079999997</v>
      </c>
      <c r="G7" s="282">
        <v>8005.7612419999996</v>
      </c>
      <c r="H7" s="282">
        <v>8264.7013980000011</v>
      </c>
      <c r="I7" s="282">
        <v>6852.8352580000001</v>
      </c>
      <c r="J7" s="282">
        <v>7101.6057629999996</v>
      </c>
    </row>
    <row r="8" spans="1:11" ht="15" customHeight="1" x14ac:dyDescent="0.3">
      <c r="A8" s="286" t="s">
        <v>19</v>
      </c>
      <c r="B8" s="282">
        <v>15917.229105</v>
      </c>
      <c r="C8" s="282">
        <v>16626.867104000001</v>
      </c>
      <c r="D8" s="282">
        <v>16860.520241999999</v>
      </c>
      <c r="E8" s="282">
        <v>17581.173489000001</v>
      </c>
      <c r="F8" s="282">
        <v>17724.853929000001</v>
      </c>
      <c r="G8" s="282">
        <v>18924.924317000001</v>
      </c>
      <c r="H8" s="282">
        <v>19490.456426000001</v>
      </c>
      <c r="I8" s="282">
        <v>9639.1450640000003</v>
      </c>
      <c r="J8" s="282">
        <v>9323.7678340000002</v>
      </c>
    </row>
    <row r="9" spans="1:11" ht="15" customHeight="1" x14ac:dyDescent="0.3">
      <c r="A9" s="286" t="s">
        <v>21</v>
      </c>
      <c r="B9" s="282">
        <v>1447.1260420000001</v>
      </c>
      <c r="C9" s="282">
        <v>1467.481205</v>
      </c>
      <c r="D9" s="282">
        <v>1493.910095</v>
      </c>
      <c r="E9" s="282">
        <v>1526.5980529999999</v>
      </c>
      <c r="F9" s="282">
        <v>1538.3173039999999</v>
      </c>
      <c r="G9" s="282">
        <v>1556.833871</v>
      </c>
      <c r="H9" s="282">
        <v>1616.832879</v>
      </c>
      <c r="I9" s="282">
        <v>1646.546705</v>
      </c>
      <c r="J9" s="282">
        <v>1693.9416000000001</v>
      </c>
    </row>
    <row r="10" spans="1:11" x14ac:dyDescent="0.3">
      <c r="A10" s="286" t="s">
        <v>22</v>
      </c>
      <c r="B10" s="282">
        <v>712.19442800000002</v>
      </c>
      <c r="C10" s="282">
        <v>737.09862599999997</v>
      </c>
      <c r="D10" s="282">
        <v>752.79978400000005</v>
      </c>
      <c r="E10" s="282">
        <v>941.62311</v>
      </c>
      <c r="F10" s="282">
        <v>774.48542999999995</v>
      </c>
      <c r="G10" s="282">
        <v>790.57489299999997</v>
      </c>
      <c r="H10" s="282">
        <v>798.8044339999999</v>
      </c>
      <c r="I10" s="282">
        <v>794.18297599999994</v>
      </c>
      <c r="J10" s="282">
        <v>847.23047399999996</v>
      </c>
    </row>
    <row r="11" spans="1:11" x14ac:dyDescent="0.3">
      <c r="A11" s="286" t="s">
        <v>9</v>
      </c>
      <c r="B11" s="282">
        <v>6355.6438930000004</v>
      </c>
      <c r="C11" s="282">
        <v>6553.4701429999996</v>
      </c>
      <c r="D11" s="282">
        <v>6687.8752430000004</v>
      </c>
      <c r="E11" s="282">
        <v>6791.766482</v>
      </c>
      <c r="F11" s="282">
        <v>6923.5509439999996</v>
      </c>
      <c r="G11" s="282">
        <v>7011.8429829999995</v>
      </c>
      <c r="H11" s="282">
        <v>7137.3654770000003</v>
      </c>
      <c r="I11" s="282">
        <v>7431.7290680000006</v>
      </c>
      <c r="J11" s="282">
        <v>7917.6766099999995</v>
      </c>
    </row>
    <row r="12" spans="1:11" x14ac:dyDescent="0.3">
      <c r="A12" s="286" t="s">
        <v>129</v>
      </c>
      <c r="B12" s="282">
        <v>0</v>
      </c>
      <c r="C12" s="282">
        <v>80.638582999999997</v>
      </c>
      <c r="D12" s="282">
        <v>86.944575</v>
      </c>
      <c r="E12" s="282">
        <v>105.22266499999999</v>
      </c>
      <c r="F12" s="282">
        <v>234.208854</v>
      </c>
      <c r="G12" s="282">
        <v>270.27419000000003</v>
      </c>
      <c r="H12" s="282">
        <v>284.42637100000002</v>
      </c>
      <c r="I12" s="282">
        <v>351.83589300000006</v>
      </c>
      <c r="J12" s="282">
        <v>454.69848400000001</v>
      </c>
    </row>
    <row r="13" spans="1:11" x14ac:dyDescent="0.3">
      <c r="A13" s="287" t="s">
        <v>17</v>
      </c>
      <c r="B13" s="283">
        <v>50940.921051999998</v>
      </c>
      <c r="C13" s="283">
        <v>53246.971181999994</v>
      </c>
      <c r="D13" s="283">
        <v>54847.842542999999</v>
      </c>
      <c r="E13" s="283">
        <v>56058.097077000006</v>
      </c>
      <c r="F13" s="283">
        <v>57462.174129999992</v>
      </c>
      <c r="G13" s="283">
        <v>59135.554486000001</v>
      </c>
      <c r="H13" s="283">
        <v>60247.143471000003</v>
      </c>
      <c r="I13" s="283">
        <v>38836.636978000002</v>
      </c>
      <c r="J13" s="283">
        <v>40988.076560999994</v>
      </c>
    </row>
    <row r="14" spans="1:11" x14ac:dyDescent="0.3">
      <c r="A14" s="287" t="s">
        <v>16</v>
      </c>
      <c r="B14" s="283">
        <v>25050.408317000001</v>
      </c>
      <c r="C14" s="283">
        <v>26065.585388</v>
      </c>
      <c r="D14" s="283">
        <v>26533.519037000002</v>
      </c>
      <c r="E14" s="283">
        <v>27712.630711000002</v>
      </c>
      <c r="F14" s="283">
        <v>27991.747371000001</v>
      </c>
      <c r="G14" s="283">
        <v>29278.094323000001</v>
      </c>
      <c r="H14" s="283">
        <v>30170.795137000001</v>
      </c>
      <c r="I14" s="283">
        <v>18932.710003</v>
      </c>
      <c r="J14" s="283">
        <v>18966.545670999996</v>
      </c>
    </row>
    <row r="15" spans="1:11" x14ac:dyDescent="0.3">
      <c r="A15" s="287" t="s">
        <v>23</v>
      </c>
      <c r="B15" s="283">
        <v>6355.6438930000004</v>
      </c>
      <c r="C15" s="283">
        <v>6634.1087259999995</v>
      </c>
      <c r="D15" s="283">
        <v>6774.8198180000009</v>
      </c>
      <c r="E15" s="283">
        <v>6896.9891470000002</v>
      </c>
      <c r="F15" s="283">
        <v>7157.759798</v>
      </c>
      <c r="G15" s="283">
        <v>7282.1171729999996</v>
      </c>
      <c r="H15" s="283">
        <v>7421.7918480000008</v>
      </c>
      <c r="I15" s="283">
        <v>7783.5649610000009</v>
      </c>
      <c r="J15" s="283">
        <v>8372.3750939999991</v>
      </c>
    </row>
    <row r="16" spans="1:11" x14ac:dyDescent="0.3">
      <c r="A16" s="288" t="s">
        <v>24</v>
      </c>
      <c r="B16" s="284">
        <v>82346.973262</v>
      </c>
      <c r="C16" s="284">
        <v>85946.665295999992</v>
      </c>
      <c r="D16" s="284">
        <v>88156.181398000001</v>
      </c>
      <c r="E16" s="284">
        <v>90667.716935000004</v>
      </c>
      <c r="F16" s="284">
        <v>92611.681298999989</v>
      </c>
      <c r="G16" s="284">
        <v>95695.765982000012</v>
      </c>
      <c r="H16" s="284">
        <v>97839.73045599999</v>
      </c>
      <c r="I16" s="284">
        <v>65552.911942000006</v>
      </c>
      <c r="J16" s="284">
        <v>68326.997325999997</v>
      </c>
    </row>
    <row r="17" spans="1:10" x14ac:dyDescent="0.3">
      <c r="A17" s="289"/>
      <c r="B17" s="53"/>
      <c r="C17" s="53"/>
      <c r="D17" s="53"/>
      <c r="E17" s="53"/>
      <c r="F17" s="53"/>
      <c r="G17" s="53"/>
      <c r="H17" s="53"/>
      <c r="I17" s="53"/>
      <c r="J17" s="53"/>
    </row>
    <row r="18" spans="1:10" x14ac:dyDescent="0.3">
      <c r="A18" s="50"/>
      <c r="B18" s="53"/>
      <c r="C18" s="53"/>
      <c r="D18" s="53"/>
      <c r="E18" s="53"/>
      <c r="F18" s="53"/>
      <c r="G18" s="53"/>
      <c r="H18" s="53"/>
      <c r="I18" s="53"/>
      <c r="J18" s="53"/>
    </row>
    <row r="19" spans="1:10" x14ac:dyDescent="0.3">
      <c r="A19" s="50"/>
      <c r="B19" s="53"/>
      <c r="C19" s="53"/>
      <c r="D19" s="53"/>
      <c r="E19" s="53"/>
      <c r="F19" s="53"/>
      <c r="G19" s="53"/>
      <c r="H19" s="53"/>
      <c r="I19" s="53"/>
      <c r="J19" s="53"/>
    </row>
    <row r="20" spans="1:10" x14ac:dyDescent="0.3">
      <c r="A20" s="50"/>
      <c r="B20" s="53"/>
      <c r="C20" s="53"/>
      <c r="D20" s="53"/>
      <c r="E20" s="53"/>
      <c r="F20" s="53"/>
      <c r="G20" s="53"/>
      <c r="H20" s="53"/>
      <c r="I20" s="53"/>
      <c r="J20" s="53"/>
    </row>
    <row r="21" spans="1:10" x14ac:dyDescent="0.3">
      <c r="A21" s="52"/>
      <c r="B21" s="280"/>
      <c r="C21" s="280"/>
      <c r="D21" s="280"/>
      <c r="E21" s="280"/>
      <c r="F21" s="280"/>
      <c r="G21" s="280"/>
      <c r="H21" s="280"/>
      <c r="I21" s="280"/>
      <c r="J21" s="280"/>
    </row>
    <row r="22" spans="1:10" x14ac:dyDescent="0.3">
      <c r="A22" s="50"/>
      <c r="B22" s="53"/>
      <c r="C22" s="53"/>
      <c r="D22" s="53"/>
      <c r="E22" s="53"/>
      <c r="F22" s="53"/>
      <c r="G22" s="53"/>
      <c r="H22" s="53"/>
      <c r="I22" s="53"/>
      <c r="J22" s="53"/>
    </row>
    <row r="23" spans="1:10" x14ac:dyDescent="0.3">
      <c r="A23" s="50"/>
      <c r="B23" s="53"/>
      <c r="C23" s="53"/>
      <c r="D23" s="53"/>
      <c r="E23" s="53"/>
      <c r="F23" s="53"/>
      <c r="G23" s="53"/>
      <c r="H23" s="53"/>
      <c r="I23" s="53"/>
      <c r="J23" s="53"/>
    </row>
    <row r="24" spans="1:10" x14ac:dyDescent="0.3">
      <c r="A24" s="50"/>
      <c r="B24" s="53"/>
      <c r="C24" s="53"/>
      <c r="D24" s="53"/>
      <c r="E24" s="53"/>
      <c r="F24" s="53"/>
      <c r="G24" s="53"/>
      <c r="H24" s="53"/>
      <c r="I24" s="53"/>
      <c r="J24" s="53"/>
    </row>
    <row r="25" spans="1:10" x14ac:dyDescent="0.3">
      <c r="A25" s="50"/>
      <c r="B25" s="53"/>
      <c r="C25" s="53"/>
      <c r="D25" s="53"/>
      <c r="E25" s="53"/>
      <c r="F25" s="53"/>
      <c r="G25" s="53"/>
      <c r="H25" s="53"/>
      <c r="I25" s="53"/>
      <c r="J25" s="53"/>
    </row>
    <row r="26" spans="1:10" x14ac:dyDescent="0.3">
      <c r="A26" s="52"/>
      <c r="B26" s="280"/>
      <c r="C26" s="280"/>
      <c r="D26" s="280"/>
      <c r="E26" s="280"/>
      <c r="F26" s="280"/>
      <c r="G26" s="280"/>
      <c r="H26" s="280"/>
      <c r="I26" s="280"/>
      <c r="J26" s="280"/>
    </row>
    <row r="27" spans="1:10" x14ac:dyDescent="0.3">
      <c r="A27" s="50"/>
      <c r="B27" s="53"/>
      <c r="C27" s="53"/>
      <c r="D27" s="53"/>
      <c r="E27" s="53"/>
      <c r="F27" s="53"/>
      <c r="G27" s="53"/>
      <c r="H27" s="53"/>
      <c r="I27" s="53"/>
      <c r="J27" s="53"/>
    </row>
    <row r="28" spans="1:10" x14ac:dyDescent="0.3">
      <c r="A28" s="50"/>
      <c r="B28" s="53"/>
      <c r="C28" s="53"/>
      <c r="D28" s="53"/>
      <c r="E28" s="53"/>
      <c r="F28" s="53"/>
      <c r="G28" s="53"/>
      <c r="H28" s="53"/>
      <c r="I28" s="53"/>
      <c r="J28" s="53"/>
    </row>
    <row r="29" spans="1:10" x14ac:dyDescent="0.3">
      <c r="A29" s="52"/>
      <c r="B29" s="280"/>
      <c r="C29" s="280"/>
      <c r="D29" s="280"/>
      <c r="E29" s="280"/>
      <c r="F29" s="280"/>
      <c r="G29" s="280"/>
      <c r="H29" s="280"/>
      <c r="I29" s="280"/>
      <c r="J29" s="280"/>
    </row>
    <row r="30" spans="1:10" x14ac:dyDescent="0.3">
      <c r="A30" s="42"/>
      <c r="B30" s="280"/>
      <c r="C30" s="280"/>
      <c r="D30" s="280"/>
      <c r="E30" s="280"/>
      <c r="F30" s="280"/>
      <c r="G30" s="280"/>
      <c r="H30" s="280"/>
      <c r="I30" s="280"/>
      <c r="J30" s="280"/>
    </row>
    <row r="31" spans="1:10" x14ac:dyDescent="0.3">
      <c r="A31" s="42"/>
      <c r="B31" s="53"/>
      <c r="C31" s="53"/>
      <c r="D31" s="53"/>
      <c r="E31" s="53"/>
      <c r="F31" s="53"/>
      <c r="G31" s="53"/>
      <c r="H31" s="53"/>
      <c r="I31" s="53"/>
      <c r="J31" s="53"/>
    </row>
    <row r="32" spans="1:10" x14ac:dyDescent="0.3">
      <c r="A32" s="42"/>
      <c r="B32" s="280"/>
      <c r="C32" s="280"/>
      <c r="D32" s="280"/>
      <c r="E32" s="280"/>
      <c r="F32" s="280"/>
      <c r="G32" s="280"/>
      <c r="H32" s="280"/>
      <c r="I32" s="280"/>
      <c r="J32" s="280"/>
    </row>
    <row r="33" spans="1:10" x14ac:dyDescent="0.3">
      <c r="A33" s="42"/>
      <c r="B33" s="280"/>
      <c r="C33" s="280"/>
      <c r="D33" s="280"/>
      <c r="E33" s="280"/>
      <c r="F33" s="280"/>
      <c r="G33" s="280"/>
      <c r="H33" s="280"/>
      <c r="I33" s="280"/>
      <c r="J33" s="280"/>
    </row>
    <row r="34" spans="1:10" x14ac:dyDescent="0.3">
      <c r="A34" s="42"/>
      <c r="B34" s="280"/>
      <c r="C34" s="280"/>
      <c r="D34" s="280"/>
      <c r="E34" s="280"/>
      <c r="F34" s="280"/>
      <c r="G34" s="280"/>
      <c r="H34" s="280"/>
      <c r="I34" s="280"/>
      <c r="J34" s="280"/>
    </row>
    <row r="35" spans="1:10" x14ac:dyDescent="0.3">
      <c r="A35" s="42"/>
      <c r="B35" s="280"/>
      <c r="C35" s="280"/>
      <c r="D35" s="280"/>
      <c r="E35" s="280"/>
      <c r="F35" s="280"/>
      <c r="G35" s="280"/>
      <c r="H35" s="280"/>
      <c r="I35" s="280"/>
      <c r="J35" s="280"/>
    </row>
    <row r="36" spans="1:10" x14ac:dyDescent="0.3">
      <c r="A36" s="42"/>
      <c r="B36" s="280"/>
      <c r="C36" s="280"/>
      <c r="D36" s="280"/>
      <c r="E36" s="280"/>
      <c r="F36" s="280"/>
      <c r="G36" s="280"/>
      <c r="H36" s="280"/>
      <c r="I36" s="280"/>
      <c r="J36" s="280"/>
    </row>
    <row r="37" spans="1:10" x14ac:dyDescent="0.3">
      <c r="A37" s="42"/>
      <c r="B37" s="280"/>
      <c r="C37" s="280"/>
      <c r="D37" s="280"/>
      <c r="E37" s="280"/>
      <c r="F37" s="280"/>
      <c r="G37" s="280"/>
      <c r="H37" s="280"/>
      <c r="I37" s="280"/>
      <c r="J37" s="280"/>
    </row>
    <row r="38" spans="1:10" x14ac:dyDescent="0.3">
      <c r="A38" s="42"/>
      <c r="B38" s="280"/>
      <c r="C38" s="280"/>
      <c r="D38" s="280"/>
      <c r="E38" s="280"/>
      <c r="F38" s="280"/>
      <c r="G38" s="280"/>
      <c r="H38" s="280"/>
      <c r="I38" s="280"/>
      <c r="J38" s="280"/>
    </row>
    <row r="39" spans="1:10" x14ac:dyDescent="0.3">
      <c r="A39" s="42"/>
      <c r="B39" s="280"/>
      <c r="C39" s="280"/>
      <c r="D39" s="280"/>
      <c r="E39" s="280"/>
      <c r="F39" s="280"/>
      <c r="G39" s="280"/>
      <c r="H39" s="280"/>
      <c r="I39" s="280"/>
      <c r="J39" s="280"/>
    </row>
    <row r="40" spans="1:10" x14ac:dyDescent="0.3">
      <c r="A40" s="42"/>
      <c r="B40" s="280"/>
      <c r="C40" s="280"/>
      <c r="D40" s="280"/>
      <c r="E40" s="280"/>
      <c r="F40" s="280"/>
      <c r="G40" s="280"/>
      <c r="H40" s="280"/>
      <c r="I40" s="280"/>
      <c r="J40" s="280"/>
    </row>
    <row r="41" spans="1:10" x14ac:dyDescent="0.3">
      <c r="A41" s="42"/>
      <c r="B41" s="280"/>
      <c r="C41" s="280"/>
      <c r="D41" s="280"/>
      <c r="E41" s="280"/>
      <c r="F41" s="280"/>
      <c r="G41" s="280"/>
      <c r="H41" s="280"/>
      <c r="I41" s="280"/>
      <c r="J41" s="280"/>
    </row>
    <row r="42" spans="1:10" x14ac:dyDescent="0.3">
      <c r="A42" s="42"/>
      <c r="B42" s="280"/>
      <c r="C42" s="280"/>
      <c r="D42" s="280"/>
      <c r="E42" s="280"/>
      <c r="F42" s="280"/>
      <c r="G42" s="280"/>
      <c r="H42" s="280"/>
      <c r="I42" s="280"/>
      <c r="J42" s="280"/>
    </row>
    <row r="43" spans="1:10" x14ac:dyDescent="0.3">
      <c r="A43" s="42"/>
      <c r="B43" s="280"/>
      <c r="C43" s="280"/>
      <c r="D43" s="280"/>
      <c r="E43" s="280"/>
      <c r="F43" s="280"/>
      <c r="G43" s="280"/>
      <c r="H43" s="280"/>
      <c r="I43" s="280"/>
      <c r="J43" s="280"/>
    </row>
    <row r="44" spans="1:10" x14ac:dyDescent="0.3">
      <c r="A44" s="42"/>
      <c r="B44" s="280"/>
      <c r="C44" s="280"/>
      <c r="D44" s="280"/>
      <c r="E44" s="280"/>
      <c r="F44" s="280"/>
      <c r="G44" s="280"/>
      <c r="H44" s="280"/>
      <c r="I44" s="280"/>
      <c r="J44" s="280"/>
    </row>
    <row r="45" spans="1:10" x14ac:dyDescent="0.3">
      <c r="A45" s="42"/>
      <c r="B45" s="280"/>
      <c r="C45" s="280"/>
      <c r="D45" s="280"/>
      <c r="E45" s="280"/>
      <c r="F45" s="280"/>
      <c r="G45" s="280"/>
      <c r="H45" s="280"/>
      <c r="I45" s="280"/>
      <c r="J45" s="280"/>
    </row>
    <row r="46" spans="1:10" x14ac:dyDescent="0.3">
      <c r="A46" s="42"/>
      <c r="B46" s="280"/>
      <c r="C46" s="280"/>
      <c r="D46" s="280"/>
      <c r="E46" s="280"/>
      <c r="F46" s="280"/>
      <c r="G46" s="280"/>
      <c r="H46" s="280"/>
      <c r="I46" s="280"/>
      <c r="J46" s="280"/>
    </row>
    <row r="47" spans="1:10" x14ac:dyDescent="0.3">
      <c r="A47" s="42"/>
      <c r="B47" s="280"/>
      <c r="C47" s="280"/>
      <c r="D47" s="280"/>
      <c r="E47" s="280"/>
      <c r="F47" s="280"/>
      <c r="G47" s="280"/>
      <c r="H47" s="280"/>
      <c r="I47" s="280"/>
      <c r="J47" s="280"/>
    </row>
    <row r="48" spans="1:10" x14ac:dyDescent="0.3">
      <c r="A48" s="42"/>
      <c r="B48" s="280"/>
      <c r="C48" s="280"/>
      <c r="D48" s="280"/>
      <c r="E48" s="280"/>
      <c r="F48" s="280"/>
      <c r="G48" s="280"/>
      <c r="H48" s="280"/>
      <c r="I48" s="280"/>
      <c r="J48" s="280"/>
    </row>
    <row r="49" spans="1:10" x14ac:dyDescent="0.3">
      <c r="A49" s="42"/>
      <c r="B49" s="280"/>
      <c r="C49" s="280"/>
      <c r="D49" s="280"/>
      <c r="E49" s="280"/>
      <c r="F49" s="280"/>
      <c r="G49" s="280"/>
      <c r="H49" s="280"/>
      <c r="I49" s="280"/>
      <c r="J49" s="280"/>
    </row>
    <row r="50" spans="1:10" x14ac:dyDescent="0.3">
      <c r="A50" s="42"/>
      <c r="B50" s="280"/>
      <c r="C50" s="280"/>
      <c r="D50" s="280"/>
      <c r="E50" s="280"/>
      <c r="F50" s="280"/>
      <c r="G50" s="280"/>
      <c r="H50" s="280"/>
      <c r="I50" s="280"/>
      <c r="J50" s="280"/>
    </row>
    <row r="51" spans="1:10" x14ac:dyDescent="0.3">
      <c r="A51" s="42"/>
      <c r="B51" s="280"/>
      <c r="C51" s="280"/>
      <c r="D51" s="280"/>
      <c r="E51" s="280"/>
      <c r="F51" s="280"/>
      <c r="G51" s="280"/>
      <c r="H51" s="280"/>
      <c r="I51" s="280"/>
      <c r="J51" s="280"/>
    </row>
    <row r="52" spans="1:10" x14ac:dyDescent="0.3">
      <c r="A52" s="42"/>
      <c r="B52" s="280"/>
      <c r="C52" s="280"/>
      <c r="D52" s="280"/>
      <c r="E52" s="280"/>
      <c r="F52" s="280"/>
      <c r="G52" s="280"/>
      <c r="H52" s="280"/>
      <c r="I52" s="280"/>
      <c r="J52" s="280"/>
    </row>
    <row r="53" spans="1:10" x14ac:dyDescent="0.3">
      <c r="A53" s="42"/>
      <c r="B53" s="280"/>
      <c r="C53" s="280"/>
      <c r="D53" s="280"/>
      <c r="E53" s="280"/>
      <c r="F53" s="280"/>
      <c r="G53" s="280"/>
      <c r="H53" s="280"/>
      <c r="I53" s="280"/>
      <c r="J53" s="280"/>
    </row>
    <row r="54" spans="1:10" x14ac:dyDescent="0.3">
      <c r="A54" s="42"/>
      <c r="B54" s="280"/>
      <c r="C54" s="280"/>
      <c r="D54" s="280"/>
      <c r="E54" s="280"/>
      <c r="F54" s="280"/>
      <c r="G54" s="280"/>
      <c r="H54" s="280"/>
      <c r="I54" s="280"/>
      <c r="J54" s="280"/>
    </row>
    <row r="55" spans="1:10" x14ac:dyDescent="0.3">
      <c r="A55" s="42"/>
      <c r="B55" s="280"/>
      <c r="C55" s="280"/>
      <c r="D55" s="280"/>
      <c r="E55" s="280"/>
      <c r="F55" s="280"/>
      <c r="G55" s="280"/>
      <c r="H55" s="280"/>
      <c r="I55" s="280"/>
      <c r="J55" s="280"/>
    </row>
    <row r="56" spans="1:10" x14ac:dyDescent="0.3">
      <c r="A56" s="42"/>
      <c r="B56" s="280"/>
      <c r="C56" s="280"/>
      <c r="D56" s="280"/>
      <c r="E56" s="280"/>
      <c r="F56" s="280"/>
      <c r="G56" s="280"/>
      <c r="H56" s="280"/>
      <c r="I56" s="280"/>
      <c r="J56" s="280"/>
    </row>
    <row r="57" spans="1:10" x14ac:dyDescent="0.3">
      <c r="A57" s="42"/>
      <c r="B57" s="280"/>
      <c r="C57" s="280"/>
      <c r="D57" s="280"/>
      <c r="E57" s="280"/>
      <c r="F57" s="280"/>
      <c r="G57" s="280"/>
      <c r="H57" s="280"/>
      <c r="I57" s="280"/>
      <c r="J57" s="280"/>
    </row>
    <row r="58" spans="1:10" x14ac:dyDescent="0.3">
      <c r="A58" s="42"/>
      <c r="B58" s="280"/>
      <c r="C58" s="280"/>
      <c r="D58" s="280"/>
      <c r="E58" s="280"/>
      <c r="F58" s="280"/>
      <c r="G58" s="280"/>
      <c r="H58" s="280"/>
      <c r="I58" s="280"/>
      <c r="J58" s="280"/>
    </row>
    <row r="59" spans="1:10" x14ac:dyDescent="0.3">
      <c r="A59" s="42"/>
      <c r="B59" s="280"/>
      <c r="C59" s="280"/>
      <c r="D59" s="280"/>
      <c r="E59" s="280"/>
      <c r="F59" s="280"/>
      <c r="G59" s="280"/>
      <c r="H59" s="280"/>
      <c r="I59" s="280"/>
      <c r="J59" s="280"/>
    </row>
    <row r="60" spans="1:10" x14ac:dyDescent="0.3">
      <c r="A60" s="42"/>
      <c r="B60" s="280"/>
      <c r="C60" s="280"/>
      <c r="D60" s="280"/>
      <c r="E60" s="280"/>
      <c r="F60" s="280"/>
      <c r="G60" s="280"/>
      <c r="H60" s="280"/>
      <c r="I60" s="280"/>
      <c r="J60" s="280"/>
    </row>
    <row r="61" spans="1:10" x14ac:dyDescent="0.3">
      <c r="A61" s="50"/>
      <c r="B61" s="50"/>
      <c r="C61" s="50"/>
      <c r="D61" s="50"/>
      <c r="E61" s="50"/>
      <c r="F61" s="50"/>
      <c r="G61" s="50"/>
      <c r="H61" s="50"/>
      <c r="I61" s="50"/>
      <c r="J61" s="50"/>
    </row>
    <row r="62" spans="1:10" x14ac:dyDescent="0.3">
      <c r="A62" s="52"/>
      <c r="B62" s="50"/>
      <c r="C62" s="50"/>
      <c r="D62" s="50"/>
      <c r="E62" s="50"/>
      <c r="F62" s="50"/>
      <c r="G62" s="50"/>
      <c r="H62" s="169"/>
      <c r="I62" s="169"/>
      <c r="J62" s="169"/>
    </row>
    <row r="63" spans="1:10" x14ac:dyDescent="0.3">
      <c r="A63" s="52"/>
      <c r="B63" s="52"/>
      <c r="C63" s="52"/>
      <c r="D63" s="52"/>
      <c r="E63" s="52"/>
      <c r="F63" s="52"/>
      <c r="G63" s="52"/>
      <c r="H63" s="52"/>
      <c r="I63" s="52"/>
      <c r="J63" s="52"/>
    </row>
    <row r="64" spans="1:10" x14ac:dyDescent="0.3">
      <c r="A64" s="52"/>
      <c r="B64" s="53"/>
      <c r="C64" s="53"/>
      <c r="D64" s="53"/>
      <c r="E64" s="53"/>
      <c r="F64" s="53"/>
      <c r="G64" s="53"/>
      <c r="H64" s="53"/>
      <c r="I64" s="53"/>
      <c r="J64" s="53"/>
    </row>
    <row r="65" spans="1:10" x14ac:dyDescent="0.3">
      <c r="A65" s="52"/>
      <c r="B65" s="53"/>
      <c r="C65" s="53"/>
      <c r="D65" s="53"/>
      <c r="E65" s="53"/>
      <c r="F65" s="53"/>
      <c r="G65" s="53"/>
      <c r="H65" s="53"/>
      <c r="I65" s="53"/>
      <c r="J65" s="53"/>
    </row>
    <row r="66" spans="1:10" x14ac:dyDescent="0.3">
      <c r="A66" s="52"/>
      <c r="B66" s="53"/>
      <c r="C66" s="53"/>
      <c r="D66" s="53"/>
      <c r="E66" s="53"/>
      <c r="F66" s="53"/>
      <c r="G66" s="53"/>
      <c r="H66" s="53"/>
      <c r="I66" s="53"/>
      <c r="J66" s="53"/>
    </row>
    <row r="67" spans="1:10" x14ac:dyDescent="0.3">
      <c r="A67" s="52"/>
      <c r="B67" s="53"/>
      <c r="C67" s="53"/>
      <c r="D67" s="53"/>
      <c r="E67" s="53"/>
      <c r="F67" s="53"/>
      <c r="G67" s="53"/>
      <c r="H67" s="53"/>
      <c r="I67" s="53"/>
      <c r="J67" s="53"/>
    </row>
    <row r="68" spans="1:10" x14ac:dyDescent="0.3">
      <c r="A68" s="52"/>
      <c r="B68" s="53"/>
      <c r="C68" s="53"/>
      <c r="D68" s="53"/>
      <c r="E68" s="53"/>
      <c r="F68" s="53"/>
      <c r="G68" s="53"/>
      <c r="H68" s="53"/>
      <c r="I68" s="53"/>
      <c r="J68" s="53"/>
    </row>
    <row r="69" spans="1:10" x14ac:dyDescent="0.3">
      <c r="A69" s="52"/>
      <c r="B69" s="50"/>
      <c r="C69" s="54"/>
      <c r="D69" s="54"/>
      <c r="E69" s="54"/>
      <c r="F69" s="54"/>
      <c r="G69" s="54"/>
      <c r="H69" s="54"/>
      <c r="I69" s="54"/>
      <c r="J69" s="54"/>
    </row>
    <row r="70" spans="1:10" x14ac:dyDescent="0.3">
      <c r="A70" s="52"/>
      <c r="B70" s="51"/>
      <c r="C70" s="51"/>
      <c r="D70" s="51"/>
      <c r="E70" s="51"/>
      <c r="F70" s="51"/>
      <c r="G70" s="51"/>
      <c r="H70" s="51"/>
      <c r="I70" s="51"/>
      <c r="J70" s="51"/>
    </row>
    <row r="71" spans="1:10" x14ac:dyDescent="0.3">
      <c r="A71" s="52"/>
      <c r="B71" s="50"/>
      <c r="C71" s="50"/>
      <c r="D71" s="50"/>
      <c r="E71" s="50"/>
      <c r="F71" s="50"/>
      <c r="G71" s="50"/>
      <c r="H71" s="50"/>
      <c r="I71" s="50"/>
      <c r="J71" s="50"/>
    </row>
    <row r="72" spans="1:10" x14ac:dyDescent="0.3">
      <c r="A72" s="50"/>
      <c r="B72" s="52"/>
      <c r="C72" s="52"/>
      <c r="D72" s="52"/>
      <c r="E72" s="52"/>
      <c r="F72" s="52"/>
      <c r="G72" s="52"/>
      <c r="H72" s="52"/>
      <c r="I72" s="52"/>
      <c r="J72" s="52"/>
    </row>
    <row r="73" spans="1:10" x14ac:dyDescent="0.3">
      <c r="A73" s="52"/>
      <c r="B73" s="51"/>
      <c r="C73" s="51"/>
      <c r="D73" s="51"/>
      <c r="E73" s="51"/>
      <c r="F73" s="51"/>
      <c r="G73" s="51"/>
      <c r="H73" s="51"/>
      <c r="I73" s="51"/>
      <c r="J73" s="51"/>
    </row>
    <row r="74" spans="1:10" x14ac:dyDescent="0.3">
      <c r="A74" s="52"/>
      <c r="B74" s="51"/>
      <c r="C74" s="51"/>
      <c r="D74" s="51"/>
      <c r="E74" s="51"/>
      <c r="F74" s="51"/>
      <c r="G74" s="51"/>
      <c r="H74" s="51"/>
      <c r="I74" s="51"/>
      <c r="J74" s="51"/>
    </row>
    <row r="75" spans="1:10" x14ac:dyDescent="0.3">
      <c r="A75" s="52"/>
      <c r="B75" s="51"/>
      <c r="C75" s="51"/>
      <c r="D75" s="51"/>
      <c r="E75" s="51"/>
      <c r="F75" s="51"/>
      <c r="G75" s="51"/>
      <c r="H75" s="51"/>
      <c r="I75" s="51"/>
      <c r="J75" s="51"/>
    </row>
    <row r="76" spans="1:10" x14ac:dyDescent="0.3">
      <c r="A76" s="52"/>
      <c r="B76" s="51"/>
      <c r="C76" s="51"/>
      <c r="D76" s="51"/>
      <c r="E76" s="51"/>
      <c r="F76" s="51"/>
      <c r="G76" s="51"/>
      <c r="H76" s="51"/>
      <c r="I76" s="51"/>
      <c r="J76" s="51"/>
    </row>
    <row r="77" spans="1:10" x14ac:dyDescent="0.3">
      <c r="A77" s="52"/>
      <c r="B77" s="55"/>
      <c r="C77" s="55"/>
      <c r="D77" s="55"/>
      <c r="E77" s="55"/>
      <c r="F77" s="55"/>
      <c r="G77" s="55"/>
      <c r="H77" s="55"/>
      <c r="I77" s="55"/>
      <c r="J77" s="55"/>
    </row>
    <row r="78" spans="1:10" x14ac:dyDescent="0.3">
      <c r="A78" s="52"/>
      <c r="B78" s="55"/>
      <c r="C78" s="55"/>
      <c r="D78" s="55"/>
      <c r="E78" s="55"/>
      <c r="F78" s="55"/>
      <c r="G78" s="55"/>
      <c r="H78" s="55"/>
      <c r="I78" s="55"/>
      <c r="J78" s="55"/>
    </row>
    <row r="79" spans="1:10" x14ac:dyDescent="0.3">
      <c r="A79" s="52"/>
      <c r="B79" s="55"/>
      <c r="C79" s="55"/>
      <c r="D79" s="55"/>
      <c r="E79" s="55"/>
      <c r="F79" s="55"/>
      <c r="G79" s="55"/>
      <c r="H79" s="55"/>
      <c r="I79" s="55"/>
      <c r="J79" s="55"/>
    </row>
    <row r="80" spans="1:10" x14ac:dyDescent="0.3">
      <c r="A80" s="52"/>
      <c r="B80" s="55"/>
      <c r="C80" s="55"/>
      <c r="D80" s="55"/>
      <c r="E80" s="55"/>
      <c r="F80" s="55"/>
      <c r="G80" s="55"/>
      <c r="H80" s="55"/>
      <c r="I80" s="55"/>
      <c r="J80" s="55"/>
    </row>
    <row r="81" spans="1:1" x14ac:dyDescent="0.3">
      <c r="A81" s="5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M96"/>
  <sheetViews>
    <sheetView showGridLines="0" zoomScaleNormal="100" workbookViewId="0">
      <selection activeCell="I21" sqref="I21"/>
    </sheetView>
  </sheetViews>
  <sheetFormatPr baseColWidth="10" defaultColWidth="11.453125" defaultRowHeight="13" x14ac:dyDescent="0.3"/>
  <cols>
    <col min="1" max="1" width="17.453125" style="35" customWidth="1"/>
    <col min="2" max="2" width="13.453125" style="35" customWidth="1"/>
    <col min="3" max="16384" width="11.453125" style="35"/>
  </cols>
  <sheetData>
    <row r="1" spans="1:13" ht="24" customHeight="1" x14ac:dyDescent="0.3">
      <c r="A1" s="38" t="s">
        <v>132</v>
      </c>
    </row>
    <row r="2" spans="1:13" x14ac:dyDescent="0.3">
      <c r="M2" s="42" t="s">
        <v>65</v>
      </c>
    </row>
    <row r="4" spans="1:13" x14ac:dyDescent="0.3">
      <c r="A4" s="35" t="s">
        <v>65</v>
      </c>
      <c r="C4" s="43"/>
      <c r="D4" s="43"/>
      <c r="E4" s="43"/>
      <c r="F4" s="43"/>
      <c r="G4" s="43"/>
      <c r="H4" s="43"/>
      <c r="I4" s="43"/>
      <c r="J4" s="43"/>
      <c r="K4" s="43"/>
    </row>
    <row r="5" spans="1:13" x14ac:dyDescent="0.3">
      <c r="A5" s="42" t="s">
        <v>30</v>
      </c>
      <c r="C5" s="42">
        <v>2014</v>
      </c>
      <c r="D5" s="42">
        <v>2015</v>
      </c>
      <c r="E5" s="42">
        <v>2016</v>
      </c>
      <c r="F5" s="42">
        <v>2017</v>
      </c>
      <c r="G5" s="42">
        <v>2018</v>
      </c>
      <c r="H5" s="42">
        <v>2019</v>
      </c>
      <c r="I5" s="42">
        <v>2020</v>
      </c>
      <c r="J5" s="42">
        <v>2021</v>
      </c>
      <c r="K5" s="42">
        <v>2022</v>
      </c>
    </row>
    <row r="6" spans="1:13" x14ac:dyDescent="0.3">
      <c r="A6" s="44" t="s">
        <v>29</v>
      </c>
      <c r="B6" s="44" t="s">
        <v>27</v>
      </c>
      <c r="C6" s="45">
        <v>20556.067476</v>
      </c>
      <c r="D6" s="45">
        <v>21718.349774999999</v>
      </c>
      <c r="E6" s="45">
        <v>21793.180059999999</v>
      </c>
      <c r="F6" s="45">
        <v>22218.030773999999</v>
      </c>
      <c r="G6" s="45">
        <v>22696.573219999998</v>
      </c>
      <c r="H6" s="45">
        <v>23443.203732999998</v>
      </c>
      <c r="I6" s="45">
        <v>23793.444012</v>
      </c>
      <c r="J6" s="45">
        <v>2759.1212989999999</v>
      </c>
      <c r="K6" s="45">
        <v>2822.2184659999998</v>
      </c>
    </row>
    <row r="7" spans="1:13" ht="14.5" customHeight="1" x14ac:dyDescent="0.3">
      <c r="A7" s="42"/>
      <c r="B7" s="44" t="s">
        <v>66</v>
      </c>
      <c r="C7" s="45">
        <v>85846.041823000007</v>
      </c>
      <c r="D7" s="45">
        <v>89625.207689999996</v>
      </c>
      <c r="E7" s="45">
        <v>89169.310049000007</v>
      </c>
      <c r="F7" s="45">
        <v>90346.126078999994</v>
      </c>
      <c r="G7" s="45">
        <v>92004.083683000004</v>
      </c>
      <c r="H7" s="45">
        <v>94921.253150999997</v>
      </c>
      <c r="I7" s="45">
        <v>96353.413889000003</v>
      </c>
      <c r="J7" s="45">
        <v>11291.173892000001</v>
      </c>
      <c r="K7" s="45">
        <v>11500.956725</v>
      </c>
    </row>
    <row r="8" spans="1:13" x14ac:dyDescent="0.3">
      <c r="A8" s="42"/>
      <c r="B8" s="44" t="s">
        <v>28</v>
      </c>
      <c r="C8" s="46">
        <v>23.945271138281633</v>
      </c>
      <c r="D8" s="46">
        <v>24.232412213894641</v>
      </c>
      <c r="E8" s="46">
        <v>24.440225059523605</v>
      </c>
      <c r="F8" s="46">
        <v>24.592123357422345</v>
      </c>
      <c r="G8" s="46">
        <v>24.669093274382277</v>
      </c>
      <c r="H8" s="46">
        <v>24.697528693291407</v>
      </c>
      <c r="I8" s="46">
        <v>24.693929412205634</v>
      </c>
      <c r="J8" s="46">
        <v>24.436088978798626</v>
      </c>
      <c r="K8" s="46">
        <v>24.538988655311194</v>
      </c>
    </row>
    <row r="9" spans="1:13" x14ac:dyDescent="0.3">
      <c r="A9" s="42" t="s">
        <v>67</v>
      </c>
      <c r="B9" s="44" t="s">
        <v>27</v>
      </c>
      <c r="C9" s="46"/>
      <c r="D9" s="47">
        <v>5.6542055057807517</v>
      </c>
      <c r="E9" s="47">
        <v>0.34454866863842248</v>
      </c>
      <c r="F9" s="47">
        <v>1.9494663597984241</v>
      </c>
      <c r="G9" s="47">
        <v>2.1538472552661947</v>
      </c>
      <c r="H9" s="47">
        <v>3.2896178016075028</v>
      </c>
      <c r="I9" s="47">
        <v>1.493994946206878</v>
      </c>
      <c r="J9" s="47">
        <v>-88.403859073077172</v>
      </c>
      <c r="K9" s="47">
        <v>2.2868573057251318</v>
      </c>
    </row>
    <row r="10" spans="1:13" x14ac:dyDescent="0.3">
      <c r="A10" s="42"/>
      <c r="B10" s="44" t="s">
        <v>66</v>
      </c>
      <c r="C10" s="46"/>
      <c r="D10" s="47">
        <v>4.4022598907844657</v>
      </c>
      <c r="E10" s="47">
        <v>-0.508671224034285</v>
      </c>
      <c r="F10" s="47">
        <v>1.3197545538406796</v>
      </c>
      <c r="G10" s="47">
        <v>1.835117537358788</v>
      </c>
      <c r="H10" s="47">
        <v>3.1706956378709128</v>
      </c>
      <c r="I10" s="47">
        <v>1.5087882749732939</v>
      </c>
      <c r="J10" s="47">
        <v>-88.281500949195703</v>
      </c>
      <c r="K10" s="47">
        <v>1.8579364289893263</v>
      </c>
    </row>
    <row r="11" spans="1:13" x14ac:dyDescent="0.3">
      <c r="A11" s="42"/>
      <c r="B11" s="44" t="s">
        <v>28</v>
      </c>
      <c r="C11" s="46"/>
      <c r="D11" s="47">
        <v>1.1991556660803537</v>
      </c>
      <c r="E11" s="47">
        <v>0.85758216637552565</v>
      </c>
      <c r="F11" s="47">
        <v>0.62150940725298476</v>
      </c>
      <c r="G11" s="47">
        <v>0.31298605590599493</v>
      </c>
      <c r="H11" s="47">
        <v>0.11526738576426165</v>
      </c>
      <c r="I11" s="47">
        <v>-1.4573446317123206E-2</v>
      </c>
      <c r="J11" s="47">
        <v>-1.0441450167892774</v>
      </c>
      <c r="K11" s="47">
        <v>0.42109715921334612</v>
      </c>
    </row>
    <row r="12" spans="1:13" x14ac:dyDescent="0.3">
      <c r="A12" s="35" t="s">
        <v>68</v>
      </c>
      <c r="C12" s="42">
        <v>2014</v>
      </c>
      <c r="D12" s="42">
        <v>2015</v>
      </c>
      <c r="E12" s="42">
        <v>2016</v>
      </c>
      <c r="F12" s="42">
        <v>2017</v>
      </c>
      <c r="G12" s="42">
        <v>2018</v>
      </c>
      <c r="H12" s="42">
        <v>2019</v>
      </c>
      <c r="I12" s="42">
        <v>2020</v>
      </c>
      <c r="J12" s="42">
        <v>2021</v>
      </c>
      <c r="K12" s="42">
        <v>2022</v>
      </c>
    </row>
    <row r="13" spans="1:13" x14ac:dyDescent="0.3">
      <c r="B13" s="44" t="s">
        <v>27</v>
      </c>
      <c r="C13" s="48">
        <v>100</v>
      </c>
      <c r="D13" s="48">
        <v>105.65420550578075</v>
      </c>
      <c r="E13" s="48">
        <v>106.01823566421143</v>
      </c>
      <c r="F13" s="48">
        <v>108.08502550373706</v>
      </c>
      <c r="G13" s="48">
        <v>110.41301185890306</v>
      </c>
      <c r="H13" s="48">
        <v>114.04517795230456</v>
      </c>
      <c r="I13" s="48">
        <v>115.74900714730462</v>
      </c>
      <c r="J13" s="48">
        <v>13.422417990315417</v>
      </c>
      <c r="K13" s="48">
        <v>13.729369536731909</v>
      </c>
    </row>
    <row r="14" spans="1:13" ht="14.5" customHeight="1" x14ac:dyDescent="0.3">
      <c r="B14" s="44" t="s">
        <v>66</v>
      </c>
      <c r="C14" s="48">
        <v>100</v>
      </c>
      <c r="D14" s="48">
        <v>104.40225989078446</v>
      </c>
      <c r="E14" s="48">
        <v>103.87119563747858</v>
      </c>
      <c r="F14" s="48">
        <v>105.24204047203294</v>
      </c>
      <c r="G14" s="48">
        <v>107.17335561340946</v>
      </c>
      <c r="H14" s="48">
        <v>110.57149652480372</v>
      </c>
      <c r="I14" s="48">
        <v>112.23978629983247</v>
      </c>
      <c r="J14" s="48">
        <v>13.152818292170638</v>
      </c>
      <c r="K14" s="48">
        <v>13.397189294659647</v>
      </c>
    </row>
    <row r="15" spans="1:13" x14ac:dyDescent="0.3">
      <c r="B15" s="44" t="s">
        <v>28</v>
      </c>
      <c r="C15" s="48">
        <v>100</v>
      </c>
      <c r="D15" s="48">
        <v>101.19915566608036</v>
      </c>
      <c r="E15" s="48">
        <v>102.06702157759526</v>
      </c>
      <c r="F15" s="48">
        <v>102.70137771840295</v>
      </c>
      <c r="G15" s="48">
        <v>103.0228187098849</v>
      </c>
      <c r="H15" s="48">
        <v>103.14157041975243</v>
      </c>
      <c r="I15" s="48">
        <v>103.12653913835668</v>
      </c>
      <c r="J15" s="48">
        <v>102.04974851895628</v>
      </c>
      <c r="K15" s="48">
        <v>102.47947711095398</v>
      </c>
    </row>
    <row r="17" spans="1:13" x14ac:dyDescent="0.3">
      <c r="A17" s="49"/>
      <c r="B17" s="49"/>
      <c r="C17" s="49"/>
      <c r="D17" s="49"/>
      <c r="E17" s="49"/>
      <c r="F17" s="49"/>
      <c r="G17" s="49"/>
      <c r="H17" s="49"/>
      <c r="I17" s="49"/>
      <c r="J17" s="49"/>
      <c r="K17" s="49"/>
      <c r="M17" s="42" t="s">
        <v>61</v>
      </c>
    </row>
    <row r="19" spans="1:13" x14ac:dyDescent="0.3">
      <c r="A19" s="35" t="s">
        <v>61</v>
      </c>
      <c r="C19" s="43"/>
      <c r="D19" s="43"/>
      <c r="E19" s="43"/>
      <c r="F19" s="43"/>
      <c r="G19" s="43"/>
      <c r="H19" s="43"/>
      <c r="I19" s="43"/>
      <c r="J19" s="43"/>
      <c r="K19" s="43"/>
    </row>
    <row r="20" spans="1:13" x14ac:dyDescent="0.3">
      <c r="A20" s="42" t="s">
        <v>30</v>
      </c>
      <c r="C20" s="42">
        <v>2014</v>
      </c>
      <c r="D20" s="42">
        <v>2015</v>
      </c>
      <c r="E20" s="42">
        <v>2016</v>
      </c>
      <c r="F20" s="42">
        <v>2017</v>
      </c>
      <c r="G20" s="42">
        <v>2018</v>
      </c>
      <c r="H20" s="42">
        <v>2019</v>
      </c>
      <c r="I20" s="42">
        <v>2020</v>
      </c>
      <c r="J20" s="42">
        <v>2021</v>
      </c>
      <c r="K20" s="42">
        <v>2022</v>
      </c>
    </row>
    <row r="21" spans="1:13" x14ac:dyDescent="0.3">
      <c r="A21" s="44" t="s">
        <v>29</v>
      </c>
      <c r="B21" s="44" t="s">
        <v>27</v>
      </c>
      <c r="C21" s="45">
        <v>59.072177000000003</v>
      </c>
      <c r="D21" s="45">
        <v>60.038451000000002</v>
      </c>
      <c r="E21" s="45">
        <v>68.857061999999999</v>
      </c>
      <c r="F21" s="45">
        <v>63.542954000000002</v>
      </c>
      <c r="G21" s="45">
        <v>70.678078999999997</v>
      </c>
      <c r="H21" s="45">
        <v>74.729536999999993</v>
      </c>
      <c r="I21" s="45">
        <v>84.026813000000004</v>
      </c>
      <c r="J21" s="45">
        <v>82.030301999999992</v>
      </c>
      <c r="K21" s="45">
        <v>83.062495999999996</v>
      </c>
    </row>
    <row r="22" spans="1:13" x14ac:dyDescent="0.3">
      <c r="A22" s="42"/>
      <c r="B22" s="44" t="s">
        <v>66</v>
      </c>
      <c r="C22" s="45">
        <v>322.03548699999999</v>
      </c>
      <c r="D22" s="45">
        <v>329.67839199999997</v>
      </c>
      <c r="E22" s="45">
        <v>376.07691299999999</v>
      </c>
      <c r="F22" s="45">
        <v>354.87354699999997</v>
      </c>
      <c r="G22" s="45">
        <v>389.81822</v>
      </c>
      <c r="H22" s="45">
        <v>410.20916099999999</v>
      </c>
      <c r="I22" s="45">
        <v>462.35875700000003</v>
      </c>
      <c r="J22" s="45">
        <v>451.87295</v>
      </c>
      <c r="K22" s="45">
        <v>453.641727</v>
      </c>
    </row>
    <row r="23" spans="1:13" x14ac:dyDescent="0.3">
      <c r="A23" s="42"/>
      <c r="B23" s="44" t="s">
        <v>28</v>
      </c>
      <c r="C23" s="46">
        <v>18.343374995812187</v>
      </c>
      <c r="D23" s="46">
        <v>18.211218101306443</v>
      </c>
      <c r="E23" s="46">
        <v>18.309303129171344</v>
      </c>
      <c r="F23" s="46">
        <v>17.905801809454118</v>
      </c>
      <c r="G23" s="46">
        <v>18.131035281008671</v>
      </c>
      <c r="H23" s="46">
        <v>18.217422745466184</v>
      </c>
      <c r="I23" s="46">
        <v>18.173509580570137</v>
      </c>
      <c r="J23" s="46">
        <v>18.153399534094703</v>
      </c>
      <c r="K23" s="46">
        <v>18.310153377932096</v>
      </c>
    </row>
    <row r="24" spans="1:13" x14ac:dyDescent="0.3">
      <c r="A24" s="42" t="s">
        <v>67</v>
      </c>
      <c r="B24" s="44" t="s">
        <v>27</v>
      </c>
      <c r="C24" s="46"/>
      <c r="D24" s="47">
        <v>1.6357514638405846</v>
      </c>
      <c r="E24" s="47">
        <v>14.688272020875415</v>
      </c>
      <c r="F24" s="47">
        <v>-7.7175932949332005</v>
      </c>
      <c r="G24" s="47">
        <v>11.228821688082036</v>
      </c>
      <c r="H24" s="47">
        <v>5.7322695485257924</v>
      </c>
      <c r="I24" s="47">
        <v>12.441233243556704</v>
      </c>
      <c r="J24" s="47">
        <v>-2.3760403717799083</v>
      </c>
      <c r="K24" s="47">
        <v>1.2583081798235973</v>
      </c>
    </row>
    <row r="25" spans="1:13" x14ac:dyDescent="0.3">
      <c r="A25" s="42"/>
      <c r="B25" s="44" t="s">
        <v>66</v>
      </c>
      <c r="C25" s="46"/>
      <c r="D25" s="47">
        <v>2.3733114232842301</v>
      </c>
      <c r="E25" s="47">
        <v>14.073873849760844</v>
      </c>
      <c r="F25" s="47">
        <v>-5.6380397910785973</v>
      </c>
      <c r="G25" s="47">
        <v>9.8470774436168362</v>
      </c>
      <c r="H25" s="47">
        <v>5.2308845389525294</v>
      </c>
      <c r="I25" s="47">
        <v>12.71292817373233</v>
      </c>
      <c r="J25" s="47">
        <v>-2.2678941063075886</v>
      </c>
      <c r="K25" s="47">
        <v>0.39143237053689273</v>
      </c>
    </row>
    <row r="26" spans="1:13" x14ac:dyDescent="0.3">
      <c r="A26" s="42"/>
      <c r="B26" s="44" t="s">
        <v>28</v>
      </c>
      <c r="C26" s="46"/>
      <c r="D26" s="47">
        <v>-0.72046117214479288</v>
      </c>
      <c r="E26" s="47">
        <v>0.53859674470575492</v>
      </c>
      <c r="F26" s="47">
        <v>-2.2038049010961291</v>
      </c>
      <c r="G26" s="47">
        <v>1.2578798422510751</v>
      </c>
      <c r="H26" s="47">
        <v>0.47646184080838427</v>
      </c>
      <c r="I26" s="47">
        <v>-0.24105036980038852</v>
      </c>
      <c r="J26" s="47">
        <v>-0.11065582234558446</v>
      </c>
      <c r="K26" s="47">
        <v>0.86349580717919316</v>
      </c>
    </row>
    <row r="27" spans="1:13" x14ac:dyDescent="0.3">
      <c r="A27" s="35" t="s">
        <v>68</v>
      </c>
      <c r="C27" s="42">
        <v>2014</v>
      </c>
      <c r="D27" s="42">
        <v>2015</v>
      </c>
      <c r="E27" s="42">
        <v>2016</v>
      </c>
      <c r="F27" s="42">
        <v>2017</v>
      </c>
      <c r="G27" s="42">
        <v>2018</v>
      </c>
      <c r="H27" s="42">
        <v>2019</v>
      </c>
      <c r="I27" s="42">
        <v>2020</v>
      </c>
      <c r="J27" s="42">
        <v>2021</v>
      </c>
      <c r="K27" s="42">
        <v>2022</v>
      </c>
    </row>
    <row r="28" spans="1:13" x14ac:dyDescent="0.3">
      <c r="B28" s="44" t="s">
        <v>27</v>
      </c>
      <c r="C28" s="48">
        <v>100</v>
      </c>
      <c r="D28" s="48">
        <v>101.63575146384059</v>
      </c>
      <c r="E28" s="48">
        <v>116.56428710931036</v>
      </c>
      <c r="F28" s="48">
        <v>107.56832950307553</v>
      </c>
      <c r="G28" s="48">
        <v>119.64698541582443</v>
      </c>
      <c r="H28" s="48">
        <v>126.50547312654481</v>
      </c>
      <c r="I28" s="48">
        <v>142.2443141040832</v>
      </c>
      <c r="J28" s="48">
        <v>138.86453177440876</v>
      </c>
      <c r="K28" s="48">
        <v>140.61187553659991</v>
      </c>
    </row>
    <row r="29" spans="1:13" x14ac:dyDescent="0.3">
      <c r="B29" s="44" t="s">
        <v>66</v>
      </c>
      <c r="C29" s="48">
        <v>100</v>
      </c>
      <c r="D29" s="48">
        <v>102.37331142328424</v>
      </c>
      <c r="E29" s="48">
        <v>116.78120212882004</v>
      </c>
      <c r="F29" s="48">
        <v>110.19703148429724</v>
      </c>
      <c r="G29" s="48">
        <v>121.04821851512284</v>
      </c>
      <c r="H29" s="48">
        <v>127.38011106210789</v>
      </c>
      <c r="I29" s="48">
        <v>143.57385308905415</v>
      </c>
      <c r="J29" s="48">
        <v>140.31775013664875</v>
      </c>
      <c r="K29" s="48">
        <v>140.8669992322927</v>
      </c>
    </row>
    <row r="30" spans="1:13" x14ac:dyDescent="0.3">
      <c r="B30" s="44" t="s">
        <v>28</v>
      </c>
      <c r="C30" s="48">
        <v>100</v>
      </c>
      <c r="D30" s="48">
        <v>99.279538827855205</v>
      </c>
      <c r="E30" s="48">
        <v>99.814255192140905</v>
      </c>
      <c r="F30" s="48">
        <v>97.614543744223909</v>
      </c>
      <c r="G30" s="48">
        <v>98.842417413087873</v>
      </c>
      <c r="H30" s="48">
        <v>99.313363814593785</v>
      </c>
      <c r="I30" s="48">
        <v>99.073968583857493</v>
      </c>
      <c r="J30" s="48">
        <v>98.96433746919061</v>
      </c>
      <c r="K30" s="48">
        <v>99.818890373839736</v>
      </c>
    </row>
    <row r="32" spans="1:13" s="49" customFormat="1" x14ac:dyDescent="0.3"/>
    <row r="34" spans="1:13" x14ac:dyDescent="0.3">
      <c r="A34" s="42" t="s">
        <v>69</v>
      </c>
      <c r="C34" s="43"/>
      <c r="D34" s="43"/>
      <c r="E34" s="43"/>
      <c r="F34" s="43"/>
      <c r="G34" s="43"/>
      <c r="H34" s="43"/>
      <c r="I34" s="43"/>
      <c r="J34" s="43"/>
      <c r="K34" s="43"/>
    </row>
    <row r="35" spans="1:13" x14ac:dyDescent="0.3">
      <c r="A35" s="35" t="s">
        <v>69</v>
      </c>
      <c r="C35" s="43"/>
      <c r="D35" s="43"/>
      <c r="E35" s="43"/>
      <c r="F35" s="43"/>
      <c r="G35" s="43"/>
      <c r="H35" s="43"/>
      <c r="I35" s="43"/>
      <c r="J35" s="43"/>
      <c r="K35" s="43"/>
      <c r="M35" s="42" t="s">
        <v>145</v>
      </c>
    </row>
    <row r="36" spans="1:13" x14ac:dyDescent="0.3">
      <c r="A36" s="42" t="s">
        <v>25</v>
      </c>
      <c r="C36" s="42">
        <v>2014</v>
      </c>
      <c r="D36" s="42">
        <v>2015</v>
      </c>
      <c r="E36" s="42">
        <v>2016</v>
      </c>
      <c r="F36" s="42">
        <v>2017</v>
      </c>
      <c r="G36" s="42">
        <v>2018</v>
      </c>
      <c r="H36" s="42">
        <v>2019</v>
      </c>
      <c r="I36" s="42">
        <v>2020</v>
      </c>
      <c r="J36" s="42">
        <v>2021</v>
      </c>
      <c r="K36" s="42">
        <v>2022</v>
      </c>
    </row>
    <row r="37" spans="1:13" x14ac:dyDescent="0.3">
      <c r="A37" s="44" t="s">
        <v>29</v>
      </c>
      <c r="B37" s="44" t="s">
        <v>27</v>
      </c>
      <c r="C37" s="45">
        <v>29311.928551000001</v>
      </c>
      <c r="D37" s="45">
        <v>30428.661582000001</v>
      </c>
      <c r="E37" s="45">
        <v>31940.119030000002</v>
      </c>
      <c r="F37" s="45">
        <v>32722.913383999999</v>
      </c>
      <c r="G37" s="45">
        <v>33627.877290999997</v>
      </c>
      <c r="H37" s="45">
        <v>34525.962735000001</v>
      </c>
      <c r="I37" s="45">
        <v>35263.726095000005</v>
      </c>
      <c r="J37" s="45">
        <v>34298.171539000003</v>
      </c>
      <c r="K37" s="45">
        <v>36225.360058999999</v>
      </c>
    </row>
    <row r="38" spans="1:13" x14ac:dyDescent="0.3">
      <c r="A38" s="42"/>
      <c r="B38" s="44" t="s">
        <v>66</v>
      </c>
      <c r="C38" s="45">
        <v>83258.667608000003</v>
      </c>
      <c r="D38" s="45">
        <v>85330.781487999993</v>
      </c>
      <c r="E38" s="45">
        <v>86870.941365000006</v>
      </c>
      <c r="F38" s="45">
        <v>88373.029939999993</v>
      </c>
      <c r="G38" s="45">
        <v>90299.279731999995</v>
      </c>
      <c r="H38" s="45">
        <v>92742.39228</v>
      </c>
      <c r="I38" s="45">
        <v>94811.636094999994</v>
      </c>
      <c r="J38" s="45">
        <v>90903.681937000001</v>
      </c>
      <c r="K38" s="45">
        <v>94597.095631999997</v>
      </c>
    </row>
    <row r="39" spans="1:13" x14ac:dyDescent="0.3">
      <c r="A39" s="42"/>
      <c r="B39" s="44" t="s">
        <v>28</v>
      </c>
      <c r="C39" s="46">
        <v>35.205858312562682</v>
      </c>
      <c r="D39" s="46">
        <v>35.659654173305746</v>
      </c>
      <c r="E39" s="46">
        <v>36.767322338317108</v>
      </c>
      <c r="F39" s="46">
        <v>37.028167311018869</v>
      </c>
      <c r="G39" s="46">
        <v>37.240471231669247</v>
      </c>
      <c r="H39" s="46">
        <v>37.22781123734886</v>
      </c>
      <c r="I39" s="46">
        <v>37.193458047350035</v>
      </c>
      <c r="J39" s="46">
        <v>37.730233592485341</v>
      </c>
      <c r="K39" s="46">
        <v>38.294368148387214</v>
      </c>
    </row>
    <row r="40" spans="1:13" x14ac:dyDescent="0.3">
      <c r="A40" s="42" t="s">
        <v>67</v>
      </c>
      <c r="B40" s="44" t="s">
        <v>27</v>
      </c>
      <c r="C40" s="46"/>
      <c r="D40" s="47">
        <v>3.8098244851306529</v>
      </c>
      <c r="E40" s="47">
        <v>4.9672163329526731</v>
      </c>
      <c r="F40" s="47">
        <v>2.4508185247047898</v>
      </c>
      <c r="G40" s="47">
        <v>2.7655358689501197</v>
      </c>
      <c r="H40" s="47">
        <v>2.6706575506636687</v>
      </c>
      <c r="I40" s="47">
        <v>2.1368364603258749</v>
      </c>
      <c r="J40" s="47">
        <v>-2.7380956663479394</v>
      </c>
      <c r="K40" s="47">
        <v>5.6189249558350696</v>
      </c>
    </row>
    <row r="41" spans="1:13" x14ac:dyDescent="0.3">
      <c r="A41" s="42"/>
      <c r="B41" s="44" t="s">
        <v>66</v>
      </c>
      <c r="C41" s="46"/>
      <c r="D41" s="47">
        <v>2.4887665627270739</v>
      </c>
      <c r="E41" s="47">
        <v>1.8049288312408152</v>
      </c>
      <c r="F41" s="47">
        <v>1.7291036005800287</v>
      </c>
      <c r="G41" s="47">
        <v>2.1796806031294969</v>
      </c>
      <c r="H41" s="47">
        <v>2.7055725751644388</v>
      </c>
      <c r="I41" s="47">
        <v>2.2311736457613751</v>
      </c>
      <c r="J41" s="47">
        <v>-4.1218085869589638</v>
      </c>
      <c r="K41" s="47">
        <v>4.062996807499708</v>
      </c>
    </row>
    <row r="42" spans="1:13" x14ac:dyDescent="0.3">
      <c r="A42" s="42"/>
      <c r="B42" s="44" t="s">
        <v>28</v>
      </c>
      <c r="C42" s="46"/>
      <c r="D42" s="47">
        <v>1.2889782624079249</v>
      </c>
      <c r="E42" s="47">
        <v>3.1062223980863557</v>
      </c>
      <c r="F42" s="47">
        <v>0.70944783604740547</v>
      </c>
      <c r="G42" s="47">
        <v>0.57335789499686207</v>
      </c>
      <c r="H42" s="47">
        <v>-3.3995258120200766E-2</v>
      </c>
      <c r="I42" s="47">
        <v>-9.2278296405345905E-2</v>
      </c>
      <c r="J42" s="47">
        <v>1.4431988132212581</v>
      </c>
      <c r="K42" s="47">
        <v>1.4951790704371026</v>
      </c>
    </row>
    <row r="43" spans="1:13" x14ac:dyDescent="0.3">
      <c r="A43" s="35" t="s">
        <v>68</v>
      </c>
      <c r="C43" s="42">
        <v>2014</v>
      </c>
      <c r="D43" s="42">
        <v>2015</v>
      </c>
      <c r="E43" s="42">
        <v>2016</v>
      </c>
      <c r="F43" s="42">
        <v>2017</v>
      </c>
      <c r="G43" s="42">
        <v>2018</v>
      </c>
      <c r="H43" s="42">
        <v>2019</v>
      </c>
      <c r="I43" s="42">
        <v>2020</v>
      </c>
      <c r="J43" s="42">
        <v>2021</v>
      </c>
      <c r="K43" s="42">
        <v>2022</v>
      </c>
    </row>
    <row r="44" spans="1:13" x14ac:dyDescent="0.3">
      <c r="B44" s="44" t="s">
        <v>27</v>
      </c>
      <c r="C44" s="48">
        <v>100</v>
      </c>
      <c r="D44" s="48">
        <v>103.80982448513065</v>
      </c>
      <c r="E44" s="48">
        <v>108.96628304216559</v>
      </c>
      <c r="F44" s="48">
        <v>111.6368488926452</v>
      </c>
      <c r="G44" s="48">
        <v>114.72420599173697</v>
      </c>
      <c r="H44" s="48">
        <v>117.78809666149421</v>
      </c>
      <c r="I44" s="48">
        <v>120.3050356568809</v>
      </c>
      <c r="J44" s="48">
        <v>117.0109686891615</v>
      </c>
      <c r="K44" s="48">
        <v>123.58572720990118</v>
      </c>
    </row>
    <row r="45" spans="1:13" x14ac:dyDescent="0.3">
      <c r="B45" s="44" t="s">
        <v>66</v>
      </c>
      <c r="C45" s="48">
        <v>100</v>
      </c>
      <c r="D45" s="48">
        <v>102.48876656272708</v>
      </c>
      <c r="E45" s="48">
        <v>104.33861585920083</v>
      </c>
      <c r="F45" s="48">
        <v>106.14273862281766</v>
      </c>
      <c r="G45" s="48">
        <v>108.45631130820965</v>
      </c>
      <c r="H45" s="48">
        <v>111.39067552299953</v>
      </c>
      <c r="I45" s="48">
        <v>113.87599491910427</v>
      </c>
      <c r="J45" s="48">
        <v>109.18224438204366</v>
      </c>
      <c r="K45" s="48">
        <v>113.61831548564263</v>
      </c>
    </row>
    <row r="46" spans="1:13" x14ac:dyDescent="0.3">
      <c r="B46" s="44" t="s">
        <v>28</v>
      </c>
      <c r="C46" s="48">
        <v>100</v>
      </c>
      <c r="D46" s="48">
        <v>101.28897826240792</v>
      </c>
      <c r="E46" s="48">
        <v>104.43523919198765</v>
      </c>
      <c r="F46" s="48">
        <v>105.17615273650614</v>
      </c>
      <c r="G46" s="48">
        <v>105.77918851187486</v>
      </c>
      <c r="H46" s="48">
        <v>105.7432286037028</v>
      </c>
      <c r="I46" s="48">
        <v>105.64565055378327</v>
      </c>
      <c r="J46" s="48">
        <v>107.17032732879537</v>
      </c>
      <c r="K46" s="48">
        <v>108.77271563273445</v>
      </c>
    </row>
    <row r="47" spans="1:13" x14ac:dyDescent="0.3">
      <c r="B47" s="44"/>
      <c r="C47" s="48"/>
      <c r="D47" s="48"/>
      <c r="E47" s="48"/>
      <c r="F47" s="48"/>
      <c r="G47" s="48"/>
      <c r="H47" s="48"/>
      <c r="I47" s="48"/>
      <c r="J47" s="48"/>
      <c r="K47" s="48"/>
    </row>
    <row r="48" spans="1:13" x14ac:dyDescent="0.3">
      <c r="B48" s="44"/>
      <c r="C48" s="48"/>
      <c r="D48" s="48"/>
      <c r="E48" s="48"/>
      <c r="F48" s="48"/>
      <c r="G48" s="48"/>
      <c r="H48" s="48"/>
      <c r="I48" s="48"/>
      <c r="J48" s="48"/>
      <c r="K48" s="48"/>
    </row>
    <row r="49" spans="1:13" x14ac:dyDescent="0.3">
      <c r="B49" s="44"/>
      <c r="C49" s="48"/>
      <c r="D49" s="48"/>
      <c r="E49" s="48"/>
      <c r="F49" s="48"/>
      <c r="G49" s="48"/>
      <c r="H49" s="48"/>
      <c r="I49" s="48"/>
      <c r="J49" s="48"/>
      <c r="K49" s="48"/>
    </row>
    <row r="50" spans="1:13" x14ac:dyDescent="0.3">
      <c r="B50" s="44"/>
      <c r="C50" s="48"/>
      <c r="D50" s="48"/>
      <c r="E50" s="48"/>
      <c r="F50" s="48"/>
      <c r="G50" s="48"/>
      <c r="H50" s="48"/>
      <c r="I50" s="48"/>
      <c r="J50" s="48"/>
      <c r="K50" s="48"/>
    </row>
    <row r="51" spans="1:13" x14ac:dyDescent="0.3">
      <c r="B51" s="44"/>
      <c r="C51" s="48"/>
      <c r="D51" s="48"/>
      <c r="E51" s="48"/>
      <c r="F51" s="48"/>
      <c r="G51" s="48"/>
      <c r="H51" s="48"/>
      <c r="I51" s="48"/>
      <c r="J51" s="48"/>
      <c r="K51" s="48"/>
    </row>
    <row r="53" spans="1:13" ht="15" customHeight="1" x14ac:dyDescent="0.3">
      <c r="M53" s="42" t="s">
        <v>70</v>
      </c>
    </row>
    <row r="54" spans="1:13" x14ac:dyDescent="0.3">
      <c r="A54" s="35" t="s">
        <v>70</v>
      </c>
      <c r="C54" s="43"/>
      <c r="D54" s="46">
        <v>0.64366298289989032</v>
      </c>
      <c r="E54" s="46">
        <v>0.15200151808405593</v>
      </c>
      <c r="F54" s="46">
        <v>0.17504813388398333</v>
      </c>
      <c r="G54" s="46">
        <v>0.23230891179021285</v>
      </c>
      <c r="H54" s="46">
        <v>0.11570316164599603</v>
      </c>
      <c r="I54" s="46">
        <v>5.5081665085488396E-2</v>
      </c>
      <c r="J54" s="46">
        <v>0.38203123914939141</v>
      </c>
      <c r="K54" s="46">
        <v>0.32205862215388947</v>
      </c>
    </row>
    <row r="55" spans="1:13" x14ac:dyDescent="0.3">
      <c r="A55" s="42" t="s">
        <v>30</v>
      </c>
      <c r="C55" s="42">
        <v>2014</v>
      </c>
      <c r="D55" s="42">
        <v>2015</v>
      </c>
      <c r="E55" s="42">
        <v>2016</v>
      </c>
      <c r="F55" s="42">
        <v>2017</v>
      </c>
      <c r="G55" s="42">
        <v>2018</v>
      </c>
      <c r="H55" s="42">
        <v>2019</v>
      </c>
      <c r="I55" s="42">
        <v>2020</v>
      </c>
      <c r="J55" s="42">
        <v>2021</v>
      </c>
      <c r="K55" s="42">
        <v>2022</v>
      </c>
    </row>
    <row r="56" spans="1:13" x14ac:dyDescent="0.3">
      <c r="A56" s="44" t="s">
        <v>29</v>
      </c>
      <c r="B56" s="44" t="s">
        <v>27</v>
      </c>
      <c r="C56" s="45">
        <v>1013.852848</v>
      </c>
      <c r="D56" s="45">
        <v>1039.921374</v>
      </c>
      <c r="E56" s="45">
        <v>1045.686391</v>
      </c>
      <c r="F56" s="45">
        <v>1053.6099650000001</v>
      </c>
      <c r="G56" s="45">
        <v>1067.0455400000001</v>
      </c>
      <c r="H56" s="45">
        <v>1091.6584809999999</v>
      </c>
      <c r="I56" s="45">
        <v>1105.946551</v>
      </c>
      <c r="J56" s="45">
        <v>1116.2045669999998</v>
      </c>
      <c r="K56" s="45">
        <v>1160.099324</v>
      </c>
    </row>
    <row r="57" spans="1:13" x14ac:dyDescent="0.3">
      <c r="A57" s="42"/>
      <c r="B57" s="44" t="s">
        <v>66</v>
      </c>
      <c r="C57" s="45">
        <v>1929.60383</v>
      </c>
      <c r="D57" s="45">
        <v>1955.265586</v>
      </c>
      <c r="E57" s="45">
        <v>1960.5020030000001</v>
      </c>
      <c r="F57" s="45">
        <v>1968.8958029999999</v>
      </c>
      <c r="G57" s="45">
        <v>1985.384123</v>
      </c>
      <c r="H57" s="45">
        <v>2026.816503</v>
      </c>
      <c r="I57" s="45">
        <v>2051.2465569999999</v>
      </c>
      <c r="J57" s="45">
        <v>2055.7064260000002</v>
      </c>
      <c r="K57" s="45">
        <v>2123.9492559999999</v>
      </c>
    </row>
    <row r="58" spans="1:13" x14ac:dyDescent="0.3">
      <c r="A58" s="42"/>
      <c r="B58" s="44" t="s">
        <v>28</v>
      </c>
      <c r="C58" s="46">
        <v>52.542020918356073</v>
      </c>
      <c r="D58" s="46">
        <v>53.185683901255963</v>
      </c>
      <c r="E58" s="46">
        <v>53.337685419340019</v>
      </c>
      <c r="F58" s="46">
        <v>53.512733553224002</v>
      </c>
      <c r="G58" s="46">
        <v>53.745042465014215</v>
      </c>
      <c r="H58" s="46">
        <v>53.860745626660211</v>
      </c>
      <c r="I58" s="46">
        <v>53.9158272917457</v>
      </c>
      <c r="J58" s="46">
        <v>54.297858530895091</v>
      </c>
      <c r="K58" s="46">
        <v>54.619917153048981</v>
      </c>
    </row>
    <row r="59" spans="1:13" x14ac:dyDescent="0.3">
      <c r="A59" s="42" t="s">
        <v>67</v>
      </c>
      <c r="B59" s="44" t="s">
        <v>27</v>
      </c>
      <c r="C59" s="46"/>
      <c r="D59" s="47">
        <v>2.5712336905128419</v>
      </c>
      <c r="E59" s="47">
        <v>0.55437046916586574</v>
      </c>
      <c r="F59" s="47">
        <v>0.75773903803248999</v>
      </c>
      <c r="G59" s="47">
        <v>1.2751943742293603</v>
      </c>
      <c r="H59" s="47">
        <v>2.3066439132485295</v>
      </c>
      <c r="I59" s="146">
        <v>1.3088406538015018</v>
      </c>
      <c r="J59" s="146">
        <v>0.92753270858563219</v>
      </c>
      <c r="K59" s="146">
        <v>3.9325011111516428</v>
      </c>
    </row>
    <row r="60" spans="1:13" x14ac:dyDescent="0.3">
      <c r="A60" s="42"/>
      <c r="B60" s="44" t="s">
        <v>66</v>
      </c>
      <c r="C60" s="46"/>
      <c r="D60" s="47">
        <v>1.3298976505451865</v>
      </c>
      <c r="E60" s="47">
        <v>0.26781103485344904</v>
      </c>
      <c r="F60" s="47">
        <v>0.42814544372591357</v>
      </c>
      <c r="G60" s="47">
        <v>0.8374399485679751</v>
      </c>
      <c r="H60" s="47">
        <v>2.086869715538664</v>
      </c>
      <c r="I60" s="47">
        <v>1.2053411822846138</v>
      </c>
      <c r="J60" s="47">
        <v>0.21742237590993696</v>
      </c>
      <c r="K60" s="47">
        <v>3.3196778069515931</v>
      </c>
    </row>
    <row r="61" spans="1:13" ht="15" customHeight="1" x14ac:dyDescent="0.3">
      <c r="A61" s="42"/>
      <c r="B61" s="44" t="s">
        <v>28</v>
      </c>
      <c r="C61" s="46"/>
      <c r="D61" s="47">
        <v>1.2250442058558519</v>
      </c>
      <c r="E61" s="47">
        <v>0.28579404631940974</v>
      </c>
      <c r="F61" s="47">
        <v>0.32818847032405341</v>
      </c>
      <c r="G61" s="47">
        <v>0.43411894023159814</v>
      </c>
      <c r="H61" s="47">
        <v>0.21528155219396883</v>
      </c>
      <c r="I61" s="47">
        <v>0.10226680756946216</v>
      </c>
      <c r="J61" s="47">
        <v>0.70856974350439472</v>
      </c>
      <c r="K61" s="47">
        <v>0.59313319321909752</v>
      </c>
    </row>
    <row r="62" spans="1:13" x14ac:dyDescent="0.3">
      <c r="A62" s="35" t="s">
        <v>68</v>
      </c>
      <c r="C62" s="42">
        <v>2014</v>
      </c>
      <c r="D62" s="42">
        <v>2015</v>
      </c>
      <c r="E62" s="42">
        <v>2016</v>
      </c>
      <c r="F62" s="42">
        <v>2017</v>
      </c>
      <c r="G62" s="42">
        <v>2018</v>
      </c>
      <c r="H62" s="42">
        <v>2019</v>
      </c>
      <c r="I62" s="42">
        <v>2020</v>
      </c>
      <c r="J62" s="42">
        <v>2021</v>
      </c>
      <c r="K62" s="42">
        <v>2022</v>
      </c>
    </row>
    <row r="63" spans="1:13" x14ac:dyDescent="0.3">
      <c r="B63" s="44" t="s">
        <v>27</v>
      </c>
      <c r="C63" s="48">
        <v>100</v>
      </c>
      <c r="D63" s="48">
        <v>102.57123369051284</v>
      </c>
      <c r="E63" s="48">
        <v>103.13985831995215</v>
      </c>
      <c r="F63" s="48">
        <v>103.92138929021387</v>
      </c>
      <c r="G63" s="48">
        <v>105.24658900006365</v>
      </c>
      <c r="H63" s="48">
        <v>107.67425303913531</v>
      </c>
      <c r="I63" s="48">
        <v>109.08353743658863</v>
      </c>
      <c r="J63" s="48">
        <v>110.09532292599525</v>
      </c>
      <c r="K63" s="48">
        <v>114.42482272338599</v>
      </c>
    </row>
    <row r="64" spans="1:13" x14ac:dyDescent="0.3">
      <c r="B64" s="44" t="s">
        <v>66</v>
      </c>
      <c r="C64" s="48">
        <v>100</v>
      </c>
      <c r="D64" s="48">
        <v>101.32989765054519</v>
      </c>
      <c r="E64" s="48">
        <v>101.60127029805905</v>
      </c>
      <c r="F64" s="48">
        <v>102.03627150760785</v>
      </c>
      <c r="G64" s="48">
        <v>102.89076400724184</v>
      </c>
      <c r="H64" s="48">
        <v>105.03796020139534</v>
      </c>
      <c r="I64" s="48">
        <v>106.30402599273448</v>
      </c>
      <c r="J64" s="48">
        <v>106.5351547317358</v>
      </c>
      <c r="K64" s="48">
        <v>110.07177861996678</v>
      </c>
    </row>
    <row r="65" spans="1:13" x14ac:dyDescent="0.3">
      <c r="B65" s="44" t="s">
        <v>28</v>
      </c>
      <c r="C65" s="48">
        <v>100</v>
      </c>
      <c r="D65" s="48">
        <v>101.22504420585585</v>
      </c>
      <c r="E65" s="48">
        <v>101.51433935558039</v>
      </c>
      <c r="F65" s="48">
        <v>101.84749771307102</v>
      </c>
      <c r="G65" s="48">
        <v>102.2896369907954</v>
      </c>
      <c r="H65" s="48">
        <v>102.50984770904279</v>
      </c>
      <c r="I65" s="48">
        <v>102.61468125773912</v>
      </c>
      <c r="J65" s="48">
        <v>103.34177784152494</v>
      </c>
      <c r="K65" s="48">
        <v>103.95473222836576</v>
      </c>
    </row>
    <row r="68" spans="1:13" s="49" customFormat="1" x14ac:dyDescent="0.3"/>
    <row r="69" spans="1:13" ht="14.5" customHeight="1" x14ac:dyDescent="0.3">
      <c r="M69" s="42" t="s">
        <v>146</v>
      </c>
    </row>
    <row r="70" spans="1:13" x14ac:dyDescent="0.3">
      <c r="A70" s="35" t="s">
        <v>20</v>
      </c>
      <c r="C70" s="43"/>
      <c r="D70" s="43">
        <v>2.9854152020147628E-2</v>
      </c>
      <c r="E70" s="43">
        <v>1.9423070853397562E-2</v>
      </c>
      <c r="F70" s="43">
        <v>2.5732179973110725E-2</v>
      </c>
      <c r="G70" s="43">
        <v>3.2309629474893686E-2</v>
      </c>
      <c r="H70" s="43">
        <v>5.9794287849574967E-3</v>
      </c>
      <c r="I70" s="43">
        <v>3.3127610829017495E-2</v>
      </c>
      <c r="J70" s="43">
        <v>-0.17244796591094858</v>
      </c>
      <c r="K70" s="43">
        <v>3.3598760202288691E-2</v>
      </c>
    </row>
    <row r="71" spans="1:13" x14ac:dyDescent="0.3">
      <c r="A71" s="42" t="s">
        <v>30</v>
      </c>
      <c r="C71" s="42">
        <v>2014</v>
      </c>
      <c r="D71" s="42">
        <v>2015</v>
      </c>
      <c r="E71" s="42">
        <v>2016</v>
      </c>
      <c r="F71" s="42">
        <v>2017</v>
      </c>
      <c r="G71" s="42">
        <v>2018</v>
      </c>
      <c r="H71" s="42">
        <v>2019</v>
      </c>
      <c r="I71" s="42">
        <v>2020</v>
      </c>
      <c r="J71" s="42">
        <v>2021</v>
      </c>
      <c r="K71" s="42">
        <v>2022</v>
      </c>
    </row>
    <row r="72" spans="1:13" x14ac:dyDescent="0.3">
      <c r="A72" s="44" t="s">
        <v>29</v>
      </c>
      <c r="B72" s="44" t="s">
        <v>27</v>
      </c>
      <c r="C72" s="45">
        <v>6973.8587420000003</v>
      </c>
      <c r="D72" s="45">
        <v>7234.1384529999996</v>
      </c>
      <c r="E72" s="45">
        <v>7426.2889160000004</v>
      </c>
      <c r="F72" s="45">
        <v>7663.2360589999998</v>
      </c>
      <c r="G72" s="45">
        <v>7954.0907079999997</v>
      </c>
      <c r="H72" s="45">
        <v>8005.7612419999996</v>
      </c>
      <c r="I72" s="45">
        <v>8264.7013979999992</v>
      </c>
      <c r="J72" s="45">
        <v>6852.8352580000001</v>
      </c>
      <c r="K72" s="45">
        <v>7101.6057629999996</v>
      </c>
    </row>
    <row r="73" spans="1:13" x14ac:dyDescent="0.3">
      <c r="A73" s="42"/>
      <c r="B73" s="44" t="s">
        <v>66</v>
      </c>
      <c r="C73" s="45">
        <v>27068.661520000001</v>
      </c>
      <c r="D73" s="45">
        <v>27876.773455999999</v>
      </c>
      <c r="E73" s="45">
        <v>28418.226001999999</v>
      </c>
      <c r="F73" s="45">
        <v>29149.488907999999</v>
      </c>
      <c r="G73" s="45">
        <v>30091.298094000002</v>
      </c>
      <c r="H73" s="45">
        <v>30271.226868000002</v>
      </c>
      <c r="I73" s="45">
        <v>31274.040291000001</v>
      </c>
      <c r="J73" s="45">
        <v>25880.895657000001</v>
      </c>
      <c r="K73" s="45">
        <v>26750.461663999999</v>
      </c>
    </row>
    <row r="74" spans="1:13" x14ac:dyDescent="0.3">
      <c r="A74" s="42"/>
      <c r="B74" s="44" t="s">
        <v>28</v>
      </c>
      <c r="C74" s="46">
        <v>25.763589148459676</v>
      </c>
      <c r="D74" s="46">
        <v>25.950415188537452</v>
      </c>
      <c r="E74" s="46">
        <v>26.132134058886571</v>
      </c>
      <c r="F74" s="46">
        <v>26.289435410638863</v>
      </c>
      <c r="G74" s="46">
        <v>26.433192357314724</v>
      </c>
      <c r="H74" s="46">
        <v>26.446768335190818</v>
      </c>
      <c r="I74" s="46">
        <v>26.426714684441983</v>
      </c>
      <c r="J74" s="46">
        <v>26.478354338353494</v>
      </c>
      <c r="K74" s="46">
        <v>26.547600756203533</v>
      </c>
    </row>
    <row r="75" spans="1:13" x14ac:dyDescent="0.3">
      <c r="A75" s="42" t="s">
        <v>67</v>
      </c>
      <c r="B75" s="44" t="s">
        <v>27</v>
      </c>
      <c r="C75" s="46"/>
      <c r="D75" s="47">
        <v>3.7322194301480094</v>
      </c>
      <c r="E75" s="47">
        <v>2.6561623647155308</v>
      </c>
      <c r="F75" s="47">
        <v>3.1906534431954903</v>
      </c>
      <c r="G75" s="47">
        <v>3.795454645539853</v>
      </c>
      <c r="H75" s="47">
        <v>0.64960956439723549</v>
      </c>
      <c r="I75" s="47">
        <v>3.2344226635381279</v>
      </c>
      <c r="J75" s="47">
        <v>-17.083087119658803</v>
      </c>
      <c r="K75" s="47">
        <v>3.6301836485793881</v>
      </c>
    </row>
    <row r="76" spans="1:13" x14ac:dyDescent="0.3">
      <c r="A76" s="42"/>
      <c r="B76" s="44" t="s">
        <v>66</v>
      </c>
      <c r="C76" s="46"/>
      <c r="D76" s="47">
        <v>2.9854152020147628</v>
      </c>
      <c r="E76" s="47">
        <v>1.9423070853397562</v>
      </c>
      <c r="F76" s="47">
        <v>2.5732179973110725</v>
      </c>
      <c r="G76" s="47">
        <v>3.2309629474893686</v>
      </c>
      <c r="H76" s="47">
        <v>0.59794287849574967</v>
      </c>
      <c r="I76" s="47">
        <v>3.3127610829017495</v>
      </c>
      <c r="J76" s="47">
        <v>-17.244796591094858</v>
      </c>
      <c r="K76" s="47">
        <v>3.3598760202288691</v>
      </c>
    </row>
    <row r="77" spans="1:13" ht="14.5" customHeight="1" x14ac:dyDescent="0.3">
      <c r="A77" s="42"/>
      <c r="B77" s="44" t="s">
        <v>28</v>
      </c>
      <c r="C77" s="46"/>
      <c r="D77" s="47">
        <v>0.72515533065371507</v>
      </c>
      <c r="E77" s="47">
        <v>0.70025419257795374</v>
      </c>
      <c r="F77" s="47">
        <v>0.60194606149588381</v>
      </c>
      <c r="G77" s="47">
        <v>0.54682401668346703</v>
      </c>
      <c r="H77" s="47">
        <v>5.1359584921040202E-2</v>
      </c>
      <c r="I77" s="47">
        <v>-7.5826469588535783E-2</v>
      </c>
      <c r="J77" s="47">
        <v>0.19540701342612987</v>
      </c>
      <c r="K77" s="47">
        <v>0.26152085195769725</v>
      </c>
    </row>
    <row r="78" spans="1:13" x14ac:dyDescent="0.3">
      <c r="A78" s="35" t="s">
        <v>68</v>
      </c>
      <c r="C78" s="42">
        <v>2014</v>
      </c>
      <c r="D78" s="42">
        <v>2015</v>
      </c>
      <c r="E78" s="42">
        <v>2016</v>
      </c>
      <c r="F78" s="42">
        <v>2017</v>
      </c>
      <c r="G78" s="42">
        <v>2018</v>
      </c>
      <c r="H78" s="42">
        <v>2019</v>
      </c>
      <c r="I78" s="42">
        <v>2020</v>
      </c>
      <c r="J78" s="42">
        <v>2021</v>
      </c>
      <c r="K78" s="42">
        <v>2022</v>
      </c>
    </row>
    <row r="79" spans="1:13" x14ac:dyDescent="0.3">
      <c r="B79" s="44" t="s">
        <v>27</v>
      </c>
      <c r="C79" s="48">
        <v>100</v>
      </c>
      <c r="D79" s="48">
        <v>103.73221943014801</v>
      </c>
      <c r="E79" s="48">
        <v>106.48751560273573</v>
      </c>
      <c r="F79" s="48">
        <v>109.88516318588776</v>
      </c>
      <c r="G79" s="48">
        <v>114.05580471678559</v>
      </c>
      <c r="H79" s="48">
        <v>114.79672213297604</v>
      </c>
      <c r="I79" s="48">
        <v>118.50973333064391</v>
      </c>
      <c r="J79" s="48">
        <v>98.264612340494693</v>
      </c>
      <c r="K79" s="48">
        <v>101.83179823001926</v>
      </c>
    </row>
    <row r="80" spans="1:13" x14ac:dyDescent="0.3">
      <c r="B80" s="44" t="s">
        <v>66</v>
      </c>
      <c r="C80" s="48">
        <v>100</v>
      </c>
      <c r="D80" s="48">
        <v>102.98541520201476</v>
      </c>
      <c r="E80" s="48">
        <v>104.98570821835006</v>
      </c>
      <c r="F80" s="48">
        <v>107.68721935682912</v>
      </c>
      <c r="G80" s="48">
        <v>111.16655351342988</v>
      </c>
      <c r="H80" s="48">
        <v>111.83126600343259</v>
      </c>
      <c r="I80" s="48">
        <v>115.53596866211062</v>
      </c>
      <c r="J80" s="48">
        <v>95.612025876778546</v>
      </c>
      <c r="K80" s="48">
        <v>98.824471406667456</v>
      </c>
    </row>
    <row r="81" spans="1:13" x14ac:dyDescent="0.3">
      <c r="B81" s="44" t="s">
        <v>28</v>
      </c>
      <c r="C81" s="48">
        <v>100</v>
      </c>
      <c r="D81" s="48">
        <v>100.72515533065372</v>
      </c>
      <c r="E81" s="48">
        <v>101.43048745383727</v>
      </c>
      <c r="F81" s="48">
        <v>102.04104427822172</v>
      </c>
      <c r="G81" s="48">
        <v>102.59902921520964</v>
      </c>
      <c r="H81" s="48">
        <v>102.65172365074757</v>
      </c>
      <c r="I81" s="48">
        <v>102.57388647273143</v>
      </c>
      <c r="J81" s="48">
        <v>102.7743230408429</v>
      </c>
      <c r="K81" s="48">
        <v>103.04309932605307</v>
      </c>
    </row>
    <row r="84" spans="1:13" s="49" customFormat="1" x14ac:dyDescent="0.3"/>
    <row r="85" spans="1:13" x14ac:dyDescent="0.3">
      <c r="A85" s="35" t="s">
        <v>9</v>
      </c>
      <c r="C85" s="43"/>
      <c r="D85" s="43"/>
      <c r="E85" s="43"/>
      <c r="F85" s="43"/>
      <c r="G85" s="43"/>
      <c r="H85" s="43"/>
      <c r="I85" s="43"/>
      <c r="J85" s="43"/>
      <c r="K85" s="43"/>
    </row>
    <row r="86" spans="1:13" x14ac:dyDescent="0.3">
      <c r="A86" s="42" t="s">
        <v>30</v>
      </c>
      <c r="C86" s="42">
        <v>2014</v>
      </c>
      <c r="D86" s="42">
        <v>2015</v>
      </c>
      <c r="E86" s="42">
        <v>2016</v>
      </c>
      <c r="F86" s="42">
        <v>2017</v>
      </c>
      <c r="G86" s="42">
        <v>2018</v>
      </c>
      <c r="H86" s="42">
        <v>2019</v>
      </c>
      <c r="I86" s="42">
        <v>2020</v>
      </c>
      <c r="J86" s="42">
        <v>2021</v>
      </c>
      <c r="K86" s="42">
        <v>2022</v>
      </c>
      <c r="M86" s="42" t="s">
        <v>147</v>
      </c>
    </row>
    <row r="87" spans="1:13" x14ac:dyDescent="0.3">
      <c r="A87" s="44" t="s">
        <v>29</v>
      </c>
      <c r="B87" s="44" t="s">
        <v>27</v>
      </c>
      <c r="C87" s="45">
        <v>6355.6438930000004</v>
      </c>
      <c r="D87" s="45">
        <v>6553.4701429999996</v>
      </c>
      <c r="E87" s="45">
        <v>6687.8752430000004</v>
      </c>
      <c r="F87" s="45">
        <v>6791.766482</v>
      </c>
      <c r="G87" s="45">
        <v>6923.5509439999996</v>
      </c>
      <c r="H87" s="45">
        <v>7011.8429829999995</v>
      </c>
      <c r="I87" s="45">
        <v>7121.1317920000001</v>
      </c>
      <c r="J87" s="45">
        <v>7431.7290680000006</v>
      </c>
      <c r="K87" s="45">
        <v>7917.6766099999995</v>
      </c>
    </row>
    <row r="88" spans="1:13" x14ac:dyDescent="0.3">
      <c r="A88" s="42"/>
      <c r="B88" s="44" t="s">
        <v>66</v>
      </c>
      <c r="C88" s="45">
        <v>68876.283786999993</v>
      </c>
      <c r="D88" s="45">
        <v>70544.299557999999</v>
      </c>
      <c r="E88" s="45">
        <v>72288.570911999996</v>
      </c>
      <c r="F88" s="45">
        <v>73617.662912</v>
      </c>
      <c r="G88" s="45">
        <v>75566.535768000002</v>
      </c>
      <c r="H88" s="45">
        <v>77701.499916999994</v>
      </c>
      <c r="I88" s="45">
        <v>79188.359228999994</v>
      </c>
      <c r="J88" s="45">
        <v>80952.274363000004</v>
      </c>
      <c r="K88" s="45">
        <v>84460.050325999997</v>
      </c>
    </row>
    <row r="89" spans="1:13" x14ac:dyDescent="0.3">
      <c r="A89" s="42"/>
      <c r="B89" s="44" t="s">
        <v>28</v>
      </c>
      <c r="C89" s="46">
        <v>9.2276231288186779</v>
      </c>
      <c r="D89" s="46">
        <v>9.2898649275153389</v>
      </c>
      <c r="E89" s="46">
        <v>9.2516357131218427</v>
      </c>
      <c r="F89" s="46">
        <v>9.2257295509620327</v>
      </c>
      <c r="G89" s="46">
        <v>9.1621918004237806</v>
      </c>
      <c r="H89" s="46">
        <v>9.0240767430358275</v>
      </c>
      <c r="I89" s="46">
        <v>9.013149844865314</v>
      </c>
      <c r="J89" s="46">
        <v>9.1803832893875335</v>
      </c>
      <c r="K89" s="46">
        <v>9.3744635238071119</v>
      </c>
    </row>
    <row r="90" spans="1:13" x14ac:dyDescent="0.3">
      <c r="A90" s="42" t="s">
        <v>67</v>
      </c>
      <c r="B90" s="44" t="s">
        <v>27</v>
      </c>
      <c r="C90" s="46"/>
      <c r="D90" s="47">
        <v>3.1126075238085971</v>
      </c>
      <c r="E90" s="47">
        <v>2.05089970759329</v>
      </c>
      <c r="F90" s="47">
        <v>1.5534266897209159</v>
      </c>
      <c r="G90" s="47">
        <v>1.9403561996612195</v>
      </c>
      <c r="H90" s="47">
        <v>1.275242136789867</v>
      </c>
      <c r="I90" s="47">
        <v>1.558631721574022</v>
      </c>
      <c r="J90" s="47">
        <v>4.3616279697130445</v>
      </c>
      <c r="K90" s="47">
        <v>6.5388220904395222</v>
      </c>
    </row>
    <row r="91" spans="1:13" x14ac:dyDescent="0.3">
      <c r="A91" s="42"/>
      <c r="B91" s="44" t="s">
        <v>66</v>
      </c>
      <c r="C91" s="46"/>
      <c r="D91" s="47">
        <v>2.4217563423693855</v>
      </c>
      <c r="E91" s="47">
        <v>2.4725900815924851</v>
      </c>
      <c r="F91" s="47">
        <v>1.8385921636463909</v>
      </c>
      <c r="G91" s="47">
        <v>2.6472897656770522</v>
      </c>
      <c r="H91" s="47">
        <v>2.825277257058123</v>
      </c>
      <c r="I91" s="47">
        <v>1.9135529090020809</v>
      </c>
      <c r="J91" s="47">
        <v>2.2274929688832712</v>
      </c>
      <c r="K91" s="47">
        <v>4.3331407185308812</v>
      </c>
    </row>
    <row r="92" spans="1:13" x14ac:dyDescent="0.3">
      <c r="A92" s="42"/>
      <c r="B92" s="44" t="s">
        <v>28</v>
      </c>
      <c r="C92" s="46"/>
      <c r="D92" s="47">
        <v>0.67451604630746065</v>
      </c>
      <c r="E92" s="47">
        <v>-0.41151528780861701</v>
      </c>
      <c r="F92" s="47">
        <v>-0.28001710144149872</v>
      </c>
      <c r="G92" s="47">
        <v>-0.68870163803605999</v>
      </c>
      <c r="H92" s="47">
        <v>-1.5074456024983585</v>
      </c>
      <c r="I92" s="47">
        <v>-0.12108605103503534</v>
      </c>
      <c r="J92" s="47">
        <v>1.8554384138802504</v>
      </c>
      <c r="K92" s="47">
        <v>2.1140755053651539</v>
      </c>
    </row>
    <row r="93" spans="1:13" x14ac:dyDescent="0.3">
      <c r="A93" s="35" t="s">
        <v>68</v>
      </c>
      <c r="C93" s="42">
        <v>2014</v>
      </c>
      <c r="D93" s="42">
        <v>2015</v>
      </c>
      <c r="E93" s="42">
        <v>2016</v>
      </c>
      <c r="F93" s="42">
        <v>2017</v>
      </c>
      <c r="G93" s="42">
        <v>2018</v>
      </c>
      <c r="H93" s="42">
        <v>2019</v>
      </c>
      <c r="I93" s="42">
        <v>2020</v>
      </c>
      <c r="J93" s="42">
        <v>2021</v>
      </c>
      <c r="K93" s="42">
        <v>2022</v>
      </c>
    </row>
    <row r="94" spans="1:13" x14ac:dyDescent="0.3">
      <c r="B94" s="44" t="s">
        <v>27</v>
      </c>
      <c r="C94" s="48">
        <v>100</v>
      </c>
      <c r="D94" s="48">
        <v>103.11260752380859</v>
      </c>
      <c r="E94" s="48">
        <v>105.22734369000619</v>
      </c>
      <c r="F94" s="48">
        <v>106.86197333177113</v>
      </c>
      <c r="G94" s="48">
        <v>108.93547625639445</v>
      </c>
      <c r="H94" s="48">
        <v>110.3246673515287</v>
      </c>
      <c r="I94" s="48">
        <v>112.04422261359066</v>
      </c>
      <c r="J94" s="48">
        <v>116.9311747655526</v>
      </c>
      <c r="K94" s="48">
        <v>124.57709625173298</v>
      </c>
    </row>
    <row r="95" spans="1:13" x14ac:dyDescent="0.3">
      <c r="B95" s="44" t="s">
        <v>66</v>
      </c>
      <c r="C95" s="48">
        <v>100</v>
      </c>
      <c r="D95" s="48">
        <v>102.42175634236939</v>
      </c>
      <c r="E95" s="48">
        <v>104.95422653108362</v>
      </c>
      <c r="F95" s="48">
        <v>106.8839067154998</v>
      </c>
      <c r="G95" s="48">
        <v>109.71343343913504</v>
      </c>
      <c r="H95" s="48">
        <v>112.81314212202854</v>
      </c>
      <c r="I95" s="48">
        <v>114.97188128484126</v>
      </c>
      <c r="J95" s="48">
        <v>117.53287185665393</v>
      </c>
      <c r="K95" s="48">
        <v>122.62573658473332</v>
      </c>
    </row>
    <row r="96" spans="1:13" x14ac:dyDescent="0.3">
      <c r="B96" s="44" t="s">
        <v>28</v>
      </c>
      <c r="C96" s="48">
        <v>100</v>
      </c>
      <c r="D96" s="48">
        <v>100.67451604630746</v>
      </c>
      <c r="E96" s="48">
        <v>100.26022502184956</v>
      </c>
      <c r="F96" s="48">
        <v>99.979479245844672</v>
      </c>
      <c r="G96" s="48">
        <v>99.290918934578627</v>
      </c>
      <c r="H96" s="48">
        <v>97.794162343419117</v>
      </c>
      <c r="I96" s="48">
        <v>97.675747254094674</v>
      </c>
      <c r="J96" s="48">
        <v>99.488060589691727</v>
      </c>
      <c r="K96" s="48">
        <v>101.59131330938125</v>
      </c>
    </row>
  </sheetData>
  <pageMargins left="0.25" right="0.25" top="0.75" bottom="0.75" header="0.3" footer="0.3"/>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J45"/>
  <sheetViews>
    <sheetView showGridLines="0" zoomScaleNormal="100" workbookViewId="0"/>
  </sheetViews>
  <sheetFormatPr baseColWidth="10" defaultColWidth="11.453125" defaultRowHeight="13" x14ac:dyDescent="0.35"/>
  <cols>
    <col min="1" max="2" width="18.7265625" style="212" customWidth="1"/>
    <col min="3" max="5" width="10.7265625" style="213" customWidth="1"/>
    <col min="6" max="9" width="10.7265625" style="212" customWidth="1"/>
    <col min="10" max="16384" width="11.453125" style="212"/>
  </cols>
  <sheetData>
    <row r="1" spans="1:10" ht="24" customHeight="1" x14ac:dyDescent="0.35">
      <c r="A1" s="206" t="s">
        <v>133</v>
      </c>
      <c r="B1" s="207"/>
      <c r="C1" s="208"/>
      <c r="D1" s="209"/>
      <c r="E1" s="209"/>
      <c r="F1" s="210"/>
      <c r="G1" s="207"/>
      <c r="H1" s="211"/>
    </row>
    <row r="2" spans="1:10" ht="15" customHeight="1" x14ac:dyDescent="0.35">
      <c r="D2" s="214"/>
      <c r="E2" s="214"/>
      <c r="F2" s="214"/>
    </row>
    <row r="3" spans="1:10" ht="15" customHeight="1" x14ac:dyDescent="0.35">
      <c r="A3" s="314" t="s">
        <v>81</v>
      </c>
      <c r="B3" s="318"/>
      <c r="C3" s="314" t="s">
        <v>0</v>
      </c>
      <c r="D3" s="317"/>
      <c r="E3" s="318"/>
      <c r="F3" s="314" t="s">
        <v>59</v>
      </c>
      <c r="G3" s="317"/>
      <c r="H3" s="318"/>
      <c r="I3" s="308" t="s">
        <v>60</v>
      </c>
      <c r="J3" s="215"/>
    </row>
    <row r="4" spans="1:10" ht="45" customHeight="1" x14ac:dyDescent="0.35">
      <c r="A4" s="316"/>
      <c r="B4" s="320"/>
      <c r="C4" s="216" t="s">
        <v>25</v>
      </c>
      <c r="D4" s="217" t="s">
        <v>71</v>
      </c>
      <c r="E4" s="218" t="s">
        <v>72</v>
      </c>
      <c r="F4" s="219" t="s">
        <v>25</v>
      </c>
      <c r="G4" s="220" t="s">
        <v>73</v>
      </c>
      <c r="H4" s="221" t="s">
        <v>74</v>
      </c>
      <c r="I4" s="319"/>
      <c r="J4" s="215"/>
    </row>
    <row r="5" spans="1:10" ht="30" customHeight="1" x14ac:dyDescent="0.35">
      <c r="A5" s="314" t="s">
        <v>82</v>
      </c>
      <c r="B5" s="222" t="s">
        <v>56</v>
      </c>
      <c r="C5" s="223">
        <v>3.07</v>
      </c>
      <c r="D5" s="224">
        <v>4.51</v>
      </c>
      <c r="E5" s="225">
        <v>2.95</v>
      </c>
      <c r="F5" s="223">
        <v>1.79</v>
      </c>
      <c r="G5" s="224">
        <v>4.5999999999999996</v>
      </c>
      <c r="H5" s="225">
        <v>1.65</v>
      </c>
      <c r="I5" s="226">
        <v>2.2799999999999998</v>
      </c>
      <c r="J5" s="215"/>
    </row>
    <row r="6" spans="1:10" ht="15" customHeight="1" x14ac:dyDescent="0.35">
      <c r="A6" s="315"/>
      <c r="B6" s="227" t="s">
        <v>57</v>
      </c>
      <c r="C6" s="228">
        <v>1.39</v>
      </c>
      <c r="D6" s="229">
        <v>4.5199999999999996</v>
      </c>
      <c r="E6" s="230">
        <v>1.1399999999999999</v>
      </c>
      <c r="F6" s="228">
        <v>1.81</v>
      </c>
      <c r="G6" s="229">
        <v>4.6100000000000003</v>
      </c>
      <c r="H6" s="230">
        <v>1.67</v>
      </c>
      <c r="I6" s="231">
        <v>1.53</v>
      </c>
      <c r="J6" s="215"/>
    </row>
    <row r="7" spans="1:10" ht="15" customHeight="1" x14ac:dyDescent="0.35">
      <c r="A7" s="316"/>
      <c r="B7" s="232" t="s">
        <v>58</v>
      </c>
      <c r="C7" s="233">
        <v>1.65</v>
      </c>
      <c r="D7" s="234">
        <v>0</v>
      </c>
      <c r="E7" s="235">
        <v>1.79</v>
      </c>
      <c r="F7" s="233">
        <v>-0.02</v>
      </c>
      <c r="G7" s="234">
        <v>0</v>
      </c>
      <c r="H7" s="235">
        <v>-0.02</v>
      </c>
      <c r="I7" s="236">
        <v>0.74</v>
      </c>
      <c r="J7" s="215"/>
    </row>
    <row r="8" spans="1:10" ht="30" customHeight="1" x14ac:dyDescent="0.35">
      <c r="A8" s="314" t="s">
        <v>78</v>
      </c>
      <c r="B8" s="222" t="s">
        <v>56</v>
      </c>
      <c r="C8" s="223">
        <v>1.23</v>
      </c>
      <c r="D8" s="224">
        <v>-4.8600000000000003</v>
      </c>
      <c r="E8" s="225">
        <v>1.49</v>
      </c>
      <c r="F8" s="223">
        <v>2.6</v>
      </c>
      <c r="G8" s="237"/>
      <c r="H8" s="225">
        <v>2.6</v>
      </c>
      <c r="I8" s="226">
        <v>1.25</v>
      </c>
      <c r="J8" s="215"/>
    </row>
    <row r="9" spans="1:10" ht="15" customHeight="1" x14ac:dyDescent="0.35">
      <c r="A9" s="315"/>
      <c r="B9" s="227" t="s">
        <v>57</v>
      </c>
      <c r="C9" s="228">
        <v>1.23</v>
      </c>
      <c r="D9" s="229">
        <v>-4.8600000000000003</v>
      </c>
      <c r="E9" s="230">
        <v>1.49</v>
      </c>
      <c r="F9" s="228">
        <v>2.35</v>
      </c>
      <c r="G9" s="238"/>
      <c r="H9" s="230">
        <v>2.35</v>
      </c>
      <c r="I9" s="231">
        <v>1.26</v>
      </c>
      <c r="J9" s="215"/>
    </row>
    <row r="10" spans="1:10" ht="15" customHeight="1" x14ac:dyDescent="0.35">
      <c r="A10" s="316"/>
      <c r="B10" s="232" t="s">
        <v>58</v>
      </c>
      <c r="C10" s="233">
        <v>0</v>
      </c>
      <c r="D10" s="234">
        <v>0</v>
      </c>
      <c r="E10" s="235">
        <v>0</v>
      </c>
      <c r="F10" s="233">
        <v>0.24</v>
      </c>
      <c r="G10" s="239"/>
      <c r="H10" s="235">
        <v>0.24</v>
      </c>
      <c r="I10" s="236">
        <v>0</v>
      </c>
      <c r="J10" s="215"/>
    </row>
    <row r="11" spans="1:10" ht="30" customHeight="1" x14ac:dyDescent="0.35">
      <c r="A11" s="314" t="s">
        <v>31</v>
      </c>
      <c r="B11" s="222" t="s">
        <v>56</v>
      </c>
      <c r="C11" s="223">
        <v>4.8899999999999997</v>
      </c>
      <c r="D11" s="224">
        <v>4.63</v>
      </c>
      <c r="E11" s="225">
        <v>4.9000000000000004</v>
      </c>
      <c r="F11" s="223">
        <v>18.05</v>
      </c>
      <c r="G11" s="224">
        <v>7.15</v>
      </c>
      <c r="H11" s="225">
        <v>19.47</v>
      </c>
      <c r="I11" s="226">
        <v>5.61</v>
      </c>
      <c r="J11" s="215"/>
    </row>
    <row r="12" spans="1:10" ht="15" customHeight="1" x14ac:dyDescent="0.35">
      <c r="A12" s="315"/>
      <c r="B12" s="227" t="s">
        <v>57</v>
      </c>
      <c r="C12" s="228">
        <v>4.1100000000000003</v>
      </c>
      <c r="D12" s="229">
        <v>4.26</v>
      </c>
      <c r="E12" s="230">
        <v>4.0999999999999996</v>
      </c>
      <c r="F12" s="228">
        <v>4.21</v>
      </c>
      <c r="G12" s="229">
        <v>4.0999999999999996</v>
      </c>
      <c r="H12" s="230">
        <v>4.22</v>
      </c>
      <c r="I12" s="231">
        <v>4.1100000000000003</v>
      </c>
      <c r="J12" s="215"/>
    </row>
    <row r="13" spans="1:10" ht="15" customHeight="1" x14ac:dyDescent="0.35">
      <c r="A13" s="316"/>
      <c r="B13" s="232" t="s">
        <v>58</v>
      </c>
      <c r="C13" s="233">
        <v>0.75</v>
      </c>
      <c r="D13" s="234">
        <v>0.35</v>
      </c>
      <c r="E13" s="235">
        <v>0.76</v>
      </c>
      <c r="F13" s="233">
        <v>13.28</v>
      </c>
      <c r="G13" s="234">
        <v>2.93</v>
      </c>
      <c r="H13" s="235">
        <v>14.62</v>
      </c>
      <c r="I13" s="236">
        <v>1.44</v>
      </c>
      <c r="J13" s="215"/>
    </row>
    <row r="14" spans="1:10" ht="30" customHeight="1" x14ac:dyDescent="0.35">
      <c r="A14" s="314" t="s">
        <v>135</v>
      </c>
      <c r="B14" s="222" t="s">
        <v>56</v>
      </c>
      <c r="C14" s="223">
        <v>3.5</v>
      </c>
      <c r="D14" s="224">
        <v>3.83</v>
      </c>
      <c r="E14" s="225">
        <v>3.47</v>
      </c>
      <c r="F14" s="254">
        <v>5.37</v>
      </c>
      <c r="G14" s="224">
        <v>6.69</v>
      </c>
      <c r="H14" s="225">
        <v>5.17</v>
      </c>
      <c r="I14" s="226">
        <v>3.93</v>
      </c>
      <c r="J14" s="215"/>
    </row>
    <row r="15" spans="1:10" ht="15" customHeight="1" x14ac:dyDescent="0.35">
      <c r="A15" s="315"/>
      <c r="B15" s="227" t="s">
        <v>57</v>
      </c>
      <c r="C15" s="228">
        <v>3.33</v>
      </c>
      <c r="D15" s="229">
        <v>3.49</v>
      </c>
      <c r="E15" s="230">
        <v>3.31</v>
      </c>
      <c r="F15" s="228">
        <v>3.97</v>
      </c>
      <c r="G15" s="229">
        <v>3.51</v>
      </c>
      <c r="H15" s="230">
        <v>4.04</v>
      </c>
      <c r="I15" s="231">
        <v>3.31</v>
      </c>
      <c r="J15" s="215"/>
    </row>
    <row r="16" spans="1:10" ht="15" customHeight="1" x14ac:dyDescent="0.35">
      <c r="A16" s="316"/>
      <c r="B16" s="232" t="s">
        <v>58</v>
      </c>
      <c r="C16" s="233">
        <v>0.17</v>
      </c>
      <c r="D16" s="234">
        <v>0.32</v>
      </c>
      <c r="E16" s="235">
        <v>0.15</v>
      </c>
      <c r="F16" s="233">
        <v>1.33</v>
      </c>
      <c r="G16" s="234">
        <v>3.07</v>
      </c>
      <c r="H16" s="235">
        <v>1.07</v>
      </c>
      <c r="I16" s="236">
        <v>0.59</v>
      </c>
      <c r="J16" s="215"/>
    </row>
    <row r="17" spans="1:10" ht="30" customHeight="1" x14ac:dyDescent="0.35">
      <c r="A17" s="314" t="s">
        <v>80</v>
      </c>
      <c r="B17" s="222" t="s">
        <v>56</v>
      </c>
      <c r="C17" s="240">
        <v>4.75</v>
      </c>
      <c r="D17" s="224">
        <v>4.55</v>
      </c>
      <c r="E17" s="225">
        <v>4.76</v>
      </c>
      <c r="F17" s="223">
        <v>12.33</v>
      </c>
      <c r="G17" s="224">
        <v>6.73</v>
      </c>
      <c r="H17" s="225">
        <v>12.93</v>
      </c>
      <c r="I17" s="226">
        <v>5.32</v>
      </c>
      <c r="J17" s="215"/>
    </row>
    <row r="18" spans="1:10" ht="15" customHeight="1" x14ac:dyDescent="0.35">
      <c r="A18" s="315"/>
      <c r="B18" s="227" t="s">
        <v>57</v>
      </c>
      <c r="C18" s="228">
        <v>3.94</v>
      </c>
      <c r="D18" s="229">
        <v>4.2300000000000004</v>
      </c>
      <c r="E18" s="230">
        <v>3.92</v>
      </c>
      <c r="F18" s="228">
        <v>3.5</v>
      </c>
      <c r="G18" s="229">
        <v>4.0999999999999996</v>
      </c>
      <c r="H18" s="230">
        <v>3.44</v>
      </c>
      <c r="I18" s="231">
        <v>3.9</v>
      </c>
      <c r="J18" s="215"/>
    </row>
    <row r="19" spans="1:10" ht="15" customHeight="1" x14ac:dyDescent="0.35">
      <c r="A19" s="316"/>
      <c r="B19" s="232" t="s">
        <v>58</v>
      </c>
      <c r="C19" s="233">
        <v>0.78</v>
      </c>
      <c r="D19" s="234">
        <v>0.31</v>
      </c>
      <c r="E19" s="235">
        <v>0.8</v>
      </c>
      <c r="F19" s="233">
        <v>8.52</v>
      </c>
      <c r="G19" s="234">
        <v>2.52</v>
      </c>
      <c r="H19" s="235">
        <v>9.17</v>
      </c>
      <c r="I19" s="236">
        <v>1.36</v>
      </c>
      <c r="J19" s="215"/>
    </row>
    <row r="20" spans="1:10" ht="30" customHeight="1" x14ac:dyDescent="0.35">
      <c r="A20" s="314" t="s">
        <v>62</v>
      </c>
      <c r="B20" s="222" t="s">
        <v>56</v>
      </c>
      <c r="C20" s="223">
        <v>0.81</v>
      </c>
      <c r="D20" s="241"/>
      <c r="E20" s="242"/>
      <c r="F20" s="223">
        <v>3.86</v>
      </c>
      <c r="G20" s="224"/>
      <c r="H20" s="225"/>
      <c r="I20" s="226">
        <v>3.63</v>
      </c>
      <c r="J20" s="215"/>
    </row>
    <row r="21" spans="1:10" ht="15" customHeight="1" x14ac:dyDescent="0.35">
      <c r="A21" s="315"/>
      <c r="B21" s="227" t="s">
        <v>57</v>
      </c>
      <c r="C21" s="228">
        <v>0.71</v>
      </c>
      <c r="D21" s="243"/>
      <c r="E21" s="244"/>
      <c r="F21" s="228">
        <v>3.48</v>
      </c>
      <c r="G21" s="229"/>
      <c r="H21" s="230"/>
      <c r="I21" s="231">
        <v>3.41</v>
      </c>
      <c r="J21" s="215"/>
    </row>
    <row r="22" spans="1:10" ht="15" customHeight="1" x14ac:dyDescent="0.35">
      <c r="A22" s="316"/>
      <c r="B22" s="232" t="s">
        <v>58</v>
      </c>
      <c r="C22" s="233">
        <v>0.09</v>
      </c>
      <c r="D22" s="245"/>
      <c r="E22" s="246"/>
      <c r="F22" s="233">
        <v>0.36</v>
      </c>
      <c r="G22" s="234"/>
      <c r="H22" s="235"/>
      <c r="I22" s="236">
        <v>0.21</v>
      </c>
      <c r="J22" s="215"/>
    </row>
    <row r="23" spans="1:10" ht="30" customHeight="1" x14ac:dyDescent="0.35">
      <c r="A23" s="314" t="s">
        <v>140</v>
      </c>
      <c r="B23" s="222" t="s">
        <v>56</v>
      </c>
      <c r="C23" s="247"/>
      <c r="D23" s="241"/>
      <c r="E23" s="242"/>
      <c r="F23" s="248"/>
      <c r="G23" s="241"/>
      <c r="H23" s="249"/>
      <c r="I23" s="226">
        <v>6.53</v>
      </c>
      <c r="J23" s="215"/>
    </row>
    <row r="24" spans="1:10" ht="15" customHeight="1" x14ac:dyDescent="0.35">
      <c r="A24" s="315"/>
      <c r="B24" s="227" t="s">
        <v>57</v>
      </c>
      <c r="C24" s="250"/>
      <c r="D24" s="243"/>
      <c r="E24" s="244"/>
      <c r="F24" s="251"/>
      <c r="G24" s="243"/>
      <c r="H24" s="244"/>
      <c r="I24" s="231">
        <v>4.37</v>
      </c>
      <c r="J24" s="215"/>
    </row>
    <row r="25" spans="1:10" ht="15" customHeight="1" x14ac:dyDescent="0.35">
      <c r="A25" s="316"/>
      <c r="B25" s="232" t="s">
        <v>58</v>
      </c>
      <c r="C25" s="252"/>
      <c r="D25" s="245"/>
      <c r="E25" s="246"/>
      <c r="F25" s="253"/>
      <c r="G25" s="245"/>
      <c r="H25" s="246"/>
      <c r="I25" s="236">
        <v>2.0699999999999998</v>
      </c>
      <c r="J25" s="215"/>
    </row>
    <row r="26" spans="1:10" ht="25" customHeight="1" x14ac:dyDescent="0.35">
      <c r="A26" s="321" t="s">
        <v>139</v>
      </c>
      <c r="B26" s="321"/>
      <c r="C26" s="321"/>
      <c r="D26" s="321"/>
      <c r="E26" s="321"/>
      <c r="F26" s="321"/>
      <c r="G26" s="321"/>
      <c r="H26" s="321"/>
      <c r="I26" s="321"/>
    </row>
    <row r="27" spans="1:10" ht="12.65" customHeight="1" x14ac:dyDescent="0.35">
      <c r="A27" s="255" t="s">
        <v>63</v>
      </c>
      <c r="B27" s="255"/>
      <c r="C27" s="256"/>
      <c r="D27" s="256"/>
      <c r="E27" s="256"/>
      <c r="F27" s="257"/>
      <c r="G27" s="257"/>
      <c r="H27" s="257"/>
      <c r="I27" s="257"/>
    </row>
    <row r="28" spans="1:10" ht="12.65" customHeight="1" x14ac:dyDescent="0.35">
      <c r="A28" s="255" t="s">
        <v>64</v>
      </c>
      <c r="B28" s="255"/>
      <c r="C28" s="256"/>
      <c r="D28" s="256"/>
      <c r="E28" s="256"/>
      <c r="F28" s="257"/>
      <c r="G28" s="257"/>
      <c r="H28" s="257"/>
      <c r="I28" s="257"/>
    </row>
    <row r="29" spans="1:10" ht="12.65" customHeight="1" x14ac:dyDescent="0.35">
      <c r="A29" s="255" t="s">
        <v>134</v>
      </c>
      <c r="B29" s="255"/>
      <c r="C29" s="256"/>
      <c r="D29" s="256"/>
      <c r="E29" s="256"/>
      <c r="F29" s="257"/>
      <c r="G29" s="257"/>
      <c r="H29" s="257"/>
      <c r="I29" s="257"/>
    </row>
    <row r="30" spans="1:10" ht="12.65" customHeight="1" x14ac:dyDescent="0.35">
      <c r="A30" s="255" t="s">
        <v>136</v>
      </c>
      <c r="B30" s="258"/>
      <c r="C30" s="256"/>
      <c r="D30" s="256"/>
      <c r="E30" s="256"/>
      <c r="F30" s="257"/>
      <c r="G30" s="257"/>
      <c r="H30" s="257"/>
      <c r="I30" s="257"/>
    </row>
    <row r="31" spans="1:10" ht="12.65" customHeight="1" x14ac:dyDescent="0.35">
      <c r="A31" s="255" t="s">
        <v>75</v>
      </c>
      <c r="B31" s="255"/>
      <c r="C31" s="256"/>
      <c r="D31" s="256"/>
      <c r="E31" s="256"/>
      <c r="F31" s="257"/>
      <c r="G31" s="257"/>
      <c r="H31" s="257"/>
      <c r="I31" s="257"/>
    </row>
    <row r="32" spans="1:10" ht="13" customHeight="1" x14ac:dyDescent="0.35"/>
    <row r="33" ht="13" customHeight="1" x14ac:dyDescent="0.35"/>
    <row r="34" ht="13" customHeight="1" x14ac:dyDescent="0.35"/>
    <row r="35" ht="13" customHeight="1" x14ac:dyDescent="0.35"/>
    <row r="36" ht="13" customHeight="1" x14ac:dyDescent="0.35"/>
    <row r="37" ht="13" customHeight="1" x14ac:dyDescent="0.35"/>
    <row r="38" ht="13" customHeight="1" x14ac:dyDescent="0.35"/>
    <row r="39" ht="13" customHeight="1" x14ac:dyDescent="0.35"/>
    <row r="40" ht="13" customHeight="1" x14ac:dyDescent="0.35"/>
    <row r="41" ht="13" customHeight="1" x14ac:dyDescent="0.35"/>
    <row r="42" ht="13" customHeight="1" x14ac:dyDescent="0.35"/>
    <row r="43" ht="13" customHeight="1" x14ac:dyDescent="0.35"/>
    <row r="45" ht="29.5" customHeight="1" x14ac:dyDescent="0.35"/>
  </sheetData>
  <mergeCells count="12">
    <mergeCell ref="A26:I26"/>
    <mergeCell ref="A11:A13"/>
    <mergeCell ref="A14:A16"/>
    <mergeCell ref="A17:A19"/>
    <mergeCell ref="A20:A22"/>
    <mergeCell ref="A23:A25"/>
    <mergeCell ref="A5:A7"/>
    <mergeCell ref="A8:A10"/>
    <mergeCell ref="C3:E3"/>
    <mergeCell ref="F3:H3"/>
    <mergeCell ref="I3:I4"/>
    <mergeCell ref="A3:B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Tab 1</vt:lpstr>
      <vt:lpstr>Tab 2</vt:lpstr>
      <vt:lpstr>Graph 1</vt:lpstr>
      <vt:lpstr>Graph 2 et 3</vt:lpstr>
      <vt:lpstr>Graph 4</vt:lpstr>
      <vt:lpstr>Graph 5</vt:lpstr>
      <vt:lpstr>Graph 6</vt:lpstr>
      <vt:lpstr>Graph 7</vt:lpstr>
      <vt:lpstr>Tab 3 Effet base taux</vt:lpstr>
      <vt:lpstr>'Graph 7'!Zone_d_impression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BRIERE Luc</dc:creator>
  <cp:lastModifiedBy>BRIERE Luc</cp:lastModifiedBy>
  <cp:lastPrinted>2022-05-20T14:09:55Z</cp:lastPrinted>
  <dcterms:created xsi:type="dcterms:W3CDTF">2018-11-07T09:21:03Z</dcterms:created>
  <dcterms:modified xsi:type="dcterms:W3CDTF">2023-04-28T07:25:14Z</dcterms:modified>
</cp:coreProperties>
</file>