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charts/chart17.xml" ContentType="application/vnd.openxmlformats-officedocument.drawingml.chart+xml"/>
  <Override PartName="/xl/charts/style3.xml" ContentType="application/vnd.ms-office.chartstyle+xml"/>
  <Override PartName="/xl/charts/colors3.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drawings/drawing10.xml" ContentType="application/vnd.openxmlformats-officedocument.drawingml.chartshapes+xml"/>
  <Override PartName="/xl/charts/chart22.xml" ContentType="application/vnd.openxmlformats-officedocument.drawingml.chart+xml"/>
  <Override PartName="/xl/drawings/drawing11.xml" ContentType="application/vnd.openxmlformats-officedocument.drawingml.chartshapes+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xl/drawings/drawing13.xml" ContentType="application/vnd.openxmlformats-officedocument.drawingml.chartshapes+xml"/>
  <Override PartName="/xl/charts/chart25.xml" ContentType="application/vnd.openxmlformats-officedocument.drawingml.chart+xml"/>
  <Override PartName="/xl/drawings/drawing14.xml" ContentType="application/vnd.openxmlformats-officedocument.drawingml.chartshapes+xml"/>
  <Override PartName="/xl/charts/chart26.xml" ContentType="application/vnd.openxmlformats-officedocument.drawingml.chart+xml"/>
  <Override PartName="/xl/charts/style5.xml" ContentType="application/vnd.ms-office.chartstyle+xml"/>
  <Override PartName="/xl/charts/colors5.xml" ContentType="application/vnd.ms-office.chartcolorstyle+xml"/>
  <Override PartName="/xl/charts/chart2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8.xml" ContentType="application/vnd.openxmlformats-officedocument.drawingml.chartshapes+xml"/>
  <Override PartName="/xl/charts/chart31.xml" ContentType="application/vnd.openxmlformats-officedocument.drawingml.chart+xml"/>
  <Override PartName="/xl/drawings/drawing19.xml" ContentType="application/vnd.openxmlformats-officedocument.drawingml.chartshapes+xml"/>
  <Override PartName="/xl/charts/chart32.xml" ContentType="application/vnd.openxmlformats-officedocument.drawingml.chart+xml"/>
  <Override PartName="/xl/drawings/drawing20.xml" ContentType="application/vnd.openxmlformats-officedocument.drawingml.chartshapes+xml"/>
  <Override PartName="/xl/charts/chart3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3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charts/chart3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ml.chartshapes+xml"/>
  <Override PartName="/xl/charts/chart3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ml.chartshapes+xml"/>
  <Override PartName="/xl/charts/chart3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38.xml" ContentType="application/vnd.openxmlformats-officedocument.drawingml.chart+xml"/>
  <Override PartName="/xl/charts/style12.xml" ContentType="application/vnd.ms-office.chartstyle+xml"/>
  <Override PartName="/xl/charts/colors12.xml" ContentType="application/vnd.ms-office.chartcolorstyle+xml"/>
  <Override PartName="/xl/charts/chart3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40.xml" ContentType="application/vnd.openxmlformats-officedocument.drawingml.chart+xml"/>
  <Override PartName="/xl/drawings/drawing28.xml" ContentType="application/vnd.openxmlformats-officedocument.drawing+xml"/>
  <Override PartName="/xl/charts/chart41.xml" ContentType="application/vnd.openxmlformats-officedocument.drawingml.chart+xml"/>
  <Override PartName="/xl/drawings/drawing29.xml" ContentType="application/vnd.openxmlformats-officedocument.drawingml.chartshapes+xml"/>
  <Override PartName="/xl/charts/chart42.xml" ContentType="application/vnd.openxmlformats-officedocument.drawingml.chart+xml"/>
  <Override PartName="/xl/charts/style14.xml" ContentType="application/vnd.ms-office.chartstyle+xml"/>
  <Override PartName="/xl/charts/colors14.xml" ContentType="application/vnd.ms-office.chartcolorstyle+xml"/>
  <Override PartName="/xl/charts/chart43.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BIS\BIS_165_Finances 2021\"/>
    </mc:Choice>
  </mc:AlternateContent>
  <bookViews>
    <workbookView xWindow="120" yWindow="90" windowWidth="19080" windowHeight="8415"/>
  </bookViews>
  <sheets>
    <sheet name="Tx croiss" sheetId="9" r:id="rId1"/>
    <sheet name="DF RF Evol" sheetId="20" r:id="rId2"/>
    <sheet name="DF Bloc Co par taille" sheetId="28" r:id="rId3"/>
    <sheet name="FP statut" sheetId="26" r:id="rId4"/>
    <sheet name="Impôts" sheetId="35" r:id="rId5"/>
    <sheet name=" Capfi Dette TEB" sheetId="22" r:id="rId6"/>
    <sheet name="Ventil fonction" sheetId="36" r:id="rId7"/>
    <sheet name="CapDes" sheetId="21" r:id="rId8"/>
    <sheet name="G encadrés" sheetId="34" r:id="rId9"/>
    <sheet name="cpte ens CT" sheetId="37" r:id="rId10"/>
    <sheet name="Def agrégats" sheetId="33" r:id="rId11"/>
  </sheets>
  <externalReferences>
    <externalReference r:id="rId12"/>
  </externalReferences>
  <definedNames>
    <definedName name="_xlnm.Print_Area" localSheetId="9">'cpte ens CT'!$A$1:$H$51</definedName>
  </definedNames>
  <calcPr calcId="152511"/>
</workbook>
</file>

<file path=xl/calcChain.xml><?xml version="1.0" encoding="utf-8"?>
<calcChain xmlns="http://schemas.openxmlformats.org/spreadsheetml/2006/main">
  <c r="L6" i="34" l="1"/>
  <c r="K31" i="34"/>
  <c r="K32" i="34"/>
  <c r="K33" i="34"/>
  <c r="K34" i="34"/>
  <c r="L9" i="34"/>
  <c r="L8" i="34"/>
  <c r="L7" i="34"/>
  <c r="J8" i="20" l="1"/>
  <c r="J9" i="20"/>
  <c r="J10" i="20"/>
  <c r="J11" i="20"/>
  <c r="J12" i="20"/>
  <c r="J7" i="20"/>
  <c r="M4" i="26"/>
  <c r="M5" i="26"/>
  <c r="M6" i="26"/>
  <c r="M7" i="26"/>
  <c r="M8" i="26"/>
  <c r="N5" i="26"/>
  <c r="N6" i="26"/>
  <c r="N7" i="26"/>
  <c r="N8" i="26"/>
  <c r="N4" i="26"/>
  <c r="J32" i="26" l="1"/>
  <c r="J33" i="26"/>
  <c r="J41" i="26"/>
  <c r="J42" i="26"/>
  <c r="J43" i="26"/>
  <c r="J44" i="26"/>
  <c r="J45" i="26"/>
  <c r="J49" i="26"/>
  <c r="J50" i="26"/>
  <c r="J51" i="26"/>
  <c r="J52" i="26"/>
  <c r="J53" i="26"/>
  <c r="J34" i="26" l="1"/>
  <c r="I53" i="26"/>
  <c r="H53" i="26"/>
  <c r="G53" i="26"/>
  <c r="F53" i="26"/>
  <c r="E53" i="26"/>
  <c r="D53" i="26"/>
  <c r="C53" i="26"/>
  <c r="I52" i="26"/>
  <c r="H52" i="26"/>
  <c r="G52" i="26"/>
  <c r="F52" i="26"/>
  <c r="E52" i="26"/>
  <c r="D52" i="26"/>
  <c r="C52" i="26"/>
  <c r="I51" i="26"/>
  <c r="H51" i="26"/>
  <c r="G51" i="26"/>
  <c r="F51" i="26"/>
  <c r="E51" i="26"/>
  <c r="D51" i="26"/>
  <c r="C51" i="26"/>
  <c r="I50" i="26"/>
  <c r="H50" i="26"/>
  <c r="G50" i="26"/>
  <c r="F50" i="26"/>
  <c r="E50" i="26"/>
  <c r="D50" i="26"/>
  <c r="C50" i="26"/>
  <c r="I49" i="26"/>
  <c r="H49" i="26"/>
  <c r="G49" i="26"/>
  <c r="F49" i="26"/>
  <c r="E49" i="26"/>
  <c r="D49" i="26"/>
  <c r="C49" i="26"/>
  <c r="D32" i="26" l="1"/>
  <c r="E32" i="26"/>
  <c r="F32" i="26"/>
  <c r="F34" i="26" s="1"/>
  <c r="G32" i="26"/>
  <c r="H32" i="26"/>
  <c r="I32" i="26"/>
  <c r="D33" i="26"/>
  <c r="E33" i="26"/>
  <c r="F33" i="26"/>
  <c r="G33" i="26"/>
  <c r="H33" i="26"/>
  <c r="I33" i="26"/>
  <c r="C33" i="26"/>
  <c r="C32" i="26"/>
  <c r="E34" i="26" l="1"/>
  <c r="C34" i="26"/>
  <c r="I34" i="26"/>
  <c r="D34" i="26"/>
  <c r="H34" i="26"/>
  <c r="G34" i="26"/>
  <c r="I45" i="26"/>
  <c r="H45" i="26"/>
  <c r="G45" i="26"/>
  <c r="F45" i="26"/>
  <c r="E45" i="26"/>
  <c r="D45" i="26"/>
  <c r="C45" i="26"/>
  <c r="I44" i="26"/>
  <c r="H44" i="26"/>
  <c r="G44" i="26"/>
  <c r="F44" i="26"/>
  <c r="E44" i="26"/>
  <c r="D44" i="26"/>
  <c r="C44" i="26"/>
  <c r="I43" i="26"/>
  <c r="H43" i="26"/>
  <c r="G43" i="26"/>
  <c r="F43" i="26"/>
  <c r="E43" i="26"/>
  <c r="D43" i="26"/>
  <c r="C43" i="26"/>
  <c r="I42" i="26"/>
  <c r="H42" i="26"/>
  <c r="G42" i="26"/>
  <c r="F42" i="26"/>
  <c r="E42" i="26"/>
  <c r="D42" i="26"/>
  <c r="C42" i="26"/>
  <c r="I41" i="26"/>
  <c r="H41" i="26"/>
  <c r="G41" i="26"/>
  <c r="F41" i="26"/>
  <c r="E41" i="26"/>
  <c r="D41" i="26"/>
  <c r="C41" i="26"/>
  <c r="D37" i="26"/>
  <c r="E37" i="26" s="1"/>
  <c r="F37" i="26" s="1"/>
  <c r="G37" i="26" s="1"/>
  <c r="H37" i="26" s="1"/>
  <c r="I37" i="26" s="1"/>
  <c r="J37" i="26" s="1"/>
  <c r="D36" i="26"/>
  <c r="E36" i="26" s="1"/>
  <c r="F36" i="26" s="1"/>
  <c r="G36" i="26" s="1"/>
  <c r="H36" i="26" s="1"/>
  <c r="I36" i="26" s="1"/>
  <c r="J36" i="26" s="1"/>
  <c r="A5" i="20" l="1"/>
</calcChain>
</file>

<file path=xl/sharedStrings.xml><?xml version="1.0" encoding="utf-8"?>
<sst xmlns="http://schemas.openxmlformats.org/spreadsheetml/2006/main" count="671" uniqueCount="316">
  <si>
    <t>Ensemble</t>
  </si>
  <si>
    <t>Départements</t>
  </si>
  <si>
    <t>Dépenses de fonctionnement</t>
  </si>
  <si>
    <t>Recettes de fonctionnement</t>
  </si>
  <si>
    <t>GFP</t>
  </si>
  <si>
    <t>Bloc communal</t>
  </si>
  <si>
    <t>Communes</t>
  </si>
  <si>
    <t>Frais de personnel</t>
  </si>
  <si>
    <t>Achats et charges externes</t>
  </si>
  <si>
    <t>Charges financières</t>
  </si>
  <si>
    <t>Dépenses d'intervention</t>
  </si>
  <si>
    <t>Autres dépenses de fonctionnement</t>
  </si>
  <si>
    <t>Impôts et taxes</t>
  </si>
  <si>
    <t>Concours de l'État</t>
  </si>
  <si>
    <t>Subventions reçues et participations</t>
  </si>
  <si>
    <t>Recettes d'investissement 
(hors emprunts)</t>
  </si>
  <si>
    <t>Épargne 
brute</t>
  </si>
  <si>
    <t>Encours 
de dette</t>
  </si>
  <si>
    <t>TAUX DE CROISSANCE ANNUELS DES DEPENSES DE FONCTIONNEMENT</t>
  </si>
  <si>
    <t>Secteur communal</t>
  </si>
  <si>
    <t>SELON LE TYPE DE COLLECTIVITES</t>
  </si>
  <si>
    <t>Évolution des dépenses et des recettes de l'ensemble des collectivités, par nature des opérations</t>
  </si>
  <si>
    <t>Autres recettes</t>
  </si>
  <si>
    <t>Dépenses d'investissement</t>
  </si>
  <si>
    <t>Épargne brute</t>
  </si>
  <si>
    <t>Recettes d'investissement</t>
  </si>
  <si>
    <t>Emprunts</t>
  </si>
  <si>
    <t>Remboursements</t>
  </si>
  <si>
    <t>EPCI</t>
  </si>
  <si>
    <t>Régions hors Corse</t>
  </si>
  <si>
    <t>Départements hors Corse</t>
  </si>
  <si>
    <t>Départements hors Martinique et Guyane</t>
  </si>
  <si>
    <t>Ensemble des collectivités</t>
  </si>
  <si>
    <t>Décomposition selon le niveau de collectivités</t>
  </si>
  <si>
    <t>Sources : DGCL. Données : DGFiP, comptes de gestion.</t>
  </si>
  <si>
    <t>DÉPENSES DE FONCTIONNEMENT</t>
  </si>
  <si>
    <t>Ventes de biens et services</t>
  </si>
  <si>
    <t>Régions et CTU</t>
  </si>
  <si>
    <t>Ensemble des recettes de fonctionnement</t>
  </si>
  <si>
    <t xml:space="preserve">ou : </t>
  </si>
  <si>
    <t>Indice 100 en 2014</t>
  </si>
  <si>
    <t>Flux et stockes de dette</t>
  </si>
  <si>
    <t>Dette</t>
  </si>
  <si>
    <t>TAUX DE CROISSANCE ANNUELS DES RECETTES DE FONCTIONNEMENT</t>
  </si>
  <si>
    <t>En Md€</t>
  </si>
  <si>
    <t>Le Système SAS</t>
  </si>
  <si>
    <t>FP</t>
  </si>
  <si>
    <t>Frais de Personnel</t>
  </si>
  <si>
    <t>DF6411</t>
  </si>
  <si>
    <t>Titulaires</t>
  </si>
  <si>
    <t>DF6413</t>
  </si>
  <si>
    <t>Non titul</t>
  </si>
  <si>
    <t>DF6416</t>
  </si>
  <si>
    <t>Contrats aidés</t>
  </si>
  <si>
    <t>DF6417</t>
  </si>
  <si>
    <t>Apprentis</t>
  </si>
  <si>
    <t>En indice</t>
  </si>
  <si>
    <t>Contractuels</t>
  </si>
  <si>
    <t>Fonctionnaires</t>
  </si>
  <si>
    <t>Rémunération des apprentis, en M€</t>
  </si>
  <si>
    <t>Rémunérations par statut</t>
  </si>
  <si>
    <t>Etudes</t>
  </si>
  <si>
    <t>Relations publiques</t>
  </si>
  <si>
    <t>Alimentation</t>
  </si>
  <si>
    <t>Honoraires</t>
  </si>
  <si>
    <t>Combustibles et carburants</t>
  </si>
  <si>
    <t>Transports</t>
  </si>
  <si>
    <t>Déplacements</t>
  </si>
  <si>
    <t>En niveau</t>
  </si>
  <si>
    <t>Contr / total</t>
  </si>
  <si>
    <t>Achats et charges des communes</t>
  </si>
  <si>
    <t>Répunération des contrats aidés</t>
  </si>
  <si>
    <t>Dépenses d'investissement (hors remboursements)</t>
  </si>
  <si>
    <t>Graphique 1 : Taux de croissance annuels des principaux agrégats comptables des collectivités locales</t>
  </si>
  <si>
    <t>&lt; 500 h</t>
  </si>
  <si>
    <t>&lt; 25.000 h</t>
  </si>
  <si>
    <t>25-50.000 h</t>
  </si>
  <si>
    <t>50-100.000 h</t>
  </si>
  <si>
    <t>100-200.000 h</t>
  </si>
  <si>
    <t>&gt;200.000 h</t>
  </si>
  <si>
    <t>Taux de croissance des DF selon la taille</t>
  </si>
  <si>
    <t>500-3500 h</t>
  </si>
  <si>
    <t>10-50.000 h</t>
  </si>
  <si>
    <t>&gt; 50 000 h</t>
  </si>
  <si>
    <t>3500-10.000 h</t>
  </si>
  <si>
    <t>Taux de croissance des RF selon la taille</t>
  </si>
  <si>
    <t>Taux de croissance de l'épargne brute selon la taille</t>
  </si>
  <si>
    <t>0-200 h</t>
  </si>
  <si>
    <t>200-500 h</t>
  </si>
  <si>
    <t>500-1000 h</t>
  </si>
  <si>
    <t>1000-2000 h</t>
  </si>
  <si>
    <t>2000-3500 h</t>
  </si>
  <si>
    <t>3500-5000 h</t>
  </si>
  <si>
    <t>5000-10.000 h</t>
  </si>
  <si>
    <t>10-20.000 h</t>
  </si>
  <si>
    <t>20-50.000 h</t>
  </si>
  <si>
    <t>&gt;=100.000 h</t>
  </si>
  <si>
    <t>Budgets principaux</t>
  </si>
  <si>
    <t>Dépenses d'équipement</t>
  </si>
  <si>
    <t>FCTVA</t>
  </si>
  <si>
    <t>Dette au 31/12</t>
  </si>
  <si>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</si>
  <si>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</si>
  <si>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</si>
  <si>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</si>
  <si>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</si>
  <si>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</si>
  <si>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</si>
  <si>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</si>
  <si>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</si>
  <si>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</si>
  <si>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</si>
  <si>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</si>
  <si>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</si>
  <si>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</si>
  <si>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débit net des comptes 60, 61, 62 (sauf 621)</t>
  </si>
  <si>
    <t>débit net des comptes 621, 631, 633, 64</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</si>
  <si>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</si>
  <si>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</si>
  <si>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</si>
  <si>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</si>
  <si>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</si>
  <si>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</si>
  <si>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</si>
  <si>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</si>
  <si>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</si>
  <si>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</si>
  <si>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</si>
  <si>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</si>
  <si>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</si>
  <si>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</si>
  <si>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</si>
  <si>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</si>
  <si>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</si>
  <si>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</si>
  <si>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</si>
  <si>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</si>
  <si>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crédit net du compte 73</t>
  </si>
  <si>
    <t>sans objet (pas de comptes 73)</t>
  </si>
  <si>
    <t>sans objet</t>
  </si>
  <si>
    <t>dont : Impôts locaux</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</si>
  <si>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</si>
  <si>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</si>
  <si>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731 et 7391</t>
  </si>
  <si>
    <t>dont : Fiscalité directe reversée du bloc communal (rmoindre recette pour les GFP, recette pour les communes)</t>
  </si>
  <si>
    <t>dont : crédit net des comptes 7321, 7328, 73921, 73928, 
et 65541 pour les communes de la MGP (moindres recettes) et 74752 pour les EPT de la MGP</t>
  </si>
  <si>
    <t>dont : crédit net des comptes 
7321 (sauf 73214), 7328, 73921 (sauf 739214), 73928</t>
  </si>
  <si>
    <t>: Autres impôts et taxes</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</si>
  <si>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</si>
  <si>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</si>
  <si>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</si>
  <si>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</si>
  <si>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</si>
  <si>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</si>
  <si>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</si>
  <si>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</si>
  <si>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</si>
  <si>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</si>
  <si>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</si>
  <si>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</si>
  <si>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</si>
  <si>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</si>
  <si>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</si>
  <si>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</si>
  <si>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</si>
  <si>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</si>
  <si>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</si>
  <si>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</si>
  <si>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</si>
  <si>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</si>
  <si>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crédit net du compte 70</t>
  </si>
  <si>
    <t>crédit net des comptes 70, 734, 7353</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</si>
  <si>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</si>
  <si>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</si>
  <si>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</si>
  <si>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</si>
  <si>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</si>
  <si>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</si>
  <si>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</si>
  <si>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</si>
  <si>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</si>
  <si>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</si>
  <si>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</si>
  <si>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</si>
  <si>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</si>
  <si>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</si>
  <si>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</si>
  <si>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</si>
  <si>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</si>
  <si>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</si>
  <si>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</si>
  <si>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</si>
  <si>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</si>
  <si>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</si>
  <si>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</si>
  <si>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</si>
  <si>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</si>
  <si>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</si>
  <si>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crédit du compte 10222</t>
  </si>
  <si>
    <t>Autres dotations et subventions</t>
  </si>
  <si>
    <t xml:space="preserve">crédit des comptes 102 (sauf 10222, 10229, 1027), 13 (sauf 139) </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</si>
  <si>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</si>
  <si>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</si>
  <si>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</si>
  <si>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solde créditeur du compte 16 (hors 1688 et 169)</t>
  </si>
  <si>
    <t xml:space="preserve">Remboursements d'emprunts </t>
  </si>
  <si>
    <t>débit du compte 16 (sauf 1645, 1688, 169) - GAD*</t>
  </si>
  <si>
    <t>crédit du compte 16 (sauf 1645, 1688, 169) - GAD*</t>
  </si>
  <si>
    <t>* hors refinancements et opérations de gestion de dette</t>
  </si>
  <si>
    <t>DEFINITION DES AGRÉGATS COMPTABLES - Opérations réelles - 2021</t>
  </si>
  <si>
    <t>Capacité ou besoin de financement</t>
  </si>
  <si>
    <t>Délai de désendettement, selon le niveau de collectivités</t>
  </si>
  <si>
    <t>Evolution des recettes de fonctionnement, selon la nature des recettes</t>
  </si>
  <si>
    <t>Evolution des dépenses de fonctionnement, selon la nature des dépenses</t>
  </si>
  <si>
    <t>EB 2021</t>
  </si>
  <si>
    <t>à faire</t>
  </si>
  <si>
    <t>Taux d'épargne brute, selon le niveau de collectivités</t>
  </si>
  <si>
    <t>Dépenses de fonctionnement : évolution depuis 2014</t>
  </si>
  <si>
    <t>Budgets annexes</t>
  </si>
  <si>
    <t>y c. syndicats</t>
  </si>
  <si>
    <t>Comptes consolidés</t>
  </si>
  <si>
    <t>hors syndicats</t>
  </si>
  <si>
    <t>Syndicats</t>
  </si>
  <si>
    <t>BP seulement</t>
  </si>
  <si>
    <t>Dépenses d'investissementt : évolution depuis 2014</t>
  </si>
  <si>
    <t>tx croiss</t>
  </si>
  <si>
    <t>Graphiques de l'encadré de la vue d'ensemble - OFL 2022</t>
  </si>
  <si>
    <t xml:space="preserve">Produits des principales recettes fiscales </t>
  </si>
  <si>
    <t>Produit des principales recettes fiscales</t>
  </si>
  <si>
    <t>Foncier bâti (FB)</t>
  </si>
  <si>
    <t>Taxe d'habitation (TH)</t>
  </si>
  <si>
    <t>CVAE</t>
  </si>
  <si>
    <t>DMTO</t>
  </si>
  <si>
    <t>TICPE</t>
  </si>
  <si>
    <t>CFE</t>
  </si>
  <si>
    <t>TSCA</t>
  </si>
  <si>
    <t>TEOM</t>
  </si>
  <si>
    <t>Versement mobilité</t>
  </si>
  <si>
    <t>Taxe d'apprentissage</t>
  </si>
  <si>
    <t>IFER</t>
  </si>
  <si>
    <t>TASCOM</t>
  </si>
  <si>
    <t>Fraction de TVA</t>
  </si>
  <si>
    <t>Source : DGCL. Données : DGFiP - REI et Comptes de gestion (budgets principaux et annexes).</t>
  </si>
  <si>
    <t>Champ : Ensemble des collectivités locales y compris les syndicats.</t>
  </si>
  <si>
    <t>Services généraux</t>
  </si>
  <si>
    <t>Sécurité (incendie)</t>
  </si>
  <si>
    <t>Enseignement, formation et apprentissage</t>
  </si>
  <si>
    <t>Culture, vie sociale, sport et jeunesse</t>
  </si>
  <si>
    <t>Santé, action sociale</t>
  </si>
  <si>
    <t>Aménagement des territoires et habitat</t>
  </si>
  <si>
    <t>Environnement</t>
  </si>
  <si>
    <t>dont : Actions en matière de déchets et propreté urbaine</t>
  </si>
  <si>
    <t>: Actions en matière de gestion des eaux</t>
  </si>
  <si>
    <t>: Autres actions envir. (y c. énergie)</t>
  </si>
  <si>
    <t>Transports, routes et voiries</t>
  </si>
  <si>
    <t>Action économique</t>
  </si>
  <si>
    <r>
      <t>Ensemble des activités</t>
    </r>
    <r>
      <rPr>
        <b/>
        <vertAlign val="superscript"/>
        <sz val="9"/>
        <color theme="1"/>
        <rFont val="Arial"/>
        <family val="2"/>
      </rPr>
      <t xml:space="preserve"> (b)</t>
    </r>
  </si>
  <si>
    <t>Charges financières (fonctionnement)</t>
  </si>
  <si>
    <t>Investissement
(hors remboursements de dette) en millions €</t>
  </si>
  <si>
    <t>Dépenses totales (hors charges financières et remboursement de dette) en millions €</t>
  </si>
  <si>
    <t>Source : DGCL. Données DGFiP ; comptes de gestion.</t>
  </si>
  <si>
    <t>Fonctionnement (hors charges financières)
en millions €</t>
  </si>
  <si>
    <t>montants non consolidés des flux entre BP et BA, et entre niveaux de collectivités.</t>
  </si>
  <si>
    <t>Services généraux (y c. plan de relance)</t>
  </si>
  <si>
    <t>Hors champ</t>
  </si>
  <si>
    <t>charges financières</t>
  </si>
  <si>
    <t>Non ventilé</t>
  </si>
  <si>
    <t>Sécurité et salubrité publiques</t>
  </si>
  <si>
    <t>Hors champ (petites communes et GFP, BP des SIVOM)</t>
  </si>
  <si>
    <t>Non ventilé = administration générale, dépenses non ventilables, ou non ventilées (communes de moins de 3500 h., GFP n’ayant aucune commune de plus de 3500h., budgets principaux des SIVOM, les métropolitains ou PETR).</t>
  </si>
  <si>
    <t>Ventilation fonctionnelle des investissements</t>
  </si>
  <si>
    <t>Ensemble Collectivités locales (y compris budgets annexes et syndicats)</t>
  </si>
  <si>
    <t>Encours de dette</t>
  </si>
  <si>
    <t>(en milliards d'euros)</t>
  </si>
  <si>
    <t>Valeurs provisoires</t>
  </si>
  <si>
    <t>2019 / 2018</t>
  </si>
  <si>
    <t>2020 / 2019</t>
  </si>
  <si>
    <r>
      <t xml:space="preserve">2021 / 2020 </t>
    </r>
    <r>
      <rPr>
        <b/>
        <vertAlign val="superscript"/>
        <sz val="10"/>
        <color theme="1"/>
        <rFont val="Arial"/>
        <family val="2"/>
      </rPr>
      <t>(c)</t>
    </r>
  </si>
  <si>
    <t>DÉPENSES DE FONCTIONNEMENT (1)</t>
  </si>
  <si>
    <t>RECETTES DE FONCTIONNEMENT (2)</t>
  </si>
  <si>
    <t>- Impôts locaux</t>
  </si>
  <si>
    <t>- Autres impôts et taxes</t>
  </si>
  <si>
    <t>- Dotations globales de fonctionnement (DGF)</t>
  </si>
  <si>
    <t>- Autres dotations</t>
  </si>
  <si>
    <t>- Péréquations et compensations fiscales</t>
  </si>
  <si>
    <t>Autres recettes de fonctionnement</t>
  </si>
  <si>
    <t>Épargne brute (3) = (2)-(1)</t>
  </si>
  <si>
    <t>Épargne nette = (3)-(8)</t>
  </si>
  <si>
    <t>DÉPENSES D'INVESTISSEMENT hors remboursements (4)</t>
  </si>
  <si>
    <t>Subventions d'équipement versées</t>
  </si>
  <si>
    <t>Autres depenses d'investissement</t>
  </si>
  <si>
    <t>RECETTES D'INVESTISSEMENT hors emprunts (5)</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</si>
  <si>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</si>
  <si>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</si>
  <si>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</si>
  <si>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</si>
  <si>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</si>
  <si>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</si>
  <si>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</si>
  <si>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</si>
  <si>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</si>
  <si>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</si>
  <si>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</si>
  <si>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r>
      <t>Dette au 31 décembre (12)</t>
    </r>
    <r>
      <rPr>
        <b/>
        <vertAlign val="superscript"/>
        <sz val="11"/>
        <rFont val="Arial"/>
        <family val="2"/>
      </rPr>
      <t xml:space="preserve"> (b)</t>
    </r>
  </si>
  <si>
    <t>Ratios</t>
  </si>
  <si>
    <t>Taux d'épargne brute = (3) / (2)</t>
  </si>
  <si>
    <t xml:space="preserve">Taux d'épargne nette = [(3)-(8)] / (2) </t>
  </si>
  <si>
    <t>Taux d'endettement = (12) / (2)</t>
  </si>
  <si>
    <t>Délai de désendettement = (12) / (3)</t>
  </si>
  <si>
    <t>(a) Y compris les établissements publics territoriaux (EPT) de la métropole du grand Paris (MGP).</t>
  </si>
  <si>
    <t>(b) La dette de l'année N n'est pas exactement égale à la dette de l'année N-1 augmentée du flux net de dette de l'année N, du fait de certaines différences conceptuelles entre le stock et les flux reportés ici.</t>
  </si>
  <si>
    <t>(c) En 2021, un certain nombre de recettes fiscales directes ont été compensées par des fractions du produit de la TVA et par certaines dotations.</t>
  </si>
  <si>
    <t>Source : DGCL - Données DGFIP, comptes de gestion ; budgets principaux. Montants en opérations réelles calculés hors gestion active de la dette.</t>
  </si>
  <si>
    <t>Données non consolidées entre les différents niveaux de collectivités, sauf reversements fiscaux.</t>
  </si>
  <si>
    <t>Comptes de l'ensemble des collectivités locales (hors syndicats) - Opérations réelles</t>
  </si>
  <si>
    <t xml:space="preserve">Communes, groupements à fiscalité propre, départements, collectivités territoriales uniques et régions (a)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</si>
</sst>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0.0%"/>
    <numFmt numFmtId="165" formatCode="\+0.00;\-0.00"/>
    <numFmt numFmtId="166" formatCode="0.0%"/>
    <numFmt numFmtId="167" formatCode="0.0"/>
    <numFmt numFmtId="168" formatCode="0.000"/>
    <numFmt numFmtId="169" formatCode="\+0.0&quot; &quot;%;\-0.0&quot; &quot;%"/>
    <numFmt numFmtId="170" formatCode="\+0.0&quot; pt&quot;;\-0.0&quot; pt&quot;"/>
    <numFmt numFmtId="171" formatCode="0.0&quot; ans&quot;"/>
    <numFmt numFmtId="172" formatCode="\+&quot; &quot;0.0&quot; an&quot;;\-&quot; &quot;0.0&quot; an&quot;"/>
  </numFmts>
  <fonts count="41">
    <font>
      <sz val="11"/>
      <color theme="1"/>
      <name val="Calibri"/>
      <family val="2"/>
      <scheme val="minor"/>
    </font>
    <font>
      <sz val="11"/>
      <color theme="1"/>
      <name val="Calibri"/>
      <family val="2"/>
      <scheme val="minor"/>
    </font>
    <font>
      <sz val="10"/>
      <name val="Arial"/>
      <family val="2"/>
    </font>
    <font>
      <sz val="10"/>
      <name val="Bookman Old Style"/>
      <family val="1"/>
    </font>
    <font>
      <b/>
      <sz val="10"/>
      <color theme="1"/>
      <name val="Bookman Old Style"/>
      <family val="1"/>
    </font>
    <font>
      <b/>
      <sz val="10"/>
      <name val="Arial"/>
      <family val="2"/>
    </font>
    <font>
      <sz val="10"/>
      <color theme="1"/>
      <name val="Bookman Old Style"/>
      <family val="1"/>
    </font>
    <font>
      <b/>
      <sz val="10"/>
      <name val="Bookman Old Style"/>
      <family val="1"/>
    </font>
    <font>
      <b/>
      <sz val="11"/>
      <color theme="1"/>
      <name val="Calibri"/>
      <family val="2"/>
      <scheme val="minor"/>
    </font>
    <font>
      <b/>
      <sz val="10"/>
      <color theme="1"/>
      <name val="Arial"/>
      <family val="2"/>
    </font>
    <font>
      <sz val="10"/>
      <color rgb="FF365F91"/>
      <name val="Calibri"/>
      <family val="2"/>
      <scheme val="minor"/>
    </font>
    <font>
      <i/>
      <sz val="8"/>
      <color theme="1"/>
      <name val="Bookman Old Style"/>
      <family val="1"/>
    </font>
    <font>
      <sz val="10"/>
      <color theme="1"/>
      <name val="Arial"/>
      <family val="2"/>
    </font>
    <font>
      <i/>
      <sz val="11"/>
      <color theme="1"/>
      <name val="Calibri"/>
      <family val="2"/>
      <scheme val="minor"/>
    </font>
    <font>
      <b/>
      <sz val="9"/>
      <name val="Arial"/>
      <family val="2"/>
    </font>
    <font>
      <b/>
      <sz val="12"/>
      <color theme="1"/>
      <name val="Calibri"/>
      <family val="2"/>
      <scheme val="minor"/>
    </font>
    <font>
      <i/>
      <sz val="10"/>
      <name val="Arial"/>
      <family val="2"/>
    </font>
    <font>
      <b/>
      <sz val="11"/>
      <color rgb="FF000000"/>
      <name val="Calibri"/>
      <family val="2"/>
      <scheme val="minor"/>
    </font>
    <font>
      <b/>
      <sz val="12"/>
      <color theme="3" tint="0.39997558519241921"/>
      <name val="Bookman Old Style"/>
      <family val="1"/>
    </font>
    <font>
      <b/>
      <sz val="10"/>
      <color theme="3" tint="0.39997558519241921"/>
      <name val="Bookman Old Style"/>
      <family val="1"/>
    </font>
    <font>
      <sz val="10"/>
      <color rgb="FFFF0000"/>
      <name val="Bookman Old Style"/>
      <family val="1"/>
    </font>
    <font>
      <i/>
      <sz val="10"/>
      <name val="Bookman Old Style"/>
      <family val="1"/>
    </font>
    <font>
      <sz val="9"/>
      <name val="Bookman Old Style"/>
      <family val="1"/>
    </font>
    <font>
      <b/>
      <sz val="14"/>
      <name val="Arial"/>
      <family val="2"/>
    </font>
    <font>
      <sz val="10"/>
      <name val="MS Sans Serif"/>
      <family val="2"/>
    </font>
    <font>
      <sz val="12"/>
      <name val="MS Sans Serif"/>
      <family val="2"/>
    </font>
    <font>
      <b/>
      <sz val="18"/>
      <color theme="4" tint="-0.249977111117893"/>
      <name val="Arial"/>
      <family val="2"/>
    </font>
    <font>
      <sz val="9.5"/>
      <name val="Arial"/>
      <family val="2"/>
    </font>
    <font>
      <b/>
      <sz val="16"/>
      <color theme="4" tint="-0.249977111117893"/>
      <name val="Arial"/>
      <family val="2"/>
    </font>
    <font>
      <b/>
      <sz val="11"/>
      <name val="Arial"/>
      <family val="2"/>
    </font>
    <font>
      <sz val="9"/>
      <name val="MS Sans Serif"/>
      <family val="2"/>
    </font>
    <font>
      <i/>
      <sz val="9"/>
      <color rgb="FF000000"/>
      <name val="StoneSerif-Italic"/>
    </font>
    <font>
      <sz val="9"/>
      <name val="Arial"/>
      <family val="2"/>
    </font>
    <font>
      <b/>
      <sz val="12"/>
      <name val="Arial"/>
      <family val="2"/>
    </font>
    <font>
      <i/>
      <sz val="10"/>
      <color theme="1"/>
      <name val="Arial"/>
      <family val="2"/>
    </font>
    <font>
      <b/>
      <sz val="9"/>
      <color theme="1"/>
      <name val="Arial"/>
      <family val="2"/>
    </font>
    <font>
      <b/>
      <vertAlign val="superscript"/>
      <sz val="9"/>
      <color theme="1"/>
      <name val="Arial"/>
      <family val="2"/>
    </font>
    <font>
      <i/>
      <sz val="9"/>
      <color theme="1"/>
      <name val="Arial"/>
      <family val="2"/>
    </font>
    <font>
      <b/>
      <vertAlign val="superscript"/>
      <sz val="10"/>
      <color theme="1"/>
      <name val="Arial"/>
      <family val="2"/>
    </font>
    <font>
      <b/>
      <vertAlign val="superscript"/>
      <sz val="11"/>
      <name val="Arial"/>
      <family val="2"/>
    </font>
    <font>
      <i/>
      <sz val="9"/>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1">
    <border>
      <left/>
      <right/>
      <top/>
      <bottom/>
      <diagonal/>
    </border>
    <border>
      <left/>
      <right/>
      <top style="thin">
        <color rgb="FF000000"/>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rgb="FF000000"/>
      </left>
      <right style="thin">
        <color rgb="FF000000"/>
      </right>
      <top/>
      <bottom/>
      <diagonal/>
    </border>
    <border>
      <left style="thin">
        <color rgb="FFC1C1C1"/>
      </left>
      <right style="medium">
        <color rgb="FF000000"/>
      </right>
      <top style="thin">
        <color rgb="FFC1C1C1"/>
      </top>
      <bottom style="thin">
        <color rgb="FFC1C1C1"/>
      </bottom>
      <diagonal/>
    </border>
    <border>
      <left/>
      <right/>
      <top/>
      <bottom style="thin">
        <color rgb="FF000000"/>
      </bottom>
      <diagonal/>
    </border>
  </borders>
  <cellStyleXfs count="14">
    <xf numFmtId="0" fontId="0"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3" fontId="2" fillId="0" borderId="0"/>
    <xf numFmtId="43" fontId="1" fillId="0" borderId="0" applyFont="0" applyFill="0" applyBorder="0" applyAlignment="0" applyProtection="0"/>
    <xf numFmtId="0" fontId="25" fillId="0" borderId="0"/>
    <xf numFmtId="0" fontId="2" fillId="0" borderId="0"/>
    <xf numFmtId="0" fontId="2" fillId="0" borderId="0"/>
    <xf numFmtId="0" fontId="2" fillId="0" borderId="0"/>
    <xf numFmtId="0" fontId="2" fillId="0" borderId="0"/>
  </cellStyleXfs>
  <cellXfs count="308">
    <xf numFmtId="0" fontId="0" fillId="0" borderId="0" xfId="0"/>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center" wrapText="1"/>
    </xf>
    <xf numFmtId="0" fontId="0" fillId="0" borderId="0" xfId="0" applyFill="1"/>
    <xf numFmtId="0" fontId="0" fillId="0" borderId="0" xfId="0" applyFill="1" applyBorder="1"/>
    <xf numFmtId="0" fontId="11" fillId="0" borderId="0" xfId="0" applyFont="1"/>
    <xf numFmtId="0" fontId="10" fillId="0" borderId="0" xfId="0" applyFont="1" applyAlignment="1">
      <alignment horizontal="left"/>
    </xf>
    <xf numFmtId="166" fontId="0" fillId="0" borderId="0" xfId="1" applyNumberFormat="1" applyFont="1"/>
    <xf numFmtId="164" fontId="12" fillId="0" borderId="2" xfId="0" applyNumberFormat="1" applyFont="1" applyFill="1" applyBorder="1"/>
    <xf numFmtId="164" fontId="12" fillId="0" borderId="0" xfId="0" applyNumberFormat="1" applyFont="1" applyFill="1" applyBorder="1"/>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167" fontId="0" fillId="0" borderId="0" xfId="0" applyNumberFormat="1"/>
    <xf numFmtId="0" fontId="8" fillId="0" borderId="0" xfId="0" applyFont="1"/>
    <xf numFmtId="164" fontId="6" fillId="2" borderId="0" xfId="0" applyNumberFormat="1" applyFont="1" applyFill="1" applyBorder="1" applyAlignment="1"/>
    <xf numFmtId="164" fontId="3" fillId="2" borderId="0" xfId="0" applyNumberFormat="1" applyFont="1" applyFill="1" applyBorder="1" applyAlignment="1"/>
    <xf numFmtId="0" fontId="0" fillId="2" borderId="0" xfId="0" applyFill="1" applyBorder="1"/>
    <xf numFmtId="1" fontId="14" fillId="0" borderId="4" xfId="3" applyNumberFormat="1" applyFont="1" applyFill="1" applyBorder="1" applyAlignment="1">
      <alignment horizontal="center"/>
    </xf>
    <xf numFmtId="167" fontId="13" fillId="0" borderId="0" xfId="0" applyNumberFormat="1" applyFont="1"/>
    <xf numFmtId="2" fontId="4" fillId="3" borderId="3" xfId="0" applyNumberFormat="1" applyFont="1" applyFill="1" applyBorder="1"/>
    <xf numFmtId="165" fontId="4" fillId="3" borderId="3" xfId="0" applyNumberFormat="1" applyFont="1" applyFill="1" applyBorder="1"/>
    <xf numFmtId="2" fontId="0" fillId="0" borderId="0" xfId="0" applyNumberFormat="1"/>
    <xf numFmtId="165" fontId="7" fillId="3" borderId="3" xfId="5" applyNumberFormat="1" applyFont="1" applyFill="1" applyBorder="1"/>
    <xf numFmtId="0" fontId="15" fillId="0" borderId="0" xfId="0" applyFont="1"/>
    <xf numFmtId="0" fontId="13" fillId="0" borderId="0" xfId="0" applyFont="1"/>
    <xf numFmtId="165" fontId="7" fillId="0" borderId="0" xfId="5" applyNumberFormat="1" applyFont="1" applyFill="1" applyBorder="1"/>
    <xf numFmtId="166" fontId="6" fillId="0" borderId="0" xfId="1" applyNumberFormat="1" applyFont="1" applyFill="1" applyBorder="1"/>
    <xf numFmtId="0" fontId="5" fillId="0" borderId="4" xfId="0" applyFont="1" applyBorder="1"/>
    <xf numFmtId="166" fontId="3" fillId="3" borderId="0" xfId="2" applyNumberFormat="1" applyFont="1" applyFill="1" applyBorder="1" applyAlignment="1">
      <alignment horizontal="right" indent="1"/>
    </xf>
    <xf numFmtId="166" fontId="2" fillId="3" borderId="0" xfId="2" applyNumberFormat="1" applyFont="1" applyFill="1" applyBorder="1" applyAlignment="1">
      <alignment horizontal="right" indent="1"/>
    </xf>
    <xf numFmtId="0" fontId="12" fillId="2" borderId="4" xfId="0" applyFont="1" applyFill="1" applyBorder="1" applyAlignment="1">
      <alignment vertical="center" wrapText="1"/>
    </xf>
    <xf numFmtId="0" fontId="8" fillId="0" borderId="0" xfId="0" applyFont="1" applyFill="1" applyBorder="1" applyAlignment="1">
      <alignment horizontal="center" vertical="top" wrapText="1"/>
    </xf>
    <xf numFmtId="0" fontId="0" fillId="0" borderId="9" xfId="0" applyBorder="1"/>
    <xf numFmtId="0" fontId="0" fillId="0" borderId="2" xfId="0" applyBorder="1"/>
    <xf numFmtId="0" fontId="0" fillId="0" borderId="11" xfId="0" applyBorder="1"/>
    <xf numFmtId="0" fontId="0" fillId="0" borderId="0" xfId="0" applyBorder="1"/>
    <xf numFmtId="0" fontId="0" fillId="0" borderId="13" xfId="0" applyBorder="1"/>
    <xf numFmtId="0" fontId="0" fillId="0" borderId="3" xfId="0" applyBorder="1"/>
    <xf numFmtId="0" fontId="0" fillId="0" borderId="15" xfId="0" applyBorder="1"/>
    <xf numFmtId="0" fontId="0" fillId="0" borderId="4" xfId="0" applyBorder="1"/>
    <xf numFmtId="0" fontId="0" fillId="0" borderId="16" xfId="0" applyBorder="1"/>
    <xf numFmtId="167" fontId="0" fillId="0" borderId="2" xfId="0" applyNumberFormat="1" applyBorder="1"/>
    <xf numFmtId="167" fontId="0" fillId="0" borderId="10" xfId="0" applyNumberFormat="1" applyBorder="1"/>
    <xf numFmtId="167" fontId="0" fillId="0" borderId="0" xfId="0" applyNumberFormat="1" applyBorder="1"/>
    <xf numFmtId="167" fontId="0" fillId="0" borderId="12" xfId="0" applyNumberFormat="1" applyBorder="1"/>
    <xf numFmtId="167" fontId="0" fillId="0" borderId="3" xfId="0" applyNumberFormat="1" applyBorder="1"/>
    <xf numFmtId="167" fontId="0" fillId="0" borderId="14" xfId="0" applyNumberFormat="1" applyBorder="1"/>
    <xf numFmtId="0" fontId="8" fillId="0" borderId="0" xfId="0" applyFont="1" applyBorder="1" applyAlignment="1">
      <alignment horizontal="center" vertical="top"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xf>
    <xf numFmtId="0" fontId="8" fillId="0" borderId="20" xfId="0" applyFont="1" applyBorder="1" applyAlignment="1">
      <alignment horizontal="center" vertical="top" wrapText="1"/>
    </xf>
    <xf numFmtId="3" fontId="0" fillId="0" borderId="20" xfId="0" applyNumberFormat="1" applyBorder="1" applyAlignment="1">
      <alignment vertical="top" wrapText="1"/>
    </xf>
    <xf numFmtId="3" fontId="0" fillId="0" borderId="21" xfId="0" applyNumberFormat="1" applyBorder="1" applyAlignment="1">
      <alignment vertical="top" wrapText="1"/>
    </xf>
    <xf numFmtId="0" fontId="8" fillId="0" borderId="24" xfId="0" applyFont="1" applyBorder="1" applyAlignment="1">
      <alignment horizontal="center" vertical="top" wrapText="1"/>
    </xf>
    <xf numFmtId="3" fontId="0" fillId="0" borderId="24" xfId="0" applyNumberFormat="1" applyBorder="1" applyAlignment="1">
      <alignment vertical="top" wrapText="1"/>
    </xf>
    <xf numFmtId="3" fontId="0" fillId="0" borderId="26" xfId="0" applyNumberFormat="1" applyBorder="1" applyAlignment="1">
      <alignment vertical="top" wrapText="1"/>
    </xf>
    <xf numFmtId="1" fontId="0" fillId="0" borderId="0" xfId="0" applyNumberFormat="1"/>
    <xf numFmtId="1" fontId="0" fillId="0" borderId="0" xfId="0" applyNumberFormat="1" applyFill="1" applyBorder="1"/>
    <xf numFmtId="0" fontId="12" fillId="0" borderId="2" xfId="0" applyFont="1" applyFill="1" applyBorder="1" applyAlignment="1"/>
    <xf numFmtId="0" fontId="12" fillId="0" borderId="0" xfId="0" applyFont="1" applyFill="1" applyBorder="1" applyAlignment="1"/>
    <xf numFmtId="0" fontId="12" fillId="0" borderId="1" xfId="0" applyFont="1" applyFill="1" applyBorder="1" applyAlignment="1">
      <alignment horizontal="left" vertical="top"/>
    </xf>
    <xf numFmtId="0" fontId="9" fillId="2" borderId="0" xfId="0" applyFont="1" applyFill="1" applyBorder="1" applyAlignment="1">
      <alignment horizontal="left" vertical="top"/>
    </xf>
    <xf numFmtId="164" fontId="8" fillId="0" borderId="0" xfId="0" applyNumberFormat="1" applyFont="1"/>
    <xf numFmtId="167" fontId="8" fillId="0" borderId="0" xfId="0" applyNumberFormat="1" applyFont="1"/>
    <xf numFmtId="166" fontId="0" fillId="3" borderId="0" xfId="1" applyNumberFormat="1" applyFont="1" applyFill="1" applyBorder="1" applyAlignment="1">
      <alignment horizontal="right" indent="1"/>
    </xf>
    <xf numFmtId="0" fontId="0" fillId="0" borderId="0" xfId="0" applyFont="1" applyFill="1" applyBorder="1"/>
    <xf numFmtId="0" fontId="0" fillId="0" borderId="0" xfId="0" quotePrefix="1" applyFont="1" applyFill="1" applyBorder="1"/>
    <xf numFmtId="0" fontId="0" fillId="0" borderId="9" xfId="0" applyFont="1" applyFill="1" applyBorder="1"/>
    <xf numFmtId="0" fontId="17" fillId="0" borderId="2" xfId="0" applyFont="1" applyFill="1" applyBorder="1" applyAlignment="1">
      <alignment horizontal="center" vertical="top"/>
    </xf>
    <xf numFmtId="0" fontId="17" fillId="0" borderId="2" xfId="0" applyFont="1" applyFill="1" applyBorder="1" applyAlignment="1">
      <alignment horizontal="center" vertical="top" wrapText="1"/>
    </xf>
    <xf numFmtId="0" fontId="17" fillId="0" borderId="10" xfId="0" applyFont="1" applyFill="1" applyBorder="1" applyAlignment="1">
      <alignment horizontal="center" vertical="top" wrapText="1"/>
    </xf>
    <xf numFmtId="0" fontId="0" fillId="0" borderId="13" xfId="0" applyFont="1" applyFill="1" applyBorder="1"/>
    <xf numFmtId="164" fontId="0" fillId="0" borderId="3" xfId="1" applyNumberFormat="1" applyFont="1" applyFill="1" applyBorder="1" applyAlignment="1">
      <alignment vertical="top" wrapText="1"/>
    </xf>
    <xf numFmtId="0" fontId="0" fillId="0" borderId="3" xfId="0" applyFont="1" applyFill="1" applyBorder="1"/>
    <xf numFmtId="164" fontId="0" fillId="0" borderId="14" xfId="1" applyNumberFormat="1" applyFont="1" applyFill="1" applyBorder="1" applyAlignment="1">
      <alignment vertical="top" wrapText="1"/>
    </xf>
    <xf numFmtId="0" fontId="0" fillId="0" borderId="2" xfId="0" applyFont="1" applyFill="1" applyBorder="1"/>
    <xf numFmtId="3" fontId="8" fillId="0" borderId="10" xfId="0" applyNumberFormat="1" applyFont="1" applyFill="1" applyBorder="1" applyAlignment="1">
      <alignment horizontal="center" vertical="top"/>
    </xf>
    <xf numFmtId="164" fontId="0" fillId="0" borderId="3" xfId="1" applyNumberFormat="1" applyFont="1" applyFill="1" applyBorder="1" applyAlignment="1">
      <alignment vertical="top"/>
    </xf>
    <xf numFmtId="164" fontId="0" fillId="0" borderId="14" xfId="1" applyNumberFormat="1" applyFont="1" applyFill="1" applyBorder="1" applyAlignment="1">
      <alignment vertical="top"/>
    </xf>
    <xf numFmtId="0" fontId="8" fillId="0" borderId="5" xfId="0" applyFont="1" applyBorder="1" applyAlignment="1">
      <alignment horizontal="center" vertical="top"/>
    </xf>
    <xf numFmtId="0" fontId="8" fillId="0" borderId="6" xfId="0" applyFont="1" applyBorder="1" applyAlignment="1">
      <alignment horizontal="left" vertical="top"/>
    </xf>
    <xf numFmtId="0" fontId="8" fillId="0" borderId="6" xfId="0" applyFont="1" applyBorder="1" applyAlignment="1">
      <alignment horizontal="left" vertical="top" wrapText="1"/>
    </xf>
    <xf numFmtId="0" fontId="8" fillId="0" borderId="7" xfId="0" applyFont="1" applyBorder="1" applyAlignment="1">
      <alignment horizontal="center" vertical="top"/>
    </xf>
    <xf numFmtId="164" fontId="0" fillId="0" borderId="20" xfId="1" applyNumberFormat="1" applyFont="1" applyBorder="1" applyAlignment="1">
      <alignment vertical="top"/>
    </xf>
    <xf numFmtId="164" fontId="0" fillId="0" borderId="0" xfId="1" applyNumberFormat="1" applyFont="1"/>
    <xf numFmtId="164" fontId="8" fillId="0" borderId="0" xfId="1" applyNumberFormat="1" applyFont="1"/>
    <xf numFmtId="3" fontId="18" fillId="0" borderId="0" xfId="7" applyFont="1" applyBorder="1" applyAlignment="1">
      <alignment horizontal="left"/>
    </xf>
    <xf numFmtId="3" fontId="3" fillId="0" borderId="0" xfId="7" applyFont="1" applyBorder="1" applyAlignment="1">
      <alignment horizontal="left" wrapText="1" indent="1"/>
    </xf>
    <xf numFmtId="3" fontId="3" fillId="0" borderId="0" xfId="7" applyFont="1" applyBorder="1"/>
    <xf numFmtId="3" fontId="3" fillId="0" borderId="27" xfId="7" applyFont="1" applyBorder="1" applyAlignment="1">
      <alignment wrapText="1"/>
    </xf>
    <xf numFmtId="3" fontId="3" fillId="0" borderId="27" xfId="7" applyFont="1" applyBorder="1" applyAlignment="1">
      <alignment horizontal="center" vertical="center" wrapText="1"/>
    </xf>
    <xf numFmtId="3" fontId="19" fillId="0" borderId="27" xfId="7" applyFont="1" applyBorder="1" applyAlignment="1">
      <alignment horizontal="center" wrapText="1"/>
    </xf>
    <xf numFmtId="3" fontId="7" fillId="0" borderId="15" xfId="7" applyFont="1" applyBorder="1" applyAlignment="1">
      <alignment horizontal="center" wrapText="1"/>
    </xf>
    <xf numFmtId="3" fontId="7" fillId="0" borderId="4" xfId="7" applyFont="1" applyBorder="1" applyAlignment="1">
      <alignment horizontal="center" wrapText="1"/>
    </xf>
    <xf numFmtId="3" fontId="3" fillId="0" borderId="0" xfId="7" applyFont="1" applyBorder="1" applyAlignment="1">
      <alignment horizontal="center"/>
    </xf>
    <xf numFmtId="3" fontId="7" fillId="0" borderId="28" xfId="7" applyFont="1" applyBorder="1" applyAlignment="1">
      <alignment vertical="top" wrapText="1"/>
    </xf>
    <xf numFmtId="3" fontId="3" fillId="0" borderId="28" xfId="7" applyFont="1" applyBorder="1" applyAlignment="1">
      <alignment vertical="top" wrapText="1"/>
    </xf>
    <xf numFmtId="3" fontId="3" fillId="0" borderId="29" xfId="7" applyFont="1" applyBorder="1" applyAlignment="1">
      <alignment vertical="center" wrapText="1"/>
    </xf>
    <xf numFmtId="3" fontId="3" fillId="0" borderId="28" xfId="7" applyFont="1" applyBorder="1" applyAlignment="1">
      <alignment vertical="center" wrapText="1"/>
    </xf>
    <xf numFmtId="3" fontId="3" fillId="0" borderId="30" xfId="7" applyFont="1" applyBorder="1" applyAlignment="1">
      <alignment vertical="top" wrapText="1"/>
    </xf>
    <xf numFmtId="3" fontId="3" fillId="0" borderId="31" xfId="7" applyFont="1" applyBorder="1" applyAlignment="1">
      <alignment vertical="top" wrapText="1"/>
    </xf>
    <xf numFmtId="3" fontId="3" fillId="0" borderId="30" xfId="7" applyFont="1" applyBorder="1" applyAlignment="1">
      <alignment vertical="center" wrapText="1"/>
    </xf>
    <xf numFmtId="3" fontId="3" fillId="0" borderId="31" xfId="7" applyFont="1" applyBorder="1" applyAlignment="1">
      <alignment vertical="center" wrapText="1"/>
    </xf>
    <xf numFmtId="3" fontId="3" fillId="0" borderId="32" xfId="7" applyFont="1" applyBorder="1" applyAlignment="1">
      <alignment vertical="top" wrapText="1"/>
    </xf>
    <xf numFmtId="3" fontId="3" fillId="0" borderId="33" xfId="7" applyFont="1" applyBorder="1" applyAlignment="1">
      <alignment vertical="top" wrapText="1"/>
    </xf>
    <xf numFmtId="3" fontId="3" fillId="0" borderId="33" xfId="7" applyFont="1" applyBorder="1" applyAlignment="1">
      <alignment vertical="center" wrapText="1"/>
    </xf>
    <xf numFmtId="3" fontId="3" fillId="0" borderId="34" xfId="7" applyFont="1" applyBorder="1" applyAlignment="1">
      <alignment vertical="center" wrapText="1"/>
    </xf>
    <xf numFmtId="3" fontId="7" fillId="0" borderId="35" xfId="7" applyFont="1" applyBorder="1" applyAlignment="1">
      <alignment vertical="top" wrapText="1"/>
    </xf>
    <xf numFmtId="3" fontId="3" fillId="0" borderId="35" xfId="7" applyFont="1" applyBorder="1" applyAlignment="1">
      <alignment vertical="center" wrapText="1"/>
    </xf>
    <xf numFmtId="3" fontId="3" fillId="0" borderId="30" xfId="7" applyFont="1" applyBorder="1" applyAlignment="1">
      <alignment horizontal="left" vertical="center" wrapText="1"/>
    </xf>
    <xf numFmtId="3" fontId="3" fillId="0" borderId="30" xfId="7" applyFont="1" applyBorder="1" applyAlignment="1">
      <alignment horizontal="center" vertical="center" wrapText="1"/>
    </xf>
    <xf numFmtId="3" fontId="3" fillId="0" borderId="30" xfId="7" applyFont="1" applyBorder="1" applyAlignment="1">
      <alignment horizontal="center" vertical="top" wrapText="1"/>
    </xf>
    <xf numFmtId="3" fontId="3" fillId="0" borderId="31" xfId="7" applyFont="1" applyBorder="1" applyAlignment="1">
      <alignment horizontal="center" vertical="top" wrapText="1"/>
    </xf>
    <xf numFmtId="3" fontId="3" fillId="0" borderId="31" xfId="7" applyFont="1" applyBorder="1" applyAlignment="1">
      <alignment horizontal="left" vertical="top" wrapText="1"/>
    </xf>
    <xf numFmtId="3" fontId="21" fillId="0" borderId="30" xfId="7" applyFont="1" applyBorder="1" applyAlignment="1">
      <alignment horizontal="right" vertical="center" wrapText="1"/>
    </xf>
    <xf numFmtId="3" fontId="21" fillId="0" borderId="31" xfId="7" applyFont="1" applyBorder="1" applyAlignment="1">
      <alignment horizontal="right" vertical="center" wrapText="1"/>
    </xf>
    <xf numFmtId="3" fontId="21" fillId="0" borderId="0" xfId="7" applyFont="1" applyBorder="1" applyAlignment="1">
      <alignment horizontal="right"/>
    </xf>
    <xf numFmtId="3" fontId="3" fillId="0" borderId="31" xfId="7" applyFont="1" applyBorder="1" applyAlignment="1">
      <alignment horizontal="center" vertical="center" wrapText="1"/>
    </xf>
    <xf numFmtId="3" fontId="3" fillId="0" borderId="31" xfId="7" applyFont="1" applyBorder="1" applyAlignment="1">
      <alignment horizontal="left" vertical="center" wrapText="1"/>
    </xf>
    <xf numFmtId="3" fontId="3" fillId="0" borderId="36" xfId="7" applyFont="1" applyBorder="1" applyAlignment="1">
      <alignment vertical="top" wrapText="1"/>
    </xf>
    <xf numFmtId="3" fontId="3" fillId="0" borderId="37" xfId="7" applyFont="1" applyBorder="1" applyAlignment="1">
      <alignment vertical="top" wrapText="1"/>
    </xf>
    <xf numFmtId="3" fontId="3" fillId="0" borderId="37" xfId="7" applyFont="1" applyBorder="1" applyAlignment="1">
      <alignment vertical="center" wrapText="1"/>
    </xf>
    <xf numFmtId="3" fontId="3" fillId="0" borderId="32" xfId="7" applyFont="1" applyBorder="1" applyAlignment="1">
      <alignment vertical="center" wrapText="1"/>
    </xf>
    <xf numFmtId="3" fontId="7" fillId="0" borderId="4" xfId="7" applyFont="1" applyBorder="1" applyAlignment="1">
      <alignment horizontal="left" vertical="center" wrapText="1"/>
    </xf>
    <xf numFmtId="3" fontId="3" fillId="0" borderId="28" xfId="7" applyFont="1" applyBorder="1" applyAlignment="1">
      <alignment horizontal="left" vertical="center" wrapText="1"/>
    </xf>
    <xf numFmtId="3" fontId="3" fillId="0" borderId="36" xfId="7" applyFont="1" applyBorder="1" applyAlignment="1">
      <alignment vertical="center" wrapText="1"/>
    </xf>
    <xf numFmtId="3" fontId="3" fillId="0" borderId="36" xfId="7" applyFont="1" applyBorder="1" applyAlignment="1">
      <alignment horizontal="left" vertical="center" wrapText="1"/>
    </xf>
    <xf numFmtId="3" fontId="3" fillId="0" borderId="34" xfId="7" applyFont="1" applyBorder="1" applyAlignment="1">
      <alignment horizontal="left" vertical="center" wrapText="1"/>
    </xf>
    <xf numFmtId="3" fontId="22" fillId="0" borderId="0" xfId="7" applyFont="1" applyBorder="1"/>
    <xf numFmtId="3" fontId="22" fillId="0" borderId="0" xfId="7" applyFont="1" applyBorder="1" applyAlignment="1">
      <alignment horizontal="left" vertical="top"/>
    </xf>
    <xf numFmtId="3" fontId="22" fillId="0" borderId="2" xfId="7" applyFont="1" applyBorder="1" applyAlignment="1">
      <alignment vertical="top" wrapText="1"/>
    </xf>
    <xf numFmtId="3" fontId="22" fillId="0" borderId="0" xfId="7" applyFont="1" applyBorder="1" applyAlignment="1">
      <alignment vertical="top" wrapText="1"/>
    </xf>
    <xf numFmtId="3" fontId="22" fillId="0" borderId="0" xfId="7" applyFont="1" applyBorder="1" applyAlignment="1">
      <alignment horizontal="left" vertical="top" wrapText="1"/>
    </xf>
    <xf numFmtId="3" fontId="3" fillId="0" borderId="0" xfId="7" applyFont="1" applyBorder="1" applyAlignment="1">
      <alignment wrapText="1"/>
    </xf>
    <xf numFmtId="3" fontId="3" fillId="0" borderId="0" xfId="7" applyFont="1" applyBorder="1" applyAlignment="1">
      <alignment vertical="top" wrapText="1"/>
    </xf>
    <xf numFmtId="3" fontId="3" fillId="0" borderId="0" xfId="7" applyFont="1" applyBorder="1" applyAlignment="1">
      <alignment horizontal="left" vertical="top" wrapText="1" indent="1"/>
    </xf>
    <xf numFmtId="3" fontId="3" fillId="0" borderId="0" xfId="7" applyFont="1" applyBorder="1" applyAlignment="1">
      <alignment horizontal="left" vertical="top" indent="1"/>
    </xf>
    <xf numFmtId="3" fontId="3" fillId="0" borderId="0" xfId="7" applyFont="1" applyBorder="1" applyAlignment="1">
      <alignment horizontal="left" indent="1"/>
    </xf>
    <xf numFmtId="3" fontId="21" fillId="0" borderId="0" xfId="7" applyFont="1" applyBorder="1" applyAlignment="1">
      <alignment vertical="top" wrapText="1"/>
    </xf>
    <xf numFmtId="0" fontId="9" fillId="2" borderId="4" xfId="0" applyFont="1" applyFill="1" applyBorder="1" applyAlignment="1">
      <alignment horizontal="center" vertical="center" wrapText="1"/>
    </xf>
    <xf numFmtId="0" fontId="8" fillId="0" borderId="38" xfId="0" applyFont="1" applyBorder="1" applyAlignment="1">
      <alignment horizontal="center" vertical="top" wrapText="1"/>
    </xf>
    <xf numFmtId="0" fontId="0" fillId="0" borderId="0" xfId="0" applyFont="1"/>
    <xf numFmtId="165" fontId="9" fillId="3" borderId="3" xfId="0" applyNumberFormat="1" applyFont="1" applyFill="1" applyBorder="1" applyAlignment="1">
      <alignment horizontal="right"/>
    </xf>
    <xf numFmtId="0" fontId="24" fillId="0" borderId="0" xfId="6" applyFont="1" applyFill="1"/>
    <xf numFmtId="0" fontId="24" fillId="0" borderId="0" xfId="6" applyFont="1" applyFill="1" applyBorder="1"/>
    <xf numFmtId="0" fontId="26" fillId="3" borderId="0" xfId="9" applyFont="1" applyFill="1" applyAlignment="1">
      <alignment vertical="center"/>
    </xf>
    <xf numFmtId="0" fontId="27" fillId="3" borderId="0" xfId="9" applyFont="1" applyFill="1" applyAlignment="1">
      <alignment vertical="center"/>
    </xf>
    <xf numFmtId="0" fontId="27" fillId="0" borderId="0" xfId="9" applyFont="1" applyFill="1" applyAlignment="1">
      <alignment vertical="center"/>
    </xf>
    <xf numFmtId="16" fontId="28" fillId="0" borderId="0" xfId="9" applyNumberFormat="1" applyFont="1" applyFill="1" applyAlignment="1">
      <alignment vertical="center" wrapText="1"/>
    </xf>
    <xf numFmtId="16" fontId="28" fillId="0" borderId="0" xfId="9" applyNumberFormat="1" applyFont="1" applyFill="1" applyAlignment="1">
      <alignment vertical="center"/>
    </xf>
    <xf numFmtId="0" fontId="23" fillId="0" borderId="0" xfId="0" applyFont="1" applyFill="1" applyAlignment="1">
      <alignment horizontal="left"/>
    </xf>
    <xf numFmtId="0" fontId="12" fillId="0" borderId="0" xfId="6" applyFont="1" applyFill="1" applyBorder="1"/>
    <xf numFmtId="0" fontId="27" fillId="2" borderId="0" xfId="9" applyFont="1" applyFill="1" applyAlignment="1">
      <alignment vertical="center"/>
    </xf>
    <xf numFmtId="168" fontId="12" fillId="0" borderId="0" xfId="6" applyNumberFormat="1" applyFont="1" applyFill="1" applyBorder="1"/>
    <xf numFmtId="0" fontId="29" fillId="0" borderId="0" xfId="0" applyFont="1" applyFill="1"/>
    <xf numFmtId="0" fontId="16" fillId="0" borderId="0" xfId="6" applyFont="1" applyFill="1" applyBorder="1"/>
    <xf numFmtId="0" fontId="2" fillId="0" borderId="0" xfId="6" applyFont="1" applyFill="1" applyBorder="1"/>
    <xf numFmtId="0" fontId="2" fillId="0" borderId="4" xfId="6" applyFont="1" applyFill="1" applyBorder="1"/>
    <xf numFmtId="1" fontId="5" fillId="0" borderId="4" xfId="6" applyNumberFormat="1" applyFont="1" applyFill="1" applyBorder="1" applyAlignment="1">
      <alignment horizontal="center" wrapText="1"/>
    </xf>
    <xf numFmtId="0" fontId="2" fillId="0" borderId="0" xfId="0" applyFont="1" applyFill="1" applyBorder="1" applyAlignment="1">
      <alignment vertical="top" wrapText="1"/>
    </xf>
    <xf numFmtId="2" fontId="12" fillId="0" borderId="0" xfId="8" applyNumberFormat="1" applyFont="1" applyFill="1" applyBorder="1" applyAlignment="1">
      <alignment horizontal="center" vertical="center"/>
    </xf>
    <xf numFmtId="0" fontId="2" fillId="0" borderId="0" xfId="0" applyFont="1" applyFill="1" applyBorder="1" applyAlignment="1">
      <alignment vertical="top"/>
    </xf>
    <xf numFmtId="2" fontId="2" fillId="0" borderId="0" xfId="8" applyNumberFormat="1" applyFont="1" applyFill="1" applyBorder="1" applyAlignment="1">
      <alignment horizontal="center" vertical="center"/>
    </xf>
    <xf numFmtId="3" fontId="0" fillId="0" borderId="39" xfId="0" applyNumberFormat="1" applyBorder="1" applyAlignment="1">
      <alignment vertical="top" wrapText="1"/>
    </xf>
    <xf numFmtId="3" fontId="2" fillId="0" borderId="0" xfId="0" applyNumberFormat="1" applyFont="1"/>
    <xf numFmtId="3" fontId="0" fillId="0" borderId="0" xfId="0" applyNumberFormat="1" applyAlignment="1"/>
    <xf numFmtId="2" fontId="12" fillId="0" borderId="0" xfId="8" applyNumberFormat="1" applyFont="1" applyFill="1" applyBorder="1" applyAlignment="1">
      <alignment horizontal="center" vertical="center" wrapText="1"/>
    </xf>
    <xf numFmtId="0" fontId="24" fillId="0" borderId="0" xfId="6" applyFont="1" applyFill="1" applyBorder="1" applyAlignment="1">
      <alignment horizontal="center" vertical="center"/>
    </xf>
    <xf numFmtId="0" fontId="30" fillId="0" borderId="0" xfId="6" applyFont="1" applyFill="1" applyBorder="1" applyAlignment="1">
      <alignment vertical="center"/>
    </xf>
    <xf numFmtId="0" fontId="2" fillId="0" borderId="0" xfId="0" applyFont="1" applyFill="1" applyBorder="1" applyAlignment="1">
      <alignment horizontal="left" vertical="top" wrapText="1" indent="3"/>
    </xf>
    <xf numFmtId="167" fontId="2" fillId="0" borderId="0" xfId="8" applyNumberFormat="1" applyFont="1" applyFill="1" applyBorder="1" applyAlignment="1">
      <alignment horizontal="right" vertical="center" wrapText="1" indent="2"/>
    </xf>
    <xf numFmtId="167" fontId="5" fillId="0" borderId="0" xfId="8" applyNumberFormat="1" applyFont="1" applyFill="1" applyBorder="1" applyAlignment="1">
      <alignment horizontal="right" vertical="center" wrapText="1" indent="2"/>
    </xf>
    <xf numFmtId="0" fontId="5" fillId="0" borderId="0" xfId="0" applyFont="1" applyFill="1" applyBorder="1"/>
    <xf numFmtId="0" fontId="16" fillId="0" borderId="0" xfId="0" applyFont="1" applyFill="1" applyBorder="1" applyAlignment="1">
      <alignment vertical="center"/>
    </xf>
    <xf numFmtId="167" fontId="5" fillId="0" borderId="0" xfId="8" applyNumberFormat="1" applyFont="1" applyFill="1" applyBorder="1" applyAlignment="1">
      <alignment horizontal="right" vertical="center" indent="2"/>
    </xf>
    <xf numFmtId="0" fontId="31" fillId="0" borderId="0" xfId="0" applyFont="1" applyFill="1" applyAlignment="1"/>
    <xf numFmtId="167" fontId="32" fillId="0" borderId="0" xfId="8" applyNumberFormat="1" applyFont="1" applyFill="1" applyBorder="1" applyAlignment="1">
      <alignment vertical="center"/>
    </xf>
    <xf numFmtId="0" fontId="2" fillId="0" borderId="0" xfId="10" applyFont="1" applyFill="1" applyAlignment="1">
      <alignment vertical="center"/>
    </xf>
    <xf numFmtId="0" fontId="33" fillId="2" borderId="0" xfId="10" applyFont="1" applyFill="1" applyAlignment="1">
      <alignment horizontal="left"/>
    </xf>
    <xf numFmtId="3" fontId="32" fillId="2" borderId="4" xfId="11" applyNumberFormat="1" applyFont="1" applyFill="1" applyBorder="1" applyAlignment="1" applyProtection="1">
      <alignment horizontal="left" vertical="center" wrapText="1"/>
    </xf>
    <xf numFmtId="1" fontId="5" fillId="2" borderId="4" xfId="11" applyNumberFormat="1" applyFont="1" applyFill="1" applyBorder="1" applyAlignment="1">
      <alignment vertical="center"/>
    </xf>
    <xf numFmtId="0" fontId="5" fillId="2" borderId="4" xfId="10" applyFont="1" applyFill="1" applyBorder="1" applyAlignment="1">
      <alignment horizontal="center" vertical="center" wrapText="1"/>
    </xf>
    <xf numFmtId="0" fontId="2" fillId="2" borderId="2" xfId="11" applyFont="1" applyFill="1" applyBorder="1" applyAlignment="1">
      <alignment horizontal="left" vertical="center" wrapText="1"/>
    </xf>
    <xf numFmtId="3" fontId="2" fillId="2" borderId="2" xfId="7" applyNumberFormat="1" applyFont="1" applyFill="1" applyBorder="1" applyAlignment="1" applyProtection="1">
      <alignment horizontal="right" vertical="center" indent="1"/>
    </xf>
    <xf numFmtId="3" fontId="2" fillId="2" borderId="0" xfId="11" applyNumberFormat="1" applyFont="1" applyFill="1" applyBorder="1" applyAlignment="1" applyProtection="1">
      <alignment horizontal="left" vertical="center" wrapText="1"/>
    </xf>
    <xf numFmtId="3" fontId="2" fillId="2" borderId="0" xfId="7" applyNumberFormat="1" applyFont="1" applyFill="1" applyBorder="1" applyAlignment="1" applyProtection="1">
      <alignment horizontal="right" vertical="center" indent="1"/>
    </xf>
    <xf numFmtId="0" fontId="2" fillId="2" borderId="0" xfId="11" applyFont="1" applyFill="1" applyBorder="1" applyAlignment="1">
      <alignment vertical="center"/>
    </xf>
    <xf numFmtId="0" fontId="2" fillId="2" borderId="0" xfId="11" applyFont="1" applyFill="1" applyBorder="1" applyAlignment="1">
      <alignment horizontal="left" vertical="center" indent="1"/>
    </xf>
    <xf numFmtId="3" fontId="16" fillId="2" borderId="0" xfId="7" applyNumberFormat="1" applyFont="1" applyFill="1" applyBorder="1" applyAlignment="1" applyProtection="1">
      <alignment horizontal="right" vertical="center" indent="1"/>
    </xf>
    <xf numFmtId="0" fontId="2" fillId="2" borderId="0" xfId="11" applyFont="1" applyFill="1" applyBorder="1" applyAlignment="1">
      <alignment horizontal="left" vertical="center" indent="3"/>
    </xf>
    <xf numFmtId="0" fontId="2" fillId="2" borderId="3" xfId="11" applyFont="1" applyFill="1" applyBorder="1" applyAlignment="1">
      <alignment vertical="center"/>
    </xf>
    <xf numFmtId="3" fontId="2" fillId="2" borderId="3" xfId="7" applyNumberFormat="1" applyFont="1" applyFill="1" applyBorder="1" applyAlignment="1" applyProtection="1">
      <alignment horizontal="right" vertical="center" indent="1"/>
    </xf>
    <xf numFmtId="0" fontId="35" fillId="2" borderId="4" xfId="0" applyFont="1" applyFill="1" applyBorder="1"/>
    <xf numFmtId="3" fontId="5" fillId="2" borderId="4" xfId="7" applyNumberFormat="1" applyFont="1" applyFill="1" applyBorder="1" applyAlignment="1" applyProtection="1">
      <alignment horizontal="right" vertical="center" indent="1"/>
    </xf>
    <xf numFmtId="0" fontId="2" fillId="2" borderId="4" xfId="11" applyFont="1" applyFill="1" applyBorder="1" applyAlignment="1">
      <alignment horizontal="left" vertical="center" wrapText="1"/>
    </xf>
    <xf numFmtId="3" fontId="2" fillId="2" borderId="4" xfId="7" applyNumberFormat="1" applyFont="1" applyFill="1" applyBorder="1" applyAlignment="1" applyProtection="1">
      <alignment horizontal="right" vertical="center" indent="1"/>
    </xf>
    <xf numFmtId="0" fontId="9" fillId="2" borderId="3" xfId="0" applyFont="1" applyFill="1" applyBorder="1" applyAlignment="1">
      <alignment horizontal="center" vertical="top" wrapText="1"/>
    </xf>
    <xf numFmtId="0" fontId="5" fillId="2" borderId="3" xfId="10" applyFont="1" applyFill="1" applyBorder="1" applyAlignment="1">
      <alignment horizontal="left" vertical="center"/>
    </xf>
    <xf numFmtId="0" fontId="2" fillId="2" borderId="0" xfId="11" applyFont="1" applyFill="1" applyBorder="1" applyAlignment="1">
      <alignment horizontal="left" vertical="center" wrapText="1"/>
    </xf>
    <xf numFmtId="0" fontId="5" fillId="2" borderId="4" xfId="10" applyFont="1" applyFill="1" applyBorder="1" applyAlignment="1">
      <alignment horizontal="left" vertical="center" wrapText="1"/>
    </xf>
    <xf numFmtId="0" fontId="16" fillId="2" borderId="2" xfId="11" applyFont="1" applyFill="1" applyBorder="1" applyAlignment="1">
      <alignment horizontal="left" vertical="center" wrapText="1"/>
    </xf>
    <xf numFmtId="3" fontId="16" fillId="2" borderId="2" xfId="7" applyNumberFormat="1" applyFont="1" applyFill="1" applyBorder="1" applyAlignment="1" applyProtection="1">
      <alignment horizontal="right" vertical="center" indent="1"/>
    </xf>
    <xf numFmtId="3" fontId="16" fillId="2" borderId="4" xfId="7" applyNumberFormat="1" applyFont="1" applyFill="1" applyBorder="1" applyAlignment="1" applyProtection="1">
      <alignment horizontal="right" vertical="center" indent="1"/>
    </xf>
    <xf numFmtId="0" fontId="37" fillId="2" borderId="0" xfId="0" applyFont="1" applyFill="1" applyAlignment="1">
      <alignment horizontal="justify"/>
    </xf>
    <xf numFmtId="3" fontId="32" fillId="2" borderId="4" xfId="11" applyNumberFormat="1" applyFont="1" applyFill="1" applyBorder="1" applyAlignment="1" applyProtection="1">
      <alignment horizontal="left" vertical="center"/>
    </xf>
    <xf numFmtId="0" fontId="5" fillId="2" borderId="4" xfId="10" applyFont="1" applyFill="1" applyBorder="1" applyAlignment="1">
      <alignment horizontal="left" vertical="center"/>
    </xf>
    <xf numFmtId="0" fontId="5" fillId="2" borderId="4" xfId="10" applyFont="1" applyFill="1" applyBorder="1" applyAlignment="1">
      <alignment horizontal="center" vertical="center"/>
    </xf>
    <xf numFmtId="0" fontId="2" fillId="2" borderId="2" xfId="11" applyFont="1" applyFill="1" applyBorder="1" applyAlignment="1">
      <alignment horizontal="left" vertical="center"/>
    </xf>
    <xf numFmtId="9" fontId="2" fillId="2" borderId="2" xfId="1" applyFont="1" applyFill="1" applyBorder="1" applyAlignment="1" applyProtection="1">
      <alignment horizontal="right" vertical="center"/>
    </xf>
    <xf numFmtId="3" fontId="2" fillId="2" borderId="0" xfId="11" applyNumberFormat="1" applyFont="1" applyFill="1" applyBorder="1" applyAlignment="1" applyProtection="1">
      <alignment horizontal="left" vertical="center"/>
    </xf>
    <xf numFmtId="9" fontId="2" fillId="2" borderId="0" xfId="1" applyFont="1" applyFill="1" applyBorder="1" applyAlignment="1" applyProtection="1">
      <alignment horizontal="right" vertical="center"/>
    </xf>
    <xf numFmtId="9" fontId="2" fillId="2" borderId="3" xfId="1" applyFont="1" applyFill="1" applyBorder="1" applyAlignment="1" applyProtection="1">
      <alignment horizontal="right" vertical="center"/>
    </xf>
    <xf numFmtId="0" fontId="2" fillId="0" borderId="3" xfId="10" applyFont="1" applyFill="1" applyBorder="1" applyAlignment="1">
      <alignment vertical="center"/>
    </xf>
    <xf numFmtId="9" fontId="2" fillId="0" borderId="3" xfId="10" applyNumberFormat="1" applyFont="1" applyFill="1" applyBorder="1" applyAlignment="1">
      <alignment vertical="center"/>
    </xf>
    <xf numFmtId="9" fontId="2" fillId="0" borderId="0" xfId="1" applyFont="1" applyFill="1" applyAlignment="1">
      <alignment vertical="center"/>
    </xf>
    <xf numFmtId="9" fontId="2" fillId="2" borderId="0" xfId="1" applyNumberFormat="1" applyFont="1" applyFill="1" applyBorder="1" applyAlignment="1" applyProtection="1">
      <alignment horizontal="right" vertical="center"/>
    </xf>
    <xf numFmtId="0" fontId="2" fillId="2" borderId="0" xfId="11" applyFont="1" applyFill="1" applyBorder="1" applyAlignment="1">
      <alignment horizontal="left" vertical="center"/>
    </xf>
    <xf numFmtId="9" fontId="16" fillId="2" borderId="0" xfId="1" applyFont="1" applyFill="1" applyBorder="1" applyAlignment="1" applyProtection="1">
      <alignment horizontal="right" vertical="center"/>
    </xf>
    <xf numFmtId="9" fontId="16" fillId="0" borderId="0" xfId="1" applyFont="1" applyFill="1" applyAlignment="1">
      <alignment vertical="center"/>
    </xf>
    <xf numFmtId="0" fontId="34" fillId="2" borderId="4" xfId="0" applyFont="1" applyFill="1" applyBorder="1"/>
    <xf numFmtId="9" fontId="2" fillId="0" borderId="0" xfId="10" applyNumberFormat="1" applyFont="1" applyFill="1" applyAlignment="1">
      <alignment vertical="center"/>
    </xf>
    <xf numFmtId="0" fontId="37" fillId="2" borderId="4" xfId="0" applyFont="1" applyFill="1" applyBorder="1"/>
    <xf numFmtId="0" fontId="2" fillId="0" borderId="0" xfId="10" applyFont="1" applyFill="1" applyAlignment="1">
      <alignment vertical="center" wrapText="1"/>
    </xf>
    <xf numFmtId="164" fontId="8" fillId="0" borderId="0" xfId="0" applyNumberFormat="1" applyFont="1" applyFill="1"/>
    <xf numFmtId="0" fontId="8" fillId="0" borderId="19" xfId="0" applyFont="1" applyBorder="1" applyAlignment="1">
      <alignment horizontal="center" vertical="top" wrapText="1"/>
    </xf>
    <xf numFmtId="0" fontId="8" fillId="0" borderId="22" xfId="0" applyFont="1" applyBorder="1" applyAlignment="1">
      <alignment horizontal="center" vertical="top" wrapText="1"/>
    </xf>
    <xf numFmtId="0" fontId="8" fillId="0" borderId="25"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23" xfId="0" applyFont="1" applyBorder="1" applyAlignment="1">
      <alignment horizontal="center" vertical="top" wrapText="1"/>
    </xf>
    <xf numFmtId="0" fontId="12" fillId="0" borderId="0" xfId="6" applyFont="1" applyFill="1" applyBorder="1" applyAlignment="1">
      <alignment horizontal="center" vertical="center" wrapText="1"/>
    </xf>
    <xf numFmtId="0" fontId="16" fillId="0" borderId="0" xfId="0" applyFont="1" applyFill="1" applyBorder="1" applyAlignment="1">
      <alignment vertical="top" wrapText="1"/>
    </xf>
    <xf numFmtId="3" fontId="22" fillId="0" borderId="0" xfId="7" applyFont="1" applyBorder="1" applyAlignment="1">
      <alignment horizontal="left" vertical="top" wrapText="1"/>
    </xf>
    <xf numFmtId="0" fontId="2" fillId="0" borderId="0" xfId="12" applyFont="1"/>
    <xf numFmtId="0" fontId="2" fillId="0" borderId="0" xfId="12" applyFont="1" applyFill="1" applyBorder="1"/>
    <xf numFmtId="0" fontId="2" fillId="2" borderId="0" xfId="12" applyFont="1" applyFill="1"/>
    <xf numFmtId="0" fontId="16" fillId="2" borderId="0" xfId="13" applyFont="1" applyFill="1"/>
    <xf numFmtId="0" fontId="2" fillId="2" borderId="0" xfId="13" applyFont="1" applyFill="1"/>
    <xf numFmtId="0" fontId="16" fillId="2" borderId="2" xfId="13" applyFont="1" applyFill="1" applyBorder="1" applyAlignment="1">
      <alignment horizontal="center"/>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2" borderId="2" xfId="0" applyFont="1" applyFill="1" applyBorder="1"/>
    <xf numFmtId="2" fontId="9" fillId="3" borderId="2" xfId="0" applyNumberFormat="1" applyFont="1" applyFill="1" applyBorder="1" applyAlignment="1">
      <alignment horizontal="right" indent="1"/>
    </xf>
    <xf numFmtId="169" fontId="9" fillId="2" borderId="2" xfId="0" applyNumberFormat="1" applyFont="1" applyFill="1" applyBorder="1" applyAlignment="1">
      <alignment horizontal="right" indent="1"/>
    </xf>
    <xf numFmtId="0" fontId="5" fillId="0" borderId="0" xfId="12" applyFont="1"/>
    <xf numFmtId="9" fontId="2" fillId="0" borderId="0" xfId="1" applyFont="1"/>
    <xf numFmtId="0" fontId="5" fillId="0" borderId="0" xfId="12" applyFont="1" applyFill="1" applyBorder="1"/>
    <xf numFmtId="0" fontId="2" fillId="2" borderId="0" xfId="0" applyFont="1" applyFill="1" applyBorder="1"/>
    <xf numFmtId="2" fontId="2" fillId="3" borderId="0" xfId="0" applyNumberFormat="1" applyFont="1" applyFill="1" applyBorder="1" applyAlignment="1">
      <alignment horizontal="right" indent="1"/>
    </xf>
    <xf numFmtId="169" fontId="2" fillId="2" borderId="0" xfId="0" applyNumberFormat="1" applyFont="1" applyFill="1" applyBorder="1" applyAlignment="1">
      <alignment horizontal="right" indent="1"/>
    </xf>
    <xf numFmtId="0" fontId="9" fillId="2" borderId="0" xfId="0" applyFont="1" applyFill="1" applyBorder="1"/>
    <xf numFmtId="2" fontId="9" fillId="3" borderId="0" xfId="0" applyNumberFormat="1" applyFont="1" applyFill="1" applyBorder="1" applyAlignment="1">
      <alignment horizontal="right" indent="1"/>
    </xf>
    <xf numFmtId="169" fontId="9" fillId="2" borderId="0" xfId="0" applyNumberFormat="1" applyFont="1" applyFill="1" applyBorder="1" applyAlignment="1">
      <alignment horizontal="right" indent="1"/>
    </xf>
    <xf numFmtId="169" fontId="9" fillId="0" borderId="0" xfId="0" applyNumberFormat="1" applyFont="1" applyFill="1" applyBorder="1" applyAlignment="1">
      <alignment horizontal="right" indent="1"/>
    </xf>
    <xf numFmtId="169" fontId="2" fillId="0" borderId="0" xfId="0" applyNumberFormat="1" applyFont="1" applyFill="1" applyBorder="1" applyAlignment="1">
      <alignment horizontal="right" indent="1"/>
    </xf>
    <xf numFmtId="0" fontId="2" fillId="2" borderId="0" xfId="0" quotePrefix="1" applyFont="1" applyFill="1" applyBorder="1" applyAlignment="1">
      <alignment horizontal="left" indent="2"/>
    </xf>
    <xf numFmtId="0" fontId="2" fillId="2" borderId="3" xfId="0" applyFont="1" applyFill="1" applyBorder="1"/>
    <xf numFmtId="2" fontId="2" fillId="3" borderId="3" xfId="0" applyNumberFormat="1" applyFont="1" applyFill="1" applyBorder="1" applyAlignment="1">
      <alignment horizontal="right" indent="1"/>
    </xf>
    <xf numFmtId="169" fontId="2" fillId="2" borderId="3" xfId="0" applyNumberFormat="1" applyFont="1" applyFill="1" applyBorder="1" applyAlignment="1">
      <alignment horizontal="right" indent="1"/>
    </xf>
    <xf numFmtId="0" fontId="9" fillId="2" borderId="2" xfId="0" applyFont="1" applyFill="1" applyBorder="1" applyAlignment="1">
      <alignment horizontal="left" vertical="top" wrapText="1"/>
    </xf>
    <xf numFmtId="2" fontId="5" fillId="0" borderId="0" xfId="12" applyNumberFormat="1" applyFont="1" applyFill="1" applyBorder="1"/>
    <xf numFmtId="0" fontId="9" fillId="2" borderId="0" xfId="0" applyFont="1" applyFill="1" applyBorder="1" applyAlignment="1">
      <alignment horizontal="left" vertical="top" wrapText="1"/>
    </xf>
    <xf numFmtId="0" fontId="9" fillId="2" borderId="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40" xfId="0" applyFont="1" applyFill="1" applyBorder="1" applyAlignment="1">
      <alignment horizontal="left" vertical="top" wrapText="1"/>
    </xf>
    <xf numFmtId="0" fontId="9" fillId="2" borderId="40" xfId="0" applyFont="1" applyFill="1" applyBorder="1" applyAlignment="1">
      <alignment horizontal="left" vertical="top" wrapText="1"/>
    </xf>
    <xf numFmtId="165" fontId="9" fillId="3" borderId="3" xfId="0" applyNumberFormat="1" applyFont="1" applyFill="1" applyBorder="1" applyAlignment="1">
      <alignment horizontal="right" indent="1"/>
    </xf>
    <xf numFmtId="169" fontId="9" fillId="2" borderId="3" xfId="0" applyNumberFormat="1" applyFont="1" applyFill="1" applyBorder="1" applyAlignment="1">
      <alignment horizontal="right" indent="1"/>
    </xf>
    <xf numFmtId="0" fontId="2" fillId="2" borderId="1" xfId="0" applyFont="1" applyFill="1" applyBorder="1" applyAlignment="1">
      <alignment horizontal="left" vertical="top" wrapText="1"/>
    </xf>
    <xf numFmtId="2" fontId="2" fillId="3" borderId="2" xfId="0" applyNumberFormat="1" applyFont="1" applyFill="1" applyBorder="1" applyAlignment="1">
      <alignment horizontal="right" indent="1"/>
    </xf>
    <xf numFmtId="169" fontId="2" fillId="2" borderId="2" xfId="0" applyNumberFormat="1" applyFont="1" applyFill="1" applyBorder="1" applyAlignment="1">
      <alignment horizontal="right" indent="1"/>
    </xf>
    <xf numFmtId="165" fontId="2" fillId="3" borderId="0" xfId="0" applyNumberFormat="1" applyFont="1" applyFill="1" applyBorder="1" applyAlignment="1">
      <alignment horizontal="right" indent="1"/>
    </xf>
    <xf numFmtId="0" fontId="12" fillId="2" borderId="0" xfId="0" applyFont="1" applyFill="1" applyBorder="1" applyAlignment="1">
      <alignment horizontal="left" vertical="top" wrapText="1"/>
    </xf>
    <xf numFmtId="165" fontId="12" fillId="3" borderId="3" xfId="0" applyNumberFormat="1" applyFont="1" applyFill="1" applyBorder="1" applyAlignment="1">
      <alignment horizontal="right" indent="1"/>
    </xf>
    <xf numFmtId="169" fontId="12" fillId="2" borderId="3" xfId="0" applyNumberFormat="1" applyFont="1" applyFill="1" applyBorder="1" applyAlignment="1">
      <alignment horizontal="right" indent="1"/>
    </xf>
    <xf numFmtId="0" fontId="5" fillId="2" borderId="4" xfId="0" applyFont="1" applyFill="1" applyBorder="1" applyAlignment="1">
      <alignment horizontal="left" vertical="center" wrapText="1"/>
    </xf>
    <xf numFmtId="2" fontId="5" fillId="3" borderId="3" xfId="0" applyNumberFormat="1" applyFont="1" applyFill="1" applyBorder="1" applyAlignment="1">
      <alignment horizontal="right" vertical="center" indent="1"/>
    </xf>
    <xf numFmtId="169" fontId="5" fillId="2" borderId="3" xfId="0" applyNumberFormat="1" applyFont="1" applyFill="1" applyBorder="1" applyAlignment="1">
      <alignment horizontal="right" vertical="center" indent="1"/>
    </xf>
    <xf numFmtId="2" fontId="2" fillId="3" borderId="2" xfId="0" applyNumberFormat="1" applyFont="1" applyFill="1" applyBorder="1"/>
    <xf numFmtId="2" fontId="2" fillId="2" borderId="2" xfId="0" applyNumberFormat="1" applyFont="1" applyFill="1" applyBorder="1"/>
    <xf numFmtId="170" fontId="2" fillId="2" borderId="0" xfId="2" applyNumberFormat="1" applyFont="1" applyFill="1" applyBorder="1" applyAlignment="1">
      <alignment horizontal="right" indent="1"/>
    </xf>
    <xf numFmtId="0" fontId="2" fillId="0" borderId="0" xfId="3" applyFont="1"/>
    <xf numFmtId="0" fontId="2" fillId="0" borderId="0" xfId="3" applyFont="1" applyFill="1" applyBorder="1"/>
    <xf numFmtId="0" fontId="2" fillId="2" borderId="3" xfId="0" applyFont="1" applyFill="1" applyBorder="1" applyAlignment="1">
      <alignment horizontal="left" vertical="top" wrapText="1"/>
    </xf>
    <xf numFmtId="171" fontId="0" fillId="3" borderId="3" xfId="0" applyNumberFormat="1" applyFill="1" applyBorder="1" applyAlignment="1">
      <alignment horizontal="right" indent="1"/>
    </xf>
    <xf numFmtId="172" fontId="0" fillId="2" borderId="3" xfId="0" applyNumberFormat="1" applyFill="1" applyBorder="1" applyAlignment="1">
      <alignment horizontal="right" indent="1"/>
    </xf>
    <xf numFmtId="172" fontId="12" fillId="2" borderId="3" xfId="0" applyNumberFormat="1" applyFont="1" applyFill="1" applyBorder="1" applyAlignment="1">
      <alignment horizontal="right" indent="1"/>
    </xf>
    <xf numFmtId="171" fontId="12" fillId="3" borderId="3" xfId="0" applyNumberFormat="1" applyFont="1" applyFill="1" applyBorder="1" applyAlignment="1">
      <alignment horizontal="right" indent="1"/>
    </xf>
    <xf numFmtId="0" fontId="40" fillId="2" borderId="0" xfId="13" applyFont="1" applyFill="1" applyAlignment="1">
      <alignment wrapText="1"/>
    </xf>
    <xf numFmtId="0" fontId="32" fillId="2" borderId="0" xfId="3" applyFont="1" applyFill="1"/>
    <xf numFmtId="0" fontId="0" fillId="0" borderId="0" xfId="0" applyAlignment="1">
      <alignment horizontal="justify" wrapText="1"/>
    </xf>
    <xf numFmtId="0" fontId="0" fillId="0" borderId="0" xfId="0" applyFill="1" applyBorder="1" applyAlignment="1">
      <alignment horizontal="justify" wrapText="1"/>
    </xf>
    <xf numFmtId="0" fontId="2" fillId="0" borderId="0" xfId="13" applyFont="1"/>
    <xf numFmtId="0" fontId="40" fillId="2" borderId="0" xfId="13" applyFont="1" applyFill="1" applyBorder="1" applyAlignment="1">
      <alignment wrapText="1"/>
    </xf>
    <xf numFmtId="0" fontId="40" fillId="2" borderId="0" xfId="3" applyFont="1" applyFill="1" applyBorder="1"/>
    <xf numFmtId="0" fontId="40" fillId="2" borderId="0" xfId="3" applyFont="1" applyFill="1"/>
    <xf numFmtId="0" fontId="40" fillId="2" borderId="0" xfId="13" applyFont="1" applyFill="1"/>
    <xf numFmtId="0" fontId="32" fillId="2" borderId="0" xfId="0" applyFont="1" applyFill="1" applyAlignment="1">
      <alignment horizontal="justify" wrapText="1"/>
    </xf>
    <xf numFmtId="0" fontId="2" fillId="0" borderId="0" xfId="13" applyFont="1" applyFill="1" applyBorder="1"/>
    <xf numFmtId="0" fontId="2" fillId="2" borderId="0" xfId="3" applyFont="1" applyFill="1"/>
    <xf numFmtId="0" fontId="33" fillId="0" borderId="0" xfId="12" applyFont="1"/>
    <xf numFmtId="0" fontId="2" fillId="2" borderId="0" xfId="12" applyFont="1" applyFill="1" applyBorder="1" applyAlignment="1">
      <alignment horizontal="left" vertical="center"/>
    </xf>
  </cellXfs>
  <cellStyles count="14">
    <cellStyle name="Milliers" xfId="8" builtinId="3"/>
    <cellStyle name="Motif 2" xfId="6"/>
    <cellStyle name="Normal" xfId="0" builtinId="0"/>
    <cellStyle name="Normal 2" xfId="5"/>
    <cellStyle name="Normal 2 2" xfId="10"/>
    <cellStyle name="Normal 3" xfId="7"/>
    <cellStyle name="Normal_Annexe2_D_fonct 2" xfId="11"/>
    <cellStyle name="Normal_Chapitre_1.5" xfId="9"/>
    <cellStyle name="Normal_Chapitre10 Séries longues intégralesAM 2" xfId="3"/>
    <cellStyle name="Normal_Chapitre4 Les finances des collectivités locales-AM" xfId="12"/>
    <cellStyle name="Normal_Chapitre4 Les finances des collectivités locales-AM 2 2" xfId="13"/>
    <cellStyle name="Pourcentage" xfId="1" builtinId="5"/>
    <cellStyle name="Pourcentage 2" xfId="2"/>
    <cellStyle name="Pourcentage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9.xml"/><Relationship Id="rId1" Type="http://schemas.microsoft.com/office/2011/relationships/chartStyle" Target="style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0.xml"/><Relationship Id="rId1" Type="http://schemas.microsoft.com/office/2011/relationships/chartStyle" Target="style10.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3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4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02E-2"/>
          <c:w val="0.87779080940713072"/>
          <c:h val="0.75503685925177455"/>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croiss'!$B$27:$B$31</c:f>
              <c:numCache>
                <c:formatCode>\+0.0%;\-0.0%</c:formatCode>
                <c:ptCount val="5"/>
                <c:pt idx="0">
                  <c:v>3.0583465158158241E-3</c:v>
                </c:pt>
                <c:pt idx="1">
                  <c:v>-5.3781301859335828E-3</c:v>
                </c:pt>
                <c:pt idx="2">
                  <c:v>2.685055697151828E-2</c:v>
                </c:pt>
                <c:pt idx="3">
                  <c:v>-8.479543953943347E-3</c:v>
                </c:pt>
                <c:pt idx="4">
                  <c:v>3.4951656231209771E-2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croiss'!$C$27:$C$31</c:f>
              <c:numCache>
                <c:formatCode>\+0.0%;\-0.0%</c:formatCode>
                <c:ptCount val="5"/>
                <c:pt idx="0">
                  <c:v>1.2749570365476082E-2</c:v>
                </c:pt>
                <c:pt idx="1">
                  <c:v>8.8786638647930793E-3</c:v>
                </c:pt>
                <c:pt idx="2">
                  <c:v>2.4413211610051944E-2</c:v>
                </c:pt>
                <c:pt idx="3">
                  <c:v>1.3172019855950179E-2</c:v>
                </c:pt>
                <c:pt idx="4">
                  <c:v>1.2440950517514482E-2</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croiss'!$D$27:$D$31</c:f>
              <c:numCache>
                <c:formatCode>\+0.0%;\-0.0%</c:formatCode>
                <c:ptCount val="5"/>
                <c:pt idx="0">
                  <c:v>2.3947903687615568E-3</c:v>
                </c:pt>
                <c:pt idx="1">
                  <c:v>-7.5503036811923607E-3</c:v>
                </c:pt>
                <c:pt idx="2">
                  <c:v>2.513218489155622E-2</c:v>
                </c:pt>
                <c:pt idx="3">
                  <c:v>1.8253135749913607E-2</c:v>
                </c:pt>
                <c:pt idx="4">
                  <c:v>-3.2291864382272273E-2</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7.1366624708978053E-3"/>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261261261261483E-2"/>
                  <c:y val="-3.766181769651768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214066954505647E-3"/>
                  <c:y val="1.8811550861301499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9257978392717291E-3"/>
                  <c:y val="-2.1953896816684963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croiss'!$A$27:$A$31</c:f>
              <c:strCache>
                <c:ptCount val="5"/>
                <c:pt idx="0">
                  <c:v>Ensemble</c:v>
                </c:pt>
                <c:pt idx="1">
                  <c:v>Communes</c:v>
                </c:pt>
                <c:pt idx="2">
                  <c:v>GFP</c:v>
                </c:pt>
                <c:pt idx="3">
                  <c:v>Départements</c:v>
                </c:pt>
                <c:pt idx="4">
                  <c:v>Régions et CTU</c:v>
                </c:pt>
              </c:strCache>
            </c:strRef>
          </c:cat>
          <c:val>
            <c:numRef>
              <c:f>'Tx croiss'!$E$27:$E$31</c:f>
              <c:numCache>
                <c:formatCode>\+0.0%;\-0.0%</c:formatCode>
                <c:ptCount val="5"/>
                <c:pt idx="0">
                  <c:v>2.3797740895072028E-2</c:v>
                </c:pt>
                <c:pt idx="1">
                  <c:v>2.7092794307635337E-2</c:v>
                </c:pt>
                <c:pt idx="2">
                  <c:v>2.7203992066699545E-2</c:v>
                </c:pt>
                <c:pt idx="3">
                  <c:v>1.4076871739387542E-2</c:v>
                </c:pt>
                <c:pt idx="4">
                  <c:v>3.4536028291282328E-2</c:v>
                </c:pt>
              </c:numCache>
            </c:numRef>
          </c:val>
        </c:ser>
        <c:dLbls>
          <c:showLegendKey val="0"/>
          <c:showVal val="0"/>
          <c:showCatName val="0"/>
          <c:showSerName val="0"/>
          <c:showPercent val="0"/>
          <c:showBubbleSize val="0"/>
        </c:dLbls>
        <c:gapWidth val="150"/>
        <c:axId val="869532128"/>
        <c:axId val="869526688"/>
      </c:barChart>
      <c:catAx>
        <c:axId val="869532128"/>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26688"/>
        <c:crosses val="autoZero"/>
        <c:auto val="1"/>
        <c:lblAlgn val="ctr"/>
        <c:lblOffset val="100"/>
        <c:noMultiLvlLbl val="0"/>
      </c:catAx>
      <c:valAx>
        <c:axId val="869526688"/>
        <c:scaling>
          <c:orientation val="minMax"/>
        </c:scaling>
        <c:delete val="0"/>
        <c:axPos val="l"/>
        <c:numFmt formatCode="\+0%;\-0%" sourceLinked="0"/>
        <c:majorTickMark val="out"/>
        <c:minorTickMark val="none"/>
        <c:tickLblPos val="nextTo"/>
        <c:spPr>
          <a:ln>
            <a:solidFill>
              <a:schemeClr val="tx1"/>
            </a:solidFill>
          </a:ln>
        </c:spPr>
        <c:crossAx val="869532128"/>
        <c:crosses val="autoZero"/>
        <c:crossBetween val="between"/>
        <c:minorUnit val="1.0000000000000005E-2"/>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1"/>
          <c:order val="0"/>
          <c:tx>
            <c:strRef>
              <c:f>'DF RF Evol'!$A$15</c:f>
              <c:strCache>
                <c:ptCount val="1"/>
                <c:pt idx="0">
                  <c:v>Impôts et taxes</c:v>
                </c:pt>
              </c:strCache>
            </c:strRef>
          </c:tx>
          <c:spPr>
            <a:ln w="25400">
              <a:solidFill>
                <a:schemeClr val="tx2">
                  <a:lumMod val="75000"/>
                </a:schemeClr>
              </a:solidFill>
              <a:prstDash val="solid"/>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Evol'!$B$15:$I$15</c:f>
              <c:numCache>
                <c:formatCode>0.00</c:formatCode>
                <c:ptCount val="8"/>
                <c:pt idx="0">
                  <c:v>119.164479668</c:v>
                </c:pt>
                <c:pt idx="1">
                  <c:v>125.12031157</c:v>
                </c:pt>
                <c:pt idx="2">
                  <c:v>128.895308331</c:v>
                </c:pt>
                <c:pt idx="3">
                  <c:v>133.827208695</c:v>
                </c:pt>
                <c:pt idx="4">
                  <c:v>140.900503837</c:v>
                </c:pt>
                <c:pt idx="5">
                  <c:v>145.429153294</c:v>
                </c:pt>
                <c:pt idx="6">
                  <c:v>143.52312669700001</c:v>
                </c:pt>
                <c:pt idx="7">
                  <c:v>149.17855141499999</c:v>
                </c:pt>
              </c:numCache>
            </c:numRef>
          </c:val>
          <c:smooth val="0"/>
        </c:ser>
        <c:ser>
          <c:idx val="3"/>
          <c:order val="1"/>
          <c:tx>
            <c:strRef>
              <c:f>'DF RF Evol'!$A$18</c:f>
              <c:strCache>
                <c:ptCount val="1"/>
                <c:pt idx="0">
                  <c:v>Concours de l'État</c:v>
                </c:pt>
              </c:strCache>
            </c:strRef>
          </c:tx>
          <c:spPr>
            <a:ln>
              <a:solidFill>
                <a:schemeClr val="tx2">
                  <a:lumMod val="60000"/>
                  <a:lumOff val="40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Evol'!$B$18:$I$18</c:f>
              <c:numCache>
                <c:formatCode>0.00</c:formatCode>
                <c:ptCount val="8"/>
                <c:pt idx="0">
                  <c:v>49.250965098999998</c:v>
                </c:pt>
                <c:pt idx="1">
                  <c:v>44.816894963000003</c:v>
                </c:pt>
                <c:pt idx="2">
                  <c:v>41.211379878999999</c:v>
                </c:pt>
                <c:pt idx="3">
                  <c:v>38.919613896000001</c:v>
                </c:pt>
                <c:pt idx="4">
                  <c:v>34.696482416999999</c:v>
                </c:pt>
                <c:pt idx="5">
                  <c:v>34.880736175999999</c:v>
                </c:pt>
                <c:pt idx="6">
                  <c:v>34.939655037000001</c:v>
                </c:pt>
                <c:pt idx="7">
                  <c:v>36.895780459000001</c:v>
                </c:pt>
              </c:numCache>
            </c:numRef>
          </c:val>
          <c:smooth val="0"/>
        </c:ser>
        <c:ser>
          <c:idx val="0"/>
          <c:order val="2"/>
          <c:tx>
            <c:strRef>
              <c:f>'DF RF Evol'!$A$14</c:f>
              <c:strCache>
                <c:ptCount val="1"/>
                <c:pt idx="0">
                  <c:v>Subventions reçues et participations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Evol'!$B$14:$I$14</c:f>
              <c:numCache>
                <c:formatCode>0.00</c:formatCode>
                <c:ptCount val="8"/>
                <c:pt idx="0">
                  <c:v>9.6079963389999996</c:v>
                </c:pt>
                <c:pt idx="1">
                  <c:v>10.471537524</c:v>
                </c:pt>
                <c:pt idx="2">
                  <c:v>10.811305149000001</c:v>
                </c:pt>
                <c:pt idx="3">
                  <c:v>12.16991591</c:v>
                </c:pt>
                <c:pt idx="4">
                  <c:v>11.427168306</c:v>
                </c:pt>
                <c:pt idx="5">
                  <c:v>11.660188217</c:v>
                </c:pt>
                <c:pt idx="6">
                  <c:v>12.359441477000001</c:v>
                </c:pt>
                <c:pt idx="7">
                  <c:v>13.077302613000001</c:v>
                </c:pt>
              </c:numCache>
            </c:numRef>
          </c:val>
          <c:smooth val="0"/>
        </c:ser>
        <c:ser>
          <c:idx val="4"/>
          <c:order val="3"/>
          <c:tx>
            <c:strRef>
              <c:f>'DF RF Evol'!$A$16</c:f>
              <c:strCache>
                <c:ptCount val="1"/>
                <c:pt idx="0">
                  <c:v>Ventes de biens et services</c:v>
                </c:pt>
              </c:strCache>
            </c:strRef>
          </c:tx>
          <c:spPr>
            <a:ln w="25400">
              <a:solidFill>
                <a:schemeClr val="tx1"/>
              </a:solidFill>
              <a:prstDash val="sysDash"/>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Evol'!$B$16:$I$16</c:f>
              <c:numCache>
                <c:formatCode>0.00</c:formatCode>
                <c:ptCount val="8"/>
                <c:pt idx="0">
                  <c:v>8.1571325639999994</c:v>
                </c:pt>
                <c:pt idx="1">
                  <c:v>8.5404079750000008</c:v>
                </c:pt>
                <c:pt idx="2">
                  <c:v>8.8928857709999996</c:v>
                </c:pt>
                <c:pt idx="3">
                  <c:v>9.2567781500000006</c:v>
                </c:pt>
                <c:pt idx="4">
                  <c:v>9.8669661079999997</c:v>
                </c:pt>
                <c:pt idx="5">
                  <c:v>10.295725862999999</c:v>
                </c:pt>
                <c:pt idx="6">
                  <c:v>8.5691690830000002</c:v>
                </c:pt>
                <c:pt idx="7">
                  <c:v>9.7559760749999995</c:v>
                </c:pt>
              </c:numCache>
            </c:numRef>
          </c:val>
          <c:smooth val="0"/>
        </c:ser>
        <c:ser>
          <c:idx val="5"/>
          <c:order val="4"/>
          <c:tx>
            <c:strRef>
              <c:f>'DF RF Evol'!$A$17</c:f>
              <c:strCache>
                <c:ptCount val="1"/>
                <c:pt idx="0">
                  <c:v>Autres recettes</c:v>
                </c:pt>
              </c:strCache>
            </c:strRef>
          </c:tx>
          <c:spPr>
            <a:ln w="19050">
              <a:solidFill>
                <a:schemeClr val="accent5">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Evol'!$B$17:$I$17</c:f>
              <c:numCache>
                <c:formatCode>0.00</c:formatCode>
                <c:ptCount val="8"/>
                <c:pt idx="0">
                  <c:v>7.3360884779999997</c:v>
                </c:pt>
                <c:pt idx="1">
                  <c:v>7.0997417839999999</c:v>
                </c:pt>
                <c:pt idx="2">
                  <c:v>7.298975682</c:v>
                </c:pt>
                <c:pt idx="3">
                  <c:v>7.5310981290000001</c:v>
                </c:pt>
                <c:pt idx="4">
                  <c:v>6.9972825380000003</c:v>
                </c:pt>
                <c:pt idx="5">
                  <c:v>7.0001826960000004</c:v>
                </c:pt>
                <c:pt idx="6">
                  <c:v>6.3032884009999997</c:v>
                </c:pt>
                <c:pt idx="7">
                  <c:v>7.0519462519999996</c:v>
                </c:pt>
              </c:numCache>
            </c:numRef>
          </c:val>
          <c:smooth val="0"/>
        </c:ser>
        <c:dLbls>
          <c:showLegendKey val="0"/>
          <c:showVal val="0"/>
          <c:showCatName val="0"/>
          <c:showSerName val="0"/>
          <c:showPercent val="0"/>
          <c:showBubbleSize val="0"/>
        </c:dLbls>
        <c:smooth val="0"/>
        <c:axId val="872607136"/>
        <c:axId val="872607680"/>
      </c:lineChart>
      <c:catAx>
        <c:axId val="872607136"/>
        <c:scaling>
          <c:orientation val="minMax"/>
        </c:scaling>
        <c:delete val="0"/>
        <c:axPos val="b"/>
        <c:numFmt formatCode="General" sourceLinked="1"/>
        <c:majorTickMark val="out"/>
        <c:minorTickMark val="none"/>
        <c:tickLblPos val="nextTo"/>
        <c:txPr>
          <a:bodyPr/>
          <a:lstStyle/>
          <a:p>
            <a:pPr>
              <a:defRPr sz="900"/>
            </a:pPr>
            <a:endParaRPr lang="fr-FR"/>
          </a:p>
        </c:txPr>
        <c:crossAx val="872607680"/>
        <c:crosses val="autoZero"/>
        <c:auto val="1"/>
        <c:lblAlgn val="ctr"/>
        <c:lblOffset val="100"/>
        <c:noMultiLvlLbl val="0"/>
      </c:catAx>
      <c:valAx>
        <c:axId val="872607680"/>
        <c:scaling>
          <c:orientation val="minMax"/>
          <c:max val="150"/>
        </c:scaling>
        <c:delete val="0"/>
        <c:axPos val="l"/>
        <c:majorGridlines>
          <c:spPr>
            <a:ln>
              <a:prstDash val="sysDot"/>
            </a:ln>
          </c:spPr>
        </c:majorGridlines>
        <c:numFmt formatCode="0" sourceLinked="0"/>
        <c:majorTickMark val="out"/>
        <c:minorTickMark val="none"/>
        <c:tickLblPos val="nextTo"/>
        <c:crossAx val="872607136"/>
        <c:crosses val="autoZero"/>
        <c:crossBetween val="between"/>
        <c:majorUnit val="30"/>
      </c:valAx>
    </c:plotArea>
    <c:legend>
      <c:legendPos val="r"/>
      <c:layout>
        <c:manualLayout>
          <c:xMode val="edge"/>
          <c:yMode val="edge"/>
          <c:x val="0.6200225672725489"/>
          <c:y val="0.36525540805594242"/>
          <c:w val="0.3799774327274511"/>
          <c:h val="0.58179633682973741"/>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0585292361920463"/>
          <c:w val="0.51748129614639293"/>
          <c:h val="0.77816727782673389"/>
        </c:manualLayout>
      </c:layout>
      <c:lineChart>
        <c:grouping val="standard"/>
        <c:varyColors val="0"/>
        <c:ser>
          <c:idx val="1"/>
          <c:order val="0"/>
          <c:tx>
            <c:strRef>
              <c:f>'DF RF Evol'!$A$34</c:f>
              <c:strCache>
                <c:ptCount val="1"/>
                <c:pt idx="0">
                  <c:v>Dépenses d'intervention</c:v>
                </c:pt>
              </c:strCache>
            </c:strRef>
          </c:tx>
          <c:spPr>
            <a:ln w="25400">
              <a:solidFill>
                <a:schemeClr val="accent1">
                  <a:lumMod val="50000"/>
                </a:schemeClr>
              </a:solidFill>
            </a:ln>
          </c:spPr>
          <c:marker>
            <c:symbol val="diamond"/>
            <c:size val="7"/>
            <c:spPr>
              <a:solidFill>
                <a:sysClr val="windowText" lastClr="000000"/>
              </a:solidFill>
              <a:ln>
                <a:solidFill>
                  <a:srgbClr val="4BACC6">
                    <a:lumMod val="60000"/>
                    <a:lumOff val="40000"/>
                  </a:srgbClr>
                </a:solidFill>
              </a:ln>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Evol'!$B$34:$I$34</c:f>
              <c:numCache>
                <c:formatCode>0.00</c:formatCode>
                <c:ptCount val="8"/>
                <c:pt idx="0">
                  <c:v>67.118275400000002</c:v>
                </c:pt>
                <c:pt idx="1">
                  <c:v>68.437989595000005</c:v>
                </c:pt>
                <c:pt idx="2">
                  <c:v>68.355600718999995</c:v>
                </c:pt>
                <c:pt idx="3">
                  <c:v>69.608693474999995</c:v>
                </c:pt>
                <c:pt idx="4">
                  <c:v>69.671228004</c:v>
                </c:pt>
                <c:pt idx="5">
                  <c:v>70.538763990000007</c:v>
                </c:pt>
                <c:pt idx="6">
                  <c:v>70.779188750000003</c:v>
                </c:pt>
                <c:pt idx="7">
                  <c:v>71.421123101000006</c:v>
                </c:pt>
              </c:numCache>
            </c:numRef>
          </c:val>
          <c:smooth val="0"/>
        </c:ser>
        <c:ser>
          <c:idx val="0"/>
          <c:order val="1"/>
          <c:tx>
            <c:strRef>
              <c:f>'DF RF Evol'!$A$33</c:f>
              <c:strCache>
                <c:ptCount val="1"/>
                <c:pt idx="0">
                  <c:v>Frais de personnel</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Evol'!$B$33:$I$33</c:f>
              <c:numCache>
                <c:formatCode>0.00</c:formatCode>
                <c:ptCount val="8"/>
                <c:pt idx="0">
                  <c:v>58.975507946999997</c:v>
                </c:pt>
                <c:pt idx="1">
                  <c:v>60.118870141000002</c:v>
                </c:pt>
                <c:pt idx="2">
                  <c:v>60.677413598000001</c:v>
                </c:pt>
                <c:pt idx="3">
                  <c:v>62.409835934999997</c:v>
                </c:pt>
                <c:pt idx="4">
                  <c:v>62.952352371000003</c:v>
                </c:pt>
                <c:pt idx="5">
                  <c:v>63.926954414999997</c:v>
                </c:pt>
                <c:pt idx="6">
                  <c:v>64.611719856999997</c:v>
                </c:pt>
                <c:pt idx="7">
                  <c:v>66.457769411000001</c:v>
                </c:pt>
              </c:numCache>
            </c:numRef>
          </c:val>
          <c:smooth val="0"/>
        </c:ser>
        <c:ser>
          <c:idx val="3"/>
          <c:order val="2"/>
          <c:tx>
            <c:strRef>
              <c:f>'DF RF Evol'!$A$36</c:f>
              <c:strCache>
                <c:ptCount val="1"/>
                <c:pt idx="0">
                  <c:v>Achats et charges externes</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Evol'!$B$36:$I$36</c:f>
              <c:numCache>
                <c:formatCode>0.00</c:formatCode>
                <c:ptCount val="8"/>
                <c:pt idx="0">
                  <c:v>30.814983413</c:v>
                </c:pt>
                <c:pt idx="1">
                  <c:v>30.375355704</c:v>
                </c:pt>
                <c:pt idx="2">
                  <c:v>29.911302963000001</c:v>
                </c:pt>
                <c:pt idx="3">
                  <c:v>30.534382003000001</c:v>
                </c:pt>
                <c:pt idx="4">
                  <c:v>30.864586039999999</c:v>
                </c:pt>
                <c:pt idx="5">
                  <c:v>31.641424478000001</c:v>
                </c:pt>
                <c:pt idx="6">
                  <c:v>30.613373980999999</c:v>
                </c:pt>
                <c:pt idx="7">
                  <c:v>32.301975724999998</c:v>
                </c:pt>
              </c:numCache>
            </c:numRef>
          </c:val>
          <c:smooth val="0"/>
        </c:ser>
        <c:ser>
          <c:idx val="2"/>
          <c:order val="3"/>
          <c:tx>
            <c:strRef>
              <c:f>'DF RF Evol'!$A$35</c:f>
              <c:strCache>
                <c:ptCount val="1"/>
                <c:pt idx="0">
                  <c:v>Autres dépenses de fonctionnement</c:v>
                </c:pt>
              </c:strCache>
            </c:strRef>
          </c:tx>
          <c:spPr>
            <a:ln w="12700">
              <a:solidFill>
                <a:schemeClr val="tx1"/>
              </a:solidFill>
              <a:prstDash val="dash"/>
            </a:ln>
          </c:spPr>
          <c:marker>
            <c:symbol val="square"/>
            <c:size val="3"/>
            <c:spPr>
              <a:solidFill>
                <a:schemeClr val="tx1"/>
              </a:solidFill>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Evol'!$B$35:$I$35</c:f>
              <c:numCache>
                <c:formatCode>0.00</c:formatCode>
                <c:ptCount val="8"/>
                <c:pt idx="0">
                  <c:v>5.2551309469999996</c:v>
                </c:pt>
                <c:pt idx="1">
                  <c:v>5.2599340909999999</c:v>
                </c:pt>
                <c:pt idx="2">
                  <c:v>5.2618039010000004</c:v>
                </c:pt>
                <c:pt idx="3">
                  <c:v>5.4211428829999999</c:v>
                </c:pt>
                <c:pt idx="4">
                  <c:v>5.268836919</c:v>
                </c:pt>
                <c:pt idx="5">
                  <c:v>5.049449912</c:v>
                </c:pt>
                <c:pt idx="6">
                  <c:v>5.8186483730000003</c:v>
                </c:pt>
                <c:pt idx="7">
                  <c:v>6.012132094</c:v>
                </c:pt>
              </c:numCache>
            </c:numRef>
          </c:val>
          <c:smooth val="0"/>
        </c:ser>
        <c:ser>
          <c:idx val="4"/>
          <c:order val="4"/>
          <c:tx>
            <c:strRef>
              <c:f>'DF RF Evol'!$A$37</c:f>
              <c:strCache>
                <c:ptCount val="1"/>
                <c:pt idx="0">
                  <c:v>Charges financières</c:v>
                </c:pt>
              </c:strCache>
            </c:strRef>
          </c:tx>
          <c:spPr>
            <a:ln w="19050"/>
          </c:spP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Evol'!$B$37:$I$37</c:f>
              <c:numCache>
                <c:formatCode>0.00</c:formatCode>
                <c:ptCount val="8"/>
                <c:pt idx="0">
                  <c:v>4.565017525</c:v>
                </c:pt>
                <c:pt idx="1">
                  <c:v>4.6023887080000003</c:v>
                </c:pt>
                <c:pt idx="2">
                  <c:v>4.4041896070000002</c:v>
                </c:pt>
                <c:pt idx="3">
                  <c:v>3.998174578</c:v>
                </c:pt>
                <c:pt idx="4">
                  <c:v>3.7411762080000002</c:v>
                </c:pt>
                <c:pt idx="5">
                  <c:v>3.540864424</c:v>
                </c:pt>
                <c:pt idx="6">
                  <c:v>3.2928900460000001</c:v>
                </c:pt>
                <c:pt idx="7">
                  <c:v>3.0901816100000001</c:v>
                </c:pt>
              </c:numCache>
            </c:numRef>
          </c:val>
          <c:smooth val="0"/>
        </c:ser>
        <c:dLbls>
          <c:showLegendKey val="0"/>
          <c:showVal val="0"/>
          <c:showCatName val="0"/>
          <c:showSerName val="0"/>
          <c:showPercent val="0"/>
          <c:showBubbleSize val="0"/>
        </c:dLbls>
        <c:marker val="1"/>
        <c:smooth val="0"/>
        <c:axId val="872608768"/>
        <c:axId val="872606592"/>
      </c:lineChart>
      <c:catAx>
        <c:axId val="872608768"/>
        <c:scaling>
          <c:orientation val="minMax"/>
        </c:scaling>
        <c:delete val="0"/>
        <c:axPos val="b"/>
        <c:numFmt formatCode="General" sourceLinked="1"/>
        <c:majorTickMark val="out"/>
        <c:minorTickMark val="none"/>
        <c:tickLblPos val="nextTo"/>
        <c:txPr>
          <a:bodyPr/>
          <a:lstStyle/>
          <a:p>
            <a:pPr>
              <a:defRPr sz="900"/>
            </a:pPr>
            <a:endParaRPr lang="fr-FR"/>
          </a:p>
        </c:txPr>
        <c:crossAx val="872606592"/>
        <c:crosses val="autoZero"/>
        <c:auto val="1"/>
        <c:lblAlgn val="ctr"/>
        <c:lblOffset val="100"/>
        <c:noMultiLvlLbl val="0"/>
      </c:catAx>
      <c:valAx>
        <c:axId val="872606592"/>
        <c:scaling>
          <c:orientation val="minMax"/>
        </c:scaling>
        <c:delete val="0"/>
        <c:axPos val="l"/>
        <c:majorGridlines>
          <c:spPr>
            <a:ln>
              <a:prstDash val="sysDot"/>
            </a:ln>
          </c:spPr>
        </c:majorGridlines>
        <c:numFmt formatCode="0" sourceLinked="0"/>
        <c:majorTickMark val="out"/>
        <c:minorTickMark val="none"/>
        <c:tickLblPos val="nextTo"/>
        <c:crossAx val="872608768"/>
        <c:crosses val="autoZero"/>
        <c:crossBetween val="between"/>
      </c:valAx>
    </c:plotArea>
    <c:legend>
      <c:legendPos val="r"/>
      <c:layout>
        <c:manualLayout>
          <c:xMode val="edge"/>
          <c:yMode val="edge"/>
          <c:x val="0.60465910973910797"/>
          <c:y val="0.10919181977252852"/>
          <c:w val="0.38981152687168974"/>
          <c:h val="0.82089390450742394"/>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7123899232221E-2"/>
          <c:y val="0.11547987909453557"/>
          <c:w val="0.51748129614639293"/>
          <c:h val="0.7733538000890684"/>
        </c:manualLayout>
      </c:layout>
      <c:lineChart>
        <c:grouping val="standard"/>
        <c:varyColors val="0"/>
        <c:ser>
          <c:idx val="0"/>
          <c:order val="0"/>
          <c:tx>
            <c:strRef>
              <c:f>'DF RF Evol'!$A$43</c:f>
              <c:strCache>
                <c:ptCount val="1"/>
                <c:pt idx="0">
                  <c:v>Etudes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Evol'!$B$43:$I$43</c:f>
              <c:numCache>
                <c:formatCode>0</c:formatCode>
                <c:ptCount val="8"/>
                <c:pt idx="0">
                  <c:v>831.22936500000003</c:v>
                </c:pt>
                <c:pt idx="1">
                  <c:v>818.00928499999998</c:v>
                </c:pt>
                <c:pt idx="2">
                  <c:v>834.75492599999995</c:v>
                </c:pt>
                <c:pt idx="3">
                  <c:v>851.85401200000001</c:v>
                </c:pt>
                <c:pt idx="4">
                  <c:v>877.44160999999997</c:v>
                </c:pt>
                <c:pt idx="5">
                  <c:v>873.71185200000002</c:v>
                </c:pt>
                <c:pt idx="6">
                  <c:v>677.22269800000004</c:v>
                </c:pt>
                <c:pt idx="7">
                  <c:v>849.68168200000002</c:v>
                </c:pt>
              </c:numCache>
            </c:numRef>
          </c:val>
          <c:smooth val="0"/>
        </c:ser>
        <c:ser>
          <c:idx val="1"/>
          <c:order val="1"/>
          <c:tx>
            <c:strRef>
              <c:f>'DF RF Evol'!$A$44</c:f>
              <c:strCache>
                <c:ptCount val="1"/>
                <c:pt idx="0">
                  <c:v>Relations publiques</c:v>
                </c:pt>
              </c:strCache>
            </c:strRef>
          </c:tx>
          <c:spPr>
            <a:ln w="22225">
              <a:solidFill>
                <a:schemeClr val="tx1"/>
              </a:solidFill>
              <a:prstDash val="solid"/>
            </a:ln>
          </c:spPr>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Evol'!$B$44:$I$44</c:f>
              <c:numCache>
                <c:formatCode>0</c:formatCode>
                <c:ptCount val="8"/>
                <c:pt idx="0">
                  <c:v>878.26475100000005</c:v>
                </c:pt>
                <c:pt idx="1">
                  <c:v>824.71171000000004</c:v>
                </c:pt>
                <c:pt idx="2">
                  <c:v>810.29515800000001</c:v>
                </c:pt>
                <c:pt idx="3">
                  <c:v>824.60209199999997</c:v>
                </c:pt>
                <c:pt idx="4">
                  <c:v>851.92887499999995</c:v>
                </c:pt>
                <c:pt idx="5">
                  <c:v>881.78793399999995</c:v>
                </c:pt>
                <c:pt idx="6">
                  <c:v>565.35741900000005</c:v>
                </c:pt>
                <c:pt idx="7">
                  <c:v>704.97675600000002</c:v>
                </c:pt>
              </c:numCache>
            </c:numRef>
          </c:val>
          <c:smooth val="0"/>
        </c:ser>
        <c:ser>
          <c:idx val="4"/>
          <c:order val="2"/>
          <c:tx>
            <c:strRef>
              <c:f>'DF RF Evol'!$A$45</c:f>
              <c:strCache>
                <c:ptCount val="1"/>
                <c:pt idx="0">
                  <c:v>Alimentation</c:v>
                </c:pt>
              </c:strCache>
            </c:strRef>
          </c:tx>
          <c:spPr>
            <a:ln w="25400">
              <a:solidFill>
                <a:schemeClr val="accent1">
                  <a:lumMod val="75000"/>
                </a:schemeClr>
              </a:solidFill>
              <a:prstDash val="solid"/>
            </a:ln>
          </c:spPr>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Evol'!$B$45:$I$45</c:f>
              <c:numCache>
                <c:formatCode>0</c:formatCode>
                <c:ptCount val="8"/>
                <c:pt idx="0">
                  <c:v>659.83275800000001</c:v>
                </c:pt>
                <c:pt idx="1">
                  <c:v>655.35884499999997</c:v>
                </c:pt>
                <c:pt idx="2">
                  <c:v>639.33844199999999</c:v>
                </c:pt>
                <c:pt idx="3">
                  <c:v>645.09225400000003</c:v>
                </c:pt>
                <c:pt idx="4">
                  <c:v>637.95806200000004</c:v>
                </c:pt>
                <c:pt idx="5">
                  <c:v>650.41180299999996</c:v>
                </c:pt>
                <c:pt idx="6">
                  <c:v>498.16545100000002</c:v>
                </c:pt>
                <c:pt idx="7">
                  <c:v>621.13863200000003</c:v>
                </c:pt>
              </c:numCache>
            </c:numRef>
          </c:val>
          <c:smooth val="0"/>
        </c:ser>
        <c:ser>
          <c:idx val="5"/>
          <c:order val="3"/>
          <c:tx>
            <c:strRef>
              <c:f>'DF RF Evol'!$A$46</c:f>
              <c:strCache>
                <c:ptCount val="1"/>
                <c:pt idx="0">
                  <c:v>Combustibles et carburants</c:v>
                </c:pt>
              </c:strCache>
            </c:strRef>
          </c:tx>
          <c:spPr>
            <a:ln w="19050">
              <a:solidFill>
                <a:schemeClr val="accent5">
                  <a:lumMod val="75000"/>
                </a:schemeClr>
              </a:solidFill>
            </a:ln>
          </c:spPr>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Evol'!$B$46:$I$46</c:f>
              <c:numCache>
                <c:formatCode>0</c:formatCode>
                <c:ptCount val="8"/>
                <c:pt idx="0">
                  <c:v>599.88638600000002</c:v>
                </c:pt>
                <c:pt idx="1">
                  <c:v>526.97022400000003</c:v>
                </c:pt>
                <c:pt idx="2">
                  <c:v>472.25037900000001</c:v>
                </c:pt>
                <c:pt idx="3">
                  <c:v>512.89459399999998</c:v>
                </c:pt>
                <c:pt idx="4">
                  <c:v>562.22675900000002</c:v>
                </c:pt>
                <c:pt idx="5">
                  <c:v>564.48849099999995</c:v>
                </c:pt>
                <c:pt idx="6">
                  <c:v>456.86514799999998</c:v>
                </c:pt>
                <c:pt idx="7">
                  <c:v>533.11361799999997</c:v>
                </c:pt>
              </c:numCache>
            </c:numRef>
          </c:val>
          <c:smooth val="0"/>
        </c:ser>
        <c:ser>
          <c:idx val="3"/>
          <c:order val="4"/>
          <c:tx>
            <c:strRef>
              <c:f>'DF RF Evol'!$A$47</c:f>
              <c:strCache>
                <c:ptCount val="1"/>
                <c:pt idx="0">
                  <c:v>Honoraires</c:v>
                </c:pt>
              </c:strCache>
            </c:strRef>
          </c:tx>
          <c:spPr>
            <a:ln>
              <a:solidFill>
                <a:schemeClr val="accent1">
                  <a:lumMod val="75000"/>
                </a:schemeClr>
              </a:solidFill>
            </a:ln>
          </c:spPr>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Evol'!$B$47:$I$47</c:f>
              <c:numCache>
                <c:formatCode>0</c:formatCode>
                <c:ptCount val="8"/>
                <c:pt idx="0">
                  <c:v>473.12204800000001</c:v>
                </c:pt>
                <c:pt idx="1">
                  <c:v>472.70931000000002</c:v>
                </c:pt>
                <c:pt idx="2">
                  <c:v>477.67019399999998</c:v>
                </c:pt>
                <c:pt idx="3">
                  <c:v>469.77421900000002</c:v>
                </c:pt>
                <c:pt idx="4">
                  <c:v>467.15063700000002</c:v>
                </c:pt>
                <c:pt idx="5">
                  <c:v>473.10266100000001</c:v>
                </c:pt>
                <c:pt idx="6">
                  <c:v>413.51098400000001</c:v>
                </c:pt>
                <c:pt idx="7">
                  <c:v>476.57953099999997</c:v>
                </c:pt>
              </c:numCache>
            </c:numRef>
          </c:val>
          <c:smooth val="0"/>
        </c:ser>
        <c:ser>
          <c:idx val="2"/>
          <c:order val="5"/>
          <c:tx>
            <c:strRef>
              <c:f>'DF RF Evol'!$A$48</c:f>
              <c:strCache>
                <c:ptCount val="1"/>
                <c:pt idx="0">
                  <c:v>Transports</c:v>
                </c:pt>
              </c:strCache>
            </c:strRef>
          </c:tx>
          <c:spPr>
            <a:ln w="15875">
              <a:solidFill>
                <a:schemeClr val="tx1"/>
              </a:solidFill>
            </a:ln>
          </c:spPr>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Evol'!$B$48:$I$48</c:f>
              <c:numCache>
                <c:formatCode>0</c:formatCode>
                <c:ptCount val="8"/>
                <c:pt idx="0">
                  <c:v>310.98934700000001</c:v>
                </c:pt>
                <c:pt idx="1">
                  <c:v>300.20005400000002</c:v>
                </c:pt>
                <c:pt idx="2">
                  <c:v>277.331321</c:v>
                </c:pt>
                <c:pt idx="3">
                  <c:v>272.07149700000002</c:v>
                </c:pt>
                <c:pt idx="4">
                  <c:v>272.714718</c:v>
                </c:pt>
                <c:pt idx="5">
                  <c:v>266.26900799999999</c:v>
                </c:pt>
                <c:pt idx="6">
                  <c:v>176.829916</c:v>
                </c:pt>
                <c:pt idx="7">
                  <c:v>210.414986</c:v>
                </c:pt>
              </c:numCache>
            </c:numRef>
          </c:val>
          <c:smooth val="0"/>
        </c:ser>
        <c:ser>
          <c:idx val="6"/>
          <c:order val="6"/>
          <c:tx>
            <c:strRef>
              <c:f>'DF RF Evol'!$A$49</c:f>
              <c:strCache>
                <c:ptCount val="1"/>
                <c:pt idx="0">
                  <c:v>Déplacements</c:v>
                </c:pt>
              </c:strCache>
            </c:strRef>
          </c:tx>
          <c:marker>
            <c:symbol val="none"/>
          </c:marker>
          <c:cat>
            <c:numRef>
              <c:f>'DF RF Evol'!$B$42:$I$42</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Evol'!$B$49:$I$49</c:f>
              <c:numCache>
                <c:formatCode>0</c:formatCode>
                <c:ptCount val="8"/>
                <c:pt idx="0">
                  <c:v>124.972532</c:v>
                </c:pt>
                <c:pt idx="1">
                  <c:v>113.273679</c:v>
                </c:pt>
                <c:pt idx="2">
                  <c:v>112.312254</c:v>
                </c:pt>
                <c:pt idx="3">
                  <c:v>115.60608000000001</c:v>
                </c:pt>
                <c:pt idx="4">
                  <c:v>115.260509</c:v>
                </c:pt>
                <c:pt idx="5">
                  <c:v>120.852024</c:v>
                </c:pt>
                <c:pt idx="6">
                  <c:v>69.042662000000007</c:v>
                </c:pt>
                <c:pt idx="7">
                  <c:v>73.242966999999993</c:v>
                </c:pt>
              </c:numCache>
            </c:numRef>
          </c:val>
          <c:smooth val="0"/>
        </c:ser>
        <c:dLbls>
          <c:showLegendKey val="0"/>
          <c:showVal val="0"/>
          <c:showCatName val="0"/>
          <c:showSerName val="0"/>
          <c:showPercent val="0"/>
          <c:showBubbleSize val="0"/>
        </c:dLbls>
        <c:marker val="1"/>
        <c:smooth val="0"/>
        <c:axId val="872604960"/>
        <c:axId val="872614208"/>
      </c:lineChart>
      <c:catAx>
        <c:axId val="872604960"/>
        <c:scaling>
          <c:orientation val="minMax"/>
        </c:scaling>
        <c:delete val="0"/>
        <c:axPos val="b"/>
        <c:numFmt formatCode="General" sourceLinked="1"/>
        <c:majorTickMark val="out"/>
        <c:minorTickMark val="none"/>
        <c:tickLblPos val="nextTo"/>
        <c:txPr>
          <a:bodyPr/>
          <a:lstStyle/>
          <a:p>
            <a:pPr>
              <a:defRPr sz="900"/>
            </a:pPr>
            <a:endParaRPr lang="fr-FR"/>
          </a:p>
        </c:txPr>
        <c:crossAx val="872614208"/>
        <c:crosses val="autoZero"/>
        <c:auto val="1"/>
        <c:lblAlgn val="ctr"/>
        <c:lblOffset val="100"/>
        <c:noMultiLvlLbl val="0"/>
      </c:catAx>
      <c:valAx>
        <c:axId val="872614208"/>
        <c:scaling>
          <c:orientation val="minMax"/>
        </c:scaling>
        <c:delete val="0"/>
        <c:axPos val="l"/>
        <c:majorGridlines>
          <c:spPr>
            <a:ln>
              <a:prstDash val="sysDot"/>
            </a:ln>
          </c:spPr>
        </c:majorGridlines>
        <c:numFmt formatCode="0" sourceLinked="0"/>
        <c:majorTickMark val="out"/>
        <c:minorTickMark val="none"/>
        <c:tickLblPos val="nextTo"/>
        <c:crossAx val="872604960"/>
        <c:crosses val="autoZero"/>
        <c:crossBetween val="between"/>
      </c:valAx>
    </c:plotArea>
    <c:legend>
      <c:legendPos val="r"/>
      <c:layout>
        <c:manualLayout>
          <c:xMode val="edge"/>
          <c:yMode val="edge"/>
          <c:x val="0.6200224634082917"/>
          <c:y val="0.163089343073993"/>
          <c:w val="0.35655898152917798"/>
          <c:h val="0.79358935728701785"/>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7616574523933"/>
          <c:y val="4.9344531933508476E-2"/>
          <c:w val="0.81013905176746526"/>
          <c:h val="0.54940113735783025"/>
        </c:manualLayout>
      </c:layout>
      <c:barChart>
        <c:barDir val="col"/>
        <c:grouping val="clustered"/>
        <c:varyColors val="0"/>
        <c:ser>
          <c:idx val="0"/>
          <c:order val="0"/>
          <c:tx>
            <c:v>DF</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taille'!$B$3:$H$3</c:f>
              <c:strCache>
                <c:ptCount val="7"/>
                <c:pt idx="0">
                  <c:v>&lt; 500 h</c:v>
                </c:pt>
                <c:pt idx="1">
                  <c:v>500-3500 h</c:v>
                </c:pt>
                <c:pt idx="2">
                  <c:v>3500-10.000 h</c:v>
                </c:pt>
                <c:pt idx="3">
                  <c:v>10-50.000 h</c:v>
                </c:pt>
                <c:pt idx="4">
                  <c:v>&gt; 50 000 h</c:v>
                </c:pt>
                <c:pt idx="6">
                  <c:v>Ensemble</c:v>
                </c:pt>
              </c:strCache>
            </c:strRef>
          </c:cat>
          <c:val>
            <c:numRef>
              <c:f>'DF Bloc Co par taille'!$B$4:$H$4</c:f>
              <c:numCache>
                <c:formatCode>\+0.0%;\-0.0%</c:formatCode>
                <c:ptCount val="7"/>
                <c:pt idx="0">
                  <c:v>4.3530468451796978E-2</c:v>
                </c:pt>
                <c:pt idx="1">
                  <c:v>4.2239608323207944E-2</c:v>
                </c:pt>
                <c:pt idx="2">
                  <c:v>3.4968706109923087E-2</c:v>
                </c:pt>
                <c:pt idx="3">
                  <c:v>2.380319207655468E-2</c:v>
                </c:pt>
                <c:pt idx="4">
                  <c:v>1.7145512834636056E-2</c:v>
                </c:pt>
                <c:pt idx="6">
                  <c:v>2.7090168215387456E-2</c:v>
                </c:pt>
              </c:numCache>
            </c:numRef>
          </c:val>
        </c:ser>
        <c:ser>
          <c:idx val="1"/>
          <c:order val="1"/>
          <c:tx>
            <c:v>RF</c:v>
          </c:tx>
          <c:invertIfNegative val="0"/>
          <c:val>
            <c:numRef>
              <c:f>'DF Bloc Co par taille'!$B$14:$H$14</c:f>
              <c:numCache>
                <c:formatCode>\+0.0%;\-0.0%</c:formatCode>
                <c:ptCount val="7"/>
                <c:pt idx="0">
                  <c:v>3.7448463959367517E-2</c:v>
                </c:pt>
                <c:pt idx="1">
                  <c:v>3.2769162766103754E-2</c:v>
                </c:pt>
                <c:pt idx="2">
                  <c:v>3.5327512579795384E-2</c:v>
                </c:pt>
                <c:pt idx="3">
                  <c:v>3.2235116649429685E-2</c:v>
                </c:pt>
                <c:pt idx="4">
                  <c:v>4.6425279936150199E-2</c:v>
                </c:pt>
                <c:pt idx="6">
                  <c:v>3.7573906894244447E-2</c:v>
                </c:pt>
              </c:numCache>
            </c:numRef>
          </c:val>
        </c:ser>
        <c:dLbls>
          <c:showLegendKey val="0"/>
          <c:showVal val="0"/>
          <c:showCatName val="0"/>
          <c:showSerName val="0"/>
          <c:showPercent val="0"/>
          <c:showBubbleSize val="0"/>
        </c:dLbls>
        <c:gapWidth val="150"/>
        <c:axId val="872605504"/>
        <c:axId val="872610400"/>
      </c:barChart>
      <c:catAx>
        <c:axId val="872605504"/>
        <c:scaling>
          <c:orientation val="minMax"/>
        </c:scaling>
        <c:delete val="0"/>
        <c:axPos val="b"/>
        <c:numFmt formatCode="General" sourceLinked="0"/>
        <c:majorTickMark val="out"/>
        <c:minorTickMark val="none"/>
        <c:tickLblPos val="low"/>
        <c:txPr>
          <a:bodyPr/>
          <a:lstStyle/>
          <a:p>
            <a:pPr>
              <a:defRPr sz="800"/>
            </a:pPr>
            <a:endParaRPr lang="fr-FR"/>
          </a:p>
        </c:txPr>
        <c:crossAx val="872610400"/>
        <c:crosses val="autoZero"/>
        <c:auto val="1"/>
        <c:lblAlgn val="ctr"/>
        <c:lblOffset val="100"/>
        <c:noMultiLvlLbl val="0"/>
      </c:catAx>
      <c:valAx>
        <c:axId val="872610400"/>
        <c:scaling>
          <c:orientation val="minMax"/>
          <c:max val="4.0000000000000008E-2"/>
          <c:min val="-1.0000000000000002E-2"/>
        </c:scaling>
        <c:delete val="0"/>
        <c:axPos val="l"/>
        <c:numFmt formatCode="\+0%;\-0%" sourceLinked="0"/>
        <c:majorTickMark val="out"/>
        <c:minorTickMark val="none"/>
        <c:tickLblPos val="nextTo"/>
        <c:crossAx val="872605504"/>
        <c:crosses val="autoZero"/>
        <c:crossBetween val="between"/>
        <c:majorUnit val="1.0000000000000002E-2"/>
      </c:valAx>
    </c:plotArea>
    <c:legend>
      <c:legendPos val="b"/>
      <c:overlay val="0"/>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76165745239342"/>
          <c:y val="4.9344531933508518E-2"/>
          <c:w val="0.81013905176746526"/>
          <c:h val="0.62214636044356619"/>
        </c:manualLayout>
      </c:layout>
      <c:barChart>
        <c:barDir val="col"/>
        <c:grouping val="clustered"/>
        <c:varyColors val="0"/>
        <c:ser>
          <c:idx val="0"/>
          <c:order val="0"/>
          <c:tx>
            <c:v>DF</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taille'!$B$6:$H$6</c:f>
              <c:strCache>
                <c:ptCount val="7"/>
                <c:pt idx="0">
                  <c:v>&lt; 25.000 h</c:v>
                </c:pt>
                <c:pt idx="1">
                  <c:v>25-50.000 h</c:v>
                </c:pt>
                <c:pt idx="2">
                  <c:v>50-100.000 h</c:v>
                </c:pt>
                <c:pt idx="3">
                  <c:v>100-200.000 h</c:v>
                </c:pt>
                <c:pt idx="4">
                  <c:v>&gt;200.000 h</c:v>
                </c:pt>
                <c:pt idx="6">
                  <c:v>Ensemble</c:v>
                </c:pt>
              </c:strCache>
            </c:strRef>
          </c:cat>
          <c:val>
            <c:numRef>
              <c:f>'DF Bloc Co par taille'!$B$7:$H$7</c:f>
              <c:numCache>
                <c:formatCode>\+0.0%;\-0.0%</c:formatCode>
                <c:ptCount val="7"/>
                <c:pt idx="0">
                  <c:v>3.7583727199234529E-2</c:v>
                </c:pt>
                <c:pt idx="1">
                  <c:v>3.1230115273120251E-2</c:v>
                </c:pt>
                <c:pt idx="2">
                  <c:v>3.9218022123732155E-2</c:v>
                </c:pt>
                <c:pt idx="3">
                  <c:v>2.6177624315765202E-2</c:v>
                </c:pt>
                <c:pt idx="4">
                  <c:v>3.4654282831388494E-2</c:v>
                </c:pt>
                <c:pt idx="6">
                  <c:v>2.9343922868322547E-2</c:v>
                </c:pt>
              </c:numCache>
            </c:numRef>
          </c:val>
        </c:ser>
        <c:ser>
          <c:idx val="1"/>
          <c:order val="1"/>
          <c:tx>
            <c:v>RF</c:v>
          </c:tx>
          <c:invertIfNegative val="0"/>
          <c:val>
            <c:numRef>
              <c:f>'DF Bloc Co par taille'!$B$17:$H$17</c:f>
              <c:numCache>
                <c:formatCode>\+0.0%;\-0.0%</c:formatCode>
                <c:ptCount val="7"/>
                <c:pt idx="0">
                  <c:v>2.5285311859725823E-2</c:v>
                </c:pt>
                <c:pt idx="1">
                  <c:v>2.6579253438743455E-2</c:v>
                </c:pt>
                <c:pt idx="2">
                  <c:v>2.6644200178065347E-2</c:v>
                </c:pt>
                <c:pt idx="3">
                  <c:v>1.5141225197683905E-2</c:v>
                </c:pt>
                <c:pt idx="4">
                  <c:v>9.5312904644131446E-3</c:v>
                </c:pt>
                <c:pt idx="6">
                  <c:v>1.6714362764540747E-2</c:v>
                </c:pt>
              </c:numCache>
            </c:numRef>
          </c:val>
        </c:ser>
        <c:dLbls>
          <c:showLegendKey val="0"/>
          <c:showVal val="0"/>
          <c:showCatName val="0"/>
          <c:showSerName val="0"/>
          <c:showPercent val="0"/>
          <c:showBubbleSize val="0"/>
        </c:dLbls>
        <c:gapWidth val="150"/>
        <c:axId val="872610944"/>
        <c:axId val="872611488"/>
      </c:barChart>
      <c:catAx>
        <c:axId val="872610944"/>
        <c:scaling>
          <c:orientation val="minMax"/>
        </c:scaling>
        <c:delete val="0"/>
        <c:axPos val="b"/>
        <c:numFmt formatCode="General" sourceLinked="0"/>
        <c:majorTickMark val="out"/>
        <c:minorTickMark val="none"/>
        <c:tickLblPos val="low"/>
        <c:txPr>
          <a:bodyPr/>
          <a:lstStyle/>
          <a:p>
            <a:pPr>
              <a:defRPr sz="800"/>
            </a:pPr>
            <a:endParaRPr lang="fr-FR"/>
          </a:p>
        </c:txPr>
        <c:crossAx val="872611488"/>
        <c:crosses val="autoZero"/>
        <c:auto val="1"/>
        <c:lblAlgn val="ctr"/>
        <c:lblOffset val="100"/>
        <c:noMultiLvlLbl val="0"/>
      </c:catAx>
      <c:valAx>
        <c:axId val="872611488"/>
        <c:scaling>
          <c:orientation val="minMax"/>
          <c:max val="4.0000000000000008E-2"/>
          <c:min val="0"/>
        </c:scaling>
        <c:delete val="0"/>
        <c:axPos val="l"/>
        <c:numFmt formatCode="\+0%;\-0%" sourceLinked="0"/>
        <c:majorTickMark val="out"/>
        <c:minorTickMark val="none"/>
        <c:tickLblPos val="nextTo"/>
        <c:spPr>
          <a:ln>
            <a:solidFill>
              <a:prstClr val="black"/>
            </a:solidFill>
          </a:ln>
        </c:spPr>
        <c:crossAx val="872610944"/>
        <c:crosses val="autoZero"/>
        <c:crossBetween val="between"/>
        <c:majorUnit val="1.0000000000000002E-2"/>
      </c:valAx>
    </c:plotArea>
    <c:legend>
      <c:legendPos val="b"/>
      <c:overlay val="0"/>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taille'!$A$24</c:f>
              <c:strCache>
                <c:ptCount val="1"/>
                <c:pt idx="0">
                  <c:v>Communes</c:v>
                </c:pt>
              </c:strCache>
            </c:strRef>
          </c:tx>
          <c:spPr>
            <a:solidFill>
              <a:schemeClr val="accent1"/>
            </a:solidFill>
            <a:ln>
              <a:noFill/>
            </a:ln>
            <a:effectLst/>
          </c:spPr>
          <c:invertIfNegative val="0"/>
          <c:cat>
            <c:strRef>
              <c:f>'DF Bloc Co par taille'!$B$23:$F$23</c:f>
              <c:strCache>
                <c:ptCount val="5"/>
                <c:pt idx="0">
                  <c:v>&lt; 500 h</c:v>
                </c:pt>
                <c:pt idx="1">
                  <c:v>500-3500 h</c:v>
                </c:pt>
                <c:pt idx="2">
                  <c:v>3500-10.000 h</c:v>
                </c:pt>
                <c:pt idx="3">
                  <c:v>10-50.000 h</c:v>
                </c:pt>
                <c:pt idx="4">
                  <c:v>&gt; 50 000 h</c:v>
                </c:pt>
              </c:strCache>
            </c:strRef>
          </c:cat>
          <c:val>
            <c:numRef>
              <c:f>'DF Bloc Co par taille'!$B$24:$F$24</c:f>
              <c:numCache>
                <c:formatCode>\+0.0%;\-0.0%</c:formatCode>
                <c:ptCount val="5"/>
                <c:pt idx="0">
                  <c:v>1.8589679705747209E-2</c:v>
                </c:pt>
                <c:pt idx="1">
                  <c:v>-2.3509379482159476E-3</c:v>
                </c:pt>
                <c:pt idx="2">
                  <c:v>3.6974317110016308E-2</c:v>
                </c:pt>
                <c:pt idx="3">
                  <c:v>8.5291213171641234E-2</c:v>
                </c:pt>
                <c:pt idx="4">
                  <c:v>0.34373942295036164</c:v>
                </c:pt>
              </c:numCache>
            </c:numRef>
          </c:val>
        </c:ser>
        <c:dLbls>
          <c:showLegendKey val="0"/>
          <c:showVal val="0"/>
          <c:showCatName val="0"/>
          <c:showSerName val="0"/>
          <c:showPercent val="0"/>
          <c:showBubbleSize val="0"/>
        </c:dLbls>
        <c:gapWidth val="219"/>
        <c:overlap val="-27"/>
        <c:axId val="872616928"/>
        <c:axId val="872613664"/>
      </c:barChart>
      <c:catAx>
        <c:axId val="8726169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613664"/>
        <c:crosses val="autoZero"/>
        <c:auto val="1"/>
        <c:lblAlgn val="ctr"/>
        <c:lblOffset val="100"/>
        <c:noMultiLvlLbl val="0"/>
      </c:catAx>
      <c:valAx>
        <c:axId val="87261366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616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taille'!$A$27</c:f>
              <c:strCache>
                <c:ptCount val="1"/>
                <c:pt idx="0">
                  <c:v>EPCI</c:v>
                </c:pt>
              </c:strCache>
            </c:strRef>
          </c:tx>
          <c:spPr>
            <a:solidFill>
              <a:schemeClr val="accent1"/>
            </a:solidFill>
            <a:ln>
              <a:noFill/>
            </a:ln>
            <a:effectLst/>
          </c:spPr>
          <c:invertIfNegative val="0"/>
          <c:cat>
            <c:strRef>
              <c:f>'DF Bloc Co par taille'!$B$26:$F$26</c:f>
              <c:strCache>
                <c:ptCount val="5"/>
                <c:pt idx="0">
                  <c:v>&lt; 25.000 h</c:v>
                </c:pt>
                <c:pt idx="1">
                  <c:v>25-50.000 h</c:v>
                </c:pt>
                <c:pt idx="2">
                  <c:v>50-100.000 h</c:v>
                </c:pt>
                <c:pt idx="3">
                  <c:v>100-200.000 h</c:v>
                </c:pt>
                <c:pt idx="4">
                  <c:v>&gt;200.000 h</c:v>
                </c:pt>
              </c:strCache>
            </c:strRef>
          </c:cat>
          <c:val>
            <c:numRef>
              <c:f>'DF Bloc Co par taille'!$B$27:$F$27</c:f>
              <c:numCache>
                <c:formatCode>\+0.0%;\-0.0%</c:formatCode>
                <c:ptCount val="5"/>
                <c:pt idx="0">
                  <c:v>-3.073823511542062E-2</c:v>
                </c:pt>
                <c:pt idx="1">
                  <c:v>6.9903340321415541E-3</c:v>
                </c:pt>
                <c:pt idx="2">
                  <c:v>-4.0283381367875348E-2</c:v>
                </c:pt>
                <c:pt idx="3">
                  <c:v>-3.4251248500256293E-2</c:v>
                </c:pt>
                <c:pt idx="4">
                  <c:v>-8.4792804570963609E-2</c:v>
                </c:pt>
              </c:numCache>
            </c:numRef>
          </c:val>
        </c:ser>
        <c:dLbls>
          <c:showLegendKey val="0"/>
          <c:showVal val="0"/>
          <c:showCatName val="0"/>
          <c:showSerName val="0"/>
          <c:showPercent val="0"/>
          <c:showBubbleSize val="0"/>
        </c:dLbls>
        <c:gapWidth val="219"/>
        <c:overlap val="-27"/>
        <c:axId val="872618016"/>
        <c:axId val="872618560"/>
      </c:barChart>
      <c:catAx>
        <c:axId val="8726180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618560"/>
        <c:crosses val="autoZero"/>
        <c:auto val="1"/>
        <c:lblAlgn val="ctr"/>
        <c:lblOffset val="100"/>
        <c:noMultiLvlLbl val="0"/>
      </c:catAx>
      <c:valAx>
        <c:axId val="87261856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618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taille'!$A$47</c:f>
              <c:strCache>
                <c:ptCount val="1"/>
                <c:pt idx="0">
                  <c:v>EB 2021</c:v>
                </c:pt>
              </c:strCache>
            </c:strRef>
          </c:tx>
          <c:spPr>
            <a:solidFill>
              <a:schemeClr val="accent1"/>
            </a:solidFill>
            <a:ln>
              <a:noFill/>
            </a:ln>
            <a:effectLst/>
          </c:spPr>
          <c:invertIfNegative val="0"/>
          <c:cat>
            <c:strRef>
              <c:f>'DF Bloc Co par taille'!$B$46:$L$46</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taille'!$B$47:$L$47</c:f>
              <c:numCache>
                <c:formatCode>\+0.0%;\-0.0%</c:formatCode>
                <c:ptCount val="11"/>
                <c:pt idx="0">
                  <c:v>7.0016016094843314E-2</c:v>
                </c:pt>
                <c:pt idx="1">
                  <c:v>-5.862660822591681E-3</c:v>
                </c:pt>
                <c:pt idx="2">
                  <c:v>-2.5301378262074792E-3</c:v>
                </c:pt>
                <c:pt idx="3">
                  <c:v>-1.3891331374994431E-3</c:v>
                </c:pt>
                <c:pt idx="4">
                  <c:v>-3.1920223871546582E-3</c:v>
                </c:pt>
                <c:pt idx="5">
                  <c:v>7.5414411439125306E-3</c:v>
                </c:pt>
                <c:pt idx="6">
                  <c:v>5.1299465057362603E-2</c:v>
                </c:pt>
                <c:pt idx="7">
                  <c:v>5.9784748551321654E-2</c:v>
                </c:pt>
                <c:pt idx="8">
                  <c:v>0.10410218255617187</c:v>
                </c:pt>
                <c:pt idx="9">
                  <c:v>0.13031448380825017</c:v>
                </c:pt>
                <c:pt idx="10">
                  <c:v>0.55269637139046912</c:v>
                </c:pt>
              </c:numCache>
            </c:numRef>
          </c:val>
        </c:ser>
        <c:dLbls>
          <c:showLegendKey val="0"/>
          <c:showVal val="0"/>
          <c:showCatName val="0"/>
          <c:showSerName val="0"/>
          <c:showPercent val="0"/>
          <c:showBubbleSize val="0"/>
        </c:dLbls>
        <c:gapWidth val="219"/>
        <c:overlap val="-27"/>
        <c:axId val="520765856"/>
        <c:axId val="520756608"/>
      </c:barChart>
      <c:catAx>
        <c:axId val="52076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756608"/>
        <c:crosses val="autoZero"/>
        <c:auto val="1"/>
        <c:lblAlgn val="ctr"/>
        <c:lblOffset val="100"/>
        <c:noMultiLvlLbl val="0"/>
      </c:catAx>
      <c:valAx>
        <c:axId val="52075660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76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16574523933"/>
          <c:y val="4.9344531933508476E-2"/>
          <c:w val="0.81013905176746526"/>
          <c:h val="0.5494011373578302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taille'!$B$3:$F$3</c:f>
              <c:strCache>
                <c:ptCount val="5"/>
                <c:pt idx="0">
                  <c:v>&lt; 500 h</c:v>
                </c:pt>
                <c:pt idx="1">
                  <c:v>500-3500 h</c:v>
                </c:pt>
                <c:pt idx="2">
                  <c:v>3500-10.000 h</c:v>
                </c:pt>
                <c:pt idx="3">
                  <c:v>10-50.000 h</c:v>
                </c:pt>
                <c:pt idx="4">
                  <c:v>&gt; 50 000 h</c:v>
                </c:pt>
              </c:strCache>
            </c:strRef>
          </c:cat>
          <c:val>
            <c:numRef>
              <c:f>'DF Bloc Co par taille'!$B$4:$F$4</c:f>
              <c:numCache>
                <c:formatCode>\+0.0%;\-0.0%</c:formatCode>
                <c:ptCount val="5"/>
                <c:pt idx="0">
                  <c:v>4.3530468451796978E-2</c:v>
                </c:pt>
                <c:pt idx="1">
                  <c:v>4.2239608323207944E-2</c:v>
                </c:pt>
                <c:pt idx="2">
                  <c:v>3.4968706109923087E-2</c:v>
                </c:pt>
                <c:pt idx="3">
                  <c:v>2.380319207655468E-2</c:v>
                </c:pt>
                <c:pt idx="4">
                  <c:v>1.7145512834636056E-2</c:v>
                </c:pt>
              </c:numCache>
            </c:numRef>
          </c:val>
        </c:ser>
        <c:dLbls>
          <c:showLegendKey val="0"/>
          <c:showVal val="0"/>
          <c:showCatName val="0"/>
          <c:showSerName val="0"/>
          <c:showPercent val="0"/>
          <c:showBubbleSize val="0"/>
        </c:dLbls>
        <c:gapWidth val="150"/>
        <c:axId val="520756064"/>
        <c:axId val="520762048"/>
      </c:barChart>
      <c:catAx>
        <c:axId val="520756064"/>
        <c:scaling>
          <c:orientation val="minMax"/>
        </c:scaling>
        <c:delete val="0"/>
        <c:axPos val="b"/>
        <c:numFmt formatCode="General" sourceLinked="0"/>
        <c:majorTickMark val="out"/>
        <c:minorTickMark val="none"/>
        <c:tickLblPos val="low"/>
        <c:txPr>
          <a:bodyPr/>
          <a:lstStyle/>
          <a:p>
            <a:pPr>
              <a:defRPr sz="800"/>
            </a:pPr>
            <a:endParaRPr lang="fr-FR"/>
          </a:p>
        </c:txPr>
        <c:crossAx val="520762048"/>
        <c:crosses val="autoZero"/>
        <c:auto val="1"/>
        <c:lblAlgn val="ctr"/>
        <c:lblOffset val="100"/>
        <c:noMultiLvlLbl val="0"/>
      </c:catAx>
      <c:valAx>
        <c:axId val="520762048"/>
        <c:scaling>
          <c:orientation val="minMax"/>
          <c:max val="5.000000000000001E-2"/>
          <c:min val="-1.0000000000000002E-2"/>
        </c:scaling>
        <c:delete val="0"/>
        <c:axPos val="l"/>
        <c:numFmt formatCode="\+0%;\-0%" sourceLinked="0"/>
        <c:majorTickMark val="out"/>
        <c:minorTickMark val="none"/>
        <c:tickLblPos val="nextTo"/>
        <c:crossAx val="520756064"/>
        <c:crosses val="autoZero"/>
        <c:crossBetween val="between"/>
        <c:majorUnit val="1.0000000000000002E-2"/>
      </c:valAx>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165745239342"/>
          <c:y val="4.9344531933508518E-2"/>
          <c:w val="0.81013905176746526"/>
          <c:h val="0.62214636044356619"/>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taille'!$B$6:$F$6</c:f>
              <c:strCache>
                <c:ptCount val="5"/>
                <c:pt idx="0">
                  <c:v>&lt; 25.000 h</c:v>
                </c:pt>
                <c:pt idx="1">
                  <c:v>25-50.000 h</c:v>
                </c:pt>
                <c:pt idx="2">
                  <c:v>50-100.000 h</c:v>
                </c:pt>
                <c:pt idx="3">
                  <c:v>100-200.000 h</c:v>
                </c:pt>
                <c:pt idx="4">
                  <c:v>&gt;200.000 h</c:v>
                </c:pt>
              </c:strCache>
            </c:strRef>
          </c:cat>
          <c:val>
            <c:numRef>
              <c:f>'DF Bloc Co par taille'!$B$7:$F$7</c:f>
              <c:numCache>
                <c:formatCode>\+0.0%;\-0.0%</c:formatCode>
                <c:ptCount val="5"/>
                <c:pt idx="0">
                  <c:v>3.7583727199234529E-2</c:v>
                </c:pt>
                <c:pt idx="1">
                  <c:v>3.1230115273120251E-2</c:v>
                </c:pt>
                <c:pt idx="2">
                  <c:v>3.9218022123732155E-2</c:v>
                </c:pt>
                <c:pt idx="3">
                  <c:v>2.6177624315765202E-2</c:v>
                </c:pt>
                <c:pt idx="4">
                  <c:v>3.4654282831388494E-2</c:v>
                </c:pt>
              </c:numCache>
            </c:numRef>
          </c:val>
        </c:ser>
        <c:dLbls>
          <c:showLegendKey val="0"/>
          <c:showVal val="0"/>
          <c:showCatName val="0"/>
          <c:showSerName val="0"/>
          <c:showPercent val="0"/>
          <c:showBubbleSize val="0"/>
        </c:dLbls>
        <c:gapWidth val="150"/>
        <c:axId val="520760960"/>
        <c:axId val="520753888"/>
      </c:barChart>
      <c:catAx>
        <c:axId val="520760960"/>
        <c:scaling>
          <c:orientation val="minMax"/>
        </c:scaling>
        <c:delete val="0"/>
        <c:axPos val="b"/>
        <c:numFmt formatCode="General" sourceLinked="0"/>
        <c:majorTickMark val="out"/>
        <c:minorTickMark val="none"/>
        <c:tickLblPos val="low"/>
        <c:txPr>
          <a:bodyPr/>
          <a:lstStyle/>
          <a:p>
            <a:pPr>
              <a:defRPr sz="800"/>
            </a:pPr>
            <a:endParaRPr lang="fr-FR"/>
          </a:p>
        </c:txPr>
        <c:crossAx val="520753888"/>
        <c:crosses val="autoZero"/>
        <c:auto val="1"/>
        <c:lblAlgn val="ctr"/>
        <c:lblOffset val="100"/>
        <c:noMultiLvlLbl val="0"/>
      </c:catAx>
      <c:valAx>
        <c:axId val="520753888"/>
        <c:scaling>
          <c:orientation val="minMax"/>
          <c:max val="4.0000000000000008E-2"/>
          <c:min val="0"/>
        </c:scaling>
        <c:delete val="0"/>
        <c:axPos val="l"/>
        <c:numFmt formatCode="\+0%;\-0%" sourceLinked="0"/>
        <c:majorTickMark val="out"/>
        <c:minorTickMark val="none"/>
        <c:tickLblPos val="nextTo"/>
        <c:spPr>
          <a:ln>
            <a:solidFill>
              <a:prstClr val="black"/>
            </a:solidFill>
          </a:ln>
        </c:spPr>
        <c:crossAx val="520760960"/>
        <c:crosses val="autoZero"/>
        <c:crossBetween val="between"/>
        <c:majorUnit val="1.0000000000000002E-2"/>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893003970640657E-2"/>
          <c:y val="4.6208285435231686E-2"/>
          <c:w val="0.87779080940713128"/>
          <c:h val="0.73422488855559931"/>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croiss'!$B$73:$B$77</c:f>
              <c:numCache>
                <c:formatCode>\+0.0%;\-0.0%</c:formatCode>
                <c:ptCount val="5"/>
                <c:pt idx="0">
                  <c:v>5.2145500454542804E-2</c:v>
                </c:pt>
                <c:pt idx="1">
                  <c:v>5.8990861114610382E-2</c:v>
                </c:pt>
                <c:pt idx="2">
                  <c:v>7.8369375708166711E-2</c:v>
                </c:pt>
                <c:pt idx="3">
                  <c:v>4.1395313848458626E-2</c:v>
                </c:pt>
                <c:pt idx="4">
                  <c:v>2.5831274552831074E-2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croiss'!$C$73:$C$77</c:f>
              <c:numCache>
                <c:formatCode>\+0.0%;\-0.0%</c:formatCode>
                <c:ptCount val="5"/>
                <c:pt idx="0">
                  <c:v>0.13729181402043111</c:v>
                </c:pt>
                <c:pt idx="1">
                  <c:v>0.13617028338389736</c:v>
                </c:pt>
                <c:pt idx="2">
                  <c:v>0.18076868620871189</c:v>
                </c:pt>
                <c:pt idx="3">
                  <c:v>0.13538432317736193</c:v>
                </c:pt>
                <c:pt idx="4">
                  <c:v>0.1054332413661454</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croiss'!$D$73:$D$77</c:f>
              <c:numCache>
                <c:formatCode>\+0.0%;\-0.0%</c:formatCode>
                <c:ptCount val="5"/>
                <c:pt idx="0">
                  <c:v>-5.5910653734339455E-2</c:v>
                </c:pt>
                <c:pt idx="1">
                  <c:v>-0.1634791920322568</c:v>
                </c:pt>
                <c:pt idx="2">
                  <c:v>-6.9215316737653132E-2</c:v>
                </c:pt>
                <c:pt idx="3">
                  <c:v>9.553405127184611E-3</c:v>
                </c:pt>
                <c:pt idx="4">
                  <c:v>0.14249207934635488</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croiss'!$A$73:$A$77</c:f>
              <c:strCache>
                <c:ptCount val="5"/>
                <c:pt idx="0">
                  <c:v>Ensemble</c:v>
                </c:pt>
                <c:pt idx="1">
                  <c:v>Communes</c:v>
                </c:pt>
                <c:pt idx="2">
                  <c:v>GFP</c:v>
                </c:pt>
                <c:pt idx="3">
                  <c:v>Départements</c:v>
                </c:pt>
                <c:pt idx="4">
                  <c:v>Régions et CTU</c:v>
                </c:pt>
              </c:strCache>
            </c:strRef>
          </c:cat>
          <c:val>
            <c:numRef>
              <c:f>'Tx croiss'!$E$73:$E$77</c:f>
              <c:numCache>
                <c:formatCode>\+0.0%;\-0.0%</c:formatCode>
                <c:ptCount val="5"/>
                <c:pt idx="0">
                  <c:v>5.2778867715105093E-2</c:v>
                </c:pt>
                <c:pt idx="1">
                  <c:v>6.0484933626294923E-2</c:v>
                </c:pt>
                <c:pt idx="2">
                  <c:v>5.6098645844206985E-3</c:v>
                </c:pt>
                <c:pt idx="3">
                  <c:v>9.4128027359416055E-2</c:v>
                </c:pt>
                <c:pt idx="4">
                  <c:v>4.4103425084742964E-2</c:v>
                </c:pt>
              </c:numCache>
            </c:numRef>
          </c:val>
        </c:ser>
        <c:dLbls>
          <c:showLegendKey val="0"/>
          <c:showVal val="0"/>
          <c:showCatName val="0"/>
          <c:showSerName val="0"/>
          <c:showPercent val="0"/>
          <c:showBubbleSize val="0"/>
        </c:dLbls>
        <c:gapWidth val="150"/>
        <c:axId val="869527232"/>
        <c:axId val="869527776"/>
      </c:barChart>
      <c:catAx>
        <c:axId val="869527232"/>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27776"/>
        <c:crosses val="autoZero"/>
        <c:auto val="1"/>
        <c:lblAlgn val="ctr"/>
        <c:lblOffset val="100"/>
        <c:noMultiLvlLbl val="0"/>
      </c:catAx>
      <c:valAx>
        <c:axId val="869527776"/>
        <c:scaling>
          <c:orientation val="minMax"/>
          <c:max val="0.2"/>
        </c:scaling>
        <c:delete val="0"/>
        <c:axPos val="l"/>
        <c:numFmt formatCode="\+0%;\-0%" sourceLinked="0"/>
        <c:majorTickMark val="out"/>
        <c:minorTickMark val="none"/>
        <c:tickLblPos val="nextTo"/>
        <c:spPr>
          <a:ln>
            <a:solidFill>
              <a:schemeClr val="tx1"/>
            </a:solidFill>
          </a:ln>
        </c:spPr>
        <c:crossAx val="869527232"/>
        <c:crosses val="autoZero"/>
        <c:crossBetween val="between"/>
      </c:valAx>
      <c:spPr>
        <a:ln>
          <a:solidFill>
            <a:prstClr val="black"/>
          </a:solidFill>
        </a:ln>
      </c:spPr>
    </c:plotArea>
    <c:legend>
      <c:legendPos val="r"/>
      <c:layout>
        <c:manualLayout>
          <c:xMode val="edge"/>
          <c:yMode val="edge"/>
          <c:x val="1.5497397630992719E-2"/>
          <c:y val="0.91368803475836702"/>
          <c:w val="0.60751262615371615"/>
          <c:h val="7.2812254400404133E-2"/>
        </c:manualLayout>
      </c:layout>
      <c:overlay val="0"/>
    </c:legend>
    <c:plotVisOnly val="1"/>
    <c:dispBlanksAs val="gap"/>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'DF Bloc Co par taille'!$A$51</c:f>
              <c:strCache>
                <c:ptCount val="1"/>
                <c:pt idx="0">
                  <c:v>2020</c:v>
                </c:pt>
              </c:strCache>
            </c:strRef>
          </c:tx>
          <c:spPr>
            <a:solidFill>
              <a:schemeClr val="accent1">
                <a:lumMod val="20000"/>
                <a:lumOff val="80000"/>
              </a:schemeClr>
            </a:solidFill>
            <a:ln>
              <a:solidFill>
                <a:schemeClr val="accent1"/>
              </a:solidFill>
            </a:ln>
            <a:effectLst/>
          </c:spPr>
          <c:invertIfNegative val="0"/>
          <c:cat>
            <c:strRef>
              <c:f>'DF Bloc Co par taille'!$B$50:$L$50</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taille'!$B$51:$L$51</c:f>
              <c:numCache>
                <c:formatCode>0.0%</c:formatCode>
                <c:ptCount val="11"/>
                <c:pt idx="0">
                  <c:v>1.7916977783727361E-3</c:v>
                </c:pt>
                <c:pt idx="1">
                  <c:v>-3.3205615872494709E-3</c:v>
                </c:pt>
                <c:pt idx="2">
                  <c:v>-1.4706924042270364E-2</c:v>
                </c:pt>
                <c:pt idx="3">
                  <c:v>-2.0204071916026245E-2</c:v>
                </c:pt>
                <c:pt idx="4">
                  <c:v>-2.2035150327878505E-2</c:v>
                </c:pt>
                <c:pt idx="5">
                  <c:v>-2.5222880270715842E-2</c:v>
                </c:pt>
                <c:pt idx="6">
                  <c:v>-1.8760383923855817E-2</c:v>
                </c:pt>
                <c:pt idx="7">
                  <c:v>-1.5608696525147514E-2</c:v>
                </c:pt>
                <c:pt idx="8">
                  <c:v>-9.9750325066940704E-3</c:v>
                </c:pt>
                <c:pt idx="9">
                  <c:v>-1.5724604473108528E-3</c:v>
                </c:pt>
                <c:pt idx="10">
                  <c:v>1.3296272821125221E-2</c:v>
                </c:pt>
              </c:numCache>
            </c:numRef>
          </c:val>
        </c:ser>
        <c:ser>
          <c:idx val="1"/>
          <c:order val="1"/>
          <c:tx>
            <c:strRef>
              <c:f>'DF Bloc Co par taille'!$A$52</c:f>
              <c:strCache>
                <c:ptCount val="1"/>
                <c:pt idx="0">
                  <c:v>2021</c:v>
                </c:pt>
              </c:strCache>
            </c:strRef>
          </c:tx>
          <c:spPr>
            <a:solidFill>
              <a:schemeClr val="tx2"/>
            </a:solidFill>
            <a:ln>
              <a:solidFill>
                <a:schemeClr val="tx2"/>
              </a:solidFill>
            </a:ln>
            <a:effectLst/>
          </c:spPr>
          <c:invertIfNegative val="0"/>
          <c:cat>
            <c:strRef>
              <c:f>'DF Bloc Co par taille'!$B$50:$L$50</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taille'!$B$52:$L$52</c:f>
              <c:numCache>
                <c:formatCode>0.0%</c:formatCode>
                <c:ptCount val="11"/>
                <c:pt idx="0">
                  <c:v>4.826462084134242E-2</c:v>
                </c:pt>
                <c:pt idx="1">
                  <c:v>4.1629061865364525E-2</c:v>
                </c:pt>
                <c:pt idx="2">
                  <c:v>4.0890967260124533E-2</c:v>
                </c:pt>
                <c:pt idx="3">
                  <c:v>4.4286618189325777E-2</c:v>
                </c:pt>
                <c:pt idx="4">
                  <c:v>4.1174583405311216E-2</c:v>
                </c:pt>
                <c:pt idx="5">
                  <c:v>3.6233478042411171E-2</c:v>
                </c:pt>
                <c:pt idx="6">
                  <c:v>3.4417143429602337E-2</c:v>
                </c:pt>
                <c:pt idx="7">
                  <c:v>3.1111411271473433E-2</c:v>
                </c:pt>
                <c:pt idx="8">
                  <c:v>1.9228490732881687E-2</c:v>
                </c:pt>
                <c:pt idx="9">
                  <c:v>2.0637102869412338E-2</c:v>
                </c:pt>
                <c:pt idx="10">
                  <c:v>1.543183740851406E-2</c:v>
                </c:pt>
              </c:numCache>
            </c:numRef>
          </c:val>
        </c:ser>
        <c:dLbls>
          <c:showLegendKey val="0"/>
          <c:showVal val="0"/>
          <c:showCatName val="0"/>
          <c:showSerName val="0"/>
          <c:showPercent val="0"/>
          <c:showBubbleSize val="0"/>
        </c:dLbls>
        <c:gapWidth val="219"/>
        <c:overlap val="-27"/>
        <c:axId val="520759328"/>
        <c:axId val="520758784"/>
      </c:barChart>
      <c:catAx>
        <c:axId val="520759328"/>
        <c:scaling>
          <c:orientation val="minMax"/>
        </c:scaling>
        <c:delete val="0"/>
        <c:axPos val="b"/>
        <c:numFmt formatCode="General" sourceLinked="1"/>
        <c:majorTickMark val="cross"/>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20758784"/>
        <c:crosses val="autoZero"/>
        <c:auto val="1"/>
        <c:lblAlgn val="ctr"/>
        <c:lblOffset val="100"/>
        <c:noMultiLvlLbl val="0"/>
      </c:catAx>
      <c:valAx>
        <c:axId val="520758784"/>
        <c:scaling>
          <c:orientation val="minMax"/>
          <c:max val="5.000000000000001E-2"/>
        </c:scaling>
        <c:delete val="0"/>
        <c:axPos val="l"/>
        <c:majorGridlines>
          <c:spPr>
            <a:ln w="9525" cap="flat" cmpd="sng" algn="ctr">
              <a:solidFill>
                <a:schemeClr val="tx1">
                  <a:lumMod val="15000"/>
                  <a:lumOff val="8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759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statut'!$B$49</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statut'!$C$49:$J$49</c:f>
              <c:numCache>
                <c:formatCode>0</c:formatCode>
                <c:ptCount val="8"/>
                <c:pt idx="0">
                  <c:v>921.94144200000005</c:v>
                </c:pt>
                <c:pt idx="1">
                  <c:v>1074.3869279999999</c:v>
                </c:pt>
                <c:pt idx="2">
                  <c:v>1088.4412130000001</c:v>
                </c:pt>
                <c:pt idx="3">
                  <c:v>959.85046699999998</c:v>
                </c:pt>
                <c:pt idx="4">
                  <c:v>516.08216300000004</c:v>
                </c:pt>
                <c:pt idx="5">
                  <c:v>383.25882100000001</c:v>
                </c:pt>
                <c:pt idx="6">
                  <c:v>311.94559199999998</c:v>
                </c:pt>
                <c:pt idx="7">
                  <c:v>359.15632099999999</c:v>
                </c:pt>
              </c:numCache>
            </c:numRef>
          </c:val>
          <c:smooth val="0"/>
        </c:ser>
        <c:ser>
          <c:idx val="1"/>
          <c:order val="1"/>
          <c:tx>
            <c:strRef>
              <c:f>'FP statut'!$B$50</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statut'!$C$50:$J$50</c:f>
              <c:numCache>
                <c:formatCode>0</c:formatCode>
                <c:ptCount val="8"/>
                <c:pt idx="0">
                  <c:v>682.697271</c:v>
                </c:pt>
                <c:pt idx="1">
                  <c:v>797.27844600000003</c:v>
                </c:pt>
                <c:pt idx="2">
                  <c:v>813.59141699999998</c:v>
                </c:pt>
                <c:pt idx="3">
                  <c:v>726.64259500000003</c:v>
                </c:pt>
                <c:pt idx="4">
                  <c:v>384.47089999999997</c:v>
                </c:pt>
                <c:pt idx="5">
                  <c:v>296.09367300000002</c:v>
                </c:pt>
                <c:pt idx="6">
                  <c:v>231.56277499999999</c:v>
                </c:pt>
                <c:pt idx="7">
                  <c:v>268.27658400000001</c:v>
                </c:pt>
              </c:numCache>
            </c:numRef>
          </c:val>
          <c:smooth val="0"/>
        </c:ser>
        <c:ser>
          <c:idx val="2"/>
          <c:order val="2"/>
          <c:tx>
            <c:strRef>
              <c:f>'FP statut'!$B$51</c:f>
              <c:strCache>
                <c:ptCount val="1"/>
                <c:pt idx="0">
                  <c:v>GFP</c:v>
                </c:pt>
              </c:strCache>
            </c:strRef>
          </c:tx>
          <c:spPr>
            <a:ln>
              <a:solidFill>
                <a:schemeClr val="tx1"/>
              </a:solidFill>
            </a:ln>
          </c:spPr>
          <c:marker>
            <c:symbol val="none"/>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statut'!$C$51:$J$51</c:f>
              <c:numCache>
                <c:formatCode>0</c:formatCode>
                <c:ptCount val="8"/>
                <c:pt idx="0">
                  <c:v>103.930706</c:v>
                </c:pt>
                <c:pt idx="1">
                  <c:v>127.856093</c:v>
                </c:pt>
                <c:pt idx="2">
                  <c:v>133.832741</c:v>
                </c:pt>
                <c:pt idx="3">
                  <c:v>118.51177199999999</c:v>
                </c:pt>
                <c:pt idx="4">
                  <c:v>62.333092999999998</c:v>
                </c:pt>
                <c:pt idx="5">
                  <c:v>45.927796999999998</c:v>
                </c:pt>
                <c:pt idx="6">
                  <c:v>37.408532999999998</c:v>
                </c:pt>
                <c:pt idx="7">
                  <c:v>43.523220999999999</c:v>
                </c:pt>
              </c:numCache>
            </c:numRef>
          </c:val>
          <c:smooth val="0"/>
        </c:ser>
        <c:ser>
          <c:idx val="3"/>
          <c:order val="3"/>
          <c:tx>
            <c:strRef>
              <c:f>'FP statut'!$B$52</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statut'!$C$52:$J$52</c:f>
              <c:numCache>
                <c:formatCode>0</c:formatCode>
                <c:ptCount val="8"/>
                <c:pt idx="0">
                  <c:v>117.122156</c:v>
                </c:pt>
                <c:pt idx="1">
                  <c:v>124.913115</c:v>
                </c:pt>
                <c:pt idx="2">
                  <c:v>112.987016</c:v>
                </c:pt>
                <c:pt idx="3">
                  <c:v>96.559320999999997</c:v>
                </c:pt>
                <c:pt idx="4">
                  <c:v>60.534123000000001</c:v>
                </c:pt>
                <c:pt idx="5">
                  <c:v>33.027216000000003</c:v>
                </c:pt>
                <c:pt idx="6">
                  <c:v>33.105682999999999</c:v>
                </c:pt>
                <c:pt idx="7">
                  <c:v>37.615354000000004</c:v>
                </c:pt>
              </c:numCache>
            </c:numRef>
          </c:val>
          <c:smooth val="0"/>
        </c:ser>
        <c:ser>
          <c:idx val="4"/>
          <c:order val="4"/>
          <c:tx>
            <c:strRef>
              <c:f>'FP statut'!$B$53</c:f>
              <c:strCache>
                <c:ptCount val="1"/>
                <c:pt idx="0">
                  <c:v>Régions et CTU</c:v>
                </c:pt>
              </c:strCache>
            </c:strRef>
          </c:tx>
          <c:marker>
            <c:symbol val="none"/>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statut'!$C$53:$J$53</c:f>
              <c:numCache>
                <c:formatCode>0</c:formatCode>
                <c:ptCount val="8"/>
                <c:pt idx="0">
                  <c:v>18.191306999999998</c:v>
                </c:pt>
                <c:pt idx="1">
                  <c:v>24.339272000000001</c:v>
                </c:pt>
                <c:pt idx="2">
                  <c:v>28.030037</c:v>
                </c:pt>
                <c:pt idx="3">
                  <c:v>18.136776999999999</c:v>
                </c:pt>
                <c:pt idx="4">
                  <c:v>8.7440449999999998</c:v>
                </c:pt>
                <c:pt idx="5">
                  <c:v>8.210134</c:v>
                </c:pt>
                <c:pt idx="6">
                  <c:v>9.8685989999999997</c:v>
                </c:pt>
                <c:pt idx="7">
                  <c:v>9.741161</c:v>
                </c:pt>
              </c:numCache>
            </c:numRef>
          </c:val>
          <c:smooth val="0"/>
        </c:ser>
        <c:dLbls>
          <c:showLegendKey val="0"/>
          <c:showVal val="0"/>
          <c:showCatName val="0"/>
          <c:showSerName val="0"/>
          <c:showPercent val="0"/>
          <c:showBubbleSize val="0"/>
        </c:dLbls>
        <c:marker val="1"/>
        <c:smooth val="0"/>
        <c:axId val="520757152"/>
        <c:axId val="520763136"/>
      </c:lineChart>
      <c:catAx>
        <c:axId val="520757152"/>
        <c:scaling>
          <c:orientation val="minMax"/>
        </c:scaling>
        <c:delete val="0"/>
        <c:axPos val="b"/>
        <c:numFmt formatCode="General" sourceLinked="1"/>
        <c:majorTickMark val="out"/>
        <c:minorTickMark val="none"/>
        <c:tickLblPos val="nextTo"/>
        <c:txPr>
          <a:bodyPr/>
          <a:lstStyle/>
          <a:p>
            <a:pPr>
              <a:defRPr sz="900"/>
            </a:pPr>
            <a:endParaRPr lang="fr-FR"/>
          </a:p>
        </c:txPr>
        <c:crossAx val="520763136"/>
        <c:crosses val="autoZero"/>
        <c:auto val="1"/>
        <c:lblAlgn val="ctr"/>
        <c:lblOffset val="100"/>
        <c:noMultiLvlLbl val="0"/>
      </c:catAx>
      <c:valAx>
        <c:axId val="520763136"/>
        <c:scaling>
          <c:orientation val="minMax"/>
        </c:scaling>
        <c:delete val="0"/>
        <c:axPos val="l"/>
        <c:majorGridlines>
          <c:spPr>
            <a:ln>
              <a:prstDash val="sysDot"/>
            </a:ln>
          </c:spPr>
        </c:majorGridlines>
        <c:numFmt formatCode="0" sourceLinked="0"/>
        <c:majorTickMark val="out"/>
        <c:minorTickMark val="none"/>
        <c:tickLblPos val="nextTo"/>
        <c:crossAx val="520757152"/>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8740349529479552"/>
          <c:h val="0.76317512394284071"/>
        </c:manualLayout>
      </c:layout>
      <c:lineChart>
        <c:grouping val="standard"/>
        <c:varyColors val="0"/>
        <c:ser>
          <c:idx val="4"/>
          <c:order val="0"/>
          <c:tx>
            <c:strRef>
              <c:f>'FP statut'!$B$36</c:f>
              <c:strCache>
                <c:ptCount val="1"/>
                <c:pt idx="0">
                  <c:v>Contractuels</c:v>
                </c:pt>
              </c:strCache>
            </c:strRef>
          </c:tx>
          <c:spPr>
            <a:ln>
              <a:solidFill>
                <a:schemeClr val="accent1">
                  <a:lumMod val="75000"/>
                </a:schemeClr>
              </a:solidFill>
            </a:ln>
          </c:spPr>
          <c:marker>
            <c:symbol val="square"/>
            <c:size val="5"/>
            <c:spPr>
              <a:solidFill>
                <a:schemeClr val="accent1"/>
              </a:solidFill>
              <a:ln>
                <a:solidFill>
                  <a:schemeClr val="accent1">
                    <a:lumMod val="75000"/>
                  </a:schemeClr>
                </a:solidFill>
              </a:ln>
            </c:spPr>
          </c:marker>
          <c:cat>
            <c:numRef>
              <c:f>'FP statut'!$C$35:$J$35</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statut'!$C$36:$J$36</c:f>
              <c:numCache>
                <c:formatCode>0.0</c:formatCode>
                <c:ptCount val="8"/>
                <c:pt idx="0" formatCode="General">
                  <c:v>100</c:v>
                </c:pt>
                <c:pt idx="1">
                  <c:v>99.995649341760895</c:v>
                </c:pt>
                <c:pt idx="2">
                  <c:v>99.662841406921402</c:v>
                </c:pt>
                <c:pt idx="3">
                  <c:v>104.95231303839202</c:v>
                </c:pt>
                <c:pt idx="4">
                  <c:v>111.12091336726131</c:v>
                </c:pt>
                <c:pt idx="5">
                  <c:v>116.889288840711</c:v>
                </c:pt>
                <c:pt idx="6">
                  <c:v>120.60872958696932</c:v>
                </c:pt>
                <c:pt idx="7">
                  <c:v>134.08850005260661</c:v>
                </c:pt>
              </c:numCache>
            </c:numRef>
          </c:val>
          <c:smooth val="0"/>
        </c:ser>
        <c:ser>
          <c:idx val="3"/>
          <c:order val="1"/>
          <c:tx>
            <c:strRef>
              <c:f>'FP statut'!$B$37</c:f>
              <c:strCache>
                <c:ptCount val="1"/>
                <c:pt idx="0">
                  <c:v>Fonctionnaires</c:v>
                </c:pt>
              </c:strCache>
            </c:strRef>
          </c:tx>
          <c:spPr>
            <a:ln>
              <a:solidFill>
                <a:srgbClr val="4F81BD">
                  <a:lumMod val="40000"/>
                  <a:lumOff val="60000"/>
                </a:srgbClr>
              </a:solidFill>
            </a:ln>
          </c:spPr>
          <c:marker>
            <c:symbol val="circle"/>
            <c:size val="5"/>
            <c:spPr>
              <a:solidFill>
                <a:schemeClr val="accent1">
                  <a:lumMod val="40000"/>
                  <a:lumOff val="60000"/>
                </a:schemeClr>
              </a:solidFill>
              <a:ln>
                <a:solidFill>
                  <a:schemeClr val="accent1">
                    <a:lumMod val="40000"/>
                    <a:lumOff val="60000"/>
                  </a:schemeClr>
                </a:solidFill>
              </a:ln>
            </c:spPr>
          </c:marker>
          <c:cat>
            <c:numRef>
              <c:f>'FP statut'!$C$35:$J$35</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statut'!$C$37:$J$37</c:f>
              <c:numCache>
                <c:formatCode>0.0</c:formatCode>
                <c:ptCount val="8"/>
                <c:pt idx="0" formatCode="General">
                  <c:v>100</c:v>
                </c:pt>
                <c:pt idx="1">
                  <c:v>101.75541994924937</c:v>
                </c:pt>
                <c:pt idx="2">
                  <c:v>102.58388087011681</c:v>
                </c:pt>
                <c:pt idx="3">
                  <c:v>105.17906066088419</c:v>
                </c:pt>
                <c:pt idx="4">
                  <c:v>106.98843421270823</c:v>
                </c:pt>
                <c:pt idx="5">
                  <c:v>108.47384468706933</c:v>
                </c:pt>
                <c:pt idx="6">
                  <c:v>109.65018539342471</c:v>
                </c:pt>
                <c:pt idx="7">
                  <c:v>110.46014421402849</c:v>
                </c:pt>
              </c:numCache>
            </c:numRef>
          </c:val>
          <c:smooth val="0"/>
        </c:ser>
        <c:dLbls>
          <c:showLegendKey val="0"/>
          <c:showVal val="0"/>
          <c:showCatName val="0"/>
          <c:showSerName val="0"/>
          <c:showPercent val="0"/>
          <c:showBubbleSize val="0"/>
        </c:dLbls>
        <c:marker val="1"/>
        <c:smooth val="0"/>
        <c:axId val="520763680"/>
        <c:axId val="520752256"/>
      </c:lineChart>
      <c:catAx>
        <c:axId val="520763680"/>
        <c:scaling>
          <c:orientation val="minMax"/>
        </c:scaling>
        <c:delete val="0"/>
        <c:axPos val="b"/>
        <c:numFmt formatCode="General" sourceLinked="1"/>
        <c:majorTickMark val="out"/>
        <c:minorTickMark val="none"/>
        <c:tickLblPos val="nextTo"/>
        <c:txPr>
          <a:bodyPr/>
          <a:lstStyle/>
          <a:p>
            <a:pPr>
              <a:defRPr sz="900"/>
            </a:pPr>
            <a:endParaRPr lang="fr-FR"/>
          </a:p>
        </c:txPr>
        <c:crossAx val="520752256"/>
        <c:crosses val="autoZero"/>
        <c:auto val="1"/>
        <c:lblAlgn val="ctr"/>
        <c:lblOffset val="100"/>
        <c:noMultiLvlLbl val="0"/>
      </c:catAx>
      <c:valAx>
        <c:axId val="520752256"/>
        <c:scaling>
          <c:orientation val="minMax"/>
          <c:max val="135"/>
          <c:min val="95"/>
        </c:scaling>
        <c:delete val="0"/>
        <c:axPos val="l"/>
        <c:majorGridlines>
          <c:spPr>
            <a:ln>
              <a:prstDash val="sysDot"/>
            </a:ln>
          </c:spPr>
        </c:majorGridlines>
        <c:numFmt formatCode="0" sourceLinked="0"/>
        <c:majorTickMark val="out"/>
        <c:minorTickMark val="none"/>
        <c:tickLblPos val="nextTo"/>
        <c:crossAx val="520763680"/>
        <c:crosses val="autoZero"/>
        <c:crossBetween val="between"/>
      </c:valAx>
    </c:plotArea>
    <c:legend>
      <c:legendPos val="r"/>
      <c:layout>
        <c:manualLayout>
          <c:xMode val="edge"/>
          <c:yMode val="edge"/>
          <c:x val="0.66944705276326444"/>
          <c:y val="0.1896455181585987"/>
          <c:w val="0.33055294723673562"/>
          <c:h val="0.30783245424456301"/>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8740349529479552"/>
          <c:h val="0.76317512394284071"/>
        </c:manualLayout>
      </c:layout>
      <c:lineChart>
        <c:grouping val="standard"/>
        <c:varyColors val="0"/>
        <c:ser>
          <c:idx val="3"/>
          <c:order val="0"/>
          <c:tx>
            <c:strRef>
              <c:f>'FP statut'!$B$33</c:f>
              <c:strCache>
                <c:ptCount val="1"/>
                <c:pt idx="0">
                  <c:v>Fonctionnaires</c:v>
                </c:pt>
              </c:strCache>
            </c:strRef>
          </c:tx>
          <c:spPr>
            <a:ln>
              <a:solidFill>
                <a:srgbClr val="4F81BD">
                  <a:lumMod val="40000"/>
                  <a:lumOff val="60000"/>
                </a:srgbClr>
              </a:solidFill>
            </a:ln>
          </c:spPr>
          <c:marker>
            <c:symbol val="circle"/>
            <c:size val="5"/>
            <c:spPr>
              <a:solidFill>
                <a:schemeClr val="accent1">
                  <a:lumMod val="40000"/>
                  <a:lumOff val="60000"/>
                </a:schemeClr>
              </a:solidFill>
              <a:ln>
                <a:solidFill>
                  <a:schemeClr val="accent1">
                    <a:lumMod val="40000"/>
                    <a:lumOff val="60000"/>
                  </a:schemeClr>
                </a:solidFill>
              </a:ln>
            </c:spPr>
          </c:marker>
          <c:cat>
            <c:numRef>
              <c:f>'FP statut'!$C$31:$J$31</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statut'!$C$33:$J$33</c:f>
              <c:numCache>
                <c:formatCode>0.0</c:formatCode>
                <c:ptCount val="8"/>
                <c:pt idx="0">
                  <c:v>32.710735071999999</c:v>
                </c:pt>
                <c:pt idx="1">
                  <c:v>33.284945841000003</c:v>
                </c:pt>
                <c:pt idx="2">
                  <c:v>33.555941498000003</c:v>
                </c:pt>
                <c:pt idx="3">
                  <c:v>34.404843884000002</c:v>
                </c:pt>
                <c:pt idx="4">
                  <c:v>34.996703273000001</c:v>
                </c:pt>
                <c:pt idx="5">
                  <c:v>35.482591958</c:v>
                </c:pt>
                <c:pt idx="6">
                  <c:v>35.867381649999999</c:v>
                </c:pt>
                <c:pt idx="7">
                  <c:v>36.132325133999998</c:v>
                </c:pt>
              </c:numCache>
            </c:numRef>
          </c:val>
          <c:smooth val="0"/>
        </c:ser>
        <c:ser>
          <c:idx val="4"/>
          <c:order val="1"/>
          <c:tx>
            <c:strRef>
              <c:f>'FP statut'!$B$32</c:f>
              <c:strCache>
                <c:ptCount val="1"/>
                <c:pt idx="0">
                  <c:v>Contractuels</c:v>
                </c:pt>
              </c:strCache>
            </c:strRef>
          </c:tx>
          <c:spPr>
            <a:ln>
              <a:solidFill>
                <a:schemeClr val="accent1">
                  <a:lumMod val="75000"/>
                </a:schemeClr>
              </a:solidFill>
            </a:ln>
          </c:spPr>
          <c:marker>
            <c:symbol val="square"/>
            <c:size val="5"/>
            <c:spPr>
              <a:solidFill>
                <a:schemeClr val="accent1"/>
              </a:solidFill>
              <a:ln>
                <a:solidFill>
                  <a:schemeClr val="accent1">
                    <a:lumMod val="75000"/>
                  </a:schemeClr>
                </a:solidFill>
              </a:ln>
            </c:spPr>
          </c:marker>
          <c:cat>
            <c:numRef>
              <c:f>'FP statut'!$C$31:$J$31</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statut'!$C$32:$J$32</c:f>
              <c:numCache>
                <c:formatCode>0.0</c:formatCode>
                <c:ptCount val="8"/>
                <c:pt idx="0">
                  <c:v>6.1508163890000001</c:v>
                </c:pt>
                <c:pt idx="1">
                  <c:v>6.150548788</c:v>
                </c:pt>
                <c:pt idx="2">
                  <c:v>6.1300783829999999</c:v>
                </c:pt>
                <c:pt idx="3">
                  <c:v>6.4554240710000004</c:v>
                </c:pt>
                <c:pt idx="4">
                  <c:v>6.834843351</c:v>
                </c:pt>
                <c:pt idx="5">
                  <c:v>7.1896455350000004</c:v>
                </c:pt>
                <c:pt idx="6">
                  <c:v>7.4184215059999996</c:v>
                </c:pt>
                <c:pt idx="7">
                  <c:v>8.2475374370000001</c:v>
                </c:pt>
              </c:numCache>
            </c:numRef>
          </c:val>
          <c:smooth val="0"/>
        </c:ser>
        <c:dLbls>
          <c:showLegendKey val="0"/>
          <c:showVal val="0"/>
          <c:showCatName val="0"/>
          <c:showSerName val="0"/>
          <c:showPercent val="0"/>
          <c:showBubbleSize val="0"/>
        </c:dLbls>
        <c:marker val="1"/>
        <c:smooth val="0"/>
        <c:axId val="520764768"/>
        <c:axId val="520755520"/>
      </c:lineChart>
      <c:catAx>
        <c:axId val="520764768"/>
        <c:scaling>
          <c:orientation val="minMax"/>
        </c:scaling>
        <c:delete val="0"/>
        <c:axPos val="b"/>
        <c:numFmt formatCode="General" sourceLinked="1"/>
        <c:majorTickMark val="out"/>
        <c:minorTickMark val="none"/>
        <c:tickLblPos val="nextTo"/>
        <c:txPr>
          <a:bodyPr/>
          <a:lstStyle/>
          <a:p>
            <a:pPr>
              <a:defRPr sz="900"/>
            </a:pPr>
            <a:endParaRPr lang="fr-FR"/>
          </a:p>
        </c:txPr>
        <c:crossAx val="520755520"/>
        <c:crosses val="autoZero"/>
        <c:auto val="1"/>
        <c:lblAlgn val="ctr"/>
        <c:lblOffset val="100"/>
        <c:noMultiLvlLbl val="0"/>
      </c:catAx>
      <c:valAx>
        <c:axId val="520755520"/>
        <c:scaling>
          <c:orientation val="minMax"/>
        </c:scaling>
        <c:delete val="0"/>
        <c:axPos val="l"/>
        <c:majorGridlines>
          <c:spPr>
            <a:ln>
              <a:prstDash val="sysDot"/>
            </a:ln>
          </c:spPr>
        </c:majorGridlines>
        <c:numFmt formatCode="0" sourceLinked="0"/>
        <c:majorTickMark val="out"/>
        <c:minorTickMark val="none"/>
        <c:tickLblPos val="nextTo"/>
        <c:crossAx val="520764768"/>
        <c:crosses val="autoZero"/>
        <c:crossBetween val="between"/>
      </c:valAx>
    </c:plotArea>
    <c:legend>
      <c:legendPos val="r"/>
      <c:layout>
        <c:manualLayout>
          <c:xMode val="edge"/>
          <c:yMode val="edge"/>
          <c:x val="0.66944717276194132"/>
          <c:y val="0.2952117369685795"/>
          <c:w val="0.33055294723673562"/>
          <c:h val="0.40380174407181829"/>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statut'!$B$41</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statut'!$C$41:$J$41</c:f>
              <c:numCache>
                <c:formatCode>0</c:formatCode>
                <c:ptCount val="8"/>
                <c:pt idx="0">
                  <c:v>104.75120699999999</c:v>
                </c:pt>
                <c:pt idx="1">
                  <c:v>100.63551699999999</c:v>
                </c:pt>
                <c:pt idx="2">
                  <c:v>98.342443000000003</c:v>
                </c:pt>
                <c:pt idx="3">
                  <c:v>99.705316999999994</c:v>
                </c:pt>
                <c:pt idx="4">
                  <c:v>106.52542699999999</c:v>
                </c:pt>
                <c:pt idx="5">
                  <c:v>117.155539</c:v>
                </c:pt>
                <c:pt idx="6">
                  <c:v>128.688852</c:v>
                </c:pt>
                <c:pt idx="7">
                  <c:v>145.112514</c:v>
                </c:pt>
              </c:numCache>
            </c:numRef>
          </c:val>
          <c:smooth val="0"/>
        </c:ser>
        <c:ser>
          <c:idx val="1"/>
          <c:order val="1"/>
          <c:tx>
            <c:strRef>
              <c:f>'FP statut'!$B$42</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statut'!$C$42:$J$42</c:f>
              <c:numCache>
                <c:formatCode>0</c:formatCode>
                <c:ptCount val="8"/>
                <c:pt idx="0">
                  <c:v>69.578021000000007</c:v>
                </c:pt>
                <c:pt idx="1">
                  <c:v>65.570162999999994</c:v>
                </c:pt>
                <c:pt idx="2">
                  <c:v>63.376637000000002</c:v>
                </c:pt>
                <c:pt idx="3">
                  <c:v>63.139024999999997</c:v>
                </c:pt>
                <c:pt idx="4">
                  <c:v>65.724573000000007</c:v>
                </c:pt>
                <c:pt idx="5">
                  <c:v>70.877195</c:v>
                </c:pt>
                <c:pt idx="6">
                  <c:v>76.007765000000006</c:v>
                </c:pt>
                <c:pt idx="7">
                  <c:v>83.258071999999999</c:v>
                </c:pt>
              </c:numCache>
            </c:numRef>
          </c:val>
          <c:smooth val="0"/>
        </c:ser>
        <c:ser>
          <c:idx val="2"/>
          <c:order val="2"/>
          <c:tx>
            <c:strRef>
              <c:f>'FP statut'!$B$43</c:f>
              <c:strCache>
                <c:ptCount val="1"/>
                <c:pt idx="0">
                  <c:v>GFP</c:v>
                </c:pt>
              </c:strCache>
            </c:strRef>
          </c:tx>
          <c:spPr>
            <a:ln>
              <a:solidFill>
                <a:schemeClr val="tx1"/>
              </a:solidFill>
            </a:ln>
          </c:spPr>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statut'!$C$43:$J$43</c:f>
              <c:numCache>
                <c:formatCode>0</c:formatCode>
                <c:ptCount val="8"/>
                <c:pt idx="0">
                  <c:v>13.141336000000001</c:v>
                </c:pt>
                <c:pt idx="1">
                  <c:v>13.705562</c:v>
                </c:pt>
                <c:pt idx="2">
                  <c:v>14.373127999999999</c:v>
                </c:pt>
                <c:pt idx="3">
                  <c:v>15.396577000000001</c:v>
                </c:pt>
                <c:pt idx="4">
                  <c:v>17.136861</c:v>
                </c:pt>
                <c:pt idx="5">
                  <c:v>20.138456999999999</c:v>
                </c:pt>
                <c:pt idx="6">
                  <c:v>23.062453999999999</c:v>
                </c:pt>
                <c:pt idx="7">
                  <c:v>26.525744</c:v>
                </c:pt>
              </c:numCache>
            </c:numRef>
          </c:val>
          <c:smooth val="0"/>
        </c:ser>
        <c:ser>
          <c:idx val="3"/>
          <c:order val="3"/>
          <c:tx>
            <c:strRef>
              <c:f>'FP statut'!$B$44</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statut'!$C$44:$J$44</c:f>
              <c:numCache>
                <c:formatCode>0</c:formatCode>
                <c:ptCount val="8"/>
                <c:pt idx="0">
                  <c:v>14.322048000000001</c:v>
                </c:pt>
                <c:pt idx="1">
                  <c:v>13.899903999999999</c:v>
                </c:pt>
                <c:pt idx="2">
                  <c:v>12.870120999999999</c:v>
                </c:pt>
                <c:pt idx="3">
                  <c:v>13.251795</c:v>
                </c:pt>
                <c:pt idx="4">
                  <c:v>14.420470999999999</c:v>
                </c:pt>
                <c:pt idx="5">
                  <c:v>16.799589000000001</c:v>
                </c:pt>
                <c:pt idx="6">
                  <c:v>20.723348999999999</c:v>
                </c:pt>
                <c:pt idx="7">
                  <c:v>25.557461</c:v>
                </c:pt>
              </c:numCache>
            </c:numRef>
          </c:val>
          <c:smooth val="0"/>
        </c:ser>
        <c:ser>
          <c:idx val="4"/>
          <c:order val="4"/>
          <c:tx>
            <c:strRef>
              <c:f>'FP statut'!$B$45</c:f>
              <c:strCache>
                <c:ptCount val="1"/>
                <c:pt idx="0">
                  <c:v>Régions et CTU</c:v>
                </c:pt>
              </c:strCache>
            </c:strRef>
          </c:tx>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statut'!$C$45:$J$45</c:f>
              <c:numCache>
                <c:formatCode>0</c:formatCode>
                <c:ptCount val="8"/>
                <c:pt idx="0">
                  <c:v>7.7098000000000004</c:v>
                </c:pt>
                <c:pt idx="1">
                  <c:v>7.4598870000000002</c:v>
                </c:pt>
                <c:pt idx="2">
                  <c:v>7.7225570000000001</c:v>
                </c:pt>
                <c:pt idx="3">
                  <c:v>7.9179190000000004</c:v>
                </c:pt>
                <c:pt idx="4">
                  <c:v>9.2435209999999994</c:v>
                </c:pt>
                <c:pt idx="5">
                  <c:v>9.3402960000000004</c:v>
                </c:pt>
                <c:pt idx="6">
                  <c:v>8.8952810000000007</c:v>
                </c:pt>
                <c:pt idx="7">
                  <c:v>9.771236</c:v>
                </c:pt>
              </c:numCache>
            </c:numRef>
          </c:val>
          <c:smooth val="0"/>
        </c:ser>
        <c:dLbls>
          <c:showLegendKey val="0"/>
          <c:showVal val="0"/>
          <c:showCatName val="0"/>
          <c:showSerName val="0"/>
          <c:showPercent val="0"/>
          <c:showBubbleSize val="0"/>
        </c:dLbls>
        <c:marker val="1"/>
        <c:smooth val="0"/>
        <c:axId val="594615840"/>
        <c:axId val="594614752"/>
      </c:lineChart>
      <c:catAx>
        <c:axId val="594615840"/>
        <c:scaling>
          <c:orientation val="minMax"/>
        </c:scaling>
        <c:delete val="0"/>
        <c:axPos val="b"/>
        <c:numFmt formatCode="General" sourceLinked="1"/>
        <c:majorTickMark val="out"/>
        <c:minorTickMark val="none"/>
        <c:tickLblPos val="nextTo"/>
        <c:txPr>
          <a:bodyPr/>
          <a:lstStyle/>
          <a:p>
            <a:pPr>
              <a:defRPr sz="900"/>
            </a:pPr>
            <a:endParaRPr lang="fr-FR"/>
          </a:p>
        </c:txPr>
        <c:crossAx val="594614752"/>
        <c:crosses val="autoZero"/>
        <c:auto val="1"/>
        <c:lblAlgn val="ctr"/>
        <c:lblOffset val="100"/>
        <c:noMultiLvlLbl val="0"/>
      </c:catAx>
      <c:valAx>
        <c:axId val="594614752"/>
        <c:scaling>
          <c:orientation val="minMax"/>
        </c:scaling>
        <c:delete val="0"/>
        <c:axPos val="l"/>
        <c:majorGridlines>
          <c:spPr>
            <a:ln>
              <a:prstDash val="sysDot"/>
            </a:ln>
          </c:spPr>
        </c:majorGridlines>
        <c:numFmt formatCode="0" sourceLinked="0"/>
        <c:majorTickMark val="out"/>
        <c:minorTickMark val="none"/>
        <c:tickLblPos val="nextTo"/>
        <c:crossAx val="594615840"/>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statut'!$B$41</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statut'!$C$41:$J$41</c:f>
              <c:numCache>
                <c:formatCode>0</c:formatCode>
                <c:ptCount val="8"/>
                <c:pt idx="0">
                  <c:v>104.75120699999999</c:v>
                </c:pt>
                <c:pt idx="1">
                  <c:v>100.63551699999999</c:v>
                </c:pt>
                <c:pt idx="2">
                  <c:v>98.342443000000003</c:v>
                </c:pt>
                <c:pt idx="3">
                  <c:v>99.705316999999994</c:v>
                </c:pt>
                <c:pt idx="4">
                  <c:v>106.52542699999999</c:v>
                </c:pt>
                <c:pt idx="5">
                  <c:v>117.155539</c:v>
                </c:pt>
                <c:pt idx="6">
                  <c:v>128.688852</c:v>
                </c:pt>
                <c:pt idx="7">
                  <c:v>145.112514</c:v>
                </c:pt>
              </c:numCache>
            </c:numRef>
          </c:val>
          <c:smooth val="0"/>
        </c:ser>
        <c:ser>
          <c:idx val="1"/>
          <c:order val="1"/>
          <c:tx>
            <c:strRef>
              <c:f>'FP statut'!$B$42</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statut'!$C$42:$J$42</c:f>
              <c:numCache>
                <c:formatCode>0</c:formatCode>
                <c:ptCount val="8"/>
                <c:pt idx="0">
                  <c:v>69.578021000000007</c:v>
                </c:pt>
                <c:pt idx="1">
                  <c:v>65.570162999999994</c:v>
                </c:pt>
                <c:pt idx="2">
                  <c:v>63.376637000000002</c:v>
                </c:pt>
                <c:pt idx="3">
                  <c:v>63.139024999999997</c:v>
                </c:pt>
                <c:pt idx="4">
                  <c:v>65.724573000000007</c:v>
                </c:pt>
                <c:pt idx="5">
                  <c:v>70.877195</c:v>
                </c:pt>
                <c:pt idx="6">
                  <c:v>76.007765000000006</c:v>
                </c:pt>
                <c:pt idx="7">
                  <c:v>83.258071999999999</c:v>
                </c:pt>
              </c:numCache>
            </c:numRef>
          </c:val>
          <c:smooth val="0"/>
        </c:ser>
        <c:ser>
          <c:idx val="2"/>
          <c:order val="2"/>
          <c:tx>
            <c:strRef>
              <c:f>'FP statut'!$B$43</c:f>
              <c:strCache>
                <c:ptCount val="1"/>
                <c:pt idx="0">
                  <c:v>GFP</c:v>
                </c:pt>
              </c:strCache>
            </c:strRef>
          </c:tx>
          <c:spPr>
            <a:ln>
              <a:solidFill>
                <a:schemeClr val="tx1"/>
              </a:solidFill>
            </a:ln>
          </c:spPr>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statut'!$C$43:$J$43</c:f>
              <c:numCache>
                <c:formatCode>0</c:formatCode>
                <c:ptCount val="8"/>
                <c:pt idx="0">
                  <c:v>13.141336000000001</c:v>
                </c:pt>
                <c:pt idx="1">
                  <c:v>13.705562</c:v>
                </c:pt>
                <c:pt idx="2">
                  <c:v>14.373127999999999</c:v>
                </c:pt>
                <c:pt idx="3">
                  <c:v>15.396577000000001</c:v>
                </c:pt>
                <c:pt idx="4">
                  <c:v>17.136861</c:v>
                </c:pt>
                <c:pt idx="5">
                  <c:v>20.138456999999999</c:v>
                </c:pt>
                <c:pt idx="6">
                  <c:v>23.062453999999999</c:v>
                </c:pt>
                <c:pt idx="7">
                  <c:v>26.525744</c:v>
                </c:pt>
              </c:numCache>
            </c:numRef>
          </c:val>
          <c:smooth val="0"/>
        </c:ser>
        <c:ser>
          <c:idx val="3"/>
          <c:order val="3"/>
          <c:tx>
            <c:strRef>
              <c:f>'FP statut'!$B$44</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statut'!$C$44:$J$44</c:f>
              <c:numCache>
                <c:formatCode>0</c:formatCode>
                <c:ptCount val="8"/>
                <c:pt idx="0">
                  <c:v>14.322048000000001</c:v>
                </c:pt>
                <c:pt idx="1">
                  <c:v>13.899903999999999</c:v>
                </c:pt>
                <c:pt idx="2">
                  <c:v>12.870120999999999</c:v>
                </c:pt>
                <c:pt idx="3">
                  <c:v>13.251795</c:v>
                </c:pt>
                <c:pt idx="4">
                  <c:v>14.420470999999999</c:v>
                </c:pt>
                <c:pt idx="5">
                  <c:v>16.799589000000001</c:v>
                </c:pt>
                <c:pt idx="6">
                  <c:v>20.723348999999999</c:v>
                </c:pt>
                <c:pt idx="7">
                  <c:v>25.557461</c:v>
                </c:pt>
              </c:numCache>
            </c:numRef>
          </c:val>
          <c:smooth val="0"/>
        </c:ser>
        <c:ser>
          <c:idx val="4"/>
          <c:order val="4"/>
          <c:tx>
            <c:strRef>
              <c:f>'FP statut'!$B$45</c:f>
              <c:strCache>
                <c:ptCount val="1"/>
                <c:pt idx="0">
                  <c:v>Régions et CTU</c:v>
                </c:pt>
              </c:strCache>
            </c:strRef>
          </c:tx>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statut'!$C$45:$J$45</c:f>
              <c:numCache>
                <c:formatCode>0</c:formatCode>
                <c:ptCount val="8"/>
                <c:pt idx="0">
                  <c:v>7.7098000000000004</c:v>
                </c:pt>
                <c:pt idx="1">
                  <c:v>7.4598870000000002</c:v>
                </c:pt>
                <c:pt idx="2">
                  <c:v>7.7225570000000001</c:v>
                </c:pt>
                <c:pt idx="3">
                  <c:v>7.9179190000000004</c:v>
                </c:pt>
                <c:pt idx="4">
                  <c:v>9.2435209999999994</c:v>
                </c:pt>
                <c:pt idx="5">
                  <c:v>9.3402960000000004</c:v>
                </c:pt>
                <c:pt idx="6">
                  <c:v>8.8952810000000007</c:v>
                </c:pt>
                <c:pt idx="7">
                  <c:v>9.771236</c:v>
                </c:pt>
              </c:numCache>
            </c:numRef>
          </c:val>
          <c:smooth val="0"/>
        </c:ser>
        <c:dLbls>
          <c:showLegendKey val="0"/>
          <c:showVal val="0"/>
          <c:showCatName val="0"/>
          <c:showSerName val="0"/>
          <c:showPercent val="0"/>
          <c:showBubbleSize val="0"/>
        </c:dLbls>
        <c:marker val="1"/>
        <c:smooth val="0"/>
        <c:axId val="594618560"/>
        <c:axId val="594618016"/>
      </c:lineChart>
      <c:catAx>
        <c:axId val="594618560"/>
        <c:scaling>
          <c:orientation val="minMax"/>
        </c:scaling>
        <c:delete val="0"/>
        <c:axPos val="b"/>
        <c:numFmt formatCode="General" sourceLinked="1"/>
        <c:majorTickMark val="out"/>
        <c:minorTickMark val="none"/>
        <c:tickLblPos val="nextTo"/>
        <c:txPr>
          <a:bodyPr/>
          <a:lstStyle/>
          <a:p>
            <a:pPr>
              <a:defRPr sz="900"/>
            </a:pPr>
            <a:endParaRPr lang="fr-FR"/>
          </a:p>
        </c:txPr>
        <c:crossAx val="594618016"/>
        <c:crosses val="autoZero"/>
        <c:auto val="1"/>
        <c:lblAlgn val="ctr"/>
        <c:lblOffset val="100"/>
        <c:noMultiLvlLbl val="0"/>
      </c:catAx>
      <c:valAx>
        <c:axId val="594618016"/>
        <c:scaling>
          <c:orientation val="minMax"/>
          <c:max val="1200"/>
        </c:scaling>
        <c:delete val="0"/>
        <c:axPos val="l"/>
        <c:majorGridlines>
          <c:spPr>
            <a:ln>
              <a:prstDash val="sysDot"/>
            </a:ln>
          </c:spPr>
        </c:majorGridlines>
        <c:numFmt formatCode="0" sourceLinked="0"/>
        <c:majorTickMark val="out"/>
        <c:minorTickMark val="none"/>
        <c:tickLblPos val="nextTo"/>
        <c:crossAx val="594618560"/>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'FP statut'!$C$6:$J$6</c:f>
              <c:numCache>
                <c:formatCode>#,##0</c:formatCode>
                <c:ptCount val="8"/>
                <c:pt idx="0">
                  <c:v>6150816389</c:v>
                </c:pt>
                <c:pt idx="1">
                  <c:v>6150548788</c:v>
                </c:pt>
                <c:pt idx="2">
                  <c:v>6130078383</c:v>
                </c:pt>
                <c:pt idx="3">
                  <c:v>6455424071</c:v>
                </c:pt>
                <c:pt idx="4">
                  <c:v>6834843351</c:v>
                </c:pt>
                <c:pt idx="5">
                  <c:v>7189645535</c:v>
                </c:pt>
                <c:pt idx="6">
                  <c:v>7418421506</c:v>
                </c:pt>
                <c:pt idx="7">
                  <c:v>8247537437</c:v>
                </c:pt>
              </c:numCache>
            </c:numRef>
          </c:val>
          <c:smooth val="0"/>
        </c:ser>
        <c:dLbls>
          <c:showLegendKey val="0"/>
          <c:showVal val="0"/>
          <c:showCatName val="0"/>
          <c:showSerName val="0"/>
          <c:showPercent val="0"/>
          <c:showBubbleSize val="0"/>
        </c:dLbls>
        <c:marker val="1"/>
        <c:smooth val="0"/>
        <c:axId val="594612576"/>
        <c:axId val="594613120"/>
      </c:lineChart>
      <c:catAx>
        <c:axId val="5946125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613120"/>
        <c:crosses val="autoZero"/>
        <c:auto val="1"/>
        <c:lblAlgn val="ctr"/>
        <c:lblOffset val="100"/>
        <c:noMultiLvlLbl val="0"/>
      </c:catAx>
      <c:valAx>
        <c:axId val="594613120"/>
        <c:scaling>
          <c:orientation val="minMax"/>
          <c:min val="6000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612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'FP statut'!$C$6:$J$6</c:f>
              <c:numCache>
                <c:formatCode>#,##0</c:formatCode>
                <c:ptCount val="8"/>
                <c:pt idx="0">
                  <c:v>6150816389</c:v>
                </c:pt>
                <c:pt idx="1">
                  <c:v>6150548788</c:v>
                </c:pt>
                <c:pt idx="2">
                  <c:v>6130078383</c:v>
                </c:pt>
                <c:pt idx="3">
                  <c:v>6455424071</c:v>
                </c:pt>
                <c:pt idx="4">
                  <c:v>6834843351</c:v>
                </c:pt>
                <c:pt idx="5">
                  <c:v>7189645535</c:v>
                </c:pt>
                <c:pt idx="6">
                  <c:v>7418421506</c:v>
                </c:pt>
                <c:pt idx="7">
                  <c:v>8247537437</c:v>
                </c:pt>
              </c:numCache>
            </c:numRef>
          </c:val>
          <c:smooth val="0"/>
        </c:ser>
        <c:dLbls>
          <c:showLegendKey val="0"/>
          <c:showVal val="0"/>
          <c:showCatName val="0"/>
          <c:showSerName val="0"/>
          <c:showPercent val="0"/>
          <c:showBubbleSize val="0"/>
        </c:dLbls>
        <c:marker val="1"/>
        <c:smooth val="0"/>
        <c:axId val="594621280"/>
        <c:axId val="594610400"/>
      </c:lineChart>
      <c:catAx>
        <c:axId val="5946212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610400"/>
        <c:crosses val="autoZero"/>
        <c:auto val="1"/>
        <c:lblAlgn val="ctr"/>
        <c:lblOffset val="100"/>
        <c:noMultiLvlLbl val="0"/>
      </c:catAx>
      <c:valAx>
        <c:axId val="594610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621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4.9718505051045775E-2"/>
          <c:w val="0.53912270341207369"/>
          <c:h val="0.88807240351322803"/>
        </c:manualLayout>
      </c:layout>
      <c:lineChart>
        <c:grouping val="standard"/>
        <c:varyColors val="0"/>
        <c:ser>
          <c:idx val="0"/>
          <c:order val="0"/>
          <c:tx>
            <c:strRef>
              <c:f>Impôts!$H$11</c:f>
              <c:strCache>
                <c:ptCount val="1"/>
                <c:pt idx="0">
                  <c:v>Foncier bâti (FB)</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Impôts!$I$11:$N$11</c:f>
              <c:numCache>
                <c:formatCode>0.00</c:formatCode>
                <c:ptCount val="6"/>
                <c:pt idx="0">
                  <c:v>31.940119030000002</c:v>
                </c:pt>
                <c:pt idx="1">
                  <c:v>32.722913384000002</c:v>
                </c:pt>
                <c:pt idx="2">
                  <c:v>33.627877290999997</c:v>
                </c:pt>
                <c:pt idx="3">
                  <c:v>34.525962735</c:v>
                </c:pt>
                <c:pt idx="4">
                  <c:v>35.263726094999996</c:v>
                </c:pt>
                <c:pt idx="5">
                  <c:v>34.298171539000002</c:v>
                </c:pt>
              </c:numCache>
            </c:numRef>
          </c:val>
          <c:smooth val="0"/>
        </c:ser>
        <c:ser>
          <c:idx val="1"/>
          <c:order val="1"/>
          <c:tx>
            <c:strRef>
              <c:f>Impôts!$H$12</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Impôts!$I$10:$N$10</c:f>
              <c:numCache>
                <c:formatCode>0</c:formatCode>
                <c:ptCount val="6"/>
                <c:pt idx="0">
                  <c:v>2016</c:v>
                </c:pt>
                <c:pt idx="1">
                  <c:v>2017</c:v>
                </c:pt>
                <c:pt idx="2">
                  <c:v>2018</c:v>
                </c:pt>
                <c:pt idx="3">
                  <c:v>2019</c:v>
                </c:pt>
                <c:pt idx="4">
                  <c:v>2020</c:v>
                </c:pt>
                <c:pt idx="5">
                  <c:v>2021</c:v>
                </c:pt>
              </c:numCache>
            </c:numRef>
          </c:cat>
          <c:val>
            <c:numRef>
              <c:f>Impôts!$I$12:$N$12</c:f>
              <c:numCache>
                <c:formatCode>0.00</c:formatCode>
                <c:ptCount val="6"/>
                <c:pt idx="0">
                  <c:v>21.793180059999997</c:v>
                </c:pt>
                <c:pt idx="1">
                  <c:v>22.218030773999999</c:v>
                </c:pt>
                <c:pt idx="2">
                  <c:v>22.696573219999998</c:v>
                </c:pt>
                <c:pt idx="3">
                  <c:v>23.443203732999997</c:v>
                </c:pt>
                <c:pt idx="4">
                  <c:v>23.793444011999998</c:v>
                </c:pt>
                <c:pt idx="5">
                  <c:v>2.7591212989999998</c:v>
                </c:pt>
              </c:numCache>
            </c:numRef>
          </c:val>
          <c:smooth val="0"/>
        </c:ser>
        <c:ser>
          <c:idx val="2"/>
          <c:order val="2"/>
          <c:tx>
            <c:strRef>
              <c:f>Impôts!$H$13</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Impôts!$I$10:$N$10</c:f>
              <c:numCache>
                <c:formatCode>0</c:formatCode>
                <c:ptCount val="6"/>
                <c:pt idx="0">
                  <c:v>2016</c:v>
                </c:pt>
                <c:pt idx="1">
                  <c:v>2017</c:v>
                </c:pt>
                <c:pt idx="2">
                  <c:v>2018</c:v>
                </c:pt>
                <c:pt idx="3">
                  <c:v>2019</c:v>
                </c:pt>
                <c:pt idx="4">
                  <c:v>2020</c:v>
                </c:pt>
                <c:pt idx="5">
                  <c:v>2021</c:v>
                </c:pt>
              </c:numCache>
            </c:numRef>
          </c:cat>
          <c:val>
            <c:numRef>
              <c:f>Impôts!$I$13:$N$13</c:f>
              <c:numCache>
                <c:formatCode>0.00</c:formatCode>
                <c:ptCount val="6"/>
                <c:pt idx="0">
                  <c:v>16.860520242</c:v>
                </c:pt>
                <c:pt idx="1">
                  <c:v>17.581173489000001</c:v>
                </c:pt>
                <c:pt idx="2">
                  <c:v>17.724853929000002</c:v>
                </c:pt>
                <c:pt idx="3">
                  <c:v>18.924924317000002</c:v>
                </c:pt>
                <c:pt idx="4">
                  <c:v>19.490456426000001</c:v>
                </c:pt>
                <c:pt idx="5">
                  <c:v>9.6391450640000009</c:v>
                </c:pt>
              </c:numCache>
            </c:numRef>
          </c:val>
          <c:smooth val="0"/>
        </c:ser>
        <c:ser>
          <c:idx val="3"/>
          <c:order val="3"/>
          <c:tx>
            <c:strRef>
              <c:f>Impôts!$H$14</c:f>
              <c:strCache>
                <c:ptCount val="1"/>
                <c:pt idx="0">
                  <c:v>DMTO</c:v>
                </c:pt>
              </c:strCache>
            </c:strRef>
          </c:tx>
          <c:spPr>
            <a:ln>
              <a:solidFill>
                <a:schemeClr val="accent1">
                  <a:lumMod val="50000"/>
                </a:schemeClr>
              </a:solidFill>
            </a:ln>
          </c:spPr>
          <c:cat>
            <c:numRef>
              <c:f>Impôts!$I$10:$N$10</c:f>
              <c:numCache>
                <c:formatCode>0</c:formatCode>
                <c:ptCount val="6"/>
                <c:pt idx="0">
                  <c:v>2016</c:v>
                </c:pt>
                <c:pt idx="1">
                  <c:v>2017</c:v>
                </c:pt>
                <c:pt idx="2">
                  <c:v>2018</c:v>
                </c:pt>
                <c:pt idx="3">
                  <c:v>2019</c:v>
                </c:pt>
                <c:pt idx="4">
                  <c:v>2020</c:v>
                </c:pt>
                <c:pt idx="5">
                  <c:v>2021</c:v>
                </c:pt>
              </c:numCache>
            </c:numRef>
          </c:cat>
          <c:val>
            <c:numRef>
              <c:f>Impôts!$I$14:$N$14</c:f>
              <c:numCache>
                <c:formatCode>0.00</c:formatCode>
                <c:ptCount val="6"/>
                <c:pt idx="0">
                  <c:v>12.166848026</c:v>
                </c:pt>
                <c:pt idx="1">
                  <c:v>14.145302046999999</c:v>
                </c:pt>
                <c:pt idx="2">
                  <c:v>14.860513750999999</c:v>
                </c:pt>
                <c:pt idx="3">
                  <c:v>16.363453015000001</c:v>
                </c:pt>
                <c:pt idx="4">
                  <c:v>16.047025668</c:v>
                </c:pt>
                <c:pt idx="5">
                  <c:v>19.975022601999999</c:v>
                </c:pt>
              </c:numCache>
            </c:numRef>
          </c:val>
          <c:smooth val="0"/>
        </c:ser>
        <c:ser>
          <c:idx val="4"/>
          <c:order val="4"/>
          <c:tx>
            <c:strRef>
              <c:f>Impôts!$H$15</c:f>
              <c:strCache>
                <c:ptCount val="1"/>
                <c:pt idx="0">
                  <c:v>TICPE</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Impôts!$I$15:$N$15</c:f>
              <c:numCache>
                <c:formatCode>0.00</c:formatCode>
                <c:ptCount val="6"/>
                <c:pt idx="0">
                  <c:v>11.788898192</c:v>
                </c:pt>
                <c:pt idx="1">
                  <c:v>11.733208021999999</c:v>
                </c:pt>
                <c:pt idx="2">
                  <c:v>11.744697689000001</c:v>
                </c:pt>
                <c:pt idx="3">
                  <c:v>11.658701202</c:v>
                </c:pt>
                <c:pt idx="4">
                  <c:v>10.759676133999999</c:v>
                </c:pt>
                <c:pt idx="5">
                  <c:v>10.956508055</c:v>
                </c:pt>
              </c:numCache>
            </c:numRef>
          </c:val>
          <c:smooth val="0"/>
        </c:ser>
        <c:ser>
          <c:idx val="5"/>
          <c:order val="5"/>
          <c:tx>
            <c:strRef>
              <c:f>Impôts!$H$16</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Impôts!$I$10:$N$10</c:f>
              <c:numCache>
                <c:formatCode>0</c:formatCode>
                <c:ptCount val="6"/>
                <c:pt idx="0">
                  <c:v>2016</c:v>
                </c:pt>
                <c:pt idx="1">
                  <c:v>2017</c:v>
                </c:pt>
                <c:pt idx="2">
                  <c:v>2018</c:v>
                </c:pt>
                <c:pt idx="3">
                  <c:v>2019</c:v>
                </c:pt>
                <c:pt idx="4">
                  <c:v>2020</c:v>
                </c:pt>
                <c:pt idx="5">
                  <c:v>2021</c:v>
                </c:pt>
              </c:numCache>
            </c:numRef>
          </c:cat>
          <c:val>
            <c:numRef>
              <c:f>Impôts!$I$16:$N$16</c:f>
              <c:numCache>
                <c:formatCode>0.00</c:formatCode>
                <c:ptCount val="6"/>
                <c:pt idx="0">
                  <c:v>7.4262889160000007</c:v>
                </c:pt>
                <c:pt idx="1">
                  <c:v>7.6632360589999999</c:v>
                </c:pt>
                <c:pt idx="2">
                  <c:v>7.9540907079999998</c:v>
                </c:pt>
                <c:pt idx="3">
                  <c:v>8.0057612420000002</c:v>
                </c:pt>
                <c:pt idx="4">
                  <c:v>8.2647013979999997</c:v>
                </c:pt>
                <c:pt idx="5">
                  <c:v>6.8528352579999998</c:v>
                </c:pt>
              </c:numCache>
            </c:numRef>
          </c:val>
          <c:smooth val="0"/>
        </c:ser>
        <c:ser>
          <c:idx val="6"/>
          <c:order val="6"/>
          <c:tx>
            <c:strRef>
              <c:f>Impôts!$H$17</c:f>
              <c:strCache>
                <c:ptCount val="1"/>
                <c:pt idx="0">
                  <c:v>TSCA</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Impôts!$I$17:$N$17</c:f>
              <c:numCache>
                <c:formatCode>0.00</c:formatCode>
                <c:ptCount val="6"/>
                <c:pt idx="0">
                  <c:v>6.9604789030000003</c:v>
                </c:pt>
                <c:pt idx="1">
                  <c:v>7.0763800190000001</c:v>
                </c:pt>
                <c:pt idx="2">
                  <c:v>7.2957413170000001</c:v>
                </c:pt>
                <c:pt idx="3">
                  <c:v>7.5202509949999996</c:v>
                </c:pt>
                <c:pt idx="4">
                  <c:v>7.7673299169999996</c:v>
                </c:pt>
                <c:pt idx="5">
                  <c:v>8.1915516149999998</c:v>
                </c:pt>
              </c:numCache>
            </c:numRef>
          </c:val>
          <c:smooth val="0"/>
        </c:ser>
        <c:ser>
          <c:idx val="7"/>
          <c:order val="7"/>
          <c:tx>
            <c:strRef>
              <c:f>Impôts!$H$18</c:f>
              <c:strCache>
                <c:ptCount val="1"/>
                <c:pt idx="0">
                  <c:v>TEOM</c:v>
                </c:pt>
              </c:strCache>
            </c:strRef>
          </c:tx>
          <c:spPr>
            <a:ln>
              <a:solidFill>
                <a:schemeClr val="tx2"/>
              </a:solidFill>
            </a:ln>
          </c:spPr>
          <c:cat>
            <c:numRef>
              <c:f>Impôts!$I$10:$N$10</c:f>
              <c:numCache>
                <c:formatCode>0</c:formatCode>
                <c:ptCount val="6"/>
                <c:pt idx="0">
                  <c:v>2016</c:v>
                </c:pt>
                <c:pt idx="1">
                  <c:v>2017</c:v>
                </c:pt>
                <c:pt idx="2">
                  <c:v>2018</c:v>
                </c:pt>
                <c:pt idx="3">
                  <c:v>2019</c:v>
                </c:pt>
                <c:pt idx="4">
                  <c:v>2020</c:v>
                </c:pt>
                <c:pt idx="5">
                  <c:v>2021</c:v>
                </c:pt>
              </c:numCache>
            </c:numRef>
          </c:cat>
          <c:val>
            <c:numRef>
              <c:f>Impôts!$I$18:$N$18</c:f>
              <c:numCache>
                <c:formatCode>0.00</c:formatCode>
                <c:ptCount val="6"/>
                <c:pt idx="0">
                  <c:v>6.6878752430000006</c:v>
                </c:pt>
                <c:pt idx="1">
                  <c:v>6.7917664819999999</c:v>
                </c:pt>
                <c:pt idx="2">
                  <c:v>6.9235509439999996</c:v>
                </c:pt>
                <c:pt idx="3">
                  <c:v>7.0118429829999993</c:v>
                </c:pt>
                <c:pt idx="4">
                  <c:v>7.1373654770000003</c:v>
                </c:pt>
                <c:pt idx="5">
                  <c:v>7.4317290679999992</c:v>
                </c:pt>
              </c:numCache>
            </c:numRef>
          </c:val>
          <c:smooth val="0"/>
        </c:ser>
        <c:ser>
          <c:idx val="8"/>
          <c:order val="8"/>
          <c:tx>
            <c:strRef>
              <c:f>Impôts!$H$19</c:f>
              <c:strCache>
                <c:ptCount val="1"/>
                <c:pt idx="0">
                  <c:v>Versement mobilité</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Impôts!$I$19:$N$19</c:f>
              <c:numCache>
                <c:formatCode>0.00</c:formatCode>
                <c:ptCount val="6"/>
                <c:pt idx="0">
                  <c:v>4.0567939879999999</c:v>
                </c:pt>
                <c:pt idx="1">
                  <c:v>4.276699872</c:v>
                </c:pt>
                <c:pt idx="2">
                  <c:v>4.3702504519999996</c:v>
                </c:pt>
                <c:pt idx="3">
                  <c:v>4.6160668210000004</c:v>
                </c:pt>
                <c:pt idx="4">
                  <c:v>4.368267661</c:v>
                </c:pt>
                <c:pt idx="5">
                  <c:v>4.7472763960000002</c:v>
                </c:pt>
              </c:numCache>
            </c:numRef>
          </c:val>
          <c:smooth val="0"/>
        </c:ser>
        <c:ser>
          <c:idx val="9"/>
          <c:order val="9"/>
          <c:tx>
            <c:strRef>
              <c:f>Impôts!$H$20</c:f>
              <c:strCache>
                <c:ptCount val="1"/>
                <c:pt idx="0">
                  <c:v>Taxe d'apprentissage</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Impôts!$I$20:$N$20</c:f>
              <c:numCache>
                <c:formatCode>0.00</c:formatCode>
                <c:ptCount val="6"/>
                <c:pt idx="0">
                  <c:v>2.1367106900000001</c:v>
                </c:pt>
                <c:pt idx="1">
                  <c:v>2.2216631740000001</c:v>
                </c:pt>
                <c:pt idx="2">
                  <c:v>2.3204636399999998</c:v>
                </c:pt>
                <c:pt idx="3">
                  <c:v>2.3602877310000001</c:v>
                </c:pt>
                <c:pt idx="4">
                  <c:v>0.702263733</c:v>
                </c:pt>
                <c:pt idx="5">
                  <c:v>0.43915593000000003</c:v>
                </c:pt>
              </c:numCache>
            </c:numRef>
          </c:val>
          <c:smooth val="0"/>
        </c:ser>
        <c:ser>
          <c:idx val="10"/>
          <c:order val="10"/>
          <c:tx>
            <c:strRef>
              <c:f>Impôts!$H$21</c:f>
              <c:strCache>
                <c:ptCount val="1"/>
                <c:pt idx="0">
                  <c:v>IFER</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Impôts!$I$21:$N$21</c:f>
              <c:numCache>
                <c:formatCode>0.00</c:formatCode>
                <c:ptCount val="6"/>
                <c:pt idx="0">
                  <c:v>1.4939100949999999</c:v>
                </c:pt>
                <c:pt idx="1">
                  <c:v>1.5265980529999998</c:v>
                </c:pt>
                <c:pt idx="2">
                  <c:v>1.538317304</c:v>
                </c:pt>
                <c:pt idx="3">
                  <c:v>1.556833871</c:v>
                </c:pt>
                <c:pt idx="4">
                  <c:v>1.6168328789999999</c:v>
                </c:pt>
                <c:pt idx="5">
                  <c:v>1.646546705</c:v>
                </c:pt>
              </c:numCache>
            </c:numRef>
          </c:val>
          <c:smooth val="0"/>
        </c:ser>
        <c:ser>
          <c:idx val="11"/>
          <c:order val="11"/>
          <c:tx>
            <c:strRef>
              <c:f>Impôts!$H$22</c:f>
              <c:strCache>
                <c:ptCount val="1"/>
                <c:pt idx="0">
                  <c:v>TASCOM</c:v>
                </c:pt>
              </c:strCache>
            </c:strRef>
          </c:tx>
          <c:cat>
            <c:numRef>
              <c:f>Impôts!$I$10:$N$10</c:f>
              <c:numCache>
                <c:formatCode>0</c:formatCode>
                <c:ptCount val="6"/>
                <c:pt idx="0">
                  <c:v>2016</c:v>
                </c:pt>
                <c:pt idx="1">
                  <c:v>2017</c:v>
                </c:pt>
                <c:pt idx="2">
                  <c:v>2018</c:v>
                </c:pt>
                <c:pt idx="3">
                  <c:v>2019</c:v>
                </c:pt>
                <c:pt idx="4">
                  <c:v>2020</c:v>
                </c:pt>
                <c:pt idx="5">
                  <c:v>2021</c:v>
                </c:pt>
              </c:numCache>
            </c:numRef>
          </c:cat>
          <c:val>
            <c:numRef>
              <c:f>Impôts!$I$22:$N$22</c:f>
              <c:numCache>
                <c:formatCode>0.00</c:formatCode>
                <c:ptCount val="6"/>
                <c:pt idx="0">
                  <c:v>0.75279978400000003</c:v>
                </c:pt>
                <c:pt idx="1">
                  <c:v>0.94162310999999999</c:v>
                </c:pt>
                <c:pt idx="2">
                  <c:v>0.77448542999999992</c:v>
                </c:pt>
                <c:pt idx="3">
                  <c:v>0.79057489299999995</c:v>
                </c:pt>
                <c:pt idx="4">
                  <c:v>0.79880443400000001</c:v>
                </c:pt>
                <c:pt idx="5">
                  <c:v>0.7941829760000001</c:v>
                </c:pt>
              </c:numCache>
            </c:numRef>
          </c:val>
          <c:smooth val="0"/>
        </c:ser>
        <c:ser>
          <c:idx val="12"/>
          <c:order val="12"/>
          <c:tx>
            <c:strRef>
              <c:f>Impôts!$H$23</c:f>
              <c:strCache>
                <c:ptCount val="1"/>
                <c:pt idx="0">
                  <c:v>Fraction de TVA</c:v>
                </c:pt>
              </c:strCache>
            </c:strRef>
          </c:tx>
          <c:spPr>
            <a:ln w="22225">
              <a:solidFill>
                <a:schemeClr val="tx1"/>
              </a:solidFill>
            </a:ln>
          </c:spPr>
          <c:cat>
            <c:numRef>
              <c:f>Impôts!$I$10:$N$10</c:f>
              <c:numCache>
                <c:formatCode>0</c:formatCode>
                <c:ptCount val="6"/>
                <c:pt idx="0">
                  <c:v>2016</c:v>
                </c:pt>
                <c:pt idx="1">
                  <c:v>2017</c:v>
                </c:pt>
                <c:pt idx="2">
                  <c:v>2018</c:v>
                </c:pt>
                <c:pt idx="3">
                  <c:v>2019</c:v>
                </c:pt>
                <c:pt idx="4">
                  <c:v>2020</c:v>
                </c:pt>
                <c:pt idx="5">
                  <c:v>2021</c:v>
                </c:pt>
              </c:numCache>
            </c:numRef>
          </c:cat>
          <c:val>
            <c:numRef>
              <c:f>Impôts!$I$23:$N$23</c:f>
              <c:numCache>
                <c:formatCode>0.00</c:formatCode>
                <c:ptCount val="6"/>
                <c:pt idx="0">
                  <c:v>0</c:v>
                </c:pt>
                <c:pt idx="1">
                  <c:v>0</c:v>
                </c:pt>
                <c:pt idx="2">
                  <c:v>4.197731342</c:v>
                </c:pt>
                <c:pt idx="3">
                  <c:v>4.2923156469999997</c:v>
                </c:pt>
                <c:pt idx="4">
                  <c:v>4.0259199949999998</c:v>
                </c:pt>
                <c:pt idx="5">
                  <c:v>37.436169913000001</c:v>
                </c:pt>
              </c:numCache>
            </c:numRef>
          </c:val>
          <c:smooth val="0"/>
        </c:ser>
        <c:dLbls>
          <c:showLegendKey val="0"/>
          <c:showVal val="0"/>
          <c:showCatName val="0"/>
          <c:showSerName val="0"/>
          <c:showPercent val="0"/>
          <c:showBubbleSize val="0"/>
        </c:dLbls>
        <c:marker val="1"/>
        <c:smooth val="0"/>
        <c:axId val="594620192"/>
        <c:axId val="594609312"/>
      </c:lineChart>
      <c:catAx>
        <c:axId val="594620192"/>
        <c:scaling>
          <c:orientation val="minMax"/>
        </c:scaling>
        <c:delete val="0"/>
        <c:axPos val="b"/>
        <c:numFmt formatCode="0" sourceLinked="1"/>
        <c:majorTickMark val="out"/>
        <c:minorTickMark val="none"/>
        <c:tickLblPos val="nextTo"/>
        <c:crossAx val="594609312"/>
        <c:crosses val="autoZero"/>
        <c:auto val="1"/>
        <c:lblAlgn val="ctr"/>
        <c:lblOffset val="100"/>
        <c:noMultiLvlLbl val="0"/>
      </c:catAx>
      <c:valAx>
        <c:axId val="594609312"/>
        <c:scaling>
          <c:orientation val="minMax"/>
          <c:max val="40"/>
          <c:min val="0"/>
        </c:scaling>
        <c:delete val="0"/>
        <c:axPos val="l"/>
        <c:majorGridlines>
          <c:spPr>
            <a:ln>
              <a:prstDash val="sysDot"/>
            </a:ln>
          </c:spPr>
        </c:majorGridlines>
        <c:numFmt formatCode="0" sourceLinked="0"/>
        <c:majorTickMark val="out"/>
        <c:minorTickMark val="none"/>
        <c:tickLblPos val="nextTo"/>
        <c:crossAx val="594620192"/>
        <c:crosses val="autoZero"/>
        <c:crossBetween val="between"/>
        <c:majorUnit val="5"/>
      </c:valAx>
    </c:plotArea>
    <c:legend>
      <c:legendPos val="r"/>
      <c:layout>
        <c:manualLayout>
          <c:xMode val="edge"/>
          <c:yMode val="edge"/>
          <c:x val="0.64993044619423124"/>
          <c:y val="0.13448248510532318"/>
          <c:w val="0.32178400287095482"/>
          <c:h val="0.53215138430276865"/>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82528670490826E-2"/>
          <c:y val="3.6867400920679499E-2"/>
          <c:w val="0.58491060319921306"/>
          <c:h val="0.86460094357364536"/>
        </c:manualLayout>
      </c:layout>
      <c:lineChart>
        <c:grouping val="standard"/>
        <c:varyColors val="0"/>
        <c:ser>
          <c:idx val="3"/>
          <c:order val="0"/>
          <c:tx>
            <c:strRef>
              <c:f>' Capfi Dette TEB'!$A$46</c:f>
              <c:strCache>
                <c:ptCount val="1"/>
                <c:pt idx="0">
                  <c:v>Régions et CTU</c:v>
                </c:pt>
              </c:strCache>
            </c:strRef>
          </c:tx>
          <c:spPr>
            <a:ln>
              <a:solidFill>
                <a:schemeClr val="tx2">
                  <a:lumMod val="50000"/>
                </a:schemeClr>
              </a:solidFill>
            </a:ln>
          </c:spPr>
          <c:marker>
            <c:spPr>
              <a:solidFill>
                <a:schemeClr val="accent1">
                  <a:lumMod val="50000"/>
                </a:schemeClr>
              </a:solidFill>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TEB'!$B$46:$I$46</c:f>
              <c:numCache>
                <c:formatCode>0.0%</c:formatCode>
                <c:ptCount val="8"/>
                <c:pt idx="0">
                  <c:v>0.21065675817667484</c:v>
                </c:pt>
                <c:pt idx="1">
                  <c:v>0.2008248163798487</c:v>
                </c:pt>
                <c:pt idx="2">
                  <c:v>0.19955202089443033</c:v>
                </c:pt>
                <c:pt idx="3">
                  <c:v>0.20119261836146221</c:v>
                </c:pt>
                <c:pt idx="4">
                  <c:v>0.20494488846512915</c:v>
                </c:pt>
                <c:pt idx="5">
                  <c:v>0.22232612393667686</c:v>
                </c:pt>
                <c:pt idx="6">
                  <c:v>0.18811384851704657</c:v>
                </c:pt>
                <c:pt idx="7">
                  <c:v>0.2032818838686474</c:v>
                </c:pt>
              </c:numCache>
            </c:numRef>
          </c:val>
          <c:smooth val="0"/>
        </c:ser>
        <c:ser>
          <c:idx val="2"/>
          <c:order val="1"/>
          <c:tx>
            <c:strRef>
              <c:f>' Capfi Dette TEB'!$A$47</c:f>
              <c:strCache>
                <c:ptCount val="1"/>
                <c:pt idx="0">
                  <c:v>EPCI</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TEB'!$B$47:$I$47</c:f>
              <c:numCache>
                <c:formatCode>0.0%</c:formatCode>
                <c:ptCount val="8"/>
                <c:pt idx="0">
                  <c:v>0.18297361060535605</c:v>
                </c:pt>
                <c:pt idx="1">
                  <c:v>0.18177090848351754</c:v>
                </c:pt>
                <c:pt idx="2">
                  <c:v>0.16992065362390307</c:v>
                </c:pt>
                <c:pt idx="3">
                  <c:v>0.17578254028818277</c:v>
                </c:pt>
                <c:pt idx="4">
                  <c:v>0.17941013371980993</c:v>
                </c:pt>
                <c:pt idx="5">
                  <c:v>0.18831861527952853</c:v>
                </c:pt>
                <c:pt idx="6">
                  <c:v>0.17587555717803344</c:v>
                </c:pt>
                <c:pt idx="7">
                  <c:v>0.19014943953045357</c:v>
                </c:pt>
              </c:numCache>
            </c:numRef>
          </c:val>
          <c:smooth val="0"/>
        </c:ser>
        <c:ser>
          <c:idx val="0"/>
          <c:order val="2"/>
          <c:tx>
            <c:strRef>
              <c:f>' Capfi Dette TEB'!$A$48</c:f>
              <c:strCache>
                <c:ptCount val="1"/>
                <c:pt idx="0">
                  <c:v>Communes</c:v>
                </c:pt>
              </c:strCache>
            </c:strRef>
          </c:tx>
          <c:spPr>
            <a:ln>
              <a:solidFill>
                <a:schemeClr val="accent1">
                  <a:lumMod val="60000"/>
                  <a:lumOff val="40000"/>
                </a:schemeClr>
              </a:solidFill>
            </a:ln>
          </c:spP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TEB'!$B$48:$I$48</c:f>
              <c:numCache>
                <c:formatCode>0.0%</c:formatCode>
                <c:ptCount val="8"/>
                <c:pt idx="0">
                  <c:v>0.13410189427000466</c:v>
                </c:pt>
                <c:pt idx="1">
                  <c:v>0.13951373027990166</c:v>
                </c:pt>
                <c:pt idx="2">
                  <c:v>0.14144105837456364</c:v>
                </c:pt>
                <c:pt idx="3">
                  <c:v>0.14292075798030066</c:v>
                </c:pt>
                <c:pt idx="4">
                  <c:v>0.15419718464535842</c:v>
                </c:pt>
                <c:pt idx="5">
                  <c:v>0.15587966431977221</c:v>
                </c:pt>
                <c:pt idx="6">
                  <c:v>0.14685812385516844</c:v>
                </c:pt>
                <c:pt idx="7">
                  <c:v>0.15547833794861227</c:v>
                </c:pt>
              </c:numCache>
            </c:numRef>
          </c:val>
          <c:smooth val="0"/>
        </c:ser>
        <c:ser>
          <c:idx val="1"/>
          <c:order val="3"/>
          <c:tx>
            <c:strRef>
              <c:f>' Capfi Dette TEB'!$A$49</c:f>
              <c:strCache>
                <c:ptCount val="1"/>
                <c:pt idx="0">
                  <c:v>Départements</c:v>
                </c:pt>
              </c:strCache>
            </c:strRef>
          </c:tx>
          <c:spPr>
            <a:ln>
              <a:solidFill>
                <a:schemeClr val="accent1">
                  <a:lumMod val="40000"/>
                  <a:lumOff val="60000"/>
                </a:schemeClr>
              </a:solidFill>
            </a:ln>
          </c:spPr>
          <c:marker>
            <c:spPr>
              <a:solidFill>
                <a:schemeClr val="accent1">
                  <a:lumMod val="40000"/>
                  <a:lumOff val="60000"/>
                </a:schemeClr>
              </a:solidFill>
              <a:ln>
                <a:solidFill>
                  <a:srgbClr val="4F81BD">
                    <a:lumMod val="40000"/>
                    <a:lumOff val="60000"/>
                  </a:srgbClr>
                </a:solidFill>
              </a:ln>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TEB'!$B$49:$I$49</c:f>
              <c:numCache>
                <c:formatCode>0.0%</c:formatCode>
                <c:ptCount val="8"/>
                <c:pt idx="0">
                  <c:v>0.10147413334546736</c:v>
                </c:pt>
                <c:pt idx="1">
                  <c:v>9.8815286577154451E-2</c:v>
                </c:pt>
                <c:pt idx="2">
                  <c:v>0.11760901187518404</c:v>
                </c:pt>
                <c:pt idx="3">
                  <c:v>0.11834376044076488</c:v>
                </c:pt>
                <c:pt idx="4">
                  <c:v>0.11962282524488946</c:v>
                </c:pt>
                <c:pt idx="5">
                  <c:v>0.14027564377215657</c:v>
                </c:pt>
                <c:pt idx="6">
                  <c:v>0.12103022800373361</c:v>
                </c:pt>
                <c:pt idx="7">
                  <c:v>0.16376920164847308</c:v>
                </c:pt>
              </c:numCache>
            </c:numRef>
          </c:val>
          <c:smooth val="0"/>
        </c:ser>
        <c:dLbls>
          <c:showLegendKey val="0"/>
          <c:showVal val="0"/>
          <c:showCatName val="0"/>
          <c:showSerName val="0"/>
          <c:showPercent val="0"/>
          <c:showBubbleSize val="0"/>
        </c:dLbls>
        <c:marker val="1"/>
        <c:smooth val="0"/>
        <c:axId val="594619104"/>
        <c:axId val="594615296"/>
      </c:lineChart>
      <c:catAx>
        <c:axId val="594619104"/>
        <c:scaling>
          <c:orientation val="minMax"/>
        </c:scaling>
        <c:delete val="0"/>
        <c:axPos val="b"/>
        <c:numFmt formatCode="General" sourceLinked="1"/>
        <c:majorTickMark val="out"/>
        <c:minorTickMark val="none"/>
        <c:tickLblPos val="nextTo"/>
        <c:crossAx val="594615296"/>
        <c:crosses val="autoZero"/>
        <c:auto val="1"/>
        <c:lblAlgn val="ctr"/>
        <c:lblOffset val="100"/>
        <c:noMultiLvlLbl val="0"/>
      </c:catAx>
      <c:valAx>
        <c:axId val="594615296"/>
        <c:scaling>
          <c:orientation val="minMax"/>
        </c:scaling>
        <c:delete val="0"/>
        <c:axPos val="l"/>
        <c:majorGridlines>
          <c:spPr>
            <a:ln>
              <a:prstDash val="sysDot"/>
            </a:ln>
          </c:spPr>
        </c:majorGridlines>
        <c:numFmt formatCode="0%" sourceLinked="0"/>
        <c:majorTickMark val="out"/>
        <c:minorTickMark val="none"/>
        <c:tickLblPos val="nextTo"/>
        <c:crossAx val="594619104"/>
        <c:crosses val="autoZero"/>
        <c:crossBetween val="between"/>
      </c:valAx>
    </c:plotArea>
    <c:legend>
      <c:legendPos val="r"/>
      <c:layout>
        <c:manualLayout>
          <c:xMode val="edge"/>
          <c:yMode val="edge"/>
          <c:x val="0.6850265019891173"/>
          <c:y val="5.1388663026049122E-2"/>
          <c:w val="0.30088435374149858"/>
          <c:h val="0.44155200120304788"/>
        </c:manualLayout>
      </c:layout>
      <c:overlay val="0"/>
    </c:legend>
    <c:plotVisOnly val="1"/>
    <c:dispBlanksAs val="gap"/>
    <c:showDLblsOverMax val="0"/>
  </c:chart>
  <c:spPr>
    <a:ln>
      <a:noFill/>
    </a:ln>
  </c:spPr>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23E-2"/>
          <c:w val="0.87779080940713128"/>
          <c:h val="0.73779300843208728"/>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croiss'!$B$56:$B$60</c:f>
              <c:numCache>
                <c:formatCode>\+0.0%;\-0.0%</c:formatCode>
                <c:ptCount val="5"/>
                <c:pt idx="0">
                  <c:v>5.5758652004629372E-2</c:v>
                </c:pt>
                <c:pt idx="1">
                  <c:v>8.7404155441862974E-2</c:v>
                </c:pt>
                <c:pt idx="2">
                  <c:v>5.2674583836055833E-2</c:v>
                </c:pt>
                <c:pt idx="3">
                  <c:v>1.6201170844380997E-3</c:v>
                </c:pt>
                <c:pt idx="4">
                  <c:v>6.9063955801176302E-2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croiss'!$C$56:$C$60</c:f>
              <c:numCache>
                <c:formatCode>\+0.0%;\-0.0%</c:formatCode>
                <c:ptCount val="5"/>
                <c:pt idx="0">
                  <c:v>0.10125144041403566</c:v>
                </c:pt>
                <c:pt idx="1">
                  <c:v>4.9153841265906495E-2</c:v>
                </c:pt>
                <c:pt idx="2">
                  <c:v>8.7081278803027962E-2</c:v>
                </c:pt>
                <c:pt idx="3">
                  <c:v>0.16651449400727625</c:v>
                </c:pt>
                <c:pt idx="4">
                  <c:v>0.12285281523774771</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croiss'!$D$56:$D$60</c:f>
              <c:numCache>
                <c:formatCode>\+0.0%;\-0.0%</c:formatCode>
                <c:ptCount val="5"/>
                <c:pt idx="0">
                  <c:v>-0.11541333838646284</c:v>
                </c:pt>
                <c:pt idx="1">
                  <c:v>-7.4875632490627786E-2</c:v>
                </c:pt>
                <c:pt idx="2">
                  <c:v>-5.7058187986426034E-2</c:v>
                </c:pt>
                <c:pt idx="3">
                  <c:v>-0.14068453484598464</c:v>
                </c:pt>
                <c:pt idx="4">
                  <c:v>-0.21570934411541876</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8.1313095341662266E-3"/>
                  <c:y val="-7.4280408542247182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261261261261493E-2"/>
                  <c:y val="-3.766181769651774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81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croiss'!$A$56:$A$60</c:f>
              <c:strCache>
                <c:ptCount val="5"/>
                <c:pt idx="0">
                  <c:v>Ensemble</c:v>
                </c:pt>
                <c:pt idx="1">
                  <c:v>Communes</c:v>
                </c:pt>
                <c:pt idx="2">
                  <c:v>GFP</c:v>
                </c:pt>
                <c:pt idx="3">
                  <c:v>Départements</c:v>
                </c:pt>
                <c:pt idx="4">
                  <c:v>Régions et CTU</c:v>
                </c:pt>
              </c:strCache>
            </c:strRef>
          </c:cat>
          <c:val>
            <c:numRef>
              <c:f>'Tx croiss'!$E$56:$E$60</c:f>
              <c:numCache>
                <c:formatCode>\+0.0%;\-0.0%</c:formatCode>
                <c:ptCount val="5"/>
                <c:pt idx="0">
                  <c:v>0.19940296159548532</c:v>
                </c:pt>
                <c:pt idx="1">
                  <c:v>9.8479766985523298E-2</c:v>
                </c:pt>
                <c:pt idx="2">
                  <c:v>0.13014500520802441</c:v>
                </c:pt>
                <c:pt idx="3">
                  <c:v>0.44230476902004279</c:v>
                </c:pt>
                <c:pt idx="4">
                  <c:v>0.13923670562542334</c:v>
                </c:pt>
              </c:numCache>
            </c:numRef>
          </c:val>
        </c:ser>
        <c:dLbls>
          <c:showLegendKey val="0"/>
          <c:showVal val="0"/>
          <c:showCatName val="0"/>
          <c:showSerName val="0"/>
          <c:showPercent val="0"/>
          <c:showBubbleSize val="0"/>
        </c:dLbls>
        <c:gapWidth val="150"/>
        <c:axId val="869540832"/>
        <c:axId val="869538112"/>
      </c:barChart>
      <c:catAx>
        <c:axId val="869540832"/>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38112"/>
        <c:crosses val="autoZero"/>
        <c:auto val="1"/>
        <c:lblAlgn val="ctr"/>
        <c:lblOffset val="100"/>
        <c:noMultiLvlLbl val="0"/>
      </c:catAx>
      <c:valAx>
        <c:axId val="869538112"/>
        <c:scaling>
          <c:orientation val="minMax"/>
        </c:scaling>
        <c:delete val="0"/>
        <c:axPos val="l"/>
        <c:numFmt formatCode="\+0%;\-0%" sourceLinked="0"/>
        <c:majorTickMark val="out"/>
        <c:minorTickMark val="none"/>
        <c:tickLblPos val="nextTo"/>
        <c:spPr>
          <a:ln>
            <a:solidFill>
              <a:schemeClr val="tx1"/>
            </a:solidFill>
          </a:ln>
        </c:spPr>
        <c:crossAx val="869540832"/>
        <c:crosses val="autoZero"/>
        <c:crossBetween val="between"/>
      </c:valAx>
      <c:spPr>
        <a:ln>
          <a:solidFill>
            <a:prstClr val="black"/>
          </a:solidFill>
        </a:ln>
      </c:spPr>
    </c:plotArea>
    <c:legend>
      <c:legendPos val="r"/>
      <c:layout>
        <c:manualLayout>
          <c:xMode val="edge"/>
          <c:yMode val="edge"/>
          <c:x val="0.1187839164256035"/>
          <c:y val="0.90190253914194585"/>
          <c:w val="0.50422620218991177"/>
          <c:h val="7.2812254400404133E-2"/>
        </c:manualLayout>
      </c:layout>
      <c:overlay val="0"/>
    </c:legend>
    <c:plotVisOnly val="1"/>
    <c:dispBlanksAs val="gap"/>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38407699037804E-2"/>
          <c:y val="0.10099335487688334"/>
          <c:w val="0.67147134733158786"/>
          <c:h val="0.76663253076024451"/>
        </c:manualLayout>
      </c:layout>
      <c:barChart>
        <c:barDir val="col"/>
        <c:grouping val="stacked"/>
        <c:varyColors val="0"/>
        <c:ser>
          <c:idx val="0"/>
          <c:order val="0"/>
          <c:tx>
            <c:strRef>
              <c:f>' Capfi Dette TEB'!$A$3</c:f>
              <c:strCache>
                <c:ptCount val="1"/>
                <c:pt idx="0">
                  <c:v>Régions et CTU</c:v>
                </c:pt>
              </c:strCache>
            </c:strRef>
          </c:tx>
          <c:spPr>
            <a:solidFill>
              <a:schemeClr val="accent1">
                <a:lumMod val="5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TEB'!$B$3:$I$3</c:f>
              <c:numCache>
                <c:formatCode>0.00</c:formatCode>
                <c:ptCount val="8"/>
                <c:pt idx="0" formatCode="\+0.00;\-0.00">
                  <c:v>-2.0272793089999999</c:v>
                </c:pt>
                <c:pt idx="1">
                  <c:v>-2.0936284590000001</c:v>
                </c:pt>
                <c:pt idx="2">
                  <c:v>-1.4367072059999999</c:v>
                </c:pt>
                <c:pt idx="3">
                  <c:v>-0.84328328699999999</c:v>
                </c:pt>
                <c:pt idx="4">
                  <c:v>-9.0952536E-2</c:v>
                </c:pt>
                <c:pt idx="5">
                  <c:v>-1.8388712000000002E-2</c:v>
                </c:pt>
                <c:pt idx="6">
                  <c:v>-2.3449617360000001</c:v>
                </c:pt>
                <c:pt idx="7">
                  <c:v>-2.1367548940000001</c:v>
                </c:pt>
              </c:numCache>
            </c:numRef>
          </c:val>
        </c:ser>
        <c:ser>
          <c:idx val="1"/>
          <c:order val="1"/>
          <c:tx>
            <c:strRef>
              <c:f>' Capfi Dette TEB'!$A$4</c:f>
              <c:strCache>
                <c:ptCount val="1"/>
                <c:pt idx="0">
                  <c:v>Départements</c:v>
                </c:pt>
              </c:strCache>
            </c:strRef>
          </c:tx>
          <c:spPr>
            <a:solidFill>
              <a:schemeClr val="accent1">
                <a:lumMod val="60000"/>
                <a:lumOff val="4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TEB'!$B$4:$I$4</c:f>
              <c:numCache>
                <c:formatCode>\+0.00;\-0.00</c:formatCode>
                <c:ptCount val="8"/>
                <c:pt idx="0">
                  <c:v>-1.1322647809999999</c:v>
                </c:pt>
                <c:pt idx="1">
                  <c:v>-0.27034272100000001</c:v>
                </c:pt>
                <c:pt idx="2">
                  <c:v>1.246277133</c:v>
                </c:pt>
                <c:pt idx="3">
                  <c:v>1.2258560439999999</c:v>
                </c:pt>
                <c:pt idx="4">
                  <c:v>0.98886041599999996</c:v>
                </c:pt>
                <c:pt idx="5">
                  <c:v>1.359004957</c:v>
                </c:pt>
                <c:pt idx="6">
                  <c:v>-0.11303548400000001</c:v>
                </c:pt>
                <c:pt idx="7">
                  <c:v>2.563874035</c:v>
                </c:pt>
              </c:numCache>
            </c:numRef>
          </c:val>
        </c:ser>
        <c:ser>
          <c:idx val="2"/>
          <c:order val="2"/>
          <c:tx>
            <c:strRef>
              <c:f>' Capfi Dette TEB'!$A$5</c:f>
              <c:strCache>
                <c:ptCount val="1"/>
                <c:pt idx="0">
                  <c:v>Bloc communal</c:v>
                </c:pt>
              </c:strCache>
            </c:strRef>
          </c:tx>
          <c:spPr>
            <a:solidFill>
              <a:schemeClr val="accent1">
                <a:lumMod val="20000"/>
                <a:lumOff val="8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TEB'!$B$5:$I$5</c:f>
              <c:numCache>
                <c:formatCode>\+0.00;\-0.00</c:formatCode>
                <c:ptCount val="8"/>
                <c:pt idx="0">
                  <c:v>-1.1702030919999999</c:v>
                </c:pt>
                <c:pt idx="1">
                  <c:v>3.3113184790000001</c:v>
                </c:pt>
                <c:pt idx="2">
                  <c:v>1.9358491069999999</c:v>
                </c:pt>
                <c:pt idx="3">
                  <c:v>0.510321048</c:v>
                </c:pt>
                <c:pt idx="4">
                  <c:v>1.215323835</c:v>
                </c:pt>
                <c:pt idx="5">
                  <c:v>-1.295712991</c:v>
                </c:pt>
                <c:pt idx="6">
                  <c:v>1.363096385</c:v>
                </c:pt>
                <c:pt idx="7">
                  <c:v>2.6213378070000002</c:v>
                </c:pt>
              </c:numCache>
            </c:numRef>
          </c:val>
        </c:ser>
        <c:dLbls>
          <c:showLegendKey val="0"/>
          <c:showVal val="0"/>
          <c:showCatName val="0"/>
          <c:showSerName val="0"/>
          <c:showPercent val="0"/>
          <c:showBubbleSize val="0"/>
        </c:dLbls>
        <c:gapWidth val="150"/>
        <c:overlap val="100"/>
        <c:axId val="594622368"/>
        <c:axId val="594613664"/>
      </c:barChart>
      <c:catAx>
        <c:axId val="594622368"/>
        <c:scaling>
          <c:orientation val="minMax"/>
        </c:scaling>
        <c:delete val="0"/>
        <c:axPos val="b"/>
        <c:numFmt formatCode="General" sourceLinked="1"/>
        <c:majorTickMark val="out"/>
        <c:minorTickMark val="none"/>
        <c:tickLblPos val="low"/>
        <c:crossAx val="594613664"/>
        <c:crosses val="autoZero"/>
        <c:auto val="1"/>
        <c:lblAlgn val="ctr"/>
        <c:lblOffset val="100"/>
        <c:noMultiLvlLbl val="0"/>
      </c:catAx>
      <c:valAx>
        <c:axId val="594613664"/>
        <c:scaling>
          <c:orientation val="minMax"/>
          <c:max val="6"/>
          <c:min val="-6"/>
        </c:scaling>
        <c:delete val="0"/>
        <c:axPos val="l"/>
        <c:majorGridlines>
          <c:spPr>
            <a:ln>
              <a:prstDash val="sysDot"/>
            </a:ln>
          </c:spPr>
        </c:majorGridlines>
        <c:numFmt formatCode="\+0;\-0" sourceLinked="0"/>
        <c:majorTickMark val="out"/>
        <c:minorTickMark val="none"/>
        <c:tickLblPos val="nextTo"/>
        <c:crossAx val="594622368"/>
        <c:crosses val="autoZero"/>
        <c:crossBetween val="between"/>
        <c:majorUnit val="2"/>
      </c:valAx>
    </c:plotArea>
    <c:legend>
      <c:legendPos val="r"/>
      <c:layout>
        <c:manualLayout>
          <c:xMode val="edge"/>
          <c:yMode val="edge"/>
          <c:x val="0.76426984100220852"/>
          <c:y val="0.22164625255176523"/>
          <c:w val="0.21086625806815126"/>
          <c:h val="0.26131377725183197"/>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942713682528"/>
          <c:y val="0.11621536891221976"/>
          <c:w val="0.87598615390467494"/>
          <c:h val="0.76780475357247557"/>
        </c:manualLayout>
      </c:layout>
      <c:barChart>
        <c:barDir val="col"/>
        <c:grouping val="clustered"/>
        <c:varyColors val="0"/>
        <c:ser>
          <c:idx val="0"/>
          <c:order val="0"/>
          <c:tx>
            <c:strRef>
              <c:f>' Capfi Dette TEB'!$A$6</c:f>
              <c:strCache>
                <c:ptCount val="1"/>
                <c:pt idx="0">
                  <c:v>Ensemble</c:v>
                </c:pt>
              </c:strCache>
            </c:strRef>
          </c:tx>
          <c:spPr>
            <a:ln>
              <a:solidFill>
                <a:schemeClr val="tx1"/>
              </a:solidFill>
            </a:ln>
          </c:spPr>
          <c:invertIfNegative val="0"/>
          <c:dLbls>
            <c:numFmt formatCode="\+0.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TEB'!$B$6:$I$6</c:f>
              <c:numCache>
                <c:formatCode>\+0.00;\-0.00</c:formatCode>
                <c:ptCount val="8"/>
                <c:pt idx="0">
                  <c:v>-4.3297471830000003</c:v>
                </c:pt>
                <c:pt idx="1">
                  <c:v>0.94734729799999995</c:v>
                </c:pt>
                <c:pt idx="2">
                  <c:v>1.745419034</c:v>
                </c:pt>
                <c:pt idx="3">
                  <c:v>0.89289380500000004</c:v>
                </c:pt>
                <c:pt idx="4">
                  <c:v>2.113231715</c:v>
                </c:pt>
                <c:pt idx="5">
                  <c:v>4.4903251999999998E-2</c:v>
                </c:pt>
                <c:pt idx="6">
                  <c:v>-1.094900835</c:v>
                </c:pt>
                <c:pt idx="7">
                  <c:v>3.0484569480000001</c:v>
                </c:pt>
              </c:numCache>
            </c:numRef>
          </c:val>
        </c:ser>
        <c:dLbls>
          <c:showLegendKey val="0"/>
          <c:showVal val="0"/>
          <c:showCatName val="0"/>
          <c:showSerName val="0"/>
          <c:showPercent val="0"/>
          <c:showBubbleSize val="0"/>
        </c:dLbls>
        <c:gapWidth val="150"/>
        <c:axId val="594623456"/>
        <c:axId val="516280288"/>
      </c:barChart>
      <c:catAx>
        <c:axId val="594623456"/>
        <c:scaling>
          <c:orientation val="minMax"/>
        </c:scaling>
        <c:delete val="0"/>
        <c:axPos val="b"/>
        <c:numFmt formatCode="General" sourceLinked="1"/>
        <c:majorTickMark val="out"/>
        <c:minorTickMark val="none"/>
        <c:tickLblPos val="low"/>
        <c:crossAx val="516280288"/>
        <c:crosses val="autoZero"/>
        <c:auto val="1"/>
        <c:lblAlgn val="ctr"/>
        <c:lblOffset val="100"/>
        <c:noMultiLvlLbl val="0"/>
      </c:catAx>
      <c:valAx>
        <c:axId val="516280288"/>
        <c:scaling>
          <c:orientation val="minMax"/>
          <c:max val="6"/>
          <c:min val="-6"/>
        </c:scaling>
        <c:delete val="0"/>
        <c:axPos val="l"/>
        <c:majorGridlines>
          <c:spPr>
            <a:ln>
              <a:prstDash val="sysDot"/>
            </a:ln>
          </c:spPr>
        </c:majorGridlines>
        <c:numFmt formatCode="\+0;\-0" sourceLinked="0"/>
        <c:majorTickMark val="out"/>
        <c:minorTickMark val="none"/>
        <c:tickLblPos val="nextTo"/>
        <c:crossAx val="594623456"/>
        <c:crosses val="autoZero"/>
        <c:crossBetween val="between"/>
        <c:majorUnit val="2"/>
      </c:valAx>
    </c:plotArea>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38407699037804E-2"/>
          <c:y val="0.10099335487688338"/>
          <c:w val="0.67147134733158831"/>
          <c:h val="0.76663253076024451"/>
        </c:manualLayout>
      </c:layout>
      <c:barChart>
        <c:barDir val="col"/>
        <c:grouping val="stacked"/>
        <c:varyColors val="0"/>
        <c:ser>
          <c:idx val="0"/>
          <c:order val="0"/>
          <c:tx>
            <c:strRef>
              <c:f>' Capfi Dette TEB'!$A$3</c:f>
              <c:strCache>
                <c:ptCount val="1"/>
                <c:pt idx="0">
                  <c:v>Régions et CTU</c:v>
                </c:pt>
              </c:strCache>
            </c:strRef>
          </c:tx>
          <c:spPr>
            <a:solidFill>
              <a:schemeClr val="accent1">
                <a:lumMod val="5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TEB'!$B$3:$I$3</c:f>
              <c:numCache>
                <c:formatCode>0.00</c:formatCode>
                <c:ptCount val="8"/>
                <c:pt idx="0" formatCode="\+0.00;\-0.00">
                  <c:v>-2.0272793089999999</c:v>
                </c:pt>
                <c:pt idx="1">
                  <c:v>-2.0936284590000001</c:v>
                </c:pt>
                <c:pt idx="2">
                  <c:v>-1.4367072059999999</c:v>
                </c:pt>
                <c:pt idx="3">
                  <c:v>-0.84328328699999999</c:v>
                </c:pt>
                <c:pt idx="4">
                  <c:v>-9.0952536E-2</c:v>
                </c:pt>
                <c:pt idx="5">
                  <c:v>-1.8388712000000002E-2</c:v>
                </c:pt>
                <c:pt idx="6">
                  <c:v>-2.3449617360000001</c:v>
                </c:pt>
                <c:pt idx="7">
                  <c:v>-2.1367548940000001</c:v>
                </c:pt>
              </c:numCache>
            </c:numRef>
          </c:val>
        </c:ser>
        <c:ser>
          <c:idx val="1"/>
          <c:order val="1"/>
          <c:tx>
            <c:strRef>
              <c:f>' Capfi Dette TEB'!$A$4</c:f>
              <c:strCache>
                <c:ptCount val="1"/>
                <c:pt idx="0">
                  <c:v>Départements</c:v>
                </c:pt>
              </c:strCache>
            </c:strRef>
          </c:tx>
          <c:spPr>
            <a:solidFill>
              <a:schemeClr val="accent1">
                <a:lumMod val="60000"/>
                <a:lumOff val="4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TEB'!$B$4:$I$4</c:f>
              <c:numCache>
                <c:formatCode>\+0.00;\-0.00</c:formatCode>
                <c:ptCount val="8"/>
                <c:pt idx="0">
                  <c:v>-1.1322647809999999</c:v>
                </c:pt>
                <c:pt idx="1">
                  <c:v>-0.27034272100000001</c:v>
                </c:pt>
                <c:pt idx="2">
                  <c:v>1.246277133</c:v>
                </c:pt>
                <c:pt idx="3">
                  <c:v>1.2258560439999999</c:v>
                </c:pt>
                <c:pt idx="4">
                  <c:v>0.98886041599999996</c:v>
                </c:pt>
                <c:pt idx="5">
                  <c:v>1.359004957</c:v>
                </c:pt>
                <c:pt idx="6">
                  <c:v>-0.11303548400000001</c:v>
                </c:pt>
                <c:pt idx="7">
                  <c:v>2.563874035</c:v>
                </c:pt>
              </c:numCache>
            </c:numRef>
          </c:val>
        </c:ser>
        <c:ser>
          <c:idx val="2"/>
          <c:order val="2"/>
          <c:tx>
            <c:strRef>
              <c:f>' Capfi Dette TEB'!$A$5</c:f>
              <c:strCache>
                <c:ptCount val="1"/>
                <c:pt idx="0">
                  <c:v>Bloc communal</c:v>
                </c:pt>
              </c:strCache>
            </c:strRef>
          </c:tx>
          <c:spPr>
            <a:solidFill>
              <a:schemeClr val="accent1">
                <a:lumMod val="20000"/>
                <a:lumOff val="8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TEB'!$B$5:$I$5</c:f>
              <c:numCache>
                <c:formatCode>\+0.00;\-0.00</c:formatCode>
                <c:ptCount val="8"/>
                <c:pt idx="0">
                  <c:v>-1.1702030919999999</c:v>
                </c:pt>
                <c:pt idx="1">
                  <c:v>3.3113184790000001</c:v>
                </c:pt>
                <c:pt idx="2">
                  <c:v>1.9358491069999999</c:v>
                </c:pt>
                <c:pt idx="3">
                  <c:v>0.510321048</c:v>
                </c:pt>
                <c:pt idx="4">
                  <c:v>1.215323835</c:v>
                </c:pt>
                <c:pt idx="5">
                  <c:v>-1.295712991</c:v>
                </c:pt>
                <c:pt idx="6">
                  <c:v>1.363096385</c:v>
                </c:pt>
                <c:pt idx="7">
                  <c:v>2.6213378070000002</c:v>
                </c:pt>
              </c:numCache>
            </c:numRef>
          </c:val>
        </c:ser>
        <c:dLbls>
          <c:showLegendKey val="0"/>
          <c:showVal val="0"/>
          <c:showCatName val="0"/>
          <c:showSerName val="0"/>
          <c:showPercent val="0"/>
          <c:showBubbleSize val="0"/>
        </c:dLbls>
        <c:gapWidth val="150"/>
        <c:overlap val="100"/>
        <c:axId val="516280832"/>
        <c:axId val="516275392"/>
      </c:barChart>
      <c:lineChart>
        <c:grouping val="standard"/>
        <c:varyColors val="0"/>
        <c:ser>
          <c:idx val="3"/>
          <c:order val="3"/>
          <c:tx>
            <c:strRef>
              <c:f>' Capfi Dette TEB'!$A$6</c:f>
              <c:strCache>
                <c:ptCount val="1"/>
                <c:pt idx="0">
                  <c:v>Ensemble</c:v>
                </c:pt>
              </c:strCache>
            </c:strRef>
          </c:tx>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TEB'!$B$6:$I$6</c:f>
              <c:numCache>
                <c:formatCode>\+0.00;\-0.00</c:formatCode>
                <c:ptCount val="8"/>
                <c:pt idx="0">
                  <c:v>-4.3297471830000003</c:v>
                </c:pt>
                <c:pt idx="1">
                  <c:v>0.94734729799999995</c:v>
                </c:pt>
                <c:pt idx="2">
                  <c:v>1.745419034</c:v>
                </c:pt>
                <c:pt idx="3">
                  <c:v>0.89289380500000004</c:v>
                </c:pt>
                <c:pt idx="4">
                  <c:v>2.113231715</c:v>
                </c:pt>
                <c:pt idx="5">
                  <c:v>4.4903251999999998E-2</c:v>
                </c:pt>
                <c:pt idx="6">
                  <c:v>-1.094900835</c:v>
                </c:pt>
                <c:pt idx="7">
                  <c:v>3.0484569480000001</c:v>
                </c:pt>
              </c:numCache>
            </c:numRef>
          </c:val>
          <c:smooth val="0"/>
        </c:ser>
        <c:dLbls>
          <c:showLegendKey val="0"/>
          <c:showVal val="0"/>
          <c:showCatName val="0"/>
          <c:showSerName val="0"/>
          <c:showPercent val="0"/>
          <c:showBubbleSize val="0"/>
        </c:dLbls>
        <c:marker val="1"/>
        <c:smooth val="0"/>
        <c:axId val="516284640"/>
        <c:axId val="516285728"/>
      </c:lineChart>
      <c:catAx>
        <c:axId val="516280832"/>
        <c:scaling>
          <c:orientation val="minMax"/>
        </c:scaling>
        <c:delete val="0"/>
        <c:axPos val="b"/>
        <c:numFmt formatCode="General" sourceLinked="1"/>
        <c:majorTickMark val="out"/>
        <c:minorTickMark val="none"/>
        <c:tickLblPos val="low"/>
        <c:crossAx val="516275392"/>
        <c:crosses val="autoZero"/>
        <c:auto val="1"/>
        <c:lblAlgn val="ctr"/>
        <c:lblOffset val="100"/>
        <c:noMultiLvlLbl val="0"/>
      </c:catAx>
      <c:valAx>
        <c:axId val="516275392"/>
        <c:scaling>
          <c:orientation val="minMax"/>
          <c:max val="6"/>
          <c:min val="-6"/>
        </c:scaling>
        <c:delete val="0"/>
        <c:axPos val="l"/>
        <c:majorGridlines>
          <c:spPr>
            <a:ln>
              <a:prstDash val="sysDot"/>
            </a:ln>
          </c:spPr>
        </c:majorGridlines>
        <c:numFmt formatCode="\+0;\-0" sourceLinked="0"/>
        <c:majorTickMark val="out"/>
        <c:minorTickMark val="none"/>
        <c:tickLblPos val="nextTo"/>
        <c:crossAx val="516280832"/>
        <c:crosses val="autoZero"/>
        <c:crossBetween val="between"/>
        <c:majorUnit val="2"/>
      </c:valAx>
      <c:valAx>
        <c:axId val="516285728"/>
        <c:scaling>
          <c:orientation val="minMax"/>
          <c:max val="6"/>
          <c:min val="-6"/>
        </c:scaling>
        <c:delete val="0"/>
        <c:axPos val="r"/>
        <c:numFmt formatCode="\+0.00;\-0.00" sourceLinked="1"/>
        <c:majorTickMark val="out"/>
        <c:minorTickMark val="none"/>
        <c:tickLblPos val="none"/>
        <c:crossAx val="516284640"/>
        <c:crosses val="max"/>
        <c:crossBetween val="between"/>
        <c:majorUnit val="2"/>
      </c:valAx>
      <c:catAx>
        <c:axId val="516284640"/>
        <c:scaling>
          <c:orientation val="minMax"/>
        </c:scaling>
        <c:delete val="1"/>
        <c:axPos val="b"/>
        <c:numFmt formatCode="General" sourceLinked="1"/>
        <c:majorTickMark val="out"/>
        <c:minorTickMark val="none"/>
        <c:tickLblPos val="none"/>
        <c:crossAx val="516285728"/>
        <c:crosses val="autoZero"/>
        <c:auto val="1"/>
        <c:lblAlgn val="ctr"/>
        <c:lblOffset val="100"/>
        <c:noMultiLvlLbl val="0"/>
      </c:catAx>
    </c:plotArea>
    <c:legend>
      <c:legendPos val="r"/>
      <c:layout>
        <c:manualLayout>
          <c:xMode val="edge"/>
          <c:yMode val="edge"/>
          <c:x val="0.74713922001719801"/>
          <c:y val="0.22164625255176529"/>
          <c:w val="0.25286077998280199"/>
          <c:h val="0.34841836966910944"/>
        </c:manualLayout>
      </c:layout>
      <c:overlay val="0"/>
    </c:legend>
    <c:plotVisOnly val="1"/>
    <c:dispBlanksAs val="gap"/>
    <c:showDLblsOverMax val="0"/>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175845530007751"/>
          <c:w val="0.5520612912778381"/>
          <c:h val="0.78084221640625873"/>
        </c:manualLayout>
      </c:layout>
      <c:lineChart>
        <c:grouping val="standard"/>
        <c:varyColors val="0"/>
        <c:ser>
          <c:idx val="0"/>
          <c:order val="0"/>
          <c:tx>
            <c:strRef>
              <c:f>' Capfi Dette TEB'!$B$27</c:f>
              <c:strCache>
                <c:ptCount val="1"/>
                <c:pt idx="0">
                  <c:v>Remboursements</c:v>
                </c:pt>
              </c:strCache>
            </c:strRef>
          </c:tx>
          <c:spPr>
            <a:ln w="22225" cap="rnd">
              <a:solidFill>
                <a:schemeClr val="tx2">
                  <a:lumMod val="20000"/>
                  <a:lumOff val="80000"/>
                </a:schemeClr>
              </a:solidFill>
              <a:round/>
            </a:ln>
            <a:effectLst/>
          </c:spPr>
          <c:marker>
            <c:symbol val="square"/>
            <c:size val="5"/>
            <c:spPr>
              <a:noFill/>
              <a:ln w="9525">
                <a:solidFill>
                  <a:schemeClr val="tx2">
                    <a:lumMod val="20000"/>
                    <a:lumOff val="80000"/>
                  </a:schemeClr>
                </a:solid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TEB'!$C$27:$J$27</c:f>
              <c:numCache>
                <c:formatCode>0.0</c:formatCode>
                <c:ptCount val="8"/>
                <c:pt idx="0" formatCode="General">
                  <c:v>100</c:v>
                </c:pt>
                <c:pt idx="1">
                  <c:v>105.47820568631872</c:v>
                </c:pt>
                <c:pt idx="2">
                  <c:v>106.52664728828158</c:v>
                </c:pt>
                <c:pt idx="3">
                  <c:v>107.05954879046968</c:v>
                </c:pt>
                <c:pt idx="4">
                  <c:v>111.51102075934278</c:v>
                </c:pt>
                <c:pt idx="5">
                  <c:v>112.9476749225818</c:v>
                </c:pt>
                <c:pt idx="6">
                  <c:v>113.77482690358286</c:v>
                </c:pt>
                <c:pt idx="7">
                  <c:v>113.88558755201521</c:v>
                </c:pt>
              </c:numCache>
            </c:numRef>
          </c:val>
          <c:smooth val="0"/>
        </c:ser>
        <c:ser>
          <c:idx val="1"/>
          <c:order val="1"/>
          <c:tx>
            <c:strRef>
              <c:f>' Capfi Dette TEB'!$B$28</c:f>
              <c:strCache>
                <c:ptCount val="1"/>
                <c:pt idx="0">
                  <c:v>Dette au 31/12</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TEB'!$C$28:$J$28</c:f>
              <c:numCache>
                <c:formatCode>0.0</c:formatCode>
                <c:ptCount val="8"/>
                <c:pt idx="0" formatCode="General">
                  <c:v>100</c:v>
                </c:pt>
                <c:pt idx="1">
                  <c:v>102.75520380512535</c:v>
                </c:pt>
                <c:pt idx="2">
                  <c:v>104.67497282606247</c:v>
                </c:pt>
                <c:pt idx="3">
                  <c:v>105.77207859676486</c:v>
                </c:pt>
                <c:pt idx="4">
                  <c:v>105.92782557986716</c:v>
                </c:pt>
                <c:pt idx="5">
                  <c:v>105.7221551973135</c:v>
                </c:pt>
                <c:pt idx="6">
                  <c:v>109.24413383121305</c:v>
                </c:pt>
                <c:pt idx="7">
                  <c:v>111.11291742849238</c:v>
                </c:pt>
              </c:numCache>
            </c:numRef>
          </c:val>
          <c:smooth val="0"/>
        </c:ser>
        <c:ser>
          <c:idx val="2"/>
          <c:order val="2"/>
          <c:tx>
            <c:strRef>
              <c:f>' Capfi Dette TEB'!$B$29</c:f>
              <c:strCache>
                <c:ptCount val="1"/>
                <c:pt idx="0">
                  <c:v>Emprunts</c:v>
                </c:pt>
              </c:strCache>
            </c:strRef>
          </c:tx>
          <c:spPr>
            <a:ln w="19050" cap="rnd">
              <a:solidFill>
                <a:schemeClr val="tx2">
                  <a:lumMod val="60000"/>
                  <a:lumOff val="40000"/>
                </a:schemeClr>
              </a:solidFill>
              <a:round/>
            </a:ln>
            <a:effectLst/>
          </c:spPr>
          <c:marker>
            <c:symbol val="circle"/>
            <c:size val="5"/>
            <c:spPr>
              <a:noFill/>
              <a:ln w="9525">
                <a:solidFill>
                  <a:schemeClr val="tx2">
                    <a:lumMod val="60000"/>
                    <a:lumOff val="40000"/>
                  </a:schemeClr>
                </a:solid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TEB'!$C$29:$J$29</c:f>
              <c:numCache>
                <c:formatCode>0.0</c:formatCode>
                <c:ptCount val="8"/>
                <c:pt idx="0" formatCode="General">
                  <c:v>100</c:v>
                </c:pt>
                <c:pt idx="1">
                  <c:v>101.55506402139289</c:v>
                </c:pt>
                <c:pt idx="2">
                  <c:v>89.309594940965312</c:v>
                </c:pt>
                <c:pt idx="3">
                  <c:v>86.629177362115044</c:v>
                </c:pt>
                <c:pt idx="4">
                  <c:v>83.548471289444279</c:v>
                </c:pt>
                <c:pt idx="5">
                  <c:v>85.179189117482693</c:v>
                </c:pt>
                <c:pt idx="6">
                  <c:v>114.92729829463728</c:v>
                </c:pt>
                <c:pt idx="7">
                  <c:v>102.03289439275012</c:v>
                </c:pt>
              </c:numCache>
            </c:numRef>
          </c:val>
          <c:smooth val="0"/>
        </c:ser>
        <c:dLbls>
          <c:showLegendKey val="0"/>
          <c:showVal val="0"/>
          <c:showCatName val="0"/>
          <c:showSerName val="0"/>
          <c:showPercent val="0"/>
          <c:showBubbleSize val="0"/>
        </c:dLbls>
        <c:marker val="1"/>
        <c:smooth val="0"/>
        <c:axId val="516278656"/>
        <c:axId val="516272128"/>
      </c:lineChart>
      <c:catAx>
        <c:axId val="51627865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16272128"/>
        <c:crosses val="autoZero"/>
        <c:auto val="1"/>
        <c:lblAlgn val="ctr"/>
        <c:lblOffset val="100"/>
        <c:noMultiLvlLbl val="0"/>
      </c:catAx>
      <c:valAx>
        <c:axId val="516272128"/>
        <c:scaling>
          <c:orientation val="minMax"/>
          <c:max val="120"/>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78656"/>
        <c:crosses val="autoZero"/>
        <c:crossBetween val="between"/>
      </c:valAx>
      <c:spPr>
        <a:noFill/>
        <a:ln>
          <a:noFill/>
        </a:ln>
        <a:effectLst/>
      </c:spPr>
    </c:plotArea>
    <c:legend>
      <c:legendPos val="r"/>
      <c:layout>
        <c:manualLayout>
          <c:xMode val="edge"/>
          <c:yMode val="edge"/>
          <c:x val="0.67361513754850055"/>
          <c:y val="0.26707093904928553"/>
          <c:w val="0.32638486245149922"/>
          <c:h val="0.348085412290653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a:t>
            </a:r>
            <a:r>
              <a:rPr lang="fr-FR" baseline="0"/>
              <a:t> communal</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0"/>
          <c:order val="0"/>
          <c:tx>
            <c:strRef>
              <c:f>' Capfi Dette TEB'!$B$30</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TEB'!$C$30:$J$30</c:f>
              <c:numCache>
                <c:formatCode>0.0</c:formatCode>
                <c:ptCount val="8"/>
                <c:pt idx="0" formatCode="General">
                  <c:v>100</c:v>
                </c:pt>
                <c:pt idx="1">
                  <c:v>105.58154170907817</c:v>
                </c:pt>
                <c:pt idx="2">
                  <c:v>106.85990999084763</c:v>
                </c:pt>
                <c:pt idx="3">
                  <c:v>107.5194854331544</c:v>
                </c:pt>
                <c:pt idx="4">
                  <c:v>111.9854011413608</c:v>
                </c:pt>
                <c:pt idx="5">
                  <c:v>114.1492697581771</c:v>
                </c:pt>
                <c:pt idx="6">
                  <c:v>110.63808676211092</c:v>
                </c:pt>
                <c:pt idx="7">
                  <c:v>115.86772211460129</c:v>
                </c:pt>
              </c:numCache>
            </c:numRef>
          </c:val>
          <c:smooth val="0"/>
        </c:ser>
        <c:ser>
          <c:idx val="1"/>
          <c:order val="1"/>
          <c:tx>
            <c:strRef>
              <c:f>' Capfi Dette TEB'!$B$31</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TEB'!$C$31:$J$31</c:f>
              <c:numCache>
                <c:formatCode>0.0</c:formatCode>
                <c:ptCount val="8"/>
                <c:pt idx="0" formatCode="General">
                  <c:v>100</c:v>
                </c:pt>
                <c:pt idx="1">
                  <c:v>100.97729892680987</c:v>
                </c:pt>
                <c:pt idx="2">
                  <c:v>102.19101022216195</c:v>
                </c:pt>
                <c:pt idx="3">
                  <c:v>103.91092662286827</c:v>
                </c:pt>
                <c:pt idx="4">
                  <c:v>103.95354742912552</c:v>
                </c:pt>
                <c:pt idx="5">
                  <c:v>104.29029240096615</c:v>
                </c:pt>
                <c:pt idx="6">
                  <c:v>105.99602795489318</c:v>
                </c:pt>
                <c:pt idx="7">
                  <c:v>106.96809760660274</c:v>
                </c:pt>
              </c:numCache>
            </c:numRef>
          </c:val>
          <c:smooth val="0"/>
        </c:ser>
        <c:ser>
          <c:idx val="2"/>
          <c:order val="2"/>
          <c:tx>
            <c:strRef>
              <c:f>' Capfi Dette TEB'!$B$32</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TEB'!$C$32:$J$32</c:f>
              <c:numCache>
                <c:formatCode>0.0</c:formatCode>
                <c:ptCount val="8"/>
                <c:pt idx="0" formatCode="General">
                  <c:v>100</c:v>
                </c:pt>
                <c:pt idx="1">
                  <c:v>99.945608299296751</c:v>
                </c:pt>
                <c:pt idx="2">
                  <c:v>93.338503386637115</c:v>
                </c:pt>
                <c:pt idx="3">
                  <c:v>103.91789419488582</c:v>
                </c:pt>
                <c:pt idx="4">
                  <c:v>96.260027457657614</c:v>
                </c:pt>
                <c:pt idx="5">
                  <c:v>112.00951108166889</c:v>
                </c:pt>
                <c:pt idx="6">
                  <c:v>114.7737665311107</c:v>
                </c:pt>
                <c:pt idx="7">
                  <c:v>114.64963510671927</c:v>
                </c:pt>
              </c:numCache>
            </c:numRef>
          </c:val>
          <c:smooth val="0"/>
        </c:ser>
        <c:dLbls>
          <c:showLegendKey val="0"/>
          <c:showVal val="0"/>
          <c:showCatName val="0"/>
          <c:showSerName val="0"/>
          <c:showPercent val="0"/>
          <c:showBubbleSize val="0"/>
        </c:dLbls>
        <c:marker val="1"/>
        <c:smooth val="0"/>
        <c:axId val="516283008"/>
        <c:axId val="516286272"/>
      </c:lineChart>
      <c:catAx>
        <c:axId val="516283008"/>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86272"/>
        <c:crosses val="autoZero"/>
        <c:auto val="1"/>
        <c:lblAlgn val="ctr"/>
        <c:lblOffset val="100"/>
        <c:noMultiLvlLbl val="0"/>
      </c:catAx>
      <c:valAx>
        <c:axId val="516286272"/>
        <c:scaling>
          <c:orientation val="minMax"/>
          <c:max val="140"/>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83008"/>
        <c:crosses val="autoZero"/>
        <c:crossBetween val="between"/>
      </c:valAx>
      <c:spPr>
        <a:noFill/>
        <a:ln>
          <a:noFill/>
        </a:ln>
        <a:effectLst/>
      </c:spPr>
    </c:plotArea>
    <c:legend>
      <c:legendPos val="r"/>
      <c:layout>
        <c:manualLayout>
          <c:xMode val="edge"/>
          <c:yMode val="edge"/>
          <c:x val="0.66590057631417099"/>
          <c:y val="0.26707093904928553"/>
          <c:w val="0.33409942368582907"/>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Départements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0"/>
          <c:order val="0"/>
          <c:tx>
            <c:strRef>
              <c:f>' Capfi Dette TEB'!$B$33</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TEB'!$D$33:$J$33</c:f>
              <c:numCache>
                <c:formatCode>0.0</c:formatCode>
                <c:ptCount val="7"/>
                <c:pt idx="0">
                  <c:v>100</c:v>
                </c:pt>
                <c:pt idx="1">
                  <c:v>106.76699426315068</c:v>
                </c:pt>
                <c:pt idx="2">
                  <c:v>111.28204532229861</c:v>
                </c:pt>
                <c:pt idx="3">
                  <c:v>109.11187174555518</c:v>
                </c:pt>
                <c:pt idx="4">
                  <c:v>114.82521223952705</c:v>
                </c:pt>
                <c:pt idx="5">
                  <c:v>110.9334060652271</c:v>
                </c:pt>
                <c:pt idx="6">
                  <c:v>119.024560893849</c:v>
                </c:pt>
              </c:numCache>
            </c:numRef>
          </c:val>
          <c:smooth val="0"/>
        </c:ser>
        <c:ser>
          <c:idx val="1"/>
          <c:order val="1"/>
          <c:tx>
            <c:strRef>
              <c:f>' Capfi Dette TEB'!$B$34</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TEB'!$D$34:$J$34</c:f>
              <c:numCache>
                <c:formatCode>0.0</c:formatCode>
                <c:ptCount val="7"/>
                <c:pt idx="0">
                  <c:v>100</c:v>
                </c:pt>
                <c:pt idx="1">
                  <c:v>99.883886943469747</c:v>
                </c:pt>
                <c:pt idx="2">
                  <c:v>97.895690285240079</c:v>
                </c:pt>
                <c:pt idx="3">
                  <c:v>96.118845801128231</c:v>
                </c:pt>
                <c:pt idx="4">
                  <c:v>93.67295808221985</c:v>
                </c:pt>
                <c:pt idx="5">
                  <c:v>96.667247065255268</c:v>
                </c:pt>
                <c:pt idx="6">
                  <c:v>94.804824322523729</c:v>
                </c:pt>
              </c:numCache>
            </c:numRef>
          </c:val>
          <c:smooth val="0"/>
        </c:ser>
        <c:ser>
          <c:idx val="2"/>
          <c:order val="2"/>
          <c:tx>
            <c:strRef>
              <c:f>' Capfi Dette TEB'!$B$35</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TEB'!$D$35:$J$35</c:f>
              <c:numCache>
                <c:formatCode>0.0</c:formatCode>
                <c:ptCount val="7"/>
                <c:pt idx="0">
                  <c:v>100</c:v>
                </c:pt>
                <c:pt idx="1">
                  <c:v>79.110962692965913</c:v>
                </c:pt>
                <c:pt idx="2">
                  <c:v>69.878235912566851</c:v>
                </c:pt>
                <c:pt idx="3">
                  <c:v>70.486152867559696</c:v>
                </c:pt>
                <c:pt idx="4">
                  <c:v>68.934081946936359</c:v>
                </c:pt>
                <c:pt idx="5">
                  <c:v>118.8012216677086</c:v>
                </c:pt>
                <c:pt idx="6">
                  <c:v>81.698790646046774</c:v>
                </c:pt>
              </c:numCache>
            </c:numRef>
          </c:val>
          <c:smooth val="0"/>
        </c:ser>
        <c:dLbls>
          <c:showLegendKey val="0"/>
          <c:showVal val="0"/>
          <c:showCatName val="0"/>
          <c:showSerName val="0"/>
          <c:showPercent val="0"/>
          <c:showBubbleSize val="0"/>
        </c:dLbls>
        <c:marker val="1"/>
        <c:smooth val="0"/>
        <c:axId val="516281376"/>
        <c:axId val="516274848"/>
      </c:lineChart>
      <c:catAx>
        <c:axId val="51628137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74848"/>
        <c:crosses val="autoZero"/>
        <c:auto val="1"/>
        <c:lblAlgn val="ctr"/>
        <c:lblOffset val="100"/>
        <c:noMultiLvlLbl val="0"/>
      </c:catAx>
      <c:valAx>
        <c:axId val="516274848"/>
        <c:scaling>
          <c:orientation val="minMax"/>
          <c:max val="140"/>
          <c:min val="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81376"/>
        <c:crosses val="autoZero"/>
        <c:crossBetween val="between"/>
      </c:valAx>
      <c:spPr>
        <a:noFill/>
        <a:ln>
          <a:noFill/>
        </a:ln>
        <a:effectLst/>
      </c:spPr>
    </c:plotArea>
    <c:legend>
      <c:legendPos val="r"/>
      <c:layout>
        <c:manualLayout>
          <c:xMode val="edge"/>
          <c:yMode val="edge"/>
          <c:x val="0.65432873446267625"/>
          <c:y val="0.26707093904928553"/>
          <c:w val="0.34567126553732375"/>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Régions et CTU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1"/>
          <c:order val="0"/>
          <c:tx>
            <c:strRef>
              <c:f>' Capfi Dette TEB'!$B$37</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TEB'!$D$37:$J$37</c:f>
              <c:numCache>
                <c:formatCode>0.0</c:formatCode>
                <c:ptCount val="7"/>
                <c:pt idx="0">
                  <c:v>100</c:v>
                </c:pt>
                <c:pt idx="1">
                  <c:v>106.92571764835907</c:v>
                </c:pt>
                <c:pt idx="2">
                  <c:v>109.9292837488042</c:v>
                </c:pt>
                <c:pt idx="3">
                  <c:v>113.30709267459537</c:v>
                </c:pt>
                <c:pt idx="4">
                  <c:v>114.05710055804543</c:v>
                </c:pt>
                <c:pt idx="5">
                  <c:v>124.2941935931069</c:v>
                </c:pt>
                <c:pt idx="6">
                  <c:v>134.20269905720903</c:v>
                </c:pt>
              </c:numCache>
            </c:numRef>
          </c:val>
          <c:smooth val="0"/>
        </c:ser>
        <c:ser>
          <c:idx val="0"/>
          <c:order val="1"/>
          <c:tx>
            <c:strRef>
              <c:f>' Capfi Dette TEB'!$B$36</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TEB'!$D$36:$J$36</c:f>
              <c:numCache>
                <c:formatCode>0.0</c:formatCode>
                <c:ptCount val="7"/>
                <c:pt idx="0">
                  <c:v>100</c:v>
                </c:pt>
                <c:pt idx="1">
                  <c:v>86.85048464736947</c:v>
                </c:pt>
                <c:pt idx="2">
                  <c:v>81.546905518648614</c:v>
                </c:pt>
                <c:pt idx="3">
                  <c:v>93.792954795660037</c:v>
                </c:pt>
                <c:pt idx="4">
                  <c:v>84.276479099851542</c:v>
                </c:pt>
                <c:pt idx="5">
                  <c:v>106.30474064005183</c:v>
                </c:pt>
                <c:pt idx="6">
                  <c:v>78.010726355668226</c:v>
                </c:pt>
              </c:numCache>
            </c:numRef>
          </c:val>
          <c:smooth val="0"/>
        </c:ser>
        <c:ser>
          <c:idx val="2"/>
          <c:order val="2"/>
          <c:tx>
            <c:strRef>
              <c:f>' Capfi Dette TEB'!$B$38</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TEB'!$D$26:$J$26</c:f>
              <c:numCache>
                <c:formatCode>General</c:formatCode>
                <c:ptCount val="7"/>
                <c:pt idx="0">
                  <c:v>2015</c:v>
                </c:pt>
                <c:pt idx="1">
                  <c:v>2016</c:v>
                </c:pt>
                <c:pt idx="2">
                  <c:v>2017</c:v>
                </c:pt>
                <c:pt idx="3">
                  <c:v>2018</c:v>
                </c:pt>
                <c:pt idx="4">
                  <c:v>2019</c:v>
                </c:pt>
                <c:pt idx="5">
                  <c:v>2020</c:v>
                </c:pt>
                <c:pt idx="6">
                  <c:v>2021</c:v>
                </c:pt>
              </c:numCache>
            </c:numRef>
          </c:cat>
          <c:val>
            <c:numRef>
              <c:f>' Capfi Dette TEB'!$D$38:$J$38</c:f>
              <c:numCache>
                <c:formatCode>0.0</c:formatCode>
                <c:ptCount val="7"/>
                <c:pt idx="0">
                  <c:v>100</c:v>
                </c:pt>
                <c:pt idx="1">
                  <c:v>82.041677424524778</c:v>
                </c:pt>
                <c:pt idx="2">
                  <c:v>58.888633841739136</c:v>
                </c:pt>
                <c:pt idx="3">
                  <c:v>63.034130803657476</c:v>
                </c:pt>
                <c:pt idx="4">
                  <c:v>47.493022685496555</c:v>
                </c:pt>
                <c:pt idx="5">
                  <c:v>112.17175987051959</c:v>
                </c:pt>
                <c:pt idx="6">
                  <c:v>94.894486663232541</c:v>
                </c:pt>
              </c:numCache>
            </c:numRef>
          </c:val>
          <c:smooth val="0"/>
        </c:ser>
        <c:dLbls>
          <c:showLegendKey val="0"/>
          <c:showVal val="0"/>
          <c:showCatName val="0"/>
          <c:showSerName val="0"/>
          <c:showPercent val="0"/>
          <c:showBubbleSize val="0"/>
        </c:dLbls>
        <c:marker val="1"/>
        <c:smooth val="0"/>
        <c:axId val="516284096"/>
        <c:axId val="516278112"/>
      </c:lineChart>
      <c:catAx>
        <c:axId val="51628409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78112"/>
        <c:crosses val="autoZero"/>
        <c:auto val="1"/>
        <c:lblAlgn val="ctr"/>
        <c:lblOffset val="100"/>
        <c:noMultiLvlLbl val="0"/>
      </c:catAx>
      <c:valAx>
        <c:axId val="516278112"/>
        <c:scaling>
          <c:orientation val="minMax"/>
          <c:max val="140"/>
          <c:min val="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84096"/>
        <c:crosses val="autoZero"/>
        <c:crossBetween val="between"/>
      </c:valAx>
      <c:spPr>
        <a:noFill/>
        <a:ln>
          <a:noFill/>
        </a:ln>
        <a:effectLst/>
      </c:spPr>
    </c:plotArea>
    <c:legend>
      <c:legendPos val="r"/>
      <c:layout>
        <c:manualLayout>
          <c:xMode val="edge"/>
          <c:yMode val="edge"/>
          <c:x val="0.65432873446267625"/>
          <c:y val="0.26707093904928553"/>
          <c:w val="0.34567126553732375"/>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746458939422871"/>
          <c:w val="0.59846589571674802"/>
          <c:h val="0.77513608231210751"/>
        </c:manualLayout>
      </c:layout>
      <c:lineChart>
        <c:grouping val="standard"/>
        <c:varyColors val="0"/>
        <c:ser>
          <c:idx val="1"/>
          <c:order val="0"/>
          <c:tx>
            <c:strRef>
              <c:f>' Capfi Dette TEB'!$A$37</c:f>
              <c:strCache>
                <c:ptCount val="1"/>
                <c:pt idx="0">
                  <c:v>Régions et CTU</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TEB'!$C$37:$J$37</c:f>
              <c:numCache>
                <c:formatCode>0.0</c:formatCode>
                <c:ptCount val="8"/>
                <c:pt idx="0" formatCode="General">
                  <c:v>100</c:v>
                </c:pt>
                <c:pt idx="1">
                  <c:v>100</c:v>
                </c:pt>
                <c:pt idx="2">
                  <c:v>106.92571764835907</c:v>
                </c:pt>
                <c:pt idx="3">
                  <c:v>109.9292837488042</c:v>
                </c:pt>
                <c:pt idx="4">
                  <c:v>113.30709267459537</c:v>
                </c:pt>
                <c:pt idx="5">
                  <c:v>114.05710055804543</c:v>
                </c:pt>
                <c:pt idx="6">
                  <c:v>124.2941935931069</c:v>
                </c:pt>
                <c:pt idx="7">
                  <c:v>134.20269905720903</c:v>
                </c:pt>
              </c:numCache>
            </c:numRef>
          </c:val>
          <c:smooth val="0"/>
        </c:ser>
        <c:ser>
          <c:idx val="2"/>
          <c:order val="1"/>
          <c:tx>
            <c:strRef>
              <c:f>' Capfi Dette TEB'!$A$31</c:f>
              <c:strCache>
                <c:ptCount val="1"/>
                <c:pt idx="0">
                  <c:v>Secteur communal</c:v>
                </c:pt>
              </c:strCache>
            </c:strRef>
          </c:tx>
          <c:spPr>
            <a:ln w="28575" cap="rnd">
              <a:solidFill>
                <a:schemeClr val="accent1">
                  <a:lumMod val="75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TEB'!$C$31:$J$31</c:f>
              <c:numCache>
                <c:formatCode>0.0</c:formatCode>
                <c:ptCount val="8"/>
                <c:pt idx="0" formatCode="General">
                  <c:v>100</c:v>
                </c:pt>
                <c:pt idx="1">
                  <c:v>100.97729892680987</c:v>
                </c:pt>
                <c:pt idx="2">
                  <c:v>102.19101022216195</c:v>
                </c:pt>
                <c:pt idx="3">
                  <c:v>103.91092662286827</c:v>
                </c:pt>
                <c:pt idx="4">
                  <c:v>103.95354742912552</c:v>
                </c:pt>
                <c:pt idx="5">
                  <c:v>104.29029240096615</c:v>
                </c:pt>
                <c:pt idx="6">
                  <c:v>105.99602795489318</c:v>
                </c:pt>
                <c:pt idx="7">
                  <c:v>106.96809760660274</c:v>
                </c:pt>
              </c:numCache>
            </c:numRef>
          </c:val>
          <c:smooth val="0"/>
        </c:ser>
        <c:ser>
          <c:idx val="0"/>
          <c:order val="2"/>
          <c:tx>
            <c:strRef>
              <c:f>' Capfi Dette TEB'!$A$34</c:f>
              <c:strCache>
                <c:ptCount val="1"/>
                <c:pt idx="0">
                  <c:v>Départements</c:v>
                </c:pt>
              </c:strCache>
            </c:strRef>
          </c:tx>
          <c:spPr>
            <a:ln w="28575" cap="rnd">
              <a:solidFill>
                <a:schemeClr val="accent1">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TEB'!$C$34:$J$34</c:f>
              <c:numCache>
                <c:formatCode>0.0</c:formatCode>
                <c:ptCount val="8"/>
                <c:pt idx="0" formatCode="General">
                  <c:v>100</c:v>
                </c:pt>
                <c:pt idx="1">
                  <c:v>100</c:v>
                </c:pt>
                <c:pt idx="2">
                  <c:v>99.883886943469747</c:v>
                </c:pt>
                <c:pt idx="3">
                  <c:v>97.895690285240079</c:v>
                </c:pt>
                <c:pt idx="4">
                  <c:v>96.118845801128231</c:v>
                </c:pt>
                <c:pt idx="5">
                  <c:v>93.67295808221985</c:v>
                </c:pt>
                <c:pt idx="6">
                  <c:v>96.667247065255268</c:v>
                </c:pt>
                <c:pt idx="7">
                  <c:v>94.804824322523729</c:v>
                </c:pt>
              </c:numCache>
            </c:numRef>
          </c:val>
          <c:smooth val="0"/>
        </c:ser>
        <c:dLbls>
          <c:showLegendKey val="0"/>
          <c:showVal val="0"/>
          <c:showCatName val="0"/>
          <c:showSerName val="0"/>
          <c:showPercent val="0"/>
          <c:showBubbleSize val="0"/>
        </c:dLbls>
        <c:marker val="1"/>
        <c:smooth val="0"/>
        <c:axId val="516272672"/>
        <c:axId val="516273216"/>
      </c:lineChart>
      <c:catAx>
        <c:axId val="51627267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73216"/>
        <c:crosses val="autoZero"/>
        <c:auto val="1"/>
        <c:lblAlgn val="ctr"/>
        <c:lblOffset val="100"/>
        <c:noMultiLvlLbl val="0"/>
      </c:catAx>
      <c:valAx>
        <c:axId val="516273216"/>
        <c:scaling>
          <c:orientation val="minMax"/>
          <c:max val="155"/>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272672"/>
        <c:crosses val="autoZero"/>
        <c:crossBetween val="between"/>
      </c:valAx>
      <c:spPr>
        <a:noFill/>
        <a:ln>
          <a:noFill/>
        </a:ln>
        <a:effectLst/>
      </c:spPr>
    </c:plotArea>
    <c:legend>
      <c:legendPos val="r"/>
      <c:layout>
        <c:manualLayout>
          <c:xMode val="edge"/>
          <c:yMode val="edge"/>
          <c:x val="0.71604522433731466"/>
          <c:y val="0.31842609545418804"/>
          <c:w val="0.28395477566268534"/>
          <c:h val="0.53638783739764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2"/>
          <c:order val="0"/>
          <c:tx>
            <c:strRef>
              <c:f>'Ventil fonction'!$L$22</c:f>
              <c:strCache>
                <c:ptCount val="1"/>
                <c:pt idx="0">
                  <c:v>Sécurité et salubrité publiques</c:v>
                </c:pt>
              </c:strCache>
            </c:strRef>
          </c:tx>
          <c:spPr>
            <a:ln w="28575" cap="rnd">
              <a:solidFill>
                <a:schemeClr val="accent3"/>
              </a:solidFill>
              <a:prstDash val="sysDot"/>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fonction'!$M$22:$U$22</c:f>
              <c:numCache>
                <c:formatCode>0%</c:formatCode>
                <c:ptCount val="9"/>
                <c:pt idx="0">
                  <c:v>5.5809584054429167E-3</c:v>
                </c:pt>
                <c:pt idx="1">
                  <c:v>5.6268365089285977E-3</c:v>
                </c:pt>
                <c:pt idx="2">
                  <c:v>5.4765832897938427E-3</c:v>
                </c:pt>
                <c:pt idx="3">
                  <c:v>6.6525318102690157E-3</c:v>
                </c:pt>
                <c:pt idx="4">
                  <c:v>7.2091709432539897E-3</c:v>
                </c:pt>
                <c:pt idx="5">
                  <c:v>7.1875756336022643E-3</c:v>
                </c:pt>
                <c:pt idx="6">
                  <c:v>7.3196738901016023E-3</c:v>
                </c:pt>
                <c:pt idx="7">
                  <c:v>8.0610190249786658E-3</c:v>
                </c:pt>
                <c:pt idx="8">
                  <c:v>8.3319442779410564E-3</c:v>
                </c:pt>
              </c:numCache>
            </c:numRef>
          </c:val>
          <c:smooth val="0"/>
        </c:ser>
        <c:ser>
          <c:idx val="10"/>
          <c:order val="1"/>
          <c:tx>
            <c:strRef>
              <c:f>'Ventil fonction'!$L$23</c:f>
              <c:strCache>
                <c:ptCount val="1"/>
                <c:pt idx="0">
                  <c:v>Enseignement, formation et apprentissage</c:v>
                </c:pt>
              </c:strCache>
            </c:strRef>
          </c:tx>
          <c:spPr>
            <a:ln w="28575" cap="rnd">
              <a:solidFill>
                <a:schemeClr val="accent5">
                  <a:lumMod val="40000"/>
                  <a:lumOff val="60000"/>
                </a:schemeClr>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fonction'!$M$23:$U$23</c:f>
              <c:numCache>
                <c:formatCode>0%</c:formatCode>
                <c:ptCount val="9"/>
                <c:pt idx="0">
                  <c:v>0.10519792893072229</c:v>
                </c:pt>
                <c:pt idx="1">
                  <c:v>0.11232215579608074</c:v>
                </c:pt>
                <c:pt idx="2">
                  <c:v>0.11270888905648573</c:v>
                </c:pt>
                <c:pt idx="3">
                  <c:v>0.11730057430849015</c:v>
                </c:pt>
                <c:pt idx="4">
                  <c:v>0.11349061324216553</c:v>
                </c:pt>
                <c:pt idx="5">
                  <c:v>0.11250566516843309</c:v>
                </c:pt>
                <c:pt idx="6">
                  <c:v>0.11192238229574923</c:v>
                </c:pt>
                <c:pt idx="7">
                  <c:v>0.11081491983593081</c:v>
                </c:pt>
                <c:pt idx="8">
                  <c:v>0.11994578579701544</c:v>
                </c:pt>
              </c:numCache>
            </c:numRef>
          </c:val>
          <c:smooth val="0"/>
        </c:ser>
        <c:ser>
          <c:idx val="6"/>
          <c:order val="2"/>
          <c:tx>
            <c:strRef>
              <c:f>'Ventil fonction'!$L$24</c:f>
              <c:strCache>
                <c:ptCount val="1"/>
                <c:pt idx="0">
                  <c:v>Culture, vie sociale, sport et jeunesse</c:v>
                </c:pt>
              </c:strCache>
            </c:strRef>
          </c:tx>
          <c:spPr>
            <a:ln w="28575" cap="rnd">
              <a:solidFill>
                <a:schemeClr val="accent6"/>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fonction'!$M$24:$U$24</c:f>
              <c:numCache>
                <c:formatCode>0%</c:formatCode>
                <c:ptCount val="9"/>
                <c:pt idx="0">
                  <c:v>9.2922041113695383E-2</c:v>
                </c:pt>
                <c:pt idx="1">
                  <c:v>8.9183467210453934E-2</c:v>
                </c:pt>
                <c:pt idx="2">
                  <c:v>7.9654174684911844E-2</c:v>
                </c:pt>
                <c:pt idx="3">
                  <c:v>7.576076143900709E-2</c:v>
                </c:pt>
                <c:pt idx="4">
                  <c:v>7.3821105660571637E-2</c:v>
                </c:pt>
                <c:pt idx="5">
                  <c:v>7.514656815160399E-2</c:v>
                </c:pt>
                <c:pt idx="6">
                  <c:v>8.0849066480866413E-2</c:v>
                </c:pt>
                <c:pt idx="7">
                  <c:v>7.7028408407033455E-2</c:v>
                </c:pt>
                <c:pt idx="8">
                  <c:v>7.6182820494193934E-2</c:v>
                </c:pt>
              </c:numCache>
            </c:numRef>
          </c:val>
          <c:smooth val="0"/>
        </c:ser>
        <c:ser>
          <c:idx val="2"/>
          <c:order val="3"/>
          <c:tx>
            <c:strRef>
              <c:f>'Ventil fonction'!$L$25</c:f>
              <c:strCache>
                <c:ptCount val="1"/>
                <c:pt idx="0">
                  <c:v>Santé, action sociale</c:v>
                </c:pt>
              </c:strCache>
            </c:strRef>
          </c:tx>
          <c:spPr>
            <a:ln w="28575" cap="rnd">
              <a:solidFill>
                <a:schemeClr val="tx1"/>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fonction'!$M$25:$U$25</c:f>
              <c:numCache>
                <c:formatCode>0%</c:formatCode>
                <c:ptCount val="9"/>
                <c:pt idx="0">
                  <c:v>2.3730712356804066E-2</c:v>
                </c:pt>
                <c:pt idx="1">
                  <c:v>2.3825831294202099E-2</c:v>
                </c:pt>
                <c:pt idx="2">
                  <c:v>2.1204171963050997E-2</c:v>
                </c:pt>
                <c:pt idx="3">
                  <c:v>1.9700959396754324E-2</c:v>
                </c:pt>
                <c:pt idx="4">
                  <c:v>1.863062822208476E-2</c:v>
                </c:pt>
                <c:pt idx="5">
                  <c:v>1.9639761724470642E-2</c:v>
                </c:pt>
                <c:pt idx="6">
                  <c:v>2.0578957093282342E-2</c:v>
                </c:pt>
                <c:pt idx="7">
                  <c:v>1.8190929042774411E-2</c:v>
                </c:pt>
                <c:pt idx="8">
                  <c:v>1.7761094257807516E-2</c:v>
                </c:pt>
              </c:numCache>
            </c:numRef>
          </c:val>
          <c:smooth val="0"/>
        </c:ser>
        <c:ser>
          <c:idx val="5"/>
          <c:order val="4"/>
          <c:tx>
            <c:strRef>
              <c:f>'Ventil fonction'!$L$26</c:f>
              <c:strCache>
                <c:ptCount val="1"/>
                <c:pt idx="0">
                  <c:v>Aménagement des territoires et habitat</c:v>
                </c:pt>
              </c:strCache>
            </c:strRef>
          </c:tx>
          <c:spPr>
            <a:ln w="28575" cap="rnd">
              <a:solidFill>
                <a:schemeClr val="accent5">
                  <a:lumMod val="75000"/>
                </a:schemeClr>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fonction'!$M$26:$U$26</c:f>
              <c:numCache>
                <c:formatCode>0%</c:formatCode>
                <c:ptCount val="9"/>
                <c:pt idx="0">
                  <c:v>7.6369397661933389E-2</c:v>
                </c:pt>
                <c:pt idx="1">
                  <c:v>7.9402749513647591E-2</c:v>
                </c:pt>
                <c:pt idx="2">
                  <c:v>8.3203306250062725E-2</c:v>
                </c:pt>
                <c:pt idx="3">
                  <c:v>8.6238489407623103E-2</c:v>
                </c:pt>
                <c:pt idx="4">
                  <c:v>8.2210890387350063E-2</c:v>
                </c:pt>
                <c:pt idx="5">
                  <c:v>8.7352213442031715E-2</c:v>
                </c:pt>
                <c:pt idx="6">
                  <c:v>8.6740206628425576E-2</c:v>
                </c:pt>
                <c:pt idx="7">
                  <c:v>9.1948837298909791E-2</c:v>
                </c:pt>
                <c:pt idx="8">
                  <c:v>9.9013111755036534E-2</c:v>
                </c:pt>
              </c:numCache>
            </c:numRef>
          </c:val>
          <c:smooth val="0"/>
        </c:ser>
        <c:ser>
          <c:idx val="3"/>
          <c:order val="5"/>
          <c:tx>
            <c:strRef>
              <c:f>'Ventil fonction'!$L$27</c:f>
              <c:strCache>
                <c:ptCount val="1"/>
                <c:pt idx="0">
                  <c:v>Environnement</c:v>
                </c:pt>
              </c:strCache>
            </c:strRef>
          </c:tx>
          <c:spPr>
            <a:ln w="28575" cap="rnd">
              <a:solidFill>
                <a:schemeClr val="accent4"/>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fonction'!$M$27:$U$27</c:f>
              <c:numCache>
                <c:formatCode>0%</c:formatCode>
                <c:ptCount val="9"/>
                <c:pt idx="0">
                  <c:v>0.16137459680583546</c:v>
                </c:pt>
                <c:pt idx="1">
                  <c:v>0.16194626283813307</c:v>
                </c:pt>
                <c:pt idx="2">
                  <c:v>0.16467863470930241</c:v>
                </c:pt>
                <c:pt idx="3">
                  <c:v>0.16540467759134331</c:v>
                </c:pt>
                <c:pt idx="4">
                  <c:v>0.15935247538717581</c:v>
                </c:pt>
                <c:pt idx="5">
                  <c:v>0.15648163520387229</c:v>
                </c:pt>
                <c:pt idx="6">
                  <c:v>0.14912660184318108</c:v>
                </c:pt>
                <c:pt idx="7">
                  <c:v>0.14702882391056007</c:v>
                </c:pt>
                <c:pt idx="8">
                  <c:v>0.15445159643175202</c:v>
                </c:pt>
              </c:numCache>
            </c:numRef>
          </c:val>
          <c:smooth val="0"/>
        </c:ser>
        <c:ser>
          <c:idx val="11"/>
          <c:order val="6"/>
          <c:tx>
            <c:strRef>
              <c:f>'Ventil fonction'!$L$31</c:f>
              <c:strCache>
                <c:ptCount val="1"/>
                <c:pt idx="0">
                  <c:v>Transports, routes et voiries</c:v>
                </c:pt>
              </c:strCache>
            </c:strRef>
          </c:tx>
          <c:spPr>
            <a:ln w="28575" cap="rnd">
              <a:solidFill>
                <a:schemeClr val="accent5">
                  <a:lumMod val="60000"/>
                  <a:lumOff val="40000"/>
                </a:schemeClr>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fonction'!$M$31:$U$31</c:f>
              <c:numCache>
                <c:formatCode>0%</c:formatCode>
                <c:ptCount val="9"/>
                <c:pt idx="0">
                  <c:v>0.25602628390977616</c:v>
                </c:pt>
                <c:pt idx="1">
                  <c:v>0.24702150075477755</c:v>
                </c:pt>
                <c:pt idx="2">
                  <c:v>0.24799233868789514</c:v>
                </c:pt>
                <c:pt idx="3">
                  <c:v>0.24697282457497249</c:v>
                </c:pt>
                <c:pt idx="4">
                  <c:v>0.23857905573021973</c:v>
                </c:pt>
                <c:pt idx="5">
                  <c:v>0.23557594783739755</c:v>
                </c:pt>
                <c:pt idx="6">
                  <c:v>0.23366568012246658</c:v>
                </c:pt>
                <c:pt idx="7">
                  <c:v>0.2270282337933299</c:v>
                </c:pt>
                <c:pt idx="8">
                  <c:v>0.22328915622962772</c:v>
                </c:pt>
              </c:numCache>
            </c:numRef>
          </c:val>
          <c:smooth val="0"/>
        </c:ser>
        <c:ser>
          <c:idx val="4"/>
          <c:order val="7"/>
          <c:tx>
            <c:strRef>
              <c:f>'Ventil fonction'!$L$32</c:f>
              <c:strCache>
                <c:ptCount val="1"/>
                <c:pt idx="0">
                  <c:v>Action économique</c:v>
                </c:pt>
              </c:strCache>
            </c:strRef>
          </c:tx>
          <c:spPr>
            <a:ln w="28575" cap="rnd">
              <a:solidFill>
                <a:schemeClr val="accent2">
                  <a:lumMod val="40000"/>
                  <a:lumOff val="60000"/>
                </a:schemeClr>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fonction'!$M$32:$U$32</c:f>
              <c:numCache>
                <c:formatCode>0%</c:formatCode>
                <c:ptCount val="9"/>
                <c:pt idx="0">
                  <c:v>4.8116756538566403E-2</c:v>
                </c:pt>
                <c:pt idx="1">
                  <c:v>5.1519701935790307E-2</c:v>
                </c:pt>
                <c:pt idx="2">
                  <c:v>5.6955444348660393E-2</c:v>
                </c:pt>
                <c:pt idx="3">
                  <c:v>5.0677947934513252E-2</c:v>
                </c:pt>
                <c:pt idx="4">
                  <c:v>5.7979397332382485E-2</c:v>
                </c:pt>
                <c:pt idx="5">
                  <c:v>5.4204909671371225E-2</c:v>
                </c:pt>
                <c:pt idx="6">
                  <c:v>5.2253883377904133E-2</c:v>
                </c:pt>
                <c:pt idx="7">
                  <c:v>7.3284616003255268E-2</c:v>
                </c:pt>
                <c:pt idx="8">
                  <c:v>5.848806131006009E-2</c:v>
                </c:pt>
              </c:numCache>
            </c:numRef>
          </c:val>
          <c:smooth val="0"/>
        </c:ser>
        <c:ser>
          <c:idx val="1"/>
          <c:order val="8"/>
          <c:tx>
            <c:strRef>
              <c:f>'Ventil fonction'!$L$34</c:f>
              <c:strCache>
                <c:ptCount val="1"/>
                <c:pt idx="0">
                  <c:v>Non ventilé</c:v>
                </c:pt>
              </c:strCache>
            </c:strRef>
          </c:tx>
          <c:spPr>
            <a:ln w="28575" cap="rnd">
              <a:solidFill>
                <a:srgbClr val="FF0000"/>
              </a:solidFill>
              <a:round/>
            </a:ln>
            <a:effectLst/>
          </c:spPr>
          <c:marker>
            <c:symbol val="none"/>
          </c:marker>
          <c:cat>
            <c:numRef>
              <c:f>'Ventil fonction'!$M$20:$U$20</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fonction'!$M$34:$U$34</c:f>
              <c:numCache>
                <c:formatCode>0%</c:formatCode>
                <c:ptCount val="9"/>
                <c:pt idx="0">
                  <c:v>0.23068132398838764</c:v>
                </c:pt>
                <c:pt idx="1">
                  <c:v>0.22915149377184008</c:v>
                </c:pt>
                <c:pt idx="2">
                  <c:v>0.22812645656883812</c:v>
                </c:pt>
                <c:pt idx="3">
                  <c:v>0.23129123313587047</c:v>
                </c:pt>
                <c:pt idx="4">
                  <c:v>0.24872666268600419</c:v>
                </c:pt>
                <c:pt idx="5">
                  <c:v>0.25190572284214591</c:v>
                </c:pt>
                <c:pt idx="6">
                  <c:v>0.25754354796694917</c:v>
                </c:pt>
                <c:pt idx="7">
                  <c:v>0.24661421235932907</c:v>
                </c:pt>
                <c:pt idx="8">
                  <c:v>0.24253642910059819</c:v>
                </c:pt>
              </c:numCache>
            </c:numRef>
          </c:val>
          <c:smooth val="0"/>
        </c:ser>
        <c:dLbls>
          <c:showLegendKey val="0"/>
          <c:showVal val="0"/>
          <c:showCatName val="0"/>
          <c:showSerName val="0"/>
          <c:showPercent val="0"/>
          <c:showBubbleSize val="0"/>
        </c:dLbls>
        <c:smooth val="0"/>
        <c:axId val="589169840"/>
        <c:axId val="589167664"/>
      </c:lineChart>
      <c:catAx>
        <c:axId val="589169840"/>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67664"/>
        <c:crosses val="autoZero"/>
        <c:auto val="1"/>
        <c:lblAlgn val="ctr"/>
        <c:lblOffset val="100"/>
        <c:noMultiLvlLbl val="0"/>
      </c:catAx>
      <c:valAx>
        <c:axId val="589167664"/>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69840"/>
        <c:crosses val="autoZero"/>
        <c:crossBetween val="between"/>
      </c:valAx>
      <c:spPr>
        <a:noFill/>
        <a:ln>
          <a:noFill/>
        </a:ln>
        <a:effectLst/>
      </c:spPr>
    </c:plotArea>
    <c:legend>
      <c:legendPos val="r"/>
      <c:layout>
        <c:manualLayout>
          <c:xMode val="edge"/>
          <c:yMode val="edge"/>
          <c:x val="0.61366856636526568"/>
          <c:y val="0.14912716991457148"/>
          <c:w val="0.380115190204805"/>
          <c:h val="0.82143677986197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'Ventil fonction'!$L$8</c:f>
              <c:strCache>
                <c:ptCount val="1"/>
                <c:pt idx="0">
                  <c:v>Sécurité (incendie)</c:v>
                </c:pt>
              </c:strCache>
            </c:strRef>
          </c:tx>
          <c:spPr>
            <a:ln w="28575" cap="rnd">
              <a:solidFill>
                <a:schemeClr val="accent1"/>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fonction'!$M$8:$U$8</c:f>
              <c:numCache>
                <c:formatCode>0%</c:formatCode>
                <c:ptCount val="9"/>
                <c:pt idx="0">
                  <c:v>2.9985470346429139E-2</c:v>
                </c:pt>
                <c:pt idx="1">
                  <c:v>2.9997835278069498E-2</c:v>
                </c:pt>
                <c:pt idx="2">
                  <c:v>3.0171827467744675E-2</c:v>
                </c:pt>
                <c:pt idx="3">
                  <c:v>3.0763478396224331E-2</c:v>
                </c:pt>
                <c:pt idx="4">
                  <c:v>3.1016335840221849E-2</c:v>
                </c:pt>
                <c:pt idx="5">
                  <c:v>3.2391017694873563E-2</c:v>
                </c:pt>
                <c:pt idx="6">
                  <c:v>3.2837225548374732E-2</c:v>
                </c:pt>
                <c:pt idx="7">
                  <c:v>3.3817540366066372E-2</c:v>
                </c:pt>
                <c:pt idx="8">
                  <c:v>3.3509144077888298E-2</c:v>
                </c:pt>
              </c:numCache>
            </c:numRef>
          </c:val>
          <c:smooth val="0"/>
        </c:ser>
        <c:ser>
          <c:idx val="1"/>
          <c:order val="1"/>
          <c:tx>
            <c:strRef>
              <c:f>'Ventil fonction'!$L$9</c:f>
              <c:strCache>
                <c:ptCount val="1"/>
                <c:pt idx="0">
                  <c:v>Enseignement, formation et apprentissage</c:v>
                </c:pt>
              </c:strCache>
            </c:strRef>
          </c:tx>
          <c:spPr>
            <a:ln w="28575" cap="rnd">
              <a:solidFill>
                <a:schemeClr val="accent2"/>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fonction'!$M$9:$U$9</c:f>
              <c:numCache>
                <c:formatCode>0%</c:formatCode>
                <c:ptCount val="9"/>
                <c:pt idx="0">
                  <c:v>0.10775874642713189</c:v>
                </c:pt>
                <c:pt idx="1">
                  <c:v>0.10815749006724458</c:v>
                </c:pt>
                <c:pt idx="2">
                  <c:v>0.10895713990740358</c:v>
                </c:pt>
                <c:pt idx="3">
                  <c:v>0.11026432299934466</c:v>
                </c:pt>
                <c:pt idx="4">
                  <c:v>0.10971408034738393</c:v>
                </c:pt>
                <c:pt idx="5">
                  <c:v>0.10766270942754004</c:v>
                </c:pt>
                <c:pt idx="6">
                  <c:v>0.10789212773238681</c:v>
                </c:pt>
                <c:pt idx="7">
                  <c:v>0.1017043782557762</c:v>
                </c:pt>
                <c:pt idx="8">
                  <c:v>0.10429903392803014</c:v>
                </c:pt>
              </c:numCache>
            </c:numRef>
          </c:val>
          <c:smooth val="0"/>
        </c:ser>
        <c:ser>
          <c:idx val="2"/>
          <c:order val="2"/>
          <c:tx>
            <c:strRef>
              <c:f>'Ventil fonction'!$L$10</c:f>
              <c:strCache>
                <c:ptCount val="1"/>
                <c:pt idx="0">
                  <c:v>Culture, vie sociale, sport et jeunesse</c:v>
                </c:pt>
              </c:strCache>
            </c:strRef>
          </c:tx>
          <c:spPr>
            <a:ln w="28575" cap="rnd">
              <a:solidFill>
                <a:schemeClr val="accent3"/>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fonction'!$M$10:$U$10</c:f>
              <c:numCache>
                <c:formatCode>0%</c:formatCode>
                <c:ptCount val="9"/>
                <c:pt idx="0">
                  <c:v>7.7964603172647098E-2</c:v>
                </c:pt>
                <c:pt idx="1">
                  <c:v>7.7402331000970603E-2</c:v>
                </c:pt>
                <c:pt idx="2">
                  <c:v>7.7147780168280111E-2</c:v>
                </c:pt>
                <c:pt idx="3">
                  <c:v>7.7037370273281544E-2</c:v>
                </c:pt>
                <c:pt idx="4">
                  <c:v>7.7719031113705525E-2</c:v>
                </c:pt>
                <c:pt idx="5">
                  <c:v>7.8351218552509622E-2</c:v>
                </c:pt>
                <c:pt idx="6">
                  <c:v>7.8817322565711015E-2</c:v>
                </c:pt>
                <c:pt idx="7">
                  <c:v>7.5797808218125179E-2</c:v>
                </c:pt>
                <c:pt idx="8">
                  <c:v>7.5388132061489477E-2</c:v>
                </c:pt>
              </c:numCache>
            </c:numRef>
          </c:val>
          <c:smooth val="0"/>
        </c:ser>
        <c:ser>
          <c:idx val="3"/>
          <c:order val="3"/>
          <c:tx>
            <c:strRef>
              <c:f>'Ventil fonction'!$L$11</c:f>
              <c:strCache>
                <c:ptCount val="1"/>
                <c:pt idx="0">
                  <c:v>Santé, action sociale</c:v>
                </c:pt>
              </c:strCache>
            </c:strRef>
          </c:tx>
          <c:spPr>
            <a:ln w="28575" cap="rnd">
              <a:solidFill>
                <a:schemeClr val="accent4"/>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fonction'!$M$11:$U$11</c:f>
              <c:numCache>
                <c:formatCode>0%</c:formatCode>
                <c:ptCount val="9"/>
                <c:pt idx="0">
                  <c:v>0.24114170895941875</c:v>
                </c:pt>
                <c:pt idx="1">
                  <c:v>0.24494862730682809</c:v>
                </c:pt>
                <c:pt idx="2">
                  <c:v>0.24750703123248985</c:v>
                </c:pt>
                <c:pt idx="3">
                  <c:v>0.25031818324386146</c:v>
                </c:pt>
                <c:pt idx="4">
                  <c:v>0.25110615491954008</c:v>
                </c:pt>
                <c:pt idx="5">
                  <c:v>0.25197529654983941</c:v>
                </c:pt>
                <c:pt idx="6">
                  <c:v>0.25185682205847915</c:v>
                </c:pt>
                <c:pt idx="7">
                  <c:v>0.25851898561224901</c:v>
                </c:pt>
                <c:pt idx="8">
                  <c:v>0.25454584100448041</c:v>
                </c:pt>
              </c:numCache>
            </c:numRef>
          </c:val>
          <c:smooth val="0"/>
        </c:ser>
        <c:ser>
          <c:idx val="4"/>
          <c:order val="4"/>
          <c:tx>
            <c:strRef>
              <c:f>'Ventil fonction'!$L$12</c:f>
              <c:strCache>
                <c:ptCount val="1"/>
                <c:pt idx="0">
                  <c:v>Aménagement des territoires et habitat</c:v>
                </c:pt>
              </c:strCache>
            </c:strRef>
          </c:tx>
          <c:spPr>
            <a:ln w="28575" cap="rnd">
              <a:solidFill>
                <a:schemeClr val="accent5"/>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fonction'!$M$12:$U$12</c:f>
              <c:numCache>
                <c:formatCode>0%</c:formatCode>
                <c:ptCount val="9"/>
                <c:pt idx="0">
                  <c:v>3.0894139519180255E-2</c:v>
                </c:pt>
                <c:pt idx="1">
                  <c:v>2.9480578108708941E-2</c:v>
                </c:pt>
                <c:pt idx="2">
                  <c:v>2.9073538092322111E-2</c:v>
                </c:pt>
                <c:pt idx="3">
                  <c:v>2.946664129904045E-2</c:v>
                </c:pt>
                <c:pt idx="4">
                  <c:v>2.9150744291629772E-2</c:v>
                </c:pt>
                <c:pt idx="5">
                  <c:v>2.9714622958164145E-2</c:v>
                </c:pt>
                <c:pt idx="6">
                  <c:v>2.9554437508180393E-2</c:v>
                </c:pt>
                <c:pt idx="7">
                  <c:v>2.9082917279248298E-2</c:v>
                </c:pt>
                <c:pt idx="8">
                  <c:v>2.9757527375731323E-2</c:v>
                </c:pt>
              </c:numCache>
            </c:numRef>
          </c:val>
          <c:smooth val="0"/>
        </c:ser>
        <c:ser>
          <c:idx val="5"/>
          <c:order val="5"/>
          <c:tx>
            <c:strRef>
              <c:f>'Ventil fonction'!$L$13</c:f>
              <c:strCache>
                <c:ptCount val="1"/>
                <c:pt idx="0">
                  <c:v>Environnement</c:v>
                </c:pt>
              </c:strCache>
            </c:strRef>
          </c:tx>
          <c:spPr>
            <a:ln w="28575" cap="rnd">
              <a:solidFill>
                <a:schemeClr val="accent6"/>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fonction'!$M$13:$U$13</c:f>
              <c:numCache>
                <c:formatCode>0%</c:formatCode>
                <c:ptCount val="9"/>
                <c:pt idx="0">
                  <c:v>9.636576492409217E-2</c:v>
                </c:pt>
                <c:pt idx="1">
                  <c:v>9.8086474878362889E-2</c:v>
                </c:pt>
                <c:pt idx="2">
                  <c:v>9.8082683353332922E-2</c:v>
                </c:pt>
                <c:pt idx="3">
                  <c:v>9.7960356447960611E-2</c:v>
                </c:pt>
                <c:pt idx="4">
                  <c:v>9.8433241143401767E-2</c:v>
                </c:pt>
                <c:pt idx="5">
                  <c:v>0.10117596007654595</c:v>
                </c:pt>
                <c:pt idx="6">
                  <c:v>0.10234094664543937</c:v>
                </c:pt>
                <c:pt idx="7">
                  <c:v>0.10369800819692504</c:v>
                </c:pt>
                <c:pt idx="8">
                  <c:v>0.10654639329995474</c:v>
                </c:pt>
              </c:numCache>
            </c:numRef>
          </c:val>
          <c:smooth val="0"/>
        </c:ser>
        <c:ser>
          <c:idx val="6"/>
          <c:order val="6"/>
          <c:tx>
            <c:strRef>
              <c:f>'Ventil fonction'!$L$14</c:f>
              <c:strCache>
                <c:ptCount val="1"/>
                <c:pt idx="0">
                  <c:v>Transports, routes et voiries</c:v>
                </c:pt>
              </c:strCache>
            </c:strRef>
          </c:tx>
          <c:spPr>
            <a:ln w="28575" cap="rnd">
              <a:solidFill>
                <a:schemeClr val="accent1">
                  <a:lumMod val="60000"/>
                </a:schemeClr>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fonction'!$M$14:$U$14</c:f>
              <c:numCache>
                <c:formatCode>0%</c:formatCode>
                <c:ptCount val="9"/>
                <c:pt idx="0">
                  <c:v>0.11202369232780854</c:v>
                </c:pt>
                <c:pt idx="1">
                  <c:v>0.11167371635810404</c:v>
                </c:pt>
                <c:pt idx="2">
                  <c:v>0.11150796402955153</c:v>
                </c:pt>
                <c:pt idx="3">
                  <c:v>0.11044451554238906</c:v>
                </c:pt>
                <c:pt idx="4">
                  <c:v>0.11306035093399562</c:v>
                </c:pt>
                <c:pt idx="5">
                  <c:v>0.1103893627567841</c:v>
                </c:pt>
                <c:pt idx="6">
                  <c:v>0.11156525272131965</c:v>
                </c:pt>
                <c:pt idx="7">
                  <c:v>0.1107010405574492</c:v>
                </c:pt>
                <c:pt idx="8">
                  <c:v>0.11159095978539933</c:v>
                </c:pt>
              </c:numCache>
            </c:numRef>
          </c:val>
          <c:smooth val="0"/>
        </c:ser>
        <c:ser>
          <c:idx val="7"/>
          <c:order val="7"/>
          <c:tx>
            <c:strRef>
              <c:f>'Ventil fonction'!$L$15</c:f>
              <c:strCache>
                <c:ptCount val="1"/>
                <c:pt idx="0">
                  <c:v>Action économique</c:v>
                </c:pt>
              </c:strCache>
            </c:strRef>
          </c:tx>
          <c:spPr>
            <a:ln w="28575" cap="rnd">
              <a:solidFill>
                <a:schemeClr val="accent2">
                  <a:lumMod val="60000"/>
                </a:schemeClr>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fonction'!$M$15:$U$15</c:f>
              <c:numCache>
                <c:formatCode>0%</c:formatCode>
                <c:ptCount val="9"/>
                <c:pt idx="0">
                  <c:v>2.2044238656965639E-2</c:v>
                </c:pt>
                <c:pt idx="1">
                  <c:v>2.1694634830218912E-2</c:v>
                </c:pt>
                <c:pt idx="2">
                  <c:v>2.1194842718798488E-2</c:v>
                </c:pt>
                <c:pt idx="3">
                  <c:v>2.0614512728216836E-2</c:v>
                </c:pt>
                <c:pt idx="4">
                  <c:v>2.0992889926500852E-2</c:v>
                </c:pt>
                <c:pt idx="5">
                  <c:v>2.0240555197295014E-2</c:v>
                </c:pt>
                <c:pt idx="6">
                  <c:v>2.0403925314123973E-2</c:v>
                </c:pt>
                <c:pt idx="7">
                  <c:v>2.1826586201699274E-2</c:v>
                </c:pt>
                <c:pt idx="8">
                  <c:v>2.1068917609646222E-2</c:v>
                </c:pt>
              </c:numCache>
            </c:numRef>
          </c:val>
          <c:smooth val="0"/>
        </c:ser>
        <c:ser>
          <c:idx val="8"/>
          <c:order val="8"/>
          <c:tx>
            <c:strRef>
              <c:f>'Ventil fonction'!$L$18</c:f>
              <c:strCache>
                <c:ptCount val="1"/>
                <c:pt idx="0">
                  <c:v>Non ventilé</c:v>
                </c:pt>
              </c:strCache>
            </c:strRef>
          </c:tx>
          <c:spPr>
            <a:ln w="28575" cap="rnd">
              <a:solidFill>
                <a:schemeClr val="accent3">
                  <a:lumMod val="60000"/>
                </a:schemeClr>
              </a:solidFill>
              <a:round/>
            </a:ln>
            <a:effectLst/>
          </c:spPr>
          <c:marker>
            <c:symbol val="none"/>
          </c:marker>
          <c:cat>
            <c:numRef>
              <c:f>'Ventil fonction'!$M$5:$U$5</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'Ventil fonction'!$M$18:$U$18</c:f>
              <c:numCache>
                <c:formatCode>0%</c:formatCode>
                <c:ptCount val="9"/>
                <c:pt idx="0">
                  <c:v>0.28182163554373924</c:v>
                </c:pt>
                <c:pt idx="1">
                  <c:v>0.27855831204645698</c:v>
                </c:pt>
                <c:pt idx="2">
                  <c:v>0.27635719292226113</c:v>
                </c:pt>
                <c:pt idx="3">
                  <c:v>0.27313061893109492</c:v>
                </c:pt>
                <c:pt idx="4">
                  <c:v>0.2688071713626462</c:v>
                </c:pt>
                <c:pt idx="5">
                  <c:v>0.26809925665610418</c:v>
                </c:pt>
                <c:pt idx="6">
                  <c:v>0.26473193980241322</c:v>
                </c:pt>
                <c:pt idx="7">
                  <c:v>0.26485273519905056</c:v>
                </c:pt>
                <c:pt idx="8">
                  <c:v>0.26329405073259132</c:v>
                </c:pt>
              </c:numCache>
            </c:numRef>
          </c:val>
          <c:smooth val="0"/>
        </c:ser>
        <c:dLbls>
          <c:showLegendKey val="0"/>
          <c:showVal val="0"/>
          <c:showCatName val="0"/>
          <c:showSerName val="0"/>
          <c:showPercent val="0"/>
          <c:showBubbleSize val="0"/>
        </c:dLbls>
        <c:smooth val="0"/>
        <c:axId val="589171472"/>
        <c:axId val="589175280"/>
      </c:lineChart>
      <c:catAx>
        <c:axId val="589171472"/>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75280"/>
        <c:crosses val="autoZero"/>
        <c:auto val="1"/>
        <c:lblAlgn val="ctr"/>
        <c:lblOffset val="100"/>
        <c:noMultiLvlLbl val="0"/>
      </c:catAx>
      <c:valAx>
        <c:axId val="58917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71472"/>
        <c:crosses val="autoZero"/>
        <c:crossBetween val="between"/>
      </c:valAx>
      <c:spPr>
        <a:noFill/>
        <a:ln>
          <a:noFill/>
        </a:ln>
        <a:effectLst/>
      </c:spPr>
    </c:plotArea>
    <c:legend>
      <c:legendPos val="r"/>
      <c:layout>
        <c:manualLayout>
          <c:xMode val="edge"/>
          <c:yMode val="edge"/>
          <c:x val="0.64166666666666672"/>
          <c:y val="7.2250694096763921E-2"/>
          <c:w val="0.3527777777777778"/>
          <c:h val="0.855498611806472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82003346371466E-2"/>
          <c:y val="4.1817506071894689E-2"/>
          <c:w val="0.87833811561126307"/>
          <c:h val="0.75774046762673408"/>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croiss'!$B$90:$B$94</c:f>
              <c:numCache>
                <c:formatCode>\+0.0%;\-0.0%</c:formatCode>
                <c:ptCount val="5"/>
                <c:pt idx="0">
                  <c:v>0.10696498216810846</c:v>
                </c:pt>
                <c:pt idx="1">
                  <c:v>0.10345085722883884</c:v>
                </c:pt>
                <c:pt idx="2">
                  <c:v>8.9580089464397439E-2</c:v>
                </c:pt>
                <c:pt idx="3">
                  <c:v>3.5997999633750499E-2</c:v>
                </c:pt>
                <c:pt idx="4">
                  <c:v>0.18734844120640282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croiss'!$C$90:$C$94</c:f>
              <c:numCache>
                <c:formatCode>\+0.0%;\-0.0%</c:formatCode>
                <c:ptCount val="5"/>
                <c:pt idx="0">
                  <c:v>8.0302122654883012E-2</c:v>
                </c:pt>
                <c:pt idx="1">
                  <c:v>4.8347505395424761E-2</c:v>
                </c:pt>
                <c:pt idx="2">
                  <c:v>0.16886721193505139</c:v>
                </c:pt>
                <c:pt idx="3">
                  <c:v>0.11149461372395719</c:v>
                </c:pt>
                <c:pt idx="4">
                  <c:v>0.10119552933504505</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croiss'!$D$90:$D$94</c:f>
              <c:numCache>
                <c:formatCode>\+0.0%;\-0.0%</c:formatCode>
                <c:ptCount val="5"/>
                <c:pt idx="0">
                  <c:v>-1.6376933581272901E-2</c:v>
                </c:pt>
                <c:pt idx="1">
                  <c:v>-6.3242889267828062E-2</c:v>
                </c:pt>
                <c:pt idx="2">
                  <c:v>-4.3773213712450354E-2</c:v>
                </c:pt>
                <c:pt idx="3">
                  <c:v>-3.4714387366432065E-2</c:v>
                </c:pt>
                <c:pt idx="4">
                  <c:v>0.13903062962381285</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5.0011718608484867E-3"/>
                  <c:y val="-3.7143128696656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777929042162188E-2"/>
                  <c:y val="-3.76607520160260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847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croiss'!$A$90:$A$94</c:f>
              <c:strCache>
                <c:ptCount val="5"/>
                <c:pt idx="0">
                  <c:v>Ensemble</c:v>
                </c:pt>
                <c:pt idx="1">
                  <c:v>Communes</c:v>
                </c:pt>
                <c:pt idx="2">
                  <c:v>GFP</c:v>
                </c:pt>
                <c:pt idx="3">
                  <c:v>Départements</c:v>
                </c:pt>
                <c:pt idx="4">
                  <c:v>Régions et CTU</c:v>
                </c:pt>
              </c:strCache>
            </c:strRef>
          </c:cat>
          <c:val>
            <c:numRef>
              <c:f>'Tx croiss'!$E$90:$E$94</c:f>
              <c:numCache>
                <c:formatCode>\+0.0%;\-0.0%</c:formatCode>
                <c:ptCount val="5"/>
                <c:pt idx="0">
                  <c:v>4.0434401532279507E-2</c:v>
                </c:pt>
                <c:pt idx="1">
                  <c:v>1.9086563947822155E-2</c:v>
                </c:pt>
                <c:pt idx="2">
                  <c:v>0.11546467791136084</c:v>
                </c:pt>
                <c:pt idx="3">
                  <c:v>7.503068127351753E-2</c:v>
                </c:pt>
                <c:pt idx="4">
                  <c:v>1.2011698747830479E-2</c:v>
                </c:pt>
              </c:numCache>
            </c:numRef>
          </c:val>
        </c:ser>
        <c:dLbls>
          <c:showLegendKey val="0"/>
          <c:showVal val="0"/>
          <c:showCatName val="0"/>
          <c:showSerName val="0"/>
          <c:showPercent val="0"/>
          <c:showBubbleSize val="0"/>
        </c:dLbls>
        <c:gapWidth val="150"/>
        <c:axId val="869534304"/>
        <c:axId val="869535392"/>
      </c:barChart>
      <c:catAx>
        <c:axId val="869534304"/>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35392"/>
        <c:crosses val="autoZero"/>
        <c:auto val="1"/>
        <c:lblAlgn val="ctr"/>
        <c:lblOffset val="100"/>
        <c:noMultiLvlLbl val="0"/>
      </c:catAx>
      <c:valAx>
        <c:axId val="869535392"/>
        <c:scaling>
          <c:orientation val="minMax"/>
          <c:max val="0.2"/>
          <c:min val="-0.2"/>
        </c:scaling>
        <c:delete val="0"/>
        <c:axPos val="l"/>
        <c:numFmt formatCode="\+0%;\-0%" sourceLinked="0"/>
        <c:majorTickMark val="out"/>
        <c:minorTickMark val="none"/>
        <c:tickLblPos val="nextTo"/>
        <c:spPr>
          <a:ln>
            <a:solidFill>
              <a:schemeClr val="tx1"/>
            </a:solidFill>
          </a:ln>
        </c:spPr>
        <c:crossAx val="869534304"/>
        <c:crosses val="autoZero"/>
        <c:crossBetween val="between"/>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855" l="0.70000000000000062" r="0.70000000000000062" t="0.7500000000000085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6062992126065"/>
          <c:y val="5.1400554097404488E-2"/>
          <c:w val="0.54917189973102098"/>
          <c:h val="0.8326195683872849"/>
        </c:manualLayout>
      </c:layout>
      <c:lineChart>
        <c:grouping val="standard"/>
        <c:varyColors val="0"/>
        <c:ser>
          <c:idx val="0"/>
          <c:order val="0"/>
          <c:tx>
            <c:strRef>
              <c:f>CapDes!$A$4</c:f>
              <c:strCache>
                <c:ptCount val="1"/>
                <c:pt idx="0">
                  <c:v>Régions et CTU</c:v>
                </c:pt>
              </c:strCache>
            </c:strRef>
          </c:tx>
          <c:spPr>
            <a:ln w="19050">
              <a:prstDash val="solid"/>
            </a:ln>
          </c:spPr>
          <c:marker>
            <c:symbol val="square"/>
            <c:size val="7"/>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CapDes!$B$4:$I$4</c:f>
              <c:numCache>
                <c:formatCode>0.0</c:formatCode>
                <c:ptCount val="8"/>
                <c:pt idx="0">
                  <c:v>4.6260300010215039</c:v>
                </c:pt>
                <c:pt idx="1">
                  <c:v>5.2205408715923429</c:v>
                </c:pt>
                <c:pt idx="2">
                  <c:v>5.4671364556138728</c:v>
                </c:pt>
                <c:pt idx="3">
                  <c:v>5.0429557744877753</c:v>
                </c:pt>
                <c:pt idx="4">
                  <c:v>4.8458384575689601</c:v>
                </c:pt>
                <c:pt idx="5">
                  <c:v>4.3442152023358629</c:v>
                </c:pt>
                <c:pt idx="6">
                  <c:v>6.0361886455555345</c:v>
                </c:pt>
                <c:pt idx="7">
                  <c:v>5.7208326563808791</c:v>
                </c:pt>
              </c:numCache>
            </c:numRef>
          </c:val>
          <c:smooth val="0"/>
        </c:ser>
        <c:ser>
          <c:idx val="1"/>
          <c:order val="1"/>
          <c:tx>
            <c:strRef>
              <c:f>CapDes!$A$5</c:f>
              <c:strCache>
                <c:ptCount val="1"/>
                <c:pt idx="0">
                  <c:v>Secteur communal</c:v>
                </c:pt>
              </c:strCache>
            </c:strRef>
          </c:tx>
          <c:spPr>
            <a:ln w="19050">
              <a:solidFill>
                <a:schemeClr val="accent1">
                  <a:lumMod val="75000"/>
                </a:schemeClr>
              </a:solidFill>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CapDes!$B$5:$I$5</c:f>
              <c:numCache>
                <c:formatCode>0.0</c:formatCode>
                <c:ptCount val="8"/>
                <c:pt idx="0">
                  <c:v>5.6273278165416531</c:v>
                </c:pt>
                <c:pt idx="1">
                  <c:v>5.4280483451862365</c:v>
                </c:pt>
                <c:pt idx="2">
                  <c:v>5.5652827281076638</c:v>
                </c:pt>
                <c:pt idx="3">
                  <c:v>5.4383419210643105</c:v>
                </c:pt>
                <c:pt idx="4">
                  <c:v>5.054527671677234</c:v>
                </c:pt>
                <c:pt idx="5">
                  <c:v>4.7750793046414612</c:v>
                </c:pt>
                <c:pt idx="6">
                  <c:v>5.2140690217284114</c:v>
                </c:pt>
                <c:pt idx="7">
                  <c:v>4.7461171357573759</c:v>
                </c:pt>
              </c:numCache>
            </c:numRef>
          </c:val>
          <c:smooth val="0"/>
        </c:ser>
        <c:ser>
          <c:idx val="3"/>
          <c:order val="2"/>
          <c:tx>
            <c:strRef>
              <c:f>CapDes!$A$6</c:f>
              <c:strCache>
                <c:ptCount val="1"/>
                <c:pt idx="0">
                  <c:v>Ensemble</c:v>
                </c:pt>
              </c:strCache>
            </c:strRef>
          </c:tx>
          <c:spPr>
            <a:ln w="38100">
              <a:solidFill>
                <a:schemeClr val="tx1"/>
              </a:solidFill>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CapDes!$B$6:$I$6</c:f>
              <c:numCache>
                <c:formatCode>0.0</c:formatCode>
                <c:ptCount val="8"/>
                <c:pt idx="0">
                  <c:v>5.2983637871472569</c:v>
                </c:pt>
                <c:pt idx="1">
                  <c:v>5.3511345145168683</c:v>
                </c:pt>
                <c:pt idx="2">
                  <c:v>5.212942158789958</c:v>
                </c:pt>
                <c:pt idx="3">
                  <c:v>5.0491612317498209</c:v>
                </c:pt>
                <c:pt idx="4">
                  <c:v>4.7895378336419379</c:v>
                </c:pt>
                <c:pt idx="5">
                  <c:v>4.3407329608136038</c:v>
                </c:pt>
                <c:pt idx="6">
                  <c:v>5.0705468570120216</c:v>
                </c:pt>
                <c:pt idx="7">
                  <c:v>4.2998777535780013</c:v>
                </c:pt>
              </c:numCache>
            </c:numRef>
          </c:val>
          <c:smooth val="0"/>
        </c:ser>
        <c:ser>
          <c:idx val="4"/>
          <c:order val="3"/>
          <c:tx>
            <c:strRef>
              <c:f>CapDes!$A$7</c:f>
              <c:strCache>
                <c:ptCount val="1"/>
                <c:pt idx="0">
                  <c:v>Départements</c:v>
                </c:pt>
              </c:strCache>
            </c:strRef>
          </c:tx>
          <c:spPr>
            <a:ln w="34925">
              <a:solidFill>
                <a:schemeClr val="accent1">
                  <a:lumMod val="60000"/>
                  <a:lumOff val="40000"/>
                </a:schemeClr>
              </a:solidFill>
              <a:prstDash val="solid"/>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CapDes!$B$7:$I$7</c:f>
              <c:numCache>
                <c:formatCode>0.0</c:formatCode>
                <c:ptCount val="8"/>
                <c:pt idx="0">
                  <c:v>5.0228467930101628</c:v>
                </c:pt>
                <c:pt idx="1">
                  <c:v>5.2521954798809656</c:v>
                </c:pt>
                <c:pt idx="2">
                  <c:v>4.3334895496803512</c:v>
                </c:pt>
                <c:pt idx="3">
                  <c:v>4.2261715113065499</c:v>
                </c:pt>
                <c:pt idx="4">
                  <c:v>4.1396379154752401</c:v>
                </c:pt>
                <c:pt idx="5">
                  <c:v>3.435860003326054</c:v>
                </c:pt>
                <c:pt idx="6">
                  <c:v>4.1261778916513707</c:v>
                </c:pt>
                <c:pt idx="7">
                  <c:v>2.8057049301649797</c:v>
                </c:pt>
              </c:numCache>
            </c:numRef>
          </c:val>
          <c:smooth val="0"/>
        </c:ser>
        <c:dLbls>
          <c:showLegendKey val="0"/>
          <c:showVal val="0"/>
          <c:showCatName val="0"/>
          <c:showSerName val="0"/>
          <c:showPercent val="0"/>
          <c:showBubbleSize val="0"/>
        </c:dLbls>
        <c:marker val="1"/>
        <c:smooth val="0"/>
        <c:axId val="589172016"/>
        <c:axId val="589174736"/>
      </c:lineChart>
      <c:catAx>
        <c:axId val="589172016"/>
        <c:scaling>
          <c:orientation val="minMax"/>
        </c:scaling>
        <c:delete val="0"/>
        <c:axPos val="b"/>
        <c:numFmt formatCode="0" sourceLinked="1"/>
        <c:majorTickMark val="out"/>
        <c:minorTickMark val="none"/>
        <c:tickLblPos val="nextTo"/>
        <c:crossAx val="589174736"/>
        <c:crosses val="autoZero"/>
        <c:auto val="1"/>
        <c:lblAlgn val="ctr"/>
        <c:lblOffset val="100"/>
        <c:noMultiLvlLbl val="0"/>
      </c:catAx>
      <c:valAx>
        <c:axId val="589174736"/>
        <c:scaling>
          <c:orientation val="minMax"/>
          <c:min val="2.5"/>
        </c:scaling>
        <c:delete val="0"/>
        <c:axPos val="l"/>
        <c:majorGridlines>
          <c:spPr>
            <a:ln>
              <a:prstDash val="sysDot"/>
            </a:ln>
          </c:spPr>
        </c:majorGridlines>
        <c:numFmt formatCode="0.0&quot; ans&quot;" sourceLinked="0"/>
        <c:majorTickMark val="out"/>
        <c:minorTickMark val="none"/>
        <c:tickLblPos val="nextTo"/>
        <c:crossAx val="589172016"/>
        <c:crosses val="autoZero"/>
        <c:crossBetween val="between"/>
      </c:valAx>
    </c:plotArea>
    <c:legend>
      <c:legendPos val="r"/>
      <c:layout>
        <c:manualLayout>
          <c:xMode val="edge"/>
          <c:yMode val="edge"/>
          <c:x val="0.68065882520987608"/>
          <c:y val="0.26317039127334596"/>
          <c:w val="0.30333477222910266"/>
          <c:h val="0.41103879356120948"/>
        </c:manualLayout>
      </c:layout>
      <c:overlay val="0"/>
    </c:legend>
    <c:plotVisOnly val="1"/>
    <c:dispBlanksAs val="gap"/>
    <c:showDLblsOverMax val="0"/>
  </c:chart>
  <c:spPr>
    <a:ln>
      <a:noFill/>
    </a:ln>
  </c:spPr>
  <c:printSettings>
    <c:headerFooter/>
    <c:pageMargins b="0.750000000000003" l="0.70000000000000062" r="0.70000000000000062" t="0.75000000000000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9998381452318705"/>
          <c:h val="0.76317512394284071"/>
        </c:manualLayout>
      </c:layout>
      <c:lineChart>
        <c:grouping val="standard"/>
        <c:varyColors val="0"/>
        <c:ser>
          <c:idx val="0"/>
          <c:order val="0"/>
          <c:tx>
            <c:strRef>
              <c:f>'G encadrés'!$A$6</c:f>
              <c:strCache>
                <c:ptCount val="1"/>
                <c:pt idx="0">
                  <c:v>Budgets annexes</c:v>
                </c:pt>
              </c:strCache>
            </c:strRef>
          </c:tx>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encadrés'!$B$6:$I$6</c:f>
              <c:numCache>
                <c:formatCode>0.0</c:formatCode>
                <c:ptCount val="8"/>
                <c:pt idx="0">
                  <c:v>100</c:v>
                </c:pt>
                <c:pt idx="1">
                  <c:v>104.28406754848052</c:v>
                </c:pt>
                <c:pt idx="2">
                  <c:v>107.09326567244513</c:v>
                </c:pt>
                <c:pt idx="3">
                  <c:v>110.23508314045316</c:v>
                </c:pt>
                <c:pt idx="4">
                  <c:v>113.28136785789498</c:v>
                </c:pt>
                <c:pt idx="5">
                  <c:v>118.73111133855269</c:v>
                </c:pt>
                <c:pt idx="6">
                  <c:v>118.67945519598216</c:v>
                </c:pt>
                <c:pt idx="7">
                  <c:v>123.7250939452689</c:v>
                </c:pt>
              </c:numCache>
            </c:numRef>
          </c:val>
          <c:smooth val="0"/>
        </c:ser>
        <c:ser>
          <c:idx val="1"/>
          <c:order val="1"/>
          <c:tx>
            <c:strRef>
              <c:f>'G encadrés'!$A$7</c:f>
              <c:strCache>
                <c:ptCount val="1"/>
                <c:pt idx="0">
                  <c:v>Comptes consolidés</c:v>
                </c:pt>
              </c:strCache>
            </c:strRef>
          </c:tx>
          <c:spPr>
            <a:ln>
              <a:solidFill>
                <a:schemeClr val="tx1"/>
              </a:solidFill>
              <a:prstDash val="dash"/>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encadrés'!$B$7:$I$7</c:f>
              <c:numCache>
                <c:formatCode>0.0</c:formatCode>
                <c:ptCount val="8"/>
                <c:pt idx="0">
                  <c:v>100</c:v>
                </c:pt>
                <c:pt idx="1">
                  <c:v>101.33437526248554</c:v>
                </c:pt>
                <c:pt idx="2">
                  <c:v>101.36037561272147</c:v>
                </c:pt>
                <c:pt idx="3">
                  <c:v>103.19674708507911</c:v>
                </c:pt>
                <c:pt idx="4">
                  <c:v>104.12566325252244</c:v>
                </c:pt>
                <c:pt idx="5">
                  <c:v>105.86274835696237</c:v>
                </c:pt>
                <c:pt idx="6">
                  <c:v>105.70490676792491</c:v>
                </c:pt>
                <c:pt idx="7">
                  <c:v>108.73726150047652</c:v>
                </c:pt>
              </c:numCache>
            </c:numRef>
          </c:val>
          <c:smooth val="0"/>
        </c:ser>
        <c:ser>
          <c:idx val="2"/>
          <c:order val="2"/>
          <c:tx>
            <c:strRef>
              <c:f>'G encadrés'!$A$8</c:f>
              <c:strCache>
                <c:ptCount val="1"/>
                <c:pt idx="0">
                  <c:v>Budgets principaux</c:v>
                </c:pt>
              </c:strCache>
            </c:strRef>
          </c:tx>
          <c:spPr>
            <a:ln>
              <a:solidFill>
                <a:schemeClr val="tx1"/>
              </a:solidFill>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encadrés'!$B$8:$I$8</c:f>
              <c:numCache>
                <c:formatCode>0.0</c:formatCode>
                <c:ptCount val="8"/>
                <c:pt idx="0">
                  <c:v>100</c:v>
                </c:pt>
                <c:pt idx="1">
                  <c:v>101.23891108216792</c:v>
                </c:pt>
                <c:pt idx="2">
                  <c:v>101.12841587997545</c:v>
                </c:pt>
                <c:pt idx="3">
                  <c:v>103.14481362496275</c:v>
                </c:pt>
                <c:pt idx="4">
                  <c:v>103.46026620633712</c:v>
                </c:pt>
                <c:pt idx="5">
                  <c:v>104.77934015036571</c:v>
                </c:pt>
                <c:pt idx="6">
                  <c:v>105.03026470500301</c:v>
                </c:pt>
                <c:pt idx="7">
                  <c:v>107.5297477305935</c:v>
                </c:pt>
              </c:numCache>
            </c:numRef>
          </c:val>
          <c:smooth val="0"/>
        </c:ser>
        <c:ser>
          <c:idx val="3"/>
          <c:order val="3"/>
          <c:tx>
            <c:strRef>
              <c:f>'G encadrés'!$A$9</c:f>
              <c:strCache>
                <c:ptCount val="1"/>
                <c:pt idx="0">
                  <c:v>Syndicats</c:v>
                </c:pt>
              </c:strCache>
            </c:strRef>
          </c:tx>
          <c:spPr>
            <a:ln>
              <a:solidFill>
                <a:srgbClr val="4F81BD">
                  <a:lumMod val="40000"/>
                  <a:lumOff val="60000"/>
                </a:srgbClr>
              </a:solidFill>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encadrés'!$B$9:$I$9</c:f>
              <c:numCache>
                <c:formatCode>0.0</c:formatCode>
                <c:ptCount val="8"/>
                <c:pt idx="0">
                  <c:v>100</c:v>
                </c:pt>
                <c:pt idx="1">
                  <c:v>101.15456056886147</c:v>
                </c:pt>
                <c:pt idx="2">
                  <c:v>99.232296448354504</c:v>
                </c:pt>
                <c:pt idx="3">
                  <c:v>96.512625422162031</c:v>
                </c:pt>
                <c:pt idx="4">
                  <c:v>97.458802741146656</c:v>
                </c:pt>
                <c:pt idx="5">
                  <c:v>100.0552509941824</c:v>
                </c:pt>
                <c:pt idx="6">
                  <c:v>96.413825164058267</c:v>
                </c:pt>
                <c:pt idx="7">
                  <c:v>102.55130764252725</c:v>
                </c:pt>
              </c:numCache>
            </c:numRef>
          </c:val>
          <c:smooth val="0"/>
        </c:ser>
        <c:dLbls>
          <c:showLegendKey val="0"/>
          <c:showVal val="0"/>
          <c:showCatName val="0"/>
          <c:showSerName val="0"/>
          <c:showPercent val="0"/>
          <c:showBubbleSize val="0"/>
        </c:dLbls>
        <c:smooth val="0"/>
        <c:axId val="589164944"/>
        <c:axId val="589162224"/>
      </c:lineChart>
      <c:catAx>
        <c:axId val="589164944"/>
        <c:scaling>
          <c:orientation val="minMax"/>
        </c:scaling>
        <c:delete val="0"/>
        <c:axPos val="b"/>
        <c:numFmt formatCode="General" sourceLinked="1"/>
        <c:majorTickMark val="out"/>
        <c:minorTickMark val="none"/>
        <c:tickLblPos val="nextTo"/>
        <c:crossAx val="589162224"/>
        <c:crosses val="autoZero"/>
        <c:auto val="1"/>
        <c:lblAlgn val="ctr"/>
        <c:lblOffset val="100"/>
        <c:noMultiLvlLbl val="0"/>
      </c:catAx>
      <c:valAx>
        <c:axId val="589162224"/>
        <c:scaling>
          <c:orientation val="minMax"/>
          <c:max val="125"/>
          <c:min val="95"/>
        </c:scaling>
        <c:delete val="0"/>
        <c:axPos val="l"/>
        <c:majorGridlines>
          <c:spPr>
            <a:ln>
              <a:prstDash val="sysDot"/>
            </a:ln>
          </c:spPr>
        </c:majorGridlines>
        <c:numFmt formatCode="0" sourceLinked="0"/>
        <c:majorTickMark val="out"/>
        <c:minorTickMark val="none"/>
        <c:tickLblPos val="nextTo"/>
        <c:crossAx val="589164944"/>
        <c:crosses val="autoZero"/>
        <c:crossBetween val="between"/>
      </c:valAx>
    </c:plotArea>
    <c:legend>
      <c:legendPos val="r"/>
      <c:layout>
        <c:manualLayout>
          <c:xMode val="edge"/>
          <c:yMode val="edge"/>
          <c:x val="0.69935365441909025"/>
          <c:y val="0.13206398113279352"/>
          <c:w val="0.29457032560276769"/>
          <c:h val="0.34708087112911268"/>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besoin</a:t>
            </a:r>
            <a:r>
              <a:rPr lang="fr-FR" baseline="0"/>
              <a:t> ou capacité de financement</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'[1]G encadré'!$A$55</c:f>
              <c:strCache>
                <c:ptCount val="1"/>
                <c:pt idx="0">
                  <c:v>Budgets principaux</c:v>
                </c:pt>
              </c:strCache>
            </c:strRef>
          </c:tx>
          <c:spPr>
            <a:solidFill>
              <a:schemeClr val="accent1"/>
            </a:solidFill>
            <a:ln>
              <a:noFill/>
            </a:ln>
            <a:effectLst/>
          </c:spPr>
          <c:invertIfNegative val="0"/>
          <c:cat>
            <c:numRef>
              <c:f>'[1]G encadré'!$B$54:$H$54</c:f>
              <c:numCache>
                <c:formatCode>General</c:formatCode>
                <c:ptCount val="7"/>
                <c:pt idx="0">
                  <c:v>2014</c:v>
                </c:pt>
                <c:pt idx="1">
                  <c:v>2015</c:v>
                </c:pt>
                <c:pt idx="2">
                  <c:v>2016</c:v>
                </c:pt>
                <c:pt idx="3">
                  <c:v>2017</c:v>
                </c:pt>
                <c:pt idx="4">
                  <c:v>2018</c:v>
                </c:pt>
                <c:pt idx="5">
                  <c:v>2019</c:v>
                </c:pt>
                <c:pt idx="6">
                  <c:v>2020</c:v>
                </c:pt>
              </c:numCache>
            </c:numRef>
          </c:cat>
          <c:val>
            <c:numRef>
              <c:f>'[1]G encadré'!$B$55:$H$55</c:f>
              <c:numCache>
                <c:formatCode>General</c:formatCode>
                <c:ptCount val="7"/>
                <c:pt idx="0">
                  <c:v>-4.3297471820000002</c:v>
                </c:pt>
                <c:pt idx="1">
                  <c:v>0.94734729900000003</c:v>
                </c:pt>
                <c:pt idx="2">
                  <c:v>1.745419034</c:v>
                </c:pt>
                <c:pt idx="3">
                  <c:v>0.89289380499999993</c:v>
                </c:pt>
                <c:pt idx="4">
                  <c:v>2.113231715</c:v>
                </c:pt>
                <c:pt idx="5">
                  <c:v>4.4903254000000059E-2</c:v>
                </c:pt>
                <c:pt idx="6">
                  <c:v>-0.48850984099999994</c:v>
                </c:pt>
              </c:numCache>
            </c:numRef>
          </c:val>
        </c:ser>
        <c:ser>
          <c:idx val="1"/>
          <c:order val="1"/>
          <c:tx>
            <c:strRef>
              <c:f>'[1]G encadré'!$A$56</c:f>
              <c:strCache>
                <c:ptCount val="1"/>
                <c:pt idx="0">
                  <c:v>Comptes consolidés</c:v>
                </c:pt>
              </c:strCache>
            </c:strRef>
          </c:tx>
          <c:spPr>
            <a:solidFill>
              <a:schemeClr val="accent2"/>
            </a:solidFill>
            <a:ln>
              <a:noFill/>
            </a:ln>
            <a:effectLst/>
          </c:spPr>
          <c:invertIfNegative val="0"/>
          <c:cat>
            <c:numRef>
              <c:f>'[1]G encadré'!$B$54:$H$54</c:f>
              <c:numCache>
                <c:formatCode>General</c:formatCode>
                <c:ptCount val="7"/>
                <c:pt idx="0">
                  <c:v>2014</c:v>
                </c:pt>
                <c:pt idx="1">
                  <c:v>2015</c:v>
                </c:pt>
                <c:pt idx="2">
                  <c:v>2016</c:v>
                </c:pt>
                <c:pt idx="3">
                  <c:v>2017</c:v>
                </c:pt>
                <c:pt idx="4">
                  <c:v>2018</c:v>
                </c:pt>
                <c:pt idx="5">
                  <c:v>2019</c:v>
                </c:pt>
                <c:pt idx="6">
                  <c:v>2020</c:v>
                </c:pt>
              </c:numCache>
            </c:numRef>
          </c:cat>
          <c:val>
            <c:numRef>
              <c:f>'[1]G encadré'!$B$56:$H$56</c:f>
              <c:numCache>
                <c:formatCode>General</c:formatCode>
                <c:ptCount val="7"/>
                <c:pt idx="0">
                  <c:v>-4.9050959699999996</c:v>
                </c:pt>
                <c:pt idx="1">
                  <c:v>1.5503295939999999</c:v>
                </c:pt>
                <c:pt idx="2">
                  <c:v>3.018136309</c:v>
                </c:pt>
                <c:pt idx="3">
                  <c:v>1.3974654580000001</c:v>
                </c:pt>
                <c:pt idx="4">
                  <c:v>2.133895501</c:v>
                </c:pt>
                <c:pt idx="5">
                  <c:v>-0.794255822</c:v>
                </c:pt>
                <c:pt idx="6">
                  <c:v>-0.52335347399999999</c:v>
                </c:pt>
              </c:numCache>
            </c:numRef>
          </c:val>
        </c:ser>
        <c:dLbls>
          <c:showLegendKey val="0"/>
          <c:showVal val="0"/>
          <c:showCatName val="0"/>
          <c:showSerName val="0"/>
          <c:showPercent val="0"/>
          <c:showBubbleSize val="0"/>
        </c:dLbls>
        <c:gapWidth val="219"/>
        <c:overlap val="-27"/>
        <c:axId val="589162768"/>
        <c:axId val="589165488"/>
      </c:barChart>
      <c:catAx>
        <c:axId val="5891627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65488"/>
        <c:crosses val="autoZero"/>
        <c:auto val="1"/>
        <c:lblAlgn val="ctr"/>
        <c:lblOffset val="100"/>
        <c:noMultiLvlLbl val="0"/>
      </c:catAx>
      <c:valAx>
        <c:axId val="589165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16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9998381452318705"/>
          <c:h val="0.76317512394284071"/>
        </c:manualLayout>
      </c:layout>
      <c:lineChart>
        <c:grouping val="standard"/>
        <c:varyColors val="0"/>
        <c:ser>
          <c:idx val="0"/>
          <c:order val="0"/>
          <c:tx>
            <c:strRef>
              <c:f>'G encadrés'!$A$31</c:f>
              <c:strCache>
                <c:ptCount val="1"/>
                <c:pt idx="0">
                  <c:v>Budgets annexes</c:v>
                </c:pt>
              </c:strCache>
            </c:strRef>
          </c:tx>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encadrés'!$B$31:$I$31</c:f>
              <c:numCache>
                <c:formatCode>0.0</c:formatCode>
                <c:ptCount val="8"/>
                <c:pt idx="0">
                  <c:v>100</c:v>
                </c:pt>
                <c:pt idx="1">
                  <c:v>95.847865366708533</c:v>
                </c:pt>
                <c:pt idx="2">
                  <c:v>92.66975827756751</c:v>
                </c:pt>
                <c:pt idx="3">
                  <c:v>110.36958888876119</c:v>
                </c:pt>
                <c:pt idx="4">
                  <c:v>119.91974020483265</c:v>
                </c:pt>
                <c:pt idx="5">
                  <c:v>135.90151063988674</c:v>
                </c:pt>
                <c:pt idx="6">
                  <c:v>116.96441100010713</c:v>
                </c:pt>
                <c:pt idx="7">
                  <c:v>128.12217996930966</c:v>
                </c:pt>
              </c:numCache>
            </c:numRef>
          </c:val>
          <c:smooth val="0"/>
        </c:ser>
        <c:ser>
          <c:idx val="1"/>
          <c:order val="1"/>
          <c:tx>
            <c:strRef>
              <c:f>'G encadrés'!$A$32</c:f>
              <c:strCache>
                <c:ptCount val="1"/>
                <c:pt idx="0">
                  <c:v>Comptes consolidés</c:v>
                </c:pt>
              </c:strCache>
            </c:strRef>
          </c:tx>
          <c:spPr>
            <a:ln>
              <a:solidFill>
                <a:schemeClr val="tx1"/>
              </a:solidFill>
              <a:prstDash val="dash"/>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encadrés'!$B$32:$I$32</c:f>
              <c:numCache>
                <c:formatCode>0.0</c:formatCode>
                <c:ptCount val="8"/>
                <c:pt idx="0">
                  <c:v>100</c:v>
                </c:pt>
                <c:pt idx="1">
                  <c:v>92.077804068845225</c:v>
                </c:pt>
                <c:pt idx="2">
                  <c:v>90.161875202437486</c:v>
                </c:pt>
                <c:pt idx="3">
                  <c:v>96.781096432538192</c:v>
                </c:pt>
                <c:pt idx="4">
                  <c:v>102.25331999490106</c:v>
                </c:pt>
                <c:pt idx="5">
                  <c:v>114.97087552974124</c:v>
                </c:pt>
                <c:pt idx="6">
                  <c:v>106.8683295560764</c:v>
                </c:pt>
                <c:pt idx="7">
                  <c:v>113.7314317965878</c:v>
                </c:pt>
              </c:numCache>
            </c:numRef>
          </c:val>
          <c:smooth val="0"/>
        </c:ser>
        <c:ser>
          <c:idx val="2"/>
          <c:order val="2"/>
          <c:tx>
            <c:strRef>
              <c:f>'G encadrés'!$A$33</c:f>
              <c:strCache>
                <c:ptCount val="1"/>
                <c:pt idx="0">
                  <c:v>Budgets principaux</c:v>
                </c:pt>
              </c:strCache>
            </c:strRef>
          </c:tx>
          <c:spPr>
            <a:ln>
              <a:solidFill>
                <a:schemeClr val="tx1"/>
              </a:solidFill>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encadrés'!$B$33:$I$33</c:f>
              <c:numCache>
                <c:formatCode>0.0</c:formatCode>
                <c:ptCount val="8"/>
                <c:pt idx="0">
                  <c:v>100</c:v>
                </c:pt>
                <c:pt idx="1">
                  <c:v>91.648767427138765</c:v>
                </c:pt>
                <c:pt idx="2">
                  <c:v>88.907560368668925</c:v>
                </c:pt>
                <c:pt idx="3">
                  <c:v>94.380326056673169</c:v>
                </c:pt>
                <c:pt idx="4">
                  <c:v>99.301835391961319</c:v>
                </c:pt>
                <c:pt idx="5">
                  <c:v>112.93516450848193</c:v>
                </c:pt>
                <c:pt idx="6">
                  <c:v>106.62088563121753</c:v>
                </c:pt>
                <c:pt idx="7">
                  <c:v>112.24821524961492</c:v>
                </c:pt>
              </c:numCache>
            </c:numRef>
          </c:val>
          <c:smooth val="0"/>
        </c:ser>
        <c:ser>
          <c:idx val="3"/>
          <c:order val="3"/>
          <c:tx>
            <c:strRef>
              <c:f>'G encadrés'!$A$34</c:f>
              <c:strCache>
                <c:ptCount val="1"/>
                <c:pt idx="0">
                  <c:v>Syndicats</c:v>
                </c:pt>
              </c:strCache>
            </c:strRef>
          </c:tx>
          <c:spPr>
            <a:ln>
              <a:solidFill>
                <a:srgbClr val="4F81BD">
                  <a:lumMod val="40000"/>
                  <a:lumOff val="60000"/>
                </a:srgbClr>
              </a:solidFill>
            </a:ln>
          </c:spPr>
          <c:marker>
            <c:symbol val="none"/>
          </c:marker>
          <c:cat>
            <c:numRef>
              <c:f>'G encadrés'!$B$5:$I$5</c:f>
              <c:numCache>
                <c:formatCode>General</c:formatCode>
                <c:ptCount val="8"/>
                <c:pt idx="0">
                  <c:v>2014</c:v>
                </c:pt>
                <c:pt idx="1">
                  <c:v>2015</c:v>
                </c:pt>
                <c:pt idx="2">
                  <c:v>2016</c:v>
                </c:pt>
                <c:pt idx="3">
                  <c:v>2017</c:v>
                </c:pt>
                <c:pt idx="4">
                  <c:v>2018</c:v>
                </c:pt>
                <c:pt idx="5">
                  <c:v>2019</c:v>
                </c:pt>
                <c:pt idx="6">
                  <c:v>2020</c:v>
                </c:pt>
                <c:pt idx="7">
                  <c:v>2021</c:v>
                </c:pt>
              </c:numCache>
            </c:numRef>
          </c:cat>
          <c:val>
            <c:numRef>
              <c:f>'G encadrés'!$B$34:$I$34</c:f>
              <c:numCache>
                <c:formatCode>0.0</c:formatCode>
                <c:ptCount val="8"/>
                <c:pt idx="0">
                  <c:v>100</c:v>
                </c:pt>
                <c:pt idx="1">
                  <c:v>94.968070052706125</c:v>
                </c:pt>
                <c:pt idx="2">
                  <c:v>94.975468358272465</c:v>
                </c:pt>
                <c:pt idx="3">
                  <c:v>91.324295313985701</c:v>
                </c:pt>
                <c:pt idx="4">
                  <c:v>95.960544763641778</c:v>
                </c:pt>
                <c:pt idx="5">
                  <c:v>102.72022598469329</c:v>
                </c:pt>
                <c:pt idx="6">
                  <c:v>92.124088191431355</c:v>
                </c:pt>
                <c:pt idx="7">
                  <c:v>104.14513636259973</c:v>
                </c:pt>
              </c:numCache>
            </c:numRef>
          </c:val>
          <c:smooth val="0"/>
        </c:ser>
        <c:dLbls>
          <c:showLegendKey val="0"/>
          <c:showVal val="0"/>
          <c:showCatName val="0"/>
          <c:showSerName val="0"/>
          <c:showPercent val="0"/>
          <c:showBubbleSize val="0"/>
        </c:dLbls>
        <c:smooth val="0"/>
        <c:axId val="589166576"/>
        <c:axId val="589160592"/>
      </c:lineChart>
      <c:catAx>
        <c:axId val="589166576"/>
        <c:scaling>
          <c:orientation val="minMax"/>
        </c:scaling>
        <c:delete val="0"/>
        <c:axPos val="b"/>
        <c:numFmt formatCode="General" sourceLinked="1"/>
        <c:majorTickMark val="out"/>
        <c:minorTickMark val="none"/>
        <c:tickLblPos val="nextTo"/>
        <c:crossAx val="589160592"/>
        <c:crosses val="autoZero"/>
        <c:auto val="1"/>
        <c:lblAlgn val="ctr"/>
        <c:lblOffset val="100"/>
        <c:noMultiLvlLbl val="0"/>
      </c:catAx>
      <c:valAx>
        <c:axId val="589160592"/>
        <c:scaling>
          <c:orientation val="minMax"/>
          <c:max val="140"/>
          <c:min val="85"/>
        </c:scaling>
        <c:delete val="0"/>
        <c:axPos val="l"/>
        <c:majorGridlines>
          <c:spPr>
            <a:ln>
              <a:prstDash val="sysDot"/>
            </a:ln>
          </c:spPr>
        </c:majorGridlines>
        <c:numFmt formatCode="0" sourceLinked="0"/>
        <c:majorTickMark val="out"/>
        <c:minorTickMark val="none"/>
        <c:tickLblPos val="nextTo"/>
        <c:crossAx val="589166576"/>
        <c:crosses val="autoZero"/>
        <c:crossBetween val="between"/>
      </c:valAx>
    </c:plotArea>
    <c:legend>
      <c:legendPos val="r"/>
      <c:layout>
        <c:manualLayout>
          <c:xMode val="edge"/>
          <c:yMode val="edge"/>
          <c:x val="0.69935365441909025"/>
          <c:y val="0.13206398113279352"/>
          <c:w val="0.29457032560276769"/>
          <c:h val="0.34708087112911268"/>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02E-2"/>
          <c:w val="0.87779080940713072"/>
          <c:h val="0.75503685925177455"/>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croiss'!$B$42:$B$46</c:f>
              <c:numCache>
                <c:formatCode>\+0.0%;\-0.0%</c:formatCode>
                <c:ptCount val="5"/>
                <c:pt idx="0">
                  <c:v>1.082666565839463E-2</c:v>
                </c:pt>
                <c:pt idx="1">
                  <c:v>7.8823843905888591E-3</c:v>
                </c:pt>
                <c:pt idx="2">
                  <c:v>3.1389970047582372E-2</c:v>
                </c:pt>
                <c:pt idx="3">
                  <c:v>-7.2821318218377895E-3</c:v>
                </c:pt>
                <c:pt idx="4">
                  <c:v>4.1777328995290297E-2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croiss'!$C$42:$C$46</c:f>
              <c:numCache>
                <c:formatCode>\+0.0%;\-0.0%</c:formatCode>
                <c:ptCount val="5"/>
                <c:pt idx="0">
                  <c:v>2.6375129509028428E-2</c:v>
                </c:pt>
                <c:pt idx="1">
                  <c:v>1.5228408936042159E-2</c:v>
                </c:pt>
                <c:pt idx="2">
                  <c:v>3.5656497924316577E-2</c:v>
                </c:pt>
                <c:pt idx="3">
                  <c:v>3.2205614448663544E-2</c:v>
                </c:pt>
                <c:pt idx="4">
                  <c:v>3.506929778166934E-2</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croiss'!$D$42:$D$46</c:f>
              <c:numCache>
                <c:formatCode>\+0.0%;\-0.0%</c:formatCode>
                <c:ptCount val="5"/>
                <c:pt idx="0">
                  <c:v>-1.7065867291819026E-2</c:v>
                </c:pt>
                <c:pt idx="1">
                  <c:v>-1.8044953348167581E-2</c:v>
                </c:pt>
                <c:pt idx="2">
                  <c:v>9.6542076498642437E-3</c:v>
                </c:pt>
                <c:pt idx="3">
                  <c:v>-4.0419483128532052E-3</c:v>
                </c:pt>
                <c:pt idx="4">
                  <c:v>-7.3070361713576726E-2</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7.1366624708978053E-3"/>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261261261261483E-2"/>
                  <c:y val="-3.766181769651768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72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7.2545503035166834E-3"/>
                  <c:y val="-1.840670026016242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croiss'!$A$42:$A$46</c:f>
              <c:strCache>
                <c:ptCount val="5"/>
                <c:pt idx="0">
                  <c:v>Ensemble</c:v>
                </c:pt>
                <c:pt idx="1">
                  <c:v>Communes</c:v>
                </c:pt>
                <c:pt idx="2">
                  <c:v>GFP</c:v>
                </c:pt>
                <c:pt idx="3">
                  <c:v>Départements</c:v>
                </c:pt>
                <c:pt idx="4">
                  <c:v>Régions et CTU</c:v>
                </c:pt>
              </c:strCache>
            </c:strRef>
          </c:cat>
          <c:val>
            <c:numRef>
              <c:f>'Tx croiss'!$E$42:$E$46</c:f>
              <c:numCache>
                <c:formatCode>\+0.0%;\-0.0%</c:formatCode>
                <c:ptCount val="5"/>
                <c:pt idx="0">
                  <c:v>4.9903459263834105E-2</c:v>
                </c:pt>
                <c:pt idx="1">
                  <c:v>3.7576551182810114E-2</c:v>
                </c:pt>
                <c:pt idx="2">
                  <c:v>4.5308800140320349E-2</c:v>
                </c:pt>
                <c:pt idx="3">
                  <c:v>6.5905391784607747E-2</c:v>
                </c:pt>
                <c:pt idx="4">
                  <c:v>5.4231675684175196E-2</c:v>
                </c:pt>
              </c:numCache>
            </c:numRef>
          </c:val>
        </c:ser>
        <c:dLbls>
          <c:showLegendKey val="0"/>
          <c:showVal val="0"/>
          <c:showCatName val="0"/>
          <c:showSerName val="0"/>
          <c:showPercent val="0"/>
          <c:showBubbleSize val="0"/>
        </c:dLbls>
        <c:gapWidth val="150"/>
        <c:axId val="869539200"/>
        <c:axId val="869539744"/>
      </c:barChart>
      <c:catAx>
        <c:axId val="869539200"/>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39744"/>
        <c:crosses val="autoZero"/>
        <c:auto val="1"/>
        <c:lblAlgn val="ctr"/>
        <c:lblOffset val="100"/>
        <c:noMultiLvlLbl val="0"/>
      </c:catAx>
      <c:valAx>
        <c:axId val="869539744"/>
        <c:scaling>
          <c:orientation val="minMax"/>
          <c:max val="8.0000000000000016E-2"/>
          <c:min val="-8.0000000000000016E-2"/>
        </c:scaling>
        <c:delete val="0"/>
        <c:axPos val="l"/>
        <c:numFmt formatCode="\+0%;\-0%" sourceLinked="0"/>
        <c:majorTickMark val="out"/>
        <c:minorTickMark val="none"/>
        <c:tickLblPos val="nextTo"/>
        <c:spPr>
          <a:ln>
            <a:solidFill>
              <a:schemeClr val="tx1"/>
            </a:solidFill>
          </a:ln>
        </c:spPr>
        <c:crossAx val="869539200"/>
        <c:crosses val="autoZero"/>
        <c:crossBetween val="between"/>
        <c:minorUnit val="1.0000000000000005E-2"/>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88899791781367E-2"/>
          <c:y val="4.1817399943652002E-2"/>
          <c:w val="0.9115804274465692"/>
          <c:h val="0.70605174353205846"/>
        </c:manualLayout>
      </c:layout>
      <c:barChart>
        <c:barDir val="col"/>
        <c:grouping val="clustered"/>
        <c:varyColors val="0"/>
        <c:ser>
          <c:idx val="0"/>
          <c:order val="0"/>
          <c:tx>
            <c:strRef>
              <c:f>'Tx croiss'!$B$2</c:f>
              <c:strCache>
                <c:ptCount val="1"/>
                <c:pt idx="0">
                  <c:v>2018</c:v>
                </c:pt>
              </c:strCache>
            </c:strRef>
          </c:tx>
          <c:spPr>
            <a:solidFill>
              <a:schemeClr val="accent1">
                <a:lumMod val="20000"/>
                <a:lumOff val="8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croiss'!$B$3:$B$8</c:f>
              <c:numCache>
                <c:formatCode>\+0.0%;\-0.0%</c:formatCode>
                <c:ptCount val="6"/>
                <c:pt idx="0">
                  <c:v>3.0583465158158241E-3</c:v>
                </c:pt>
                <c:pt idx="1">
                  <c:v>1.082666565839463E-2</c:v>
                </c:pt>
                <c:pt idx="2">
                  <c:v>5.5758652004629372E-2</c:v>
                </c:pt>
                <c:pt idx="3">
                  <c:v>5.2145500454542804E-2</c:v>
                </c:pt>
                <c:pt idx="4">
                  <c:v>0.10696498216810846</c:v>
                </c:pt>
                <c:pt idx="5">
                  <c:v>1.4724772848235812E-3</c:v>
                </c:pt>
              </c:numCache>
            </c:numRef>
          </c:val>
        </c:ser>
        <c:ser>
          <c:idx val="1"/>
          <c:order val="1"/>
          <c:tx>
            <c:strRef>
              <c:f>'Tx croiss'!$C$2</c:f>
              <c:strCache>
                <c:ptCount val="1"/>
                <c:pt idx="0">
                  <c:v>2019</c:v>
                </c:pt>
              </c:strCache>
            </c:strRef>
          </c:tx>
          <c:spPr>
            <a:solidFill>
              <a:schemeClr val="accent1">
                <a:lumMod val="40000"/>
                <a:lumOff val="6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croiss'!$C$3:$C$8</c:f>
              <c:numCache>
                <c:formatCode>\+0.0%;\-0.0%</c:formatCode>
                <c:ptCount val="6"/>
                <c:pt idx="0">
                  <c:v>1.2749570365476082E-2</c:v>
                </c:pt>
                <c:pt idx="1">
                  <c:v>2.6375129509028428E-2</c:v>
                </c:pt>
                <c:pt idx="2">
                  <c:v>0.10125144041403566</c:v>
                </c:pt>
                <c:pt idx="3">
                  <c:v>0.13729181402043111</c:v>
                </c:pt>
                <c:pt idx="4">
                  <c:v>8.0302122654883012E-2</c:v>
                </c:pt>
                <c:pt idx="5">
                  <c:v>-1.9416086512471509E-3</c:v>
                </c:pt>
              </c:numCache>
            </c:numRef>
          </c:val>
        </c:ser>
        <c:ser>
          <c:idx val="2"/>
          <c:order val="2"/>
          <c:tx>
            <c:strRef>
              <c:f>'Tx croiss'!$D$2</c:f>
              <c:strCache>
                <c:ptCount val="1"/>
                <c:pt idx="0">
                  <c:v>2020</c:v>
                </c:pt>
              </c:strCache>
            </c:strRef>
          </c:tx>
          <c:spPr>
            <a:solidFill>
              <a:schemeClr val="accent1">
                <a:lumMod val="60000"/>
                <a:lumOff val="4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croiss'!$D$3:$D$8</c:f>
              <c:numCache>
                <c:formatCode>\+0.0%;\-0.0%</c:formatCode>
                <c:ptCount val="6"/>
                <c:pt idx="0">
                  <c:v>2.3947903687615568E-3</c:v>
                </c:pt>
                <c:pt idx="1">
                  <c:v>-1.7065867291819026E-2</c:v>
                </c:pt>
                <c:pt idx="2">
                  <c:v>-0.11541333838646284</c:v>
                </c:pt>
                <c:pt idx="3">
                  <c:v>-5.5910653734339455E-2</c:v>
                </c:pt>
                <c:pt idx="4">
                  <c:v>-1.6376933581272901E-2</c:v>
                </c:pt>
                <c:pt idx="5">
                  <c:v>3.3313534209800544E-2</c:v>
                </c:pt>
              </c:numCache>
            </c:numRef>
          </c:val>
        </c:ser>
        <c:ser>
          <c:idx val="3"/>
          <c:order val="3"/>
          <c:tx>
            <c:strRef>
              <c:f>'Tx croiss'!$E$2</c:f>
              <c:strCache>
                <c:ptCount val="1"/>
                <c:pt idx="0">
                  <c:v>2021</c:v>
                </c:pt>
              </c:strCache>
            </c:strRef>
          </c:tx>
          <c:spPr>
            <a:solidFill>
              <a:schemeClr val="accent1">
                <a:lumMod val="50000"/>
              </a:schemeClr>
            </a:solidFill>
            <a:ln>
              <a:solidFill>
                <a:schemeClr val="tx1"/>
              </a:solidFill>
            </a:ln>
          </c:spPr>
          <c:invertIfNegative val="0"/>
          <c:dLbls>
            <c:dLbl>
              <c:idx val="0"/>
              <c:layout>
                <c:manualLayout>
                  <c:x val="4.4050776473645971E-3"/>
                  <c:y val="-3.159486471995132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4168148336296673E-4"/>
                  <c:y val="-3.766273668737084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116603954138139E-3"/>
                  <c:y val="4.177867208068004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3981841917172207E-3"/>
                  <c:y val="-5.6107487521189874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8386801424776653E-4"/>
                  <c:y val="1.13313532824464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0007501875468868E-3"/>
                  <c:y val="6.120887528691660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105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croiss'!$E$3:$E$8</c:f>
              <c:numCache>
                <c:formatCode>\+0.0%;\-0.0%</c:formatCode>
                <c:ptCount val="6"/>
                <c:pt idx="0">
                  <c:v>2.3797740895072028E-2</c:v>
                </c:pt>
                <c:pt idx="1">
                  <c:v>4.9903459263834105E-2</c:v>
                </c:pt>
                <c:pt idx="2">
                  <c:v>0.19940296159548532</c:v>
                </c:pt>
                <c:pt idx="3">
                  <c:v>5.2778867715105093E-2</c:v>
                </c:pt>
                <c:pt idx="4">
                  <c:v>4.0434401532279507E-2</c:v>
                </c:pt>
                <c:pt idx="5">
                  <c:v>1.7106489215857446E-2</c:v>
                </c:pt>
              </c:numCache>
            </c:numRef>
          </c:val>
        </c:ser>
        <c:dLbls>
          <c:showLegendKey val="0"/>
          <c:showVal val="0"/>
          <c:showCatName val="0"/>
          <c:showSerName val="0"/>
          <c:showPercent val="0"/>
          <c:showBubbleSize val="0"/>
        </c:dLbls>
        <c:gapWidth val="150"/>
        <c:axId val="869540288"/>
        <c:axId val="869526144"/>
      </c:barChart>
      <c:catAx>
        <c:axId val="869540288"/>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869526144"/>
        <c:crosses val="autoZero"/>
        <c:auto val="1"/>
        <c:lblAlgn val="ctr"/>
        <c:lblOffset val="100"/>
        <c:noMultiLvlLbl val="0"/>
      </c:catAx>
      <c:valAx>
        <c:axId val="869526144"/>
        <c:scaling>
          <c:orientation val="minMax"/>
          <c:max val="0.21000000000000002"/>
          <c:min val="-0.15000000000000002"/>
        </c:scaling>
        <c:delete val="0"/>
        <c:axPos val="l"/>
        <c:numFmt formatCode="\+0%;\-0%" sourceLinked="0"/>
        <c:majorTickMark val="out"/>
        <c:minorTickMark val="none"/>
        <c:tickLblPos val="nextTo"/>
        <c:spPr>
          <a:ln>
            <a:solidFill>
              <a:schemeClr val="tx1"/>
            </a:solidFill>
          </a:ln>
        </c:spPr>
        <c:crossAx val="869540288"/>
        <c:crosses val="autoZero"/>
        <c:crossBetween val="between"/>
        <c:minorUnit val="1.0000000000000005E-2"/>
      </c:valAx>
      <c:spPr>
        <a:ln>
          <a:no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82003346371466E-2"/>
          <c:y val="4.1817506071894689E-2"/>
          <c:w val="0.87833811561126307"/>
          <c:h val="0.75774046762673408"/>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croiss'!$A$106:$A$110</c:f>
              <c:strCache>
                <c:ptCount val="5"/>
                <c:pt idx="0">
                  <c:v>Ensemble</c:v>
                </c:pt>
                <c:pt idx="1">
                  <c:v>Communes</c:v>
                </c:pt>
                <c:pt idx="2">
                  <c:v>GFP</c:v>
                </c:pt>
                <c:pt idx="3">
                  <c:v>Départements</c:v>
                </c:pt>
                <c:pt idx="4">
                  <c:v>Régions et CTU</c:v>
                </c:pt>
              </c:strCache>
            </c:strRef>
          </c:cat>
          <c:val>
            <c:numRef>
              <c:f>'Tx croiss'!$B$106:$B$110</c:f>
              <c:numCache>
                <c:formatCode>\+0.0%;\-0.0%</c:formatCode>
                <c:ptCount val="5"/>
                <c:pt idx="0">
                  <c:v>1.4724772848235812E-3</c:v>
                </c:pt>
                <c:pt idx="1">
                  <c:v>-4.0691042917673226E-3</c:v>
                </c:pt>
                <c:pt idx="2">
                  <c:v>1.2060561171911566E-2</c:v>
                </c:pt>
                <c:pt idx="3">
                  <c:v>-1.8150385159291793E-2</c:v>
                </c:pt>
                <c:pt idx="4">
                  <c:v>3.072710756043584E-2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croiss'!$A$106:$A$110</c:f>
              <c:strCache>
                <c:ptCount val="5"/>
                <c:pt idx="0">
                  <c:v>Ensemble</c:v>
                </c:pt>
                <c:pt idx="1">
                  <c:v>Communes</c:v>
                </c:pt>
                <c:pt idx="2">
                  <c:v>GFP</c:v>
                </c:pt>
                <c:pt idx="3">
                  <c:v>Départements</c:v>
                </c:pt>
                <c:pt idx="4">
                  <c:v>Régions et CTU</c:v>
                </c:pt>
              </c:strCache>
            </c:strRef>
          </c:cat>
          <c:val>
            <c:numRef>
              <c:f>'Tx croiss'!$C$106:$C$110</c:f>
              <c:numCache>
                <c:formatCode>\+0.0%;\-0.0%</c:formatCode>
                <c:ptCount val="5"/>
                <c:pt idx="0">
                  <c:v>-1.9416086512471509E-3</c:v>
                </c:pt>
                <c:pt idx="1">
                  <c:v>-5.1099150907447655E-3</c:v>
                </c:pt>
                <c:pt idx="2">
                  <c:v>2.2380898947716332E-2</c:v>
                </c:pt>
                <c:pt idx="3">
                  <c:v>-2.5446494894133198E-2</c:v>
                </c:pt>
                <c:pt idx="4">
                  <c:v>6.6192492080261456E-3</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croiss'!$A$106:$A$110</c:f>
              <c:strCache>
                <c:ptCount val="5"/>
                <c:pt idx="0">
                  <c:v>Ensemble</c:v>
                </c:pt>
                <c:pt idx="1">
                  <c:v>Communes</c:v>
                </c:pt>
                <c:pt idx="2">
                  <c:v>GFP</c:v>
                </c:pt>
                <c:pt idx="3">
                  <c:v>Départements</c:v>
                </c:pt>
                <c:pt idx="4">
                  <c:v>Régions et CTU</c:v>
                </c:pt>
              </c:strCache>
            </c:strRef>
          </c:cat>
          <c:val>
            <c:numRef>
              <c:f>'Tx croiss'!$D$106:$D$110</c:f>
              <c:numCache>
                <c:formatCode>\+0.0%;\-0.0%</c:formatCode>
                <c:ptCount val="5"/>
                <c:pt idx="0">
                  <c:v>3.3313534209800544E-2</c:v>
                </c:pt>
                <c:pt idx="1">
                  <c:v>2.5949988588145345E-3</c:v>
                </c:pt>
                <c:pt idx="2">
                  <c:v>5.0686275432103578E-2</c:v>
                </c:pt>
                <c:pt idx="3">
                  <c:v>3.1965350986431273E-2</c:v>
                </c:pt>
                <c:pt idx="4">
                  <c:v>8.9754105487291902E-2</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5.0011718608484867E-3"/>
                  <c:y val="-3.7143128696656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777929042162188E-2"/>
                  <c:y val="-3.76607520160260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847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croiss'!$A$106:$A$110</c:f>
              <c:strCache>
                <c:ptCount val="5"/>
                <c:pt idx="0">
                  <c:v>Ensemble</c:v>
                </c:pt>
                <c:pt idx="1">
                  <c:v>Communes</c:v>
                </c:pt>
                <c:pt idx="2">
                  <c:v>GFP</c:v>
                </c:pt>
                <c:pt idx="3">
                  <c:v>Départements</c:v>
                </c:pt>
                <c:pt idx="4">
                  <c:v>Régions et CTU</c:v>
                </c:pt>
              </c:strCache>
            </c:strRef>
          </c:cat>
          <c:val>
            <c:numRef>
              <c:f>'Tx croiss'!$E$106:$E$110</c:f>
              <c:numCache>
                <c:formatCode>\+0.0%;\-0.0%</c:formatCode>
                <c:ptCount val="5"/>
                <c:pt idx="0">
                  <c:v>1.7106489215857446E-2</c:v>
                </c:pt>
                <c:pt idx="1">
                  <c:v>-8.3024050834423768E-4</c:v>
                </c:pt>
                <c:pt idx="2">
                  <c:v>3.297979819455521E-2</c:v>
                </c:pt>
                <c:pt idx="3">
                  <c:v>-1.9266326488787899E-2</c:v>
                </c:pt>
                <c:pt idx="4">
                  <c:v>7.9718168465205297E-2</c:v>
                </c:pt>
              </c:numCache>
            </c:numRef>
          </c:val>
        </c:ser>
        <c:dLbls>
          <c:showLegendKey val="0"/>
          <c:showVal val="0"/>
          <c:showCatName val="0"/>
          <c:showSerName val="0"/>
          <c:showPercent val="0"/>
          <c:showBubbleSize val="0"/>
        </c:dLbls>
        <c:gapWidth val="150"/>
        <c:axId val="579725888"/>
        <c:axId val="579727520"/>
      </c:barChart>
      <c:catAx>
        <c:axId val="579725888"/>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579727520"/>
        <c:crosses val="autoZero"/>
        <c:auto val="1"/>
        <c:lblAlgn val="ctr"/>
        <c:lblOffset val="100"/>
        <c:noMultiLvlLbl val="0"/>
      </c:catAx>
      <c:valAx>
        <c:axId val="579727520"/>
        <c:scaling>
          <c:orientation val="minMax"/>
          <c:max val="0.1"/>
          <c:min val="-5.000000000000001E-2"/>
        </c:scaling>
        <c:delete val="0"/>
        <c:axPos val="l"/>
        <c:numFmt formatCode="\+0%;\-0%" sourceLinked="0"/>
        <c:majorTickMark val="out"/>
        <c:minorTickMark val="none"/>
        <c:tickLblPos val="nextTo"/>
        <c:spPr>
          <a:ln>
            <a:solidFill>
              <a:schemeClr val="tx1"/>
            </a:solidFill>
          </a:ln>
        </c:spPr>
        <c:crossAx val="579725888"/>
        <c:crosses val="autoZero"/>
        <c:crossBetween val="between"/>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855" l="0.70000000000000062" r="0.70000000000000062" t="0.750000000000008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0"/>
          <c:order val="0"/>
          <c:tx>
            <c:strRef>
              <c:f>'DF RF Evol'!$A$27</c:f>
              <c:strCache>
                <c:ptCount val="1"/>
                <c:pt idx="0">
                  <c:v>Frais de personnel</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Evol'!$B$27:$I$27</c:f>
              <c:numCache>
                <c:formatCode>0.0</c:formatCode>
                <c:ptCount val="8"/>
                <c:pt idx="0">
                  <c:v>100</c:v>
                </c:pt>
                <c:pt idx="1">
                  <c:v>101.93870681881623</c:v>
                </c:pt>
                <c:pt idx="2">
                  <c:v>102.88578379440067</c:v>
                </c:pt>
                <c:pt idx="3">
                  <c:v>105.82331226563807</c:v>
                </c:pt>
                <c:pt idx="4">
                  <c:v>106.7432135176757</c:v>
                </c:pt>
                <c:pt idx="5">
                  <c:v>108.39576739627198</c:v>
                </c:pt>
                <c:pt idx="6">
                  <c:v>109.5568687853696</c:v>
                </c:pt>
                <c:pt idx="7">
                  <c:v>112.68706574044968</c:v>
                </c:pt>
              </c:numCache>
            </c:numRef>
          </c:val>
          <c:smooth val="0"/>
        </c:ser>
        <c:ser>
          <c:idx val="1"/>
          <c:order val="1"/>
          <c:tx>
            <c:strRef>
              <c:f>'DF RF Evol'!$A$28</c:f>
              <c:strCache>
                <c:ptCount val="1"/>
                <c:pt idx="0">
                  <c:v>Dépenses d'intervention</c:v>
                </c:pt>
              </c:strCache>
            </c:strRef>
          </c:tx>
          <c:spPr>
            <a:ln w="25400">
              <a:solidFill>
                <a:schemeClr val="accent1">
                  <a:lumMod val="50000"/>
                </a:schemeClr>
              </a:solidFill>
            </a:ln>
          </c:spPr>
          <c:marker>
            <c:symbol val="diamond"/>
            <c:size val="7"/>
            <c:spPr>
              <a:solidFill>
                <a:sysClr val="windowText" lastClr="000000"/>
              </a:solidFill>
              <a:ln>
                <a:solidFill>
                  <a:srgbClr val="4BACC6">
                    <a:lumMod val="60000"/>
                    <a:lumOff val="40000"/>
                  </a:srgbClr>
                </a:solidFill>
              </a:ln>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Evol'!$B$28:$I$28</c:f>
              <c:numCache>
                <c:formatCode>0.0</c:formatCode>
                <c:ptCount val="8"/>
                <c:pt idx="0">
                  <c:v>100</c:v>
                </c:pt>
                <c:pt idx="1">
                  <c:v>101.9662516462692</c:v>
                </c:pt>
                <c:pt idx="2">
                  <c:v>101.84349986888965</c:v>
                </c:pt>
                <c:pt idx="3">
                  <c:v>103.71049175527534</c:v>
                </c:pt>
                <c:pt idx="4">
                  <c:v>103.80366239863189</c:v>
                </c:pt>
                <c:pt idx="5">
                  <c:v>105.09621048755372</c:v>
                </c:pt>
                <c:pt idx="6">
                  <c:v>105.45442106219552</c:v>
                </c:pt>
                <c:pt idx="7">
                  <c:v>106.41084365674865</c:v>
                </c:pt>
              </c:numCache>
            </c:numRef>
          </c:val>
          <c:smooth val="0"/>
        </c:ser>
        <c:ser>
          <c:idx val="2"/>
          <c:order val="2"/>
          <c:tx>
            <c:strRef>
              <c:f>'DF RF Evol'!$A$29</c:f>
              <c:strCache>
                <c:ptCount val="1"/>
                <c:pt idx="0">
                  <c:v>Autres dépenses de fonctionnement</c:v>
                </c:pt>
              </c:strCache>
            </c:strRef>
          </c:tx>
          <c:spPr>
            <a:ln w="12700">
              <a:solidFill>
                <a:schemeClr val="tx1"/>
              </a:solidFill>
              <a:prstDash val="dash"/>
            </a:ln>
          </c:spPr>
          <c:marker>
            <c:symbol val="square"/>
            <c:size val="3"/>
            <c:spPr>
              <a:solidFill>
                <a:schemeClr val="tx1"/>
              </a:solidFill>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Evol'!$B$29:$I$29</c:f>
              <c:numCache>
                <c:formatCode>0.0</c:formatCode>
                <c:ptCount val="8"/>
                <c:pt idx="0">
                  <c:v>100</c:v>
                </c:pt>
                <c:pt idx="1">
                  <c:v>100.09139913064853</c:v>
                </c:pt>
                <c:pt idx="2">
                  <c:v>100.12697978541921</c:v>
                </c:pt>
                <c:pt idx="3">
                  <c:v>103.15904470648388</c:v>
                </c:pt>
                <c:pt idx="4">
                  <c:v>100.26081123645119</c:v>
                </c:pt>
                <c:pt idx="5">
                  <c:v>96.086091154066906</c:v>
                </c:pt>
                <c:pt idx="6">
                  <c:v>110.72318523902234</c:v>
                </c:pt>
                <c:pt idx="7">
                  <c:v>114.40499113408674</c:v>
                </c:pt>
              </c:numCache>
            </c:numRef>
          </c:val>
          <c:smooth val="0"/>
        </c:ser>
        <c:ser>
          <c:idx val="3"/>
          <c:order val="3"/>
          <c:tx>
            <c:strRef>
              <c:f>'DF RF Evol'!$A$30</c:f>
              <c:strCache>
                <c:ptCount val="1"/>
                <c:pt idx="0">
                  <c:v>Achats et charges externes</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Evol'!$B$30:$I$30</c:f>
              <c:numCache>
                <c:formatCode>0.0</c:formatCode>
                <c:ptCount val="8"/>
                <c:pt idx="0">
                  <c:v>100</c:v>
                </c:pt>
                <c:pt idx="1">
                  <c:v>98.573331346287432</c:v>
                </c:pt>
                <c:pt idx="2">
                  <c:v>97.067399200290467</c:v>
                </c:pt>
                <c:pt idx="3">
                  <c:v>99.089399444941392</c:v>
                </c:pt>
                <c:pt idx="4">
                  <c:v>100.16096918286537</c:v>
                </c:pt>
                <c:pt idx="5">
                  <c:v>102.68194551307582</c:v>
                </c:pt>
                <c:pt idx="6">
                  <c:v>99.345742201779231</c:v>
                </c:pt>
                <c:pt idx="7">
                  <c:v>104.82554961029994</c:v>
                </c:pt>
              </c:numCache>
            </c:numRef>
          </c:val>
          <c:smooth val="0"/>
        </c:ser>
        <c:ser>
          <c:idx val="4"/>
          <c:order val="4"/>
          <c:tx>
            <c:strRef>
              <c:f>'DF RF Evol'!$A$31</c:f>
              <c:strCache>
                <c:ptCount val="1"/>
                <c:pt idx="0">
                  <c:v>Charges financières</c:v>
                </c:pt>
              </c:strCache>
            </c:strRef>
          </c:tx>
          <c:spPr>
            <a:ln w="19050"/>
          </c:spP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Evol'!$B$31:$I$31</c:f>
              <c:numCache>
                <c:formatCode>0.0</c:formatCode>
                <c:ptCount val="8"/>
                <c:pt idx="0">
                  <c:v>100</c:v>
                </c:pt>
                <c:pt idx="1">
                  <c:v>100.81864270608688</c:v>
                </c:pt>
                <c:pt idx="2">
                  <c:v>96.476948508538314</c:v>
                </c:pt>
                <c:pt idx="3">
                  <c:v>87.582896584827466</c:v>
                </c:pt>
                <c:pt idx="4">
                  <c:v>81.953162008945426</c:v>
                </c:pt>
                <c:pt idx="5">
                  <c:v>77.565187967159034</c:v>
                </c:pt>
                <c:pt idx="6">
                  <c:v>72.133130441815794</c:v>
                </c:pt>
                <c:pt idx="7">
                  <c:v>67.692656010121254</c:v>
                </c:pt>
              </c:numCache>
            </c:numRef>
          </c:val>
          <c:smooth val="0"/>
        </c:ser>
        <c:dLbls>
          <c:showLegendKey val="0"/>
          <c:showVal val="0"/>
          <c:showCatName val="0"/>
          <c:showSerName val="0"/>
          <c:showPercent val="0"/>
          <c:showBubbleSize val="0"/>
        </c:dLbls>
        <c:marker val="1"/>
        <c:smooth val="0"/>
        <c:axId val="579718272"/>
        <c:axId val="579719360"/>
      </c:lineChart>
      <c:catAx>
        <c:axId val="579718272"/>
        <c:scaling>
          <c:orientation val="minMax"/>
        </c:scaling>
        <c:delete val="0"/>
        <c:axPos val="b"/>
        <c:numFmt formatCode="General" sourceLinked="1"/>
        <c:majorTickMark val="out"/>
        <c:minorTickMark val="none"/>
        <c:tickLblPos val="nextTo"/>
        <c:txPr>
          <a:bodyPr/>
          <a:lstStyle/>
          <a:p>
            <a:pPr>
              <a:defRPr sz="900"/>
            </a:pPr>
            <a:endParaRPr lang="fr-FR"/>
          </a:p>
        </c:txPr>
        <c:crossAx val="579719360"/>
        <c:crosses val="autoZero"/>
        <c:auto val="1"/>
        <c:lblAlgn val="ctr"/>
        <c:lblOffset val="100"/>
        <c:noMultiLvlLbl val="0"/>
      </c:catAx>
      <c:valAx>
        <c:axId val="579719360"/>
        <c:scaling>
          <c:orientation val="minMax"/>
          <c:max val="115"/>
          <c:min val="65"/>
        </c:scaling>
        <c:delete val="0"/>
        <c:axPos val="l"/>
        <c:majorGridlines>
          <c:spPr>
            <a:ln>
              <a:prstDash val="sysDot"/>
            </a:ln>
          </c:spPr>
        </c:majorGridlines>
        <c:numFmt formatCode="0" sourceLinked="0"/>
        <c:majorTickMark val="out"/>
        <c:minorTickMark val="none"/>
        <c:tickLblPos val="nextTo"/>
        <c:crossAx val="579718272"/>
        <c:crosses val="autoZero"/>
        <c:crossBetween val="between"/>
      </c:valAx>
    </c:plotArea>
    <c:legend>
      <c:legendPos val="r"/>
      <c:layout>
        <c:manualLayout>
          <c:xMode val="edge"/>
          <c:yMode val="edge"/>
          <c:x val="0.60465910973910797"/>
          <c:y val="0.10919181977252852"/>
          <c:w val="0.38981152687168974"/>
          <c:h val="0.86902855630441156"/>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0"/>
          <c:order val="0"/>
          <c:tx>
            <c:strRef>
              <c:f>'DF RF Evol'!$A$7</c:f>
              <c:strCache>
                <c:ptCount val="1"/>
                <c:pt idx="0">
                  <c:v>Subventions reçues et participations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Evol'!$B$7:$I$7</c:f>
              <c:numCache>
                <c:formatCode>0.0</c:formatCode>
                <c:ptCount val="8"/>
                <c:pt idx="0">
                  <c:v>100</c:v>
                </c:pt>
                <c:pt idx="1">
                  <c:v>108.98773432598827</c:v>
                </c:pt>
                <c:pt idx="2">
                  <c:v>112.52403485121684</c:v>
                </c:pt>
                <c:pt idx="3">
                  <c:v>126.66445198985829</c:v>
                </c:pt>
                <c:pt idx="4">
                  <c:v>118.9339369293446</c:v>
                </c:pt>
                <c:pt idx="5">
                  <c:v>121.35920753497696</c:v>
                </c:pt>
                <c:pt idx="6">
                  <c:v>128.63703358036844</c:v>
                </c:pt>
                <c:pt idx="7">
                  <c:v>136.1085303490143</c:v>
                </c:pt>
              </c:numCache>
            </c:numRef>
          </c:val>
          <c:smooth val="0"/>
        </c:ser>
        <c:ser>
          <c:idx val="1"/>
          <c:order val="1"/>
          <c:tx>
            <c:strRef>
              <c:f>'DF RF Evol'!$A$8</c:f>
              <c:strCache>
                <c:ptCount val="1"/>
                <c:pt idx="0">
                  <c:v>Impôts et taxes</c:v>
                </c:pt>
              </c:strCache>
            </c:strRef>
          </c:tx>
          <c:spPr>
            <a:ln w="25400">
              <a:solidFill>
                <a:schemeClr val="tx2">
                  <a:lumMod val="60000"/>
                  <a:lumOff val="40000"/>
                </a:schemeClr>
              </a:solidFill>
              <a:prstDash val="solid"/>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Evol'!$B$8:$I$8</c:f>
              <c:numCache>
                <c:formatCode>0.0</c:formatCode>
                <c:ptCount val="8"/>
                <c:pt idx="0">
                  <c:v>100</c:v>
                </c:pt>
                <c:pt idx="1">
                  <c:v>104.99799262212477</c:v>
                </c:pt>
                <c:pt idx="2">
                  <c:v>108.16588021037035</c:v>
                </c:pt>
                <c:pt idx="3">
                  <c:v>112.30461381432734</c:v>
                </c:pt>
                <c:pt idx="4">
                  <c:v>118.2403550366334</c:v>
                </c:pt>
                <c:pt idx="5">
                  <c:v>122.04069006064148</c:v>
                </c:pt>
                <c:pt idx="6">
                  <c:v>120.44119782746066</c:v>
                </c:pt>
                <c:pt idx="7">
                  <c:v>125.18709587842046</c:v>
                </c:pt>
              </c:numCache>
            </c:numRef>
          </c:val>
          <c:smooth val="0"/>
        </c:ser>
        <c:ser>
          <c:idx val="4"/>
          <c:order val="2"/>
          <c:tx>
            <c:strRef>
              <c:f>'DF RF Evol'!$A$9</c:f>
              <c:strCache>
                <c:ptCount val="1"/>
                <c:pt idx="0">
                  <c:v>Ventes de biens et services</c:v>
                </c:pt>
              </c:strCache>
            </c:strRef>
          </c:tx>
          <c:spPr>
            <a:ln w="25400">
              <a:solidFill>
                <a:schemeClr val="tx1"/>
              </a:solidFill>
              <a:prstDash val="sysDash"/>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Evol'!$B$9:$I$9</c:f>
              <c:numCache>
                <c:formatCode>0.0</c:formatCode>
                <c:ptCount val="8"/>
                <c:pt idx="0">
                  <c:v>100</c:v>
                </c:pt>
                <c:pt idx="1">
                  <c:v>104.69865369960414</c:v>
                </c:pt>
                <c:pt idx="2">
                  <c:v>109.01975297357689</c:v>
                </c:pt>
                <c:pt idx="3">
                  <c:v>113.48078601606994</c:v>
                </c:pt>
                <c:pt idx="4">
                  <c:v>120.96120825038489</c:v>
                </c:pt>
                <c:pt idx="5">
                  <c:v>126.21746406866411</c:v>
                </c:pt>
                <c:pt idx="6">
                  <c:v>105.05124215853064</c:v>
                </c:pt>
                <c:pt idx="7">
                  <c:v>119.60055814289693</c:v>
                </c:pt>
              </c:numCache>
            </c:numRef>
          </c:val>
          <c:smooth val="0"/>
        </c:ser>
        <c:ser>
          <c:idx val="5"/>
          <c:order val="3"/>
          <c:tx>
            <c:strRef>
              <c:f>'DF RF Evol'!$A$11</c:f>
              <c:strCache>
                <c:ptCount val="1"/>
                <c:pt idx="0">
                  <c:v>Autres recettes</c:v>
                </c:pt>
              </c:strCache>
            </c:strRef>
          </c:tx>
          <c:spPr>
            <a:ln w="19050">
              <a:solidFill>
                <a:schemeClr val="accent5">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Evol'!$B$11:$I$11</c:f>
              <c:numCache>
                <c:formatCode>0.0</c:formatCode>
                <c:ptCount val="8"/>
                <c:pt idx="0">
                  <c:v>100</c:v>
                </c:pt>
                <c:pt idx="1">
                  <c:v>96.778300933681834</c:v>
                </c:pt>
                <c:pt idx="2">
                  <c:v>99.494106483157921</c:v>
                </c:pt>
                <c:pt idx="3">
                  <c:v>102.65822381484097</c:v>
                </c:pt>
                <c:pt idx="4">
                  <c:v>95.381654119684683</c:v>
                </c:pt>
                <c:pt idx="5">
                  <c:v>95.421186876257863</c:v>
                </c:pt>
                <c:pt idx="6">
                  <c:v>85.921651843523478</c:v>
                </c:pt>
                <c:pt idx="7">
                  <c:v>96.126788453382133</c:v>
                </c:pt>
              </c:numCache>
            </c:numRef>
          </c:val>
          <c:smooth val="0"/>
        </c:ser>
        <c:ser>
          <c:idx val="3"/>
          <c:order val="4"/>
          <c:tx>
            <c:strRef>
              <c:f>'DF RF Evol'!$A$12</c:f>
              <c:strCache>
                <c:ptCount val="1"/>
                <c:pt idx="0">
                  <c:v>Concours de l'État</c:v>
                </c:pt>
              </c:strCache>
            </c:strRef>
          </c:tx>
          <c:spPr>
            <a:ln>
              <a:solidFill>
                <a:schemeClr val="accent1">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Evol'!$B$12:$I$12</c:f>
              <c:numCache>
                <c:formatCode>0.0</c:formatCode>
                <c:ptCount val="8"/>
                <c:pt idx="0">
                  <c:v>100</c:v>
                </c:pt>
                <c:pt idx="1">
                  <c:v>90.996988328884484</c:v>
                </c:pt>
                <c:pt idx="2">
                  <c:v>83.676288974562169</c:v>
                </c:pt>
                <c:pt idx="3">
                  <c:v>79.023048213912531</c:v>
                </c:pt>
                <c:pt idx="4">
                  <c:v>70.44832999161774</c:v>
                </c:pt>
                <c:pt idx="5">
                  <c:v>70.822441968164057</c:v>
                </c:pt>
                <c:pt idx="6">
                  <c:v>70.94207182898316</c:v>
                </c:pt>
                <c:pt idx="7">
                  <c:v>74.913822266904461</c:v>
                </c:pt>
              </c:numCache>
            </c:numRef>
          </c:val>
          <c:smooth val="0"/>
        </c:ser>
        <c:dLbls>
          <c:showLegendKey val="0"/>
          <c:showVal val="0"/>
          <c:showCatName val="0"/>
          <c:showSerName val="0"/>
          <c:showPercent val="0"/>
          <c:showBubbleSize val="0"/>
        </c:dLbls>
        <c:marker val="1"/>
        <c:smooth val="0"/>
        <c:axId val="521561824"/>
        <c:axId val="521562912"/>
      </c:lineChart>
      <c:catAx>
        <c:axId val="521561824"/>
        <c:scaling>
          <c:orientation val="minMax"/>
        </c:scaling>
        <c:delete val="0"/>
        <c:axPos val="b"/>
        <c:numFmt formatCode="General" sourceLinked="1"/>
        <c:majorTickMark val="out"/>
        <c:minorTickMark val="none"/>
        <c:tickLblPos val="nextTo"/>
        <c:txPr>
          <a:bodyPr/>
          <a:lstStyle/>
          <a:p>
            <a:pPr>
              <a:defRPr sz="900"/>
            </a:pPr>
            <a:endParaRPr lang="fr-FR"/>
          </a:p>
        </c:txPr>
        <c:crossAx val="521562912"/>
        <c:crosses val="autoZero"/>
        <c:auto val="1"/>
        <c:lblAlgn val="ctr"/>
        <c:lblOffset val="100"/>
        <c:noMultiLvlLbl val="0"/>
      </c:catAx>
      <c:valAx>
        <c:axId val="521562912"/>
        <c:scaling>
          <c:orientation val="minMax"/>
          <c:max val="140"/>
          <c:min val="60"/>
        </c:scaling>
        <c:delete val="0"/>
        <c:axPos val="l"/>
        <c:majorGridlines>
          <c:spPr>
            <a:ln>
              <a:prstDash val="sysDot"/>
            </a:ln>
          </c:spPr>
        </c:majorGridlines>
        <c:numFmt formatCode="0" sourceLinked="0"/>
        <c:majorTickMark val="out"/>
        <c:minorTickMark val="none"/>
        <c:tickLblPos val="nextTo"/>
        <c:crossAx val="521561824"/>
        <c:crosses val="autoZero"/>
        <c:crossBetween val="between"/>
      </c:valAx>
    </c:plotArea>
    <c:legend>
      <c:legendPos val="r"/>
      <c:layout>
        <c:manualLayout>
          <c:xMode val="edge"/>
          <c:yMode val="edge"/>
          <c:x val="0.62625309686756447"/>
          <c:y val="8.6073699271345588E-2"/>
          <c:w val="0.36933156719895993"/>
          <c:h val="0.83691065692600697"/>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 Id="rId9"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8</xdr:col>
      <xdr:colOff>85091</xdr:colOff>
      <xdr:row>22</xdr:row>
      <xdr:rowOff>85725</xdr:rowOff>
    </xdr:from>
    <xdr:to>
      <xdr:col>14</xdr:col>
      <xdr:colOff>8890</xdr:colOff>
      <xdr:row>38</xdr:row>
      <xdr:rowOff>31750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502920</xdr:colOff>
      <xdr:row>69</xdr:row>
      <xdr:rowOff>85725</xdr:rowOff>
    </xdr:from>
    <xdr:to>
      <xdr:col>11</xdr:col>
      <xdr:colOff>520700</xdr:colOff>
      <xdr:row>85</xdr:row>
      <xdr:rowOff>19050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457200</xdr:colOff>
      <xdr:row>53</xdr:row>
      <xdr:rowOff>0</xdr:rowOff>
    </xdr:from>
    <xdr:to>
      <xdr:col>11</xdr:col>
      <xdr:colOff>327660</xdr:colOff>
      <xdr:row>68</xdr:row>
      <xdr:rowOff>123825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68580</xdr:colOff>
      <xdr:row>86</xdr:row>
      <xdr:rowOff>85725</xdr:rowOff>
    </xdr:from>
    <xdr:to>
      <xdr:col>11</xdr:col>
      <xdr:colOff>730249</xdr:colOff>
      <xdr:row>102</xdr:row>
      <xdr:rowOff>19050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476250</xdr:colOff>
      <xdr:row>36</xdr:row>
      <xdr:rowOff>177800</xdr:rowOff>
    </xdr:from>
    <xdr:to>
      <xdr:col>11</xdr:col>
      <xdr:colOff>400049</xdr:colOff>
      <xdr:row>52</xdr:row>
      <xdr:rowOff>123825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285750</xdr:colOff>
      <xdr:row>1</xdr:row>
      <xdr:rowOff>31750</xdr:rowOff>
    </xdr:from>
    <xdr:to>
      <xdr:col>16</xdr:col>
      <xdr:colOff>368300</xdr:colOff>
      <xdr:row>22</xdr:row>
      <xdr:rowOff>171450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103</xdr:row>
      <xdr:rowOff>0</xdr:rowOff>
    </xdr:from>
    <xdr:to>
      <xdr:col>11</xdr:col>
      <xdr:colOff>661669</xdr:colOff>
      <xdr:row>118</xdr:row>
      <xdr:rowOff>130175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0.4048</cdr:x>
      <cdr:y>0.01675</cdr:y>
    </cdr:from>
    <cdr:to>
      <cdr:x>0.7088</cdr:x>
      <cdr:y>0.12925</cdr:y>
    </cdr:to>
    <cdr:sp macro="" textlink="">
      <cdr:nvSpPr>
        <cdr:cNvPr id="3" name="ZoneTexte 2"/>
        <cdr:cNvSpPr txBox="1"/>
      </cdr:nvSpPr>
      <cdr:spPr>
        <a:xfrm xmlns:a="http://schemas.openxmlformats.org/drawingml/2006/main">
          <a:off x="1606550" y="44450"/>
          <a:ext cx="1206500" cy="298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Contrats aidés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dr:relSizeAnchor xmlns:cdr="http://schemas.openxmlformats.org/drawingml/2006/chartDrawing">
    <cdr:from>
      <cdr:x>0</cdr:x>
      <cdr:y>0.00694</cdr:y>
    </cdr:from>
    <cdr:to>
      <cdr:x>0.40187</cdr:x>
      <cdr:y>0.09357</cdr:y>
    </cdr:to>
    <cdr:sp macro="" textlink="">
      <cdr:nvSpPr>
        <cdr:cNvPr id="3" name="ZoneTexte 1"/>
        <cdr:cNvSpPr txBox="1"/>
      </cdr:nvSpPr>
      <cdr:spPr>
        <a:xfrm xmlns:a="http://schemas.openxmlformats.org/drawingml/2006/main">
          <a:off x="0" y="18368"/>
          <a:ext cx="1365250" cy="229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0.00694</cdr:y>
    </cdr:from>
    <cdr:to>
      <cdr:x>0.16028</cdr:x>
      <cdr:y>0.09117</cdr:y>
    </cdr:to>
    <cdr:sp macro="" textlink="">
      <cdr:nvSpPr>
        <cdr:cNvPr id="3" name="ZoneTexte 1"/>
        <cdr:cNvSpPr txBox="1"/>
      </cdr:nvSpPr>
      <cdr:spPr>
        <a:xfrm xmlns:a="http://schemas.openxmlformats.org/drawingml/2006/main">
          <a:off x="0" y="18368"/>
          <a:ext cx="584200" cy="2229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Md€</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0.3328</cdr:x>
      <cdr:y>0.01915</cdr:y>
    </cdr:from>
    <cdr:to>
      <cdr:x>0.6368</cdr:x>
      <cdr:y>0.13164</cdr:y>
    </cdr:to>
    <cdr:sp macro="" textlink="">
      <cdr:nvSpPr>
        <cdr:cNvPr id="3" name="ZoneTexte 1"/>
        <cdr:cNvSpPr txBox="1"/>
      </cdr:nvSpPr>
      <cdr:spPr>
        <a:xfrm xmlns:a="http://schemas.openxmlformats.org/drawingml/2006/main">
          <a:off x="1320800" y="50800"/>
          <a:ext cx="1206500" cy="298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Apprentis</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0.3328</cdr:x>
      <cdr:y>0.01915</cdr:y>
    </cdr:from>
    <cdr:to>
      <cdr:x>0.6368</cdr:x>
      <cdr:y>0.13164</cdr:y>
    </cdr:to>
    <cdr:sp macro="" textlink="">
      <cdr:nvSpPr>
        <cdr:cNvPr id="3" name="ZoneTexte 1"/>
        <cdr:cNvSpPr txBox="1"/>
      </cdr:nvSpPr>
      <cdr:spPr>
        <a:xfrm xmlns:a="http://schemas.openxmlformats.org/drawingml/2006/main">
          <a:off x="1320800" y="50800"/>
          <a:ext cx="1206500" cy="298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Apprentis</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85725</xdr:colOff>
      <xdr:row>3</xdr:row>
      <xdr:rowOff>66674</xdr:rowOff>
    </xdr:from>
    <xdr:to>
      <xdr:col>5</xdr:col>
      <xdr:colOff>1038225</xdr:colOff>
      <xdr:row>32</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0.00163</cdr:x>
      <cdr:y>0</cdr:y>
    </cdr:from>
    <cdr:to>
      <cdr:x>0.10371</cdr:x>
      <cdr:y>0.04005</cdr:y>
    </cdr:to>
    <cdr:sp macro="" textlink="">
      <cdr:nvSpPr>
        <cdr:cNvPr id="3" name="ZoneTexte 2"/>
        <cdr:cNvSpPr txBox="1"/>
      </cdr:nvSpPr>
      <cdr:spPr>
        <a:xfrm xmlns:a="http://schemas.openxmlformats.org/drawingml/2006/main">
          <a:off x="7620" y="0"/>
          <a:ext cx="476822" cy="224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1409700</xdr:colOff>
      <xdr:row>53</xdr:row>
      <xdr:rowOff>22225</xdr:rowOff>
    </xdr:from>
    <xdr:to>
      <xdr:col>5</xdr:col>
      <xdr:colOff>685801</xdr:colOff>
      <xdr:row>68</xdr:row>
      <xdr:rowOff>152400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8</xdr:row>
      <xdr:rowOff>57150</xdr:rowOff>
    </xdr:from>
    <xdr:to>
      <xdr:col>10</xdr:col>
      <xdr:colOff>0</xdr:colOff>
      <xdr:row>22</xdr:row>
      <xdr:rowOff>133350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108661</xdr:colOff>
      <xdr:row>8</xdr:row>
      <xdr:rowOff>40309</xdr:rowOff>
    </xdr:from>
    <xdr:to>
      <xdr:col>3</xdr:col>
      <xdr:colOff>251536</xdr:colOff>
      <xdr:row>22</xdr:row>
      <xdr:rowOff>116509</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431191</xdr:colOff>
      <xdr:row>8</xdr:row>
      <xdr:rowOff>88900</xdr:rowOff>
    </xdr:from>
    <xdr:to>
      <xdr:col>17</xdr:col>
      <xdr:colOff>307366</xdr:colOff>
      <xdr:row>22</xdr:row>
      <xdr:rowOff>165100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36</xdr:row>
      <xdr:rowOff>47625</xdr:rowOff>
    </xdr:from>
    <xdr:to>
      <xdr:col>20</xdr:col>
      <xdr:colOff>234950</xdr:colOff>
      <xdr:row>48</xdr:row>
      <xdr:rowOff>50800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444500</xdr:colOff>
      <xdr:row>36</xdr:row>
      <xdr:rowOff>82550</xdr:rowOff>
    </xdr:from>
    <xdr:to>
      <xdr:col>15</xdr:col>
      <xdr:colOff>688975</xdr:colOff>
      <xdr:row>48</xdr:row>
      <xdr:rowOff>85725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24</xdr:row>
      <xdr:rowOff>19050</xdr:rowOff>
    </xdr:from>
    <xdr:to>
      <xdr:col>20</xdr:col>
      <xdr:colOff>244475</xdr:colOff>
      <xdr:row>36</xdr:row>
      <xdr:rowOff>34925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438150</xdr:colOff>
      <xdr:row>24</xdr:row>
      <xdr:rowOff>12700</xdr:rowOff>
    </xdr:from>
    <xdr:to>
      <xdr:col>15</xdr:col>
      <xdr:colOff>682625</xdr:colOff>
      <xdr:row>36</xdr:row>
      <xdr:rowOff>28575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476250</xdr:colOff>
      <xdr:row>50</xdr:row>
      <xdr:rowOff>95250</xdr:rowOff>
    </xdr:from>
    <xdr:to>
      <xdr:col>15</xdr:col>
      <xdr:colOff>720725</xdr:colOff>
      <xdr:row>62</xdr:row>
      <xdr:rowOff>111125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0.13125</cdr:x>
      <cdr:y>0.08333</cdr:y>
    </cdr:to>
    <cdr:sp macro="" textlink="">
      <cdr:nvSpPr>
        <cdr:cNvPr id="2" name="ZoneTexte 1"/>
        <cdr:cNvSpPr txBox="1"/>
      </cdr:nvSpPr>
      <cdr:spPr>
        <a:xfrm xmlns:a="http://schemas.openxmlformats.org/drawingml/2006/main">
          <a:off x="0" y="0"/>
          <a:ext cx="607826" cy="21970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cdr:y>
    </cdr:from>
    <cdr:to>
      <cdr:x>0.16232</cdr:x>
      <cdr:y>0.07986</cdr:y>
    </cdr:to>
    <cdr:sp macro="" textlink="">
      <cdr:nvSpPr>
        <cdr:cNvPr id="2" name="ZoneTexte 1"/>
        <cdr:cNvSpPr txBox="1"/>
      </cdr:nvSpPr>
      <cdr:spPr>
        <a:xfrm xmlns:a="http://schemas.openxmlformats.org/drawingml/2006/main">
          <a:off x="0" y="0"/>
          <a:ext cx="53340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384174</xdr:colOff>
      <xdr:row>22</xdr:row>
      <xdr:rowOff>133350</xdr:rowOff>
    </xdr:from>
    <xdr:to>
      <xdr:col>14</xdr:col>
      <xdr:colOff>755649</xdr:colOff>
      <xdr:row>37</xdr:row>
      <xdr:rowOff>3175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88900</xdr:colOff>
      <xdr:row>2</xdr:row>
      <xdr:rowOff>152400</xdr:rowOff>
    </xdr:from>
    <xdr:to>
      <xdr:col>15</xdr:col>
      <xdr:colOff>355600</xdr:colOff>
      <xdr:row>17</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361950</xdr:colOff>
      <xdr:row>1</xdr:row>
      <xdr:rowOff>177800</xdr:rowOff>
    </xdr:from>
    <xdr:to>
      <xdr:col>20</xdr:col>
      <xdr:colOff>628650</xdr:colOff>
      <xdr:row>16</xdr:row>
      <xdr:rowOff>53975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22</xdr:row>
      <xdr:rowOff>0</xdr:rowOff>
    </xdr:from>
    <xdr:to>
      <xdr:col>20</xdr:col>
      <xdr:colOff>263525</xdr:colOff>
      <xdr:row>36</xdr:row>
      <xdr:rowOff>53975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40</xdr:row>
      <xdr:rowOff>82550</xdr:rowOff>
    </xdr:from>
    <xdr:to>
      <xdr:col>15</xdr:col>
      <xdr:colOff>266700</xdr:colOff>
      <xdr:row>54</xdr:row>
      <xdr:rowOff>136525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0.13125</cdr:x>
      <cdr:y>0.08333</cdr:y>
    </cdr:to>
    <cdr:sp macro="" textlink="">
      <cdr:nvSpPr>
        <cdr:cNvPr id="2" name="ZoneTexte 1"/>
        <cdr:cNvSpPr txBox="1"/>
      </cdr:nvSpPr>
      <cdr:spPr>
        <a:xfrm xmlns:a="http://schemas.openxmlformats.org/drawingml/2006/main">
          <a:off x="0" y="0"/>
          <a:ext cx="607826" cy="21970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0.35391</cdr:x>
      <cdr:y>0.08844</cdr:y>
    </cdr:to>
    <cdr:sp macro="" textlink="">
      <cdr:nvSpPr>
        <cdr:cNvPr id="2" name="ZoneTexte 1"/>
        <cdr:cNvSpPr txBox="1"/>
      </cdr:nvSpPr>
      <cdr:spPr>
        <a:xfrm xmlns:a="http://schemas.openxmlformats.org/drawingml/2006/main">
          <a:off x="0" y="0"/>
          <a:ext cx="1165240" cy="196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2015</a:t>
          </a: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2015</a:t>
          </a:r>
        </a:p>
      </cdr:txBody>
    </cdr:sp>
  </cdr:relSizeAnchor>
</c:userShapes>
</file>

<file path=xl/drawings/drawing25.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6.xml><?xml version="1.0" encoding="utf-8"?>
<xdr:wsDr xmlns:xdr="http://schemas.openxmlformats.org/drawingml/2006/spreadsheetDrawing" xmlns:a="http://schemas.openxmlformats.org/drawingml/2006/main">
  <xdr:twoCellAnchor>
    <xdr:from>
      <xdr:col>23</xdr:col>
      <xdr:colOff>171450</xdr:colOff>
      <xdr:row>13</xdr:row>
      <xdr:rowOff>101600</xdr:rowOff>
    </xdr:from>
    <xdr:to>
      <xdr:col>29</xdr:col>
      <xdr:colOff>336550</xdr:colOff>
      <xdr:row>32</xdr:row>
      <xdr:rowOff>165100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228600</xdr:colOff>
      <xdr:row>0</xdr:row>
      <xdr:rowOff>0</xdr:rowOff>
    </xdr:from>
    <xdr:to>
      <xdr:col>28</xdr:col>
      <xdr:colOff>0</xdr:colOff>
      <xdr:row>12</xdr:row>
      <xdr:rowOff>82550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685800</xdr:colOff>
      <xdr:row>11</xdr:row>
      <xdr:rowOff>0</xdr:rowOff>
    </xdr:from>
    <xdr:to>
      <xdr:col>6</xdr:col>
      <xdr:colOff>219075</xdr:colOff>
      <xdr:row>25</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317500</xdr:colOff>
      <xdr:row>9</xdr:row>
      <xdr:rowOff>146050</xdr:rowOff>
    </xdr:from>
    <xdr:to>
      <xdr:col>7</xdr:col>
      <xdr:colOff>290196</xdr:colOff>
      <xdr:row>24</xdr:row>
      <xdr:rowOff>30480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339725</xdr:colOff>
      <xdr:row>57</xdr:row>
      <xdr:rowOff>9525</xdr:rowOff>
    </xdr:from>
    <xdr:to>
      <xdr:col>11</xdr:col>
      <xdr:colOff>47625</xdr:colOff>
      <xdr:row>71</xdr:row>
      <xdr:rowOff>174625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203200</xdr:colOff>
      <xdr:row>34</xdr:row>
      <xdr:rowOff>101600</xdr:rowOff>
    </xdr:from>
    <xdr:to>
      <xdr:col>7</xdr:col>
      <xdr:colOff>175896</xdr:colOff>
      <xdr:row>48</xdr:row>
      <xdr:rowOff>170180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indice 100 en 2014</a:t>
          </a:r>
        </a:p>
      </cdr:txBody>
    </cdr:sp>
  </cdr:relSizeAnchor>
</c:userShapes>
</file>

<file path=xl/drawings/drawing30.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indice 100 en 2014</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en Md€</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Md€</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en M€</a:t>
          </a:r>
        </a:p>
      </cdr:txBody>
    </cdr:sp>
  </cdr:relSizeAnchor>
</c:userShapes>
</file>

<file path=xl/drawings/drawing8.xml><?xml version="1.0" encoding="utf-8"?>
<xdr:wsDr xmlns:xdr="http://schemas.openxmlformats.org/drawingml/2006/spreadsheetDrawing" xmlns:a="http://schemas.openxmlformats.org/drawingml/2006/main">
  <xdr:twoCellAnchor>
    <xdr:from>
      <xdr:col>15</xdr:col>
      <xdr:colOff>38100</xdr:colOff>
      <xdr:row>0</xdr:row>
      <xdr:rowOff>174625</xdr:rowOff>
    </xdr:from>
    <xdr:to>
      <xdr:col>19</xdr:col>
      <xdr:colOff>638175</xdr:colOff>
      <xdr:row>13</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688975</xdr:colOff>
      <xdr:row>14</xdr:row>
      <xdr:rowOff>95250</xdr:rowOff>
    </xdr:from>
    <xdr:to>
      <xdr:col>19</xdr:col>
      <xdr:colOff>527050</xdr:colOff>
      <xdr:row>27</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60325</xdr:colOff>
      <xdr:row>28</xdr:row>
      <xdr:rowOff>123825</xdr:rowOff>
    </xdr:from>
    <xdr:to>
      <xdr:col>15</xdr:col>
      <xdr:colOff>60325</xdr:colOff>
      <xdr:row>43</xdr:row>
      <xdr:rowOff>104775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xdr:row>
      <xdr:rowOff>0</xdr:rowOff>
    </xdr:from>
    <xdr:to>
      <xdr:col>7</xdr:col>
      <xdr:colOff>203200</xdr:colOff>
      <xdr:row>43</xdr:row>
      <xdr:rowOff>165100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358775</xdr:colOff>
      <xdr:row>39</xdr:row>
      <xdr:rowOff>174625</xdr:rowOff>
    </xdr:from>
    <xdr:to>
      <xdr:col>21</xdr:col>
      <xdr:colOff>358775</xdr:colOff>
      <xdr:row>52</xdr:row>
      <xdr:rowOff>149225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xdr:row>
      <xdr:rowOff>0</xdr:rowOff>
    </xdr:from>
    <xdr:to>
      <xdr:col>13</xdr:col>
      <xdr:colOff>600075</xdr:colOff>
      <xdr:row>13</xdr:row>
      <xdr:rowOff>76200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14</xdr:row>
      <xdr:rowOff>0</xdr:rowOff>
    </xdr:from>
    <xdr:to>
      <xdr:col>13</xdr:col>
      <xdr:colOff>600075</xdr:colOff>
      <xdr:row>27</xdr:row>
      <xdr:rowOff>47625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714375</xdr:colOff>
      <xdr:row>52</xdr:row>
      <xdr:rowOff>161925</xdr:rowOff>
    </xdr:from>
    <xdr:to>
      <xdr:col>6</xdr:col>
      <xdr:colOff>190500</xdr:colOff>
      <xdr:row>67</xdr:row>
      <xdr:rowOff>142875</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46</xdr:row>
      <xdr:rowOff>171450</xdr:rowOff>
    </xdr:from>
    <xdr:to>
      <xdr:col>15</xdr:col>
      <xdr:colOff>317500</xdr:colOff>
      <xdr:row>61</xdr:row>
      <xdr:rowOff>55880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101600</xdr:colOff>
      <xdr:row>16</xdr:row>
      <xdr:rowOff>127000</xdr:rowOff>
    </xdr:from>
    <xdr:to>
      <xdr:col>15</xdr:col>
      <xdr:colOff>95250</xdr:colOff>
      <xdr:row>30</xdr:row>
      <xdr:rowOff>182880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120650</xdr:colOff>
      <xdr:row>16</xdr:row>
      <xdr:rowOff>76200</xdr:rowOff>
    </xdr:from>
    <xdr:to>
      <xdr:col>19</xdr:col>
      <xdr:colOff>711200</xdr:colOff>
      <xdr:row>30</xdr:row>
      <xdr:rowOff>132080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463550</xdr:colOff>
      <xdr:row>31</xdr:row>
      <xdr:rowOff>177800</xdr:rowOff>
    </xdr:from>
    <xdr:to>
      <xdr:col>16</xdr:col>
      <xdr:colOff>19050</xdr:colOff>
      <xdr:row>46</xdr:row>
      <xdr:rowOff>55880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47</xdr:row>
      <xdr:rowOff>0</xdr:rowOff>
    </xdr:from>
    <xdr:to>
      <xdr:col>21</xdr:col>
      <xdr:colOff>158750</xdr:colOff>
      <xdr:row>61</xdr:row>
      <xdr:rowOff>74930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873125</xdr:colOff>
      <xdr:row>6</xdr:row>
      <xdr:rowOff>111125</xdr:rowOff>
    </xdr:from>
    <xdr:to>
      <xdr:col>8</xdr:col>
      <xdr:colOff>841375</xdr:colOff>
      <xdr:row>21</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873125</xdr:colOff>
      <xdr:row>6</xdr:row>
      <xdr:rowOff>111125</xdr:rowOff>
    </xdr:from>
    <xdr:to>
      <xdr:col>8</xdr:col>
      <xdr:colOff>841375</xdr:colOff>
      <xdr:row>21</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Publications/OFL/OFL2021/1-Vue%20d'ensemble/1_Figures_vue%20d'ensembl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 Capfi Dette TEB"/>
      <sheetName val="CapDes"/>
      <sheetName val=" Repartition CapDes"/>
      <sheetName val="Tx croiss"/>
      <sheetName val="FP statut"/>
      <sheetName val="Impots"/>
      <sheetName val="G encadré"/>
      <sheetName val="DF RF Evol"/>
      <sheetName val="Tx croiss Niv"/>
    </sheetNames>
    <sheetDataSet>
      <sheetData sheetId="0"/>
      <sheetData sheetId="1"/>
      <sheetData sheetId="2"/>
      <sheetData sheetId="3"/>
      <sheetData sheetId="4"/>
      <sheetData sheetId="5"/>
      <sheetData sheetId="6"/>
      <sheetData sheetId="7">
        <row r="54">
          <cell r="B54">
            <v>2014</v>
          </cell>
          <cell r="C54">
            <v>2015</v>
          </cell>
          <cell r="D54">
            <v>2016</v>
          </cell>
          <cell r="E54">
            <v>2017</v>
          </cell>
          <cell r="F54">
            <v>2018</v>
          </cell>
          <cell r="G54">
            <v>2019</v>
          </cell>
          <cell r="H54">
            <v>2020</v>
          </cell>
        </row>
        <row r="55">
          <cell r="A55" t="str">
            <v>Budgets principaux</v>
          </cell>
          <cell r="B55">
            <v>-4.3297471820000002</v>
          </cell>
          <cell r="C55">
            <v>0.94734729900000003</v>
          </cell>
          <cell r="D55">
            <v>1.745419034</v>
          </cell>
          <cell r="E55">
            <v>0.89289380499999993</v>
          </cell>
          <cell r="F55">
            <v>2.113231715</v>
          </cell>
          <cell r="G55">
            <v>4.4903254000000059E-2</v>
          </cell>
          <cell r="H55">
            <v>-0.48850984099999994</v>
          </cell>
        </row>
        <row r="56">
          <cell r="A56" t="str">
            <v>Comptes consolidés</v>
          </cell>
          <cell r="B56">
            <v>-4.9050959699999996</v>
          </cell>
          <cell r="C56">
            <v>1.5503295939999999</v>
          </cell>
          <cell r="D56">
            <v>3.018136309</v>
          </cell>
          <cell r="E56">
            <v>1.3974654580000001</v>
          </cell>
          <cell r="F56">
            <v>2.133895501</v>
          </cell>
          <cell r="G56">
            <v>-0.794255822</v>
          </cell>
          <cell r="H56">
            <v>-0.52335347399999999</v>
          </cell>
        </row>
      </sheetData>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workbookViewId="0">
      <selection activeCell="R16" sqref="R16"/>
    </sheetView>
  </sheetViews>
  <sheetFormatPr baseColWidth="10" defaultRowHeight="15"/>
  <cols>
    <col min="1" max="1" width="18" customWidth="1"/>
    <col min="2" max="5" width="10" customWidth="1"/>
  </cols>
  <sheetData>
    <row r="1" spans="1:5">
      <c r="A1" s="66" t="s">
        <v>73</v>
      </c>
      <c r="B1" s="3"/>
      <c r="C1" s="3"/>
      <c r="D1" s="3"/>
      <c r="E1" s="3"/>
    </row>
    <row r="2" spans="1:5">
      <c r="A2" s="1"/>
      <c r="B2" s="2">
        <v>2018</v>
      </c>
      <c r="C2" s="2">
        <v>2019</v>
      </c>
      <c r="D2" s="2">
        <v>2020</v>
      </c>
      <c r="E2" s="2">
        <v>2021</v>
      </c>
    </row>
    <row r="3" spans="1:5">
      <c r="A3" s="63" t="s">
        <v>2</v>
      </c>
      <c r="B3" s="8">
        <v>3.0583465158158241E-3</v>
      </c>
      <c r="C3" s="8">
        <v>1.2749570365476082E-2</v>
      </c>
      <c r="D3" s="8">
        <v>2.3947903687615568E-3</v>
      </c>
      <c r="E3" s="8">
        <v>2.3797740895072028E-2</v>
      </c>
    </row>
    <row r="4" spans="1:5">
      <c r="A4" s="64" t="s">
        <v>3</v>
      </c>
      <c r="B4" s="9">
        <v>1.082666565839463E-2</v>
      </c>
      <c r="C4" s="9">
        <v>2.6375129509028428E-2</v>
      </c>
      <c r="D4" s="9">
        <v>-1.7065867291819026E-2</v>
      </c>
      <c r="E4" s="9">
        <v>4.9903459263834105E-2</v>
      </c>
    </row>
    <row r="5" spans="1:5">
      <c r="A5" s="10" t="s">
        <v>16</v>
      </c>
      <c r="B5" s="8">
        <v>5.5758652004629372E-2</v>
      </c>
      <c r="C5" s="8">
        <v>0.10125144041403566</v>
      </c>
      <c r="D5" s="8">
        <v>-0.11541333838646284</v>
      </c>
      <c r="E5" s="8">
        <v>0.19940296159548532</v>
      </c>
    </row>
    <row r="6" spans="1:5">
      <c r="A6" s="65" t="s">
        <v>72</v>
      </c>
      <c r="B6" s="8">
        <v>5.2145500454542804E-2</v>
      </c>
      <c r="C6" s="8">
        <v>0.13729181402043111</v>
      </c>
      <c r="D6" s="8">
        <v>-5.5910653734339455E-2</v>
      </c>
      <c r="E6" s="8">
        <v>5.2778867715105093E-2</v>
      </c>
    </row>
    <row r="7" spans="1:5">
      <c r="A7" s="11" t="s">
        <v>15</v>
      </c>
      <c r="B7" s="9">
        <v>0.10696498216810846</v>
      </c>
      <c r="C7" s="9">
        <v>8.0302122654883012E-2</v>
      </c>
      <c r="D7" s="9">
        <v>-1.6376933581272901E-2</v>
      </c>
      <c r="E7" s="9">
        <v>4.0434401532279507E-2</v>
      </c>
    </row>
    <row r="8" spans="1:5">
      <c r="A8" s="11" t="s">
        <v>17</v>
      </c>
      <c r="B8" s="9">
        <v>1.4724772848235812E-3</v>
      </c>
      <c r="C8" s="9">
        <v>-1.9416086512471509E-3</v>
      </c>
      <c r="D8" s="9">
        <v>3.3313534209800544E-2</v>
      </c>
      <c r="E8" s="9">
        <v>1.7106489215857446E-2</v>
      </c>
    </row>
    <row r="22" spans="1:5" ht="15.75">
      <c r="A22" s="27"/>
    </row>
    <row r="24" spans="1:5">
      <c r="A24" s="6" t="s">
        <v>18</v>
      </c>
    </row>
    <row r="25" spans="1:5">
      <c r="A25" s="6" t="s">
        <v>20</v>
      </c>
    </row>
    <row r="26" spans="1:5">
      <c r="A26" s="20"/>
      <c r="B26" s="144">
        <v>2018</v>
      </c>
      <c r="C26" s="144">
        <v>2019</v>
      </c>
      <c r="D26" s="144">
        <v>2020</v>
      </c>
      <c r="E26" s="144">
        <v>2021</v>
      </c>
    </row>
    <row r="27" spans="1:5">
      <c r="A27" s="20" t="s">
        <v>0</v>
      </c>
      <c r="B27" s="67">
        <v>3.0583465158158241E-3</v>
      </c>
      <c r="C27" s="67">
        <v>1.2749570365476082E-2</v>
      </c>
      <c r="D27" s="67">
        <v>2.3947903687615568E-3</v>
      </c>
      <c r="E27" s="67">
        <v>2.3797740895072028E-2</v>
      </c>
    </row>
    <row r="28" spans="1:5">
      <c r="A28" s="20" t="s">
        <v>6</v>
      </c>
      <c r="B28" s="67">
        <v>-5.3781301859335828E-3</v>
      </c>
      <c r="C28" s="67">
        <v>8.8786638647930793E-3</v>
      </c>
      <c r="D28" s="67">
        <v>-7.5503036811923607E-3</v>
      </c>
      <c r="E28" s="67">
        <v>2.7092794307635337E-2</v>
      </c>
    </row>
    <row r="29" spans="1:5">
      <c r="A29" s="20" t="s">
        <v>4</v>
      </c>
      <c r="B29" s="67">
        <v>2.685055697151828E-2</v>
      </c>
      <c r="C29" s="67">
        <v>2.4413211610051944E-2</v>
      </c>
      <c r="D29" s="67">
        <v>2.513218489155622E-2</v>
      </c>
      <c r="E29" s="67">
        <v>2.7203992066699545E-2</v>
      </c>
    </row>
    <row r="30" spans="1:5">
      <c r="A30" s="20" t="s">
        <v>1</v>
      </c>
      <c r="B30" s="67">
        <v>-8.479543953943347E-3</v>
      </c>
      <c r="C30" s="67">
        <v>1.3172019855950179E-2</v>
      </c>
      <c r="D30" s="67">
        <v>1.8253135749913607E-2</v>
      </c>
      <c r="E30" s="67">
        <v>1.4076871739387542E-2</v>
      </c>
    </row>
    <row r="31" spans="1:5">
      <c r="A31" s="20" t="s">
        <v>37</v>
      </c>
      <c r="B31" s="67">
        <v>3.4951656231209771E-2</v>
      </c>
      <c r="C31" s="67">
        <v>1.2440950517514482E-2</v>
      </c>
      <c r="D31" s="67">
        <v>-3.2291864382272273E-2</v>
      </c>
      <c r="E31" s="67">
        <v>3.4536028291282328E-2</v>
      </c>
    </row>
    <row r="32" spans="1:5" ht="15.75">
      <c r="A32" s="20"/>
      <c r="B32" s="18"/>
      <c r="C32" s="19"/>
      <c r="D32" s="18"/>
      <c r="E32" s="19"/>
    </row>
    <row r="33" spans="1:8" ht="15.75">
      <c r="A33" s="5" t="s">
        <v>34</v>
      </c>
    </row>
    <row r="36" spans="1:8" ht="15.75">
      <c r="H36" s="5"/>
    </row>
    <row r="39" spans="1:8">
      <c r="A39" s="6" t="s">
        <v>43</v>
      </c>
    </row>
    <row r="40" spans="1:8">
      <c r="A40" s="6" t="s">
        <v>20</v>
      </c>
    </row>
    <row r="41" spans="1:8">
      <c r="A41" s="20"/>
      <c r="B41" s="144">
        <v>2018</v>
      </c>
      <c r="C41" s="144">
        <v>2019</v>
      </c>
      <c r="D41" s="144">
        <v>2020</v>
      </c>
      <c r="E41" s="144">
        <v>2021</v>
      </c>
    </row>
    <row r="42" spans="1:8">
      <c r="A42" s="20" t="s">
        <v>0</v>
      </c>
      <c r="B42" s="67">
        <v>1.082666565839463E-2</v>
      </c>
      <c r="C42" s="67">
        <v>2.6375129509028428E-2</v>
      </c>
      <c r="D42" s="67">
        <v>-1.7065867291819026E-2</v>
      </c>
      <c r="E42" s="67">
        <v>4.9903459263834105E-2</v>
      </c>
    </row>
    <row r="43" spans="1:8">
      <c r="A43" s="20" t="s">
        <v>6</v>
      </c>
      <c r="B43" s="67">
        <v>7.8823843905888591E-3</v>
      </c>
      <c r="C43" s="67">
        <v>1.5228408936042159E-2</v>
      </c>
      <c r="D43" s="67">
        <v>-1.8044953348167581E-2</v>
      </c>
      <c r="E43" s="67">
        <v>3.7576551182810114E-2</v>
      </c>
    </row>
    <row r="44" spans="1:8">
      <c r="A44" s="20" t="s">
        <v>4</v>
      </c>
      <c r="B44" s="67">
        <v>3.1389970047582372E-2</v>
      </c>
      <c r="C44" s="67">
        <v>3.5656497924316577E-2</v>
      </c>
      <c r="D44" s="67">
        <v>9.6542076498642437E-3</v>
      </c>
      <c r="E44" s="67">
        <v>4.5308800140320349E-2</v>
      </c>
    </row>
    <row r="45" spans="1:8">
      <c r="A45" s="20" t="s">
        <v>1</v>
      </c>
      <c r="B45" s="67">
        <v>-7.2821318218377895E-3</v>
      </c>
      <c r="C45" s="67">
        <v>3.2205614448663544E-2</v>
      </c>
      <c r="D45" s="67">
        <v>-4.0419483128532052E-3</v>
      </c>
      <c r="E45" s="67">
        <v>6.5905391784607747E-2</v>
      </c>
    </row>
    <row r="46" spans="1:8">
      <c r="A46" s="20" t="s">
        <v>37</v>
      </c>
      <c r="B46" s="67">
        <v>4.1777328995290297E-2</v>
      </c>
      <c r="C46" s="67">
        <v>3.506929778166934E-2</v>
      </c>
      <c r="D46" s="67">
        <v>-7.3070361713576726E-2</v>
      </c>
      <c r="E46" s="67">
        <v>5.4231675684175196E-2</v>
      </c>
    </row>
    <row r="47" spans="1:8" ht="15.75">
      <c r="A47" s="20"/>
      <c r="B47" s="18"/>
      <c r="C47" s="19"/>
      <c r="D47" s="18"/>
      <c r="E47" s="19"/>
    </row>
    <row r="48" spans="1:8" ht="15.75">
      <c r="A48" s="5" t="s">
        <v>34</v>
      </c>
    </row>
    <row r="53" spans="1:6" ht="15.75">
      <c r="A53" s="27"/>
    </row>
    <row r="54" spans="1:6">
      <c r="A54" t="s">
        <v>24</v>
      </c>
    </row>
    <row r="55" spans="1:6">
      <c r="A55" s="20"/>
      <c r="B55" s="144">
        <v>2018</v>
      </c>
      <c r="C55" s="144">
        <v>2019</v>
      </c>
      <c r="D55" s="144">
        <v>2020</v>
      </c>
      <c r="E55" s="144">
        <v>2021</v>
      </c>
      <c r="F55" s="34"/>
    </row>
    <row r="56" spans="1:6">
      <c r="A56" s="20" t="s">
        <v>0</v>
      </c>
      <c r="B56" s="67">
        <v>5.5758652004629372E-2</v>
      </c>
      <c r="C56" s="67">
        <v>0.10125144041403566</v>
      </c>
      <c r="D56" s="67">
        <v>-0.11541333838646284</v>
      </c>
      <c r="E56" s="67">
        <v>0.19940296159548532</v>
      </c>
    </row>
    <row r="57" spans="1:6">
      <c r="A57" s="20" t="s">
        <v>6</v>
      </c>
      <c r="B57" s="67">
        <v>8.7404155441862974E-2</v>
      </c>
      <c r="C57" s="67">
        <v>4.9153841265906495E-2</v>
      </c>
      <c r="D57" s="67">
        <v>-7.4875632490627786E-2</v>
      </c>
      <c r="E57" s="67">
        <v>9.8479766985523298E-2</v>
      </c>
    </row>
    <row r="58" spans="1:6">
      <c r="A58" s="20" t="s">
        <v>4</v>
      </c>
      <c r="B58" s="67">
        <v>5.2674583836055833E-2</v>
      </c>
      <c r="C58" s="67">
        <v>8.7081278803027962E-2</v>
      </c>
      <c r="D58" s="67">
        <v>-5.7058187986426034E-2</v>
      </c>
      <c r="E58" s="67">
        <v>0.13014500520802441</v>
      </c>
    </row>
    <row r="59" spans="1:6">
      <c r="A59" s="20" t="s">
        <v>1</v>
      </c>
      <c r="B59" s="67">
        <v>1.6201170844380997E-3</v>
      </c>
      <c r="C59" s="67">
        <v>0.16651449400727625</v>
      </c>
      <c r="D59" s="67">
        <v>-0.14068453484598464</v>
      </c>
      <c r="E59" s="67">
        <v>0.44230476902004279</v>
      </c>
    </row>
    <row r="60" spans="1:6">
      <c r="A60" s="20" t="s">
        <v>37</v>
      </c>
      <c r="B60" s="67">
        <v>6.9063955801176302E-2</v>
      </c>
      <c r="C60" s="67">
        <v>0.12285281523774771</v>
      </c>
      <c r="D60" s="67">
        <v>-0.21570934411541876</v>
      </c>
      <c r="E60" s="67">
        <v>0.13923670562542334</v>
      </c>
    </row>
    <row r="61" spans="1:6" ht="15.75">
      <c r="A61" s="20"/>
      <c r="B61" s="18"/>
      <c r="C61" s="18"/>
      <c r="D61" s="18"/>
      <c r="E61" s="18"/>
    </row>
    <row r="70" spans="1:6" ht="15.75">
      <c r="A70" s="27"/>
    </row>
    <row r="71" spans="1:6">
      <c r="A71" t="s">
        <v>23</v>
      </c>
    </row>
    <row r="72" spans="1:6">
      <c r="A72" s="20"/>
      <c r="B72" s="144">
        <v>2018</v>
      </c>
      <c r="C72" s="144">
        <v>2019</v>
      </c>
      <c r="D72" s="144">
        <v>2020</v>
      </c>
      <c r="E72" s="144">
        <v>2021</v>
      </c>
      <c r="F72" s="34"/>
    </row>
    <row r="73" spans="1:6">
      <c r="A73" s="20" t="s">
        <v>0</v>
      </c>
      <c r="B73" s="67">
        <v>5.2145500454542804E-2</v>
      </c>
      <c r="C73" s="67">
        <v>0.13729181402043111</v>
      </c>
      <c r="D73" s="67">
        <v>-5.5910653734339455E-2</v>
      </c>
      <c r="E73" s="67">
        <v>5.2778867715105093E-2</v>
      </c>
    </row>
    <row r="74" spans="1:6">
      <c r="A74" s="20" t="s">
        <v>6</v>
      </c>
      <c r="B74" s="67">
        <v>5.8990861114610382E-2</v>
      </c>
      <c r="C74" s="67">
        <v>0.13617028338389736</v>
      </c>
      <c r="D74" s="67">
        <v>-0.1634791920322568</v>
      </c>
      <c r="E74" s="67">
        <v>6.0484933626294923E-2</v>
      </c>
    </row>
    <row r="75" spans="1:6">
      <c r="A75" s="20" t="s">
        <v>4</v>
      </c>
      <c r="B75" s="67">
        <v>7.8369375708166711E-2</v>
      </c>
      <c r="C75" s="67">
        <v>0.18076868620871189</v>
      </c>
      <c r="D75" s="67">
        <v>-6.9215316737653132E-2</v>
      </c>
      <c r="E75" s="67">
        <v>5.6098645844206985E-3</v>
      </c>
    </row>
    <row r="76" spans="1:6">
      <c r="A76" s="20" t="s">
        <v>1</v>
      </c>
      <c r="B76" s="67">
        <v>4.1395313848458626E-2</v>
      </c>
      <c r="C76" s="67">
        <v>0.13538432317736193</v>
      </c>
      <c r="D76" s="67">
        <v>9.553405127184611E-3</v>
      </c>
      <c r="E76" s="67">
        <v>9.4128027359416055E-2</v>
      </c>
    </row>
    <row r="77" spans="1:6">
      <c r="A77" s="20" t="s">
        <v>37</v>
      </c>
      <c r="B77" s="67">
        <v>2.5831274552831074E-2</v>
      </c>
      <c r="C77" s="67">
        <v>0.1054332413661454</v>
      </c>
      <c r="D77" s="67">
        <v>0.14249207934635488</v>
      </c>
      <c r="E77" s="67">
        <v>4.4103425084742964E-2</v>
      </c>
    </row>
    <row r="78" spans="1:6" ht="15.75">
      <c r="A78" s="20"/>
      <c r="B78" s="18"/>
      <c r="C78" s="18"/>
      <c r="D78" s="18"/>
      <c r="E78" s="18"/>
    </row>
    <row r="87" spans="1:5" ht="15.75">
      <c r="A87" s="27"/>
    </row>
    <row r="88" spans="1:5">
      <c r="A88" t="s">
        <v>25</v>
      </c>
    </row>
    <row r="89" spans="1:5">
      <c r="A89" s="20"/>
      <c r="B89" s="2">
        <v>2018</v>
      </c>
      <c r="C89" s="2">
        <v>2019</v>
      </c>
      <c r="D89" s="2">
        <v>2020</v>
      </c>
      <c r="E89" s="2">
        <v>2021</v>
      </c>
    </row>
    <row r="90" spans="1:5">
      <c r="A90" s="20" t="s">
        <v>0</v>
      </c>
      <c r="B90" s="67">
        <v>0.10696498216810846</v>
      </c>
      <c r="C90" s="67">
        <v>8.0302122654883012E-2</v>
      </c>
      <c r="D90" s="67">
        <v>-1.6376933581272901E-2</v>
      </c>
      <c r="E90" s="67">
        <v>4.0434401532279507E-2</v>
      </c>
    </row>
    <row r="91" spans="1:5">
      <c r="A91" s="20" t="s">
        <v>6</v>
      </c>
      <c r="B91" s="67">
        <v>0.10345085722883884</v>
      </c>
      <c r="C91" s="67">
        <v>4.8347505395424761E-2</v>
      </c>
      <c r="D91" s="67">
        <v>-6.3242889267828062E-2</v>
      </c>
      <c r="E91" s="67">
        <v>1.9086563947822155E-2</v>
      </c>
    </row>
    <row r="92" spans="1:5">
      <c r="A92" s="20" t="s">
        <v>4</v>
      </c>
      <c r="B92" s="67">
        <v>8.9580089464397439E-2</v>
      </c>
      <c r="C92" s="67">
        <v>0.16886721193505139</v>
      </c>
      <c r="D92" s="67">
        <v>-4.3773213712450354E-2</v>
      </c>
      <c r="E92" s="67">
        <v>0.11546467791136084</v>
      </c>
    </row>
    <row r="93" spans="1:5">
      <c r="A93" s="20" t="s">
        <v>1</v>
      </c>
      <c r="B93" s="67">
        <v>3.5997999633750499E-2</v>
      </c>
      <c r="C93" s="67">
        <v>0.11149461372395719</v>
      </c>
      <c r="D93" s="67">
        <v>-3.4714387366432065E-2</v>
      </c>
      <c r="E93" s="67">
        <v>7.503068127351753E-2</v>
      </c>
    </row>
    <row r="94" spans="1:5">
      <c r="A94" s="20" t="s">
        <v>37</v>
      </c>
      <c r="B94" s="67">
        <v>0.18734844120640282</v>
      </c>
      <c r="C94" s="67">
        <v>0.10119552933504505</v>
      </c>
      <c r="D94" s="67">
        <v>0.13903062962381285</v>
      </c>
      <c r="E94" s="67">
        <v>1.2011698747830479E-2</v>
      </c>
    </row>
    <row r="95" spans="1:5" ht="15.75">
      <c r="A95" s="20"/>
      <c r="B95" s="18"/>
      <c r="C95" s="18"/>
      <c r="D95" s="18"/>
      <c r="E95" s="18"/>
    </row>
    <row r="104" spans="1:5">
      <c r="A104" t="s">
        <v>272</v>
      </c>
    </row>
    <row r="105" spans="1:5">
      <c r="A105" s="20"/>
      <c r="B105" s="2">
        <v>2018</v>
      </c>
      <c r="C105" s="2">
        <v>2019</v>
      </c>
      <c r="D105" s="2">
        <v>2020</v>
      </c>
      <c r="E105" s="2">
        <v>2021</v>
      </c>
    </row>
    <row r="106" spans="1:5">
      <c r="A106" s="20" t="s">
        <v>0</v>
      </c>
      <c r="B106" s="67">
        <v>1.4724772848235812E-3</v>
      </c>
      <c r="C106" s="67">
        <v>-1.9416086512471509E-3</v>
      </c>
      <c r="D106" s="67">
        <v>3.3313534209800544E-2</v>
      </c>
      <c r="E106" s="67">
        <v>1.7106489215857446E-2</v>
      </c>
    </row>
    <row r="107" spans="1:5">
      <c r="A107" s="20" t="s">
        <v>6</v>
      </c>
      <c r="B107" s="228">
        <v>-4.0691042917673226E-3</v>
      </c>
      <c r="C107" s="67">
        <v>-5.1099150907447655E-3</v>
      </c>
      <c r="D107" s="228">
        <v>2.5949988588145345E-3</v>
      </c>
      <c r="E107" s="228">
        <v>-8.3024050834423768E-4</v>
      </c>
    </row>
    <row r="108" spans="1:5">
      <c r="A108" s="20" t="s">
        <v>4</v>
      </c>
      <c r="B108" s="67">
        <v>1.2060561171911566E-2</v>
      </c>
      <c r="C108" s="67">
        <v>2.2380898947716332E-2</v>
      </c>
      <c r="D108" s="67">
        <v>5.0686275432103578E-2</v>
      </c>
      <c r="E108" s="67">
        <v>3.297979819455521E-2</v>
      </c>
    </row>
    <row r="109" spans="1:5">
      <c r="A109" s="20" t="s">
        <v>1</v>
      </c>
      <c r="B109" s="67">
        <v>-1.8150385159291793E-2</v>
      </c>
      <c r="C109" s="67">
        <v>-2.5446494894133198E-2</v>
      </c>
      <c r="D109" s="67">
        <v>3.1965350986431273E-2</v>
      </c>
      <c r="E109" s="67">
        <v>-1.9266326488787899E-2</v>
      </c>
    </row>
    <row r="110" spans="1:5">
      <c r="A110" s="20" t="s">
        <v>37</v>
      </c>
      <c r="B110" s="67">
        <v>3.072710756043584E-2</v>
      </c>
      <c r="C110" s="67">
        <v>6.6192492080261456E-3</v>
      </c>
      <c r="D110" s="67">
        <v>8.9754105487291902E-2</v>
      </c>
      <c r="E110" s="67">
        <v>7.9718168465205297E-2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workbookViewId="0">
      <pane xSplit="1" ySplit="4" topLeftCell="B5" activePane="bottomRight" state="frozen"/>
      <selection pane="topRight" activeCell="B1" sqref="B1"/>
      <selection pane="bottomLeft" activeCell="A6" sqref="A6"/>
      <selection pane="bottomRight" activeCell="L17" sqref="L17"/>
    </sheetView>
  </sheetViews>
  <sheetFormatPr baseColWidth="10" defaultColWidth="11.42578125" defaultRowHeight="12.75"/>
  <cols>
    <col min="1" max="1" width="52.28515625" style="238" customWidth="1"/>
    <col min="2" max="2" width="10.5703125" style="238" customWidth="1"/>
    <col min="3" max="3" width="10.42578125" style="238" customWidth="1"/>
    <col min="4" max="4" width="10.5703125" style="238" customWidth="1"/>
    <col min="5" max="5" width="10.42578125" style="238" customWidth="1"/>
    <col min="6" max="6" width="10.5703125" style="238" customWidth="1"/>
    <col min="7" max="7" width="10.42578125" style="238" customWidth="1"/>
    <col min="8" max="8" width="10.5703125" style="238" customWidth="1"/>
    <col min="9" max="9" width="11.42578125" style="238"/>
    <col min="10" max="11" width="11.42578125" style="239"/>
    <col min="12" max="16384" width="11.42578125" style="238"/>
  </cols>
  <sheetData>
    <row r="1" spans="1:11" ht="15.75">
      <c r="A1" s="306" t="s">
        <v>314</v>
      </c>
      <c r="E1" s="240"/>
      <c r="F1" s="240"/>
      <c r="G1" s="240"/>
      <c r="H1" s="240"/>
    </row>
    <row r="2" spans="1:11">
      <c r="A2" s="307" t="s">
        <v>315</v>
      </c>
      <c r="B2" s="240"/>
      <c r="C2" s="240"/>
      <c r="D2" s="240"/>
      <c r="E2" s="240"/>
      <c r="F2" s="240"/>
      <c r="G2" s="240"/>
      <c r="H2" s="240"/>
    </row>
    <row r="3" spans="1:11">
      <c r="A3" s="241" t="s">
        <v>273</v>
      </c>
      <c r="B3" s="242"/>
      <c r="C3" s="242"/>
      <c r="D3" s="242"/>
      <c r="E3" s="242"/>
      <c r="F3" s="242"/>
      <c r="G3" s="243" t="s">
        <v>274</v>
      </c>
      <c r="H3" s="243"/>
    </row>
    <row r="4" spans="1:11" ht="27">
      <c r="A4" s="244" t="s">
        <v>97</v>
      </c>
      <c r="B4" s="245">
        <v>2018</v>
      </c>
      <c r="C4" s="2" t="s">
        <v>275</v>
      </c>
      <c r="D4" s="245">
        <v>2019</v>
      </c>
      <c r="E4" s="2" t="s">
        <v>276</v>
      </c>
      <c r="F4" s="246">
        <v>2020</v>
      </c>
      <c r="G4" s="2" t="s">
        <v>277</v>
      </c>
      <c r="H4" s="246">
        <v>2021</v>
      </c>
    </row>
    <row r="5" spans="1:11" s="250" customFormat="1">
      <c r="A5" s="247" t="s">
        <v>278</v>
      </c>
      <c r="B5" s="248">
        <v>172.49817954299999</v>
      </c>
      <c r="C5" s="249">
        <v>1.2749570365476082E-2</v>
      </c>
      <c r="D5" s="248">
        <v>174.69745722100001</v>
      </c>
      <c r="E5" s="249">
        <v>2.3947903687615568E-3</v>
      </c>
      <c r="F5" s="248">
        <v>175.115821009</v>
      </c>
      <c r="G5" s="249">
        <v>2.3797740895072028E-2</v>
      </c>
      <c r="H5" s="248">
        <v>179.28318194400001</v>
      </c>
      <c r="J5" s="251"/>
      <c r="K5" s="252"/>
    </row>
    <row r="6" spans="1:11" s="250" customFormat="1">
      <c r="A6" s="253" t="s">
        <v>8</v>
      </c>
      <c r="B6" s="254">
        <v>30.864586039999999</v>
      </c>
      <c r="C6" s="255">
        <v>2.5169248568350566E-2</v>
      </c>
      <c r="D6" s="254">
        <v>31.641424478000001</v>
      </c>
      <c r="E6" s="255">
        <v>-3.249065154177222E-2</v>
      </c>
      <c r="F6" s="254">
        <v>30.613373980999999</v>
      </c>
      <c r="G6" s="255">
        <v>5.5158955855307612E-2</v>
      </c>
      <c r="H6" s="254">
        <v>32.301975724999998</v>
      </c>
      <c r="J6" s="251"/>
      <c r="K6" s="252"/>
    </row>
    <row r="7" spans="1:11" s="250" customFormat="1">
      <c r="A7" s="253" t="s">
        <v>7</v>
      </c>
      <c r="B7" s="254">
        <v>62.952352371000003</v>
      </c>
      <c r="C7" s="255">
        <v>1.5481582614361056E-2</v>
      </c>
      <c r="D7" s="254">
        <v>63.926954414999997</v>
      </c>
      <c r="E7" s="255">
        <v>1.0711685677291083E-2</v>
      </c>
      <c r="F7" s="254">
        <v>64.611719856999997</v>
      </c>
      <c r="G7" s="255">
        <v>2.8571434997949563E-2</v>
      </c>
      <c r="H7" s="254">
        <v>66.457769411000001</v>
      </c>
      <c r="J7" s="251"/>
      <c r="K7" s="252"/>
    </row>
    <row r="8" spans="1:11" s="250" customFormat="1">
      <c r="A8" s="253" t="s">
        <v>9</v>
      </c>
      <c r="B8" s="254">
        <v>3.7411762080000002</v>
      </c>
      <c r="C8" s="255">
        <v>-5.3542461745496039E-2</v>
      </c>
      <c r="D8" s="254">
        <v>3.540864424</v>
      </c>
      <c r="E8" s="255">
        <v>-7.0032158339423667E-2</v>
      </c>
      <c r="F8" s="254">
        <v>3.2928900460000001</v>
      </c>
      <c r="G8" s="255">
        <v>-6.1559430520990999E-2</v>
      </c>
      <c r="H8" s="254">
        <v>3.0901816100000001</v>
      </c>
      <c r="J8" s="251"/>
      <c r="K8" s="252"/>
    </row>
    <row r="9" spans="1:11">
      <c r="A9" s="253" t="s">
        <v>10</v>
      </c>
      <c r="B9" s="254">
        <v>69.671228004</v>
      </c>
      <c r="C9" s="255">
        <v>1.245185438600549E-2</v>
      </c>
      <c r="D9" s="254">
        <v>70.538763990000007</v>
      </c>
      <c r="E9" s="255">
        <v>3.4084061925736542E-3</v>
      </c>
      <c r="F9" s="254">
        <v>70.779188750000003</v>
      </c>
      <c r="G9" s="255">
        <v>9.0695353017873348E-3</v>
      </c>
      <c r="H9" s="254">
        <v>71.421123101000006</v>
      </c>
      <c r="J9" s="251"/>
    </row>
    <row r="10" spans="1:11" s="250" customFormat="1">
      <c r="A10" s="253" t="s">
        <v>11</v>
      </c>
      <c r="B10" s="254">
        <v>5.268836919</v>
      </c>
      <c r="C10" s="255">
        <v>-4.1638602669379798E-2</v>
      </c>
      <c r="D10" s="254">
        <v>5.049449912</v>
      </c>
      <c r="E10" s="255">
        <v>0.15233312032108737</v>
      </c>
      <c r="F10" s="254">
        <v>5.8186483730000003</v>
      </c>
      <c r="G10" s="255">
        <v>3.3252348070698545E-2</v>
      </c>
      <c r="H10" s="254">
        <v>6.012132094</v>
      </c>
      <c r="J10" s="251"/>
      <c r="K10" s="252"/>
    </row>
    <row r="11" spans="1:11">
      <c r="A11" s="256" t="s">
        <v>279</v>
      </c>
      <c r="B11" s="257">
        <v>203.888403208</v>
      </c>
      <c r="C11" s="258">
        <v>2.6375129509028428E-2</v>
      </c>
      <c r="D11" s="257">
        <v>209.26598624799999</v>
      </c>
      <c r="E11" s="258">
        <v>-1.7065867291819026E-2</v>
      </c>
      <c r="F11" s="257">
        <v>205.69468069800001</v>
      </c>
      <c r="G11" s="258">
        <v>4.9903459263834105E-2</v>
      </c>
      <c r="H11" s="257">
        <v>215.95955681699999</v>
      </c>
      <c r="J11" s="259"/>
    </row>
    <row r="12" spans="1:11">
      <c r="A12" s="253" t="s">
        <v>12</v>
      </c>
      <c r="B12" s="254">
        <v>140.900503837</v>
      </c>
      <c r="C12" s="255">
        <v>3.2140761272499985E-2</v>
      </c>
      <c r="D12" s="254">
        <v>145.429153294</v>
      </c>
      <c r="E12" s="255">
        <v>-1.31062208218099E-2</v>
      </c>
      <c r="F12" s="254">
        <v>143.52312669700001</v>
      </c>
      <c r="G12" s="255">
        <v>3.9404274754545332E-2</v>
      </c>
      <c r="H12" s="254">
        <v>149.17855141499999</v>
      </c>
      <c r="J12" s="260"/>
    </row>
    <row r="13" spans="1:11">
      <c r="A13" s="261" t="s">
        <v>280</v>
      </c>
      <c r="B13" s="254">
        <v>86.509876911000006</v>
      </c>
      <c r="C13" s="255">
        <v>3.42218777752481E-2</v>
      </c>
      <c r="D13" s="254">
        <v>89.470407344999998</v>
      </c>
      <c r="E13" s="255">
        <v>1.850918811193436E-2</v>
      </c>
      <c r="F13" s="254">
        <v>91.126431944999993</v>
      </c>
      <c r="G13" s="255">
        <v>-0.35720107842745408</v>
      </c>
      <c r="H13" s="254">
        <v>58.575972180999997</v>
      </c>
    </row>
    <row r="14" spans="1:11" s="250" customFormat="1">
      <c r="A14" s="261" t="s">
        <v>281</v>
      </c>
      <c r="B14" s="254">
        <v>54.390626924999999</v>
      </c>
      <c r="C14" s="255">
        <v>2.8830684837707343E-2</v>
      </c>
      <c r="D14" s="254">
        <v>55.958745948000001</v>
      </c>
      <c r="E14" s="255">
        <v>-6.365495036843849E-2</v>
      </c>
      <c r="F14" s="254">
        <v>52.396694752000002</v>
      </c>
      <c r="G14" s="255">
        <v>0.72916592664543356</v>
      </c>
      <c r="H14" s="254">
        <v>90.602579234000004</v>
      </c>
      <c r="J14" s="252"/>
      <c r="K14" s="252"/>
    </row>
    <row r="15" spans="1:11">
      <c r="A15" s="253" t="s">
        <v>13</v>
      </c>
      <c r="B15" s="254">
        <v>34.696482416999999</v>
      </c>
      <c r="C15" s="255">
        <v>5.3104449259595565E-3</v>
      </c>
      <c r="D15" s="254">
        <v>34.880736175999999</v>
      </c>
      <c r="E15" s="255">
        <v>1.6891518774921899E-3</v>
      </c>
      <c r="F15" s="254">
        <v>34.939655037000001</v>
      </c>
      <c r="G15" s="255">
        <v>5.5985825272989231E-2</v>
      </c>
      <c r="H15" s="254">
        <v>36.895780459000001</v>
      </c>
    </row>
    <row r="16" spans="1:11">
      <c r="A16" s="261" t="s">
        <v>282</v>
      </c>
      <c r="B16" s="254">
        <v>26.817289751000001</v>
      </c>
      <c r="C16" s="255">
        <v>-1.4136230153006801E-3</v>
      </c>
      <c r="D16" s="254">
        <v>26.779380213</v>
      </c>
      <c r="E16" s="255">
        <v>-6.2233127008330946E-3</v>
      </c>
      <c r="F16" s="254">
        <v>26.612723756000001</v>
      </c>
      <c r="G16" s="255">
        <v>1.9413349221109044E-4</v>
      </c>
      <c r="H16" s="254">
        <v>26.617890177</v>
      </c>
    </row>
    <row r="17" spans="1:11">
      <c r="A17" s="261" t="s">
        <v>283</v>
      </c>
      <c r="B17" s="254">
        <v>1.7357652320000001</v>
      </c>
      <c r="C17" s="255">
        <v>-5.7801779958684962E-3</v>
      </c>
      <c r="D17" s="254">
        <v>1.7257321999999999</v>
      </c>
      <c r="E17" s="255">
        <v>0.10372691197394368</v>
      </c>
      <c r="F17" s="254">
        <v>1.9047370720000001</v>
      </c>
      <c r="G17" s="255">
        <v>3.0660887982128848E-2</v>
      </c>
      <c r="H17" s="254">
        <v>1.963138002</v>
      </c>
    </row>
    <row r="18" spans="1:11">
      <c r="A18" s="261" t="s">
        <v>284</v>
      </c>
      <c r="B18" s="254">
        <v>6.1434274330000003</v>
      </c>
      <c r="C18" s="255">
        <v>3.779589350282464E-2</v>
      </c>
      <c r="D18" s="254">
        <v>6.375623762</v>
      </c>
      <c r="E18" s="255">
        <v>7.3044534524715488E-3</v>
      </c>
      <c r="F18" s="254">
        <v>6.4221942089999997</v>
      </c>
      <c r="G18" s="255">
        <v>0.29469025825282391</v>
      </c>
      <c r="H18" s="254">
        <v>8.3147522790000004</v>
      </c>
    </row>
    <row r="19" spans="1:11">
      <c r="A19" s="253" t="s">
        <v>14</v>
      </c>
      <c r="B19" s="254">
        <v>11.427168306</v>
      </c>
      <c r="C19" s="255">
        <v>2.0391745772891934E-2</v>
      </c>
      <c r="D19" s="254">
        <v>11.660188217</v>
      </c>
      <c r="E19" s="255">
        <v>5.9969294404744078E-2</v>
      </c>
      <c r="F19" s="254">
        <v>12.359441477000001</v>
      </c>
      <c r="G19" s="255">
        <v>5.808200454170076E-2</v>
      </c>
      <c r="H19" s="254">
        <v>13.077302613000001</v>
      </c>
    </row>
    <row r="20" spans="1:11">
      <c r="A20" s="253" t="s">
        <v>36</v>
      </c>
      <c r="B20" s="254">
        <v>9.8669661079999997</v>
      </c>
      <c r="C20" s="255">
        <v>4.3454061796398324E-2</v>
      </c>
      <c r="D20" s="254">
        <v>10.295725862999999</v>
      </c>
      <c r="E20" s="255">
        <v>-0.16769645996546678</v>
      </c>
      <c r="F20" s="254">
        <v>8.5691690830000002</v>
      </c>
      <c r="G20" s="255">
        <v>0.13849732459526964</v>
      </c>
      <c r="H20" s="254">
        <v>9.7559760749999995</v>
      </c>
    </row>
    <row r="21" spans="1:11">
      <c r="A21" s="262" t="s">
        <v>285</v>
      </c>
      <c r="B21" s="263">
        <v>6.9972825380000003</v>
      </c>
      <c r="C21" s="264">
        <v>4.1446918632348506E-4</v>
      </c>
      <c r="D21" s="263">
        <v>7.0001826960000004</v>
      </c>
      <c r="E21" s="264">
        <v>-9.9553729561689175E-2</v>
      </c>
      <c r="F21" s="263">
        <v>6.3032884009999997</v>
      </c>
      <c r="G21" s="264">
        <v>0.11877258398667401</v>
      </c>
      <c r="H21" s="263">
        <v>7.0519462519999996</v>
      </c>
    </row>
    <row r="22" spans="1:11" s="250" customFormat="1">
      <c r="A22" s="265" t="s">
        <v>286</v>
      </c>
      <c r="B22" s="248">
        <v>31.390223665000001</v>
      </c>
      <c r="C22" s="249">
        <v>0.10125144041403566</v>
      </c>
      <c r="D22" s="248">
        <v>34.568529026</v>
      </c>
      <c r="E22" s="249">
        <v>-0.11541333838646284</v>
      </c>
      <c r="F22" s="248">
        <v>30.578859688000001</v>
      </c>
      <c r="G22" s="249">
        <v>0.19940296159548532</v>
      </c>
      <c r="H22" s="248">
        <v>36.676374871999997</v>
      </c>
      <c r="J22" s="260"/>
      <c r="K22" s="266"/>
    </row>
    <row r="23" spans="1:11" s="250" customFormat="1">
      <c r="A23" s="267" t="s">
        <v>287</v>
      </c>
      <c r="B23" s="257">
        <v>17.336544609000001</v>
      </c>
      <c r="C23" s="258">
        <v>0.17288592459445629</v>
      </c>
      <c r="D23" s="257">
        <v>20.333789153000001</v>
      </c>
      <c r="E23" s="258">
        <v>-0.20133556339134129</v>
      </c>
      <c r="F23" s="257">
        <v>16.239874258</v>
      </c>
      <c r="G23" s="258">
        <v>0.37460610700253127</v>
      </c>
      <c r="H23" s="257">
        <v>22.323430332000001</v>
      </c>
      <c r="J23" s="260"/>
      <c r="K23" s="266"/>
    </row>
    <row r="24" spans="1:11" ht="25.5">
      <c r="A24" s="268" t="s">
        <v>288</v>
      </c>
      <c r="B24" s="248">
        <v>50.809701844000003</v>
      </c>
      <c r="C24" s="249">
        <v>0.13729181402043111</v>
      </c>
      <c r="D24" s="248">
        <v>57.785457979999997</v>
      </c>
      <c r="E24" s="249">
        <v>-5.5910653734339455E-2</v>
      </c>
      <c r="F24" s="248">
        <v>54.554635247999997</v>
      </c>
      <c r="G24" s="249">
        <v>5.2778867715105093E-2</v>
      </c>
      <c r="H24" s="248">
        <v>57.433967125000002</v>
      </c>
      <c r="J24" s="260"/>
    </row>
    <row r="25" spans="1:11" s="250" customFormat="1">
      <c r="A25" s="269" t="s">
        <v>98</v>
      </c>
      <c r="B25" s="254">
        <v>35.733223203000001</v>
      </c>
      <c r="C25" s="255">
        <v>0.13868834977035971</v>
      </c>
      <c r="D25" s="254">
        <v>40.689004961000002</v>
      </c>
      <c r="E25" s="255">
        <v>-0.11805243005092025</v>
      </c>
      <c r="F25" s="254">
        <v>35.885569048999997</v>
      </c>
      <c r="G25" s="255">
        <v>7.7585201176504359E-2</v>
      </c>
      <c r="H25" s="254">
        <v>38.669758143000003</v>
      </c>
      <c r="J25" s="252"/>
      <c r="K25" s="252"/>
    </row>
    <row r="26" spans="1:11">
      <c r="A26" s="269" t="s">
        <v>289</v>
      </c>
      <c r="B26" s="254">
        <v>12.624586591</v>
      </c>
      <c r="C26" s="255">
        <v>0.14429670293510211</v>
      </c>
      <c r="D26" s="254">
        <v>14.446272812</v>
      </c>
      <c r="E26" s="255">
        <v>9.6698356259728113E-2</v>
      </c>
      <c r="F26" s="254">
        <v>15.843203646999999</v>
      </c>
      <c r="G26" s="255">
        <v>9.121052485326242E-3</v>
      </c>
      <c r="H26" s="254">
        <v>15.987710338999999</v>
      </c>
    </row>
    <row r="27" spans="1:11">
      <c r="A27" s="269" t="s">
        <v>290</v>
      </c>
      <c r="B27" s="254">
        <v>2.4518920479999999</v>
      </c>
      <c r="C27" s="255">
        <v>8.08714878625032E-2</v>
      </c>
      <c r="D27" s="254">
        <v>2.6501802059999999</v>
      </c>
      <c r="E27" s="255">
        <v>6.6290716986812992E-2</v>
      </c>
      <c r="F27" s="254">
        <v>2.8258625519999998</v>
      </c>
      <c r="G27" s="255">
        <v>-1.7468617136053854E-2</v>
      </c>
      <c r="H27" s="254">
        <v>2.7764986409999999</v>
      </c>
    </row>
    <row r="28" spans="1:11" s="250" customFormat="1">
      <c r="A28" s="267" t="s">
        <v>291</v>
      </c>
      <c r="B28" s="257">
        <v>21.532709894</v>
      </c>
      <c r="C28" s="258">
        <v>8.0302122654883012E-2</v>
      </c>
      <c r="D28" s="257">
        <v>23.261832205000001</v>
      </c>
      <c r="E28" s="258">
        <v>-1.6376933581272901E-2</v>
      </c>
      <c r="F28" s="257">
        <v>22.880874724000002</v>
      </c>
      <c r="G28" s="258">
        <v>4.0434401532279507E-2</v>
      </c>
      <c r="H28" s="257">
        <v>23.8060492</v>
      </c>
      <c r="J28" s="252"/>
      <c r="K28" s="252"/>
    </row>
    <row r="29" spans="1:11">
      <c r="A29" s="269" t="s">
        <v>99</v>
      </c>
      <c r="B29" s="254">
        <v>4.7969820099999998</v>
      </c>
      <c r="C29" s="255">
        <v>6.2602636694065961E-2</v>
      </c>
      <c r="D29" s="254">
        <v>5.0972857319999996</v>
      </c>
      <c r="E29" s="255">
        <v>8.2213987607002714E-2</v>
      </c>
      <c r="F29" s="254">
        <v>5.5163539180000001</v>
      </c>
      <c r="G29" s="255">
        <v>3.3285766056607935E-2</v>
      </c>
      <c r="H29" s="254">
        <v>5.699969984</v>
      </c>
    </row>
    <row r="30" spans="1:11">
      <c r="A30" s="269" t="s">
        <v>292</v>
      </c>
      <c r="B30" s="254">
        <v>11.573142691999999</v>
      </c>
      <c r="C30" s="255">
        <v>0.1214432115290125</v>
      </c>
      <c r="D30" s="254">
        <v>12.978622308</v>
      </c>
      <c r="E30" s="255">
        <v>8.3195051398825548E-3</v>
      </c>
      <c r="F30" s="254">
        <v>13.086598023000001</v>
      </c>
      <c r="G30" s="255">
        <v>5.3772343795021049E-2</v>
      </c>
      <c r="H30" s="254">
        <v>13.790295070999999</v>
      </c>
    </row>
    <row r="31" spans="1:11">
      <c r="A31" s="270" t="s">
        <v>293</v>
      </c>
      <c r="B31" s="263">
        <v>5.1625851909999998</v>
      </c>
      <c r="C31" s="255">
        <v>4.5207918390746116E-3</v>
      </c>
      <c r="D31" s="263">
        <v>5.1859241640000002</v>
      </c>
      <c r="E31" s="255">
        <v>-0.17508959893845455</v>
      </c>
      <c r="F31" s="263">
        <v>4.2779227820000001</v>
      </c>
      <c r="G31" s="255">
        <v>8.8504079969156102E-3</v>
      </c>
      <c r="H31" s="263">
        <v>4.3157841440000002</v>
      </c>
    </row>
    <row r="32" spans="1:11" s="250" customFormat="1" ht="15" customHeight="1">
      <c r="A32" s="268" t="s">
        <v>294</v>
      </c>
      <c r="B32" s="248">
        <v>223.307881388</v>
      </c>
      <c r="C32" s="249">
        <v>4.108692338116926E-2</v>
      </c>
      <c r="D32" s="248">
        <v>232.482915201</v>
      </c>
      <c r="E32" s="249">
        <v>-1.209748656398435E-2</v>
      </c>
      <c r="F32" s="248">
        <v>229.670456258</v>
      </c>
      <c r="G32" s="249">
        <v>3.0681755615463713E-2</v>
      </c>
      <c r="H32" s="248">
        <v>236.71714906899999</v>
      </c>
      <c r="J32" s="252"/>
      <c r="K32" s="252"/>
    </row>
    <row r="33" spans="1:13" ht="15" customHeight="1">
      <c r="A33" s="267" t="s">
        <v>295</v>
      </c>
      <c r="B33" s="257">
        <v>225.42111310300001</v>
      </c>
      <c r="C33" s="258">
        <v>3.1526351960442955E-2</v>
      </c>
      <c r="D33" s="257">
        <v>232.527818454</v>
      </c>
      <c r="E33" s="258">
        <v>-1.6996947110574867E-2</v>
      </c>
      <c r="F33" s="257">
        <v>228.57555542200001</v>
      </c>
      <c r="G33" s="258">
        <v>4.895558746140094E-2</v>
      </c>
      <c r="H33" s="257">
        <v>239.76560601700001</v>
      </c>
    </row>
    <row r="34" spans="1:13" s="250" customFormat="1" ht="15" customHeight="1">
      <c r="A34" s="271" t="s">
        <v>296</v>
      </c>
      <c r="B34" s="272">
        <v>2.113231715</v>
      </c>
      <c r="C34" s="273"/>
      <c r="D34" s="272">
        <v>4.4903251999999998E-2</v>
      </c>
      <c r="E34" s="273"/>
      <c r="F34" s="272">
        <v>-1.094900835</v>
      </c>
      <c r="G34" s="273"/>
      <c r="H34" s="272">
        <v>3.0484569480000001</v>
      </c>
      <c r="J34" s="252"/>
      <c r="K34" s="252"/>
    </row>
    <row r="35" spans="1:13" s="250" customFormat="1" ht="15" customHeight="1">
      <c r="A35" s="274" t="s">
        <v>297</v>
      </c>
      <c r="B35" s="275">
        <v>14.053679055</v>
      </c>
      <c r="C35" s="276">
        <v>1.2883517283368118E-2</v>
      </c>
      <c r="D35" s="275">
        <v>14.234739872</v>
      </c>
      <c r="E35" s="276">
        <v>7.3233201264923942E-3</v>
      </c>
      <c r="F35" s="275">
        <v>14.338985428999999</v>
      </c>
      <c r="G35" s="276">
        <v>9.73507509936411E-4</v>
      </c>
      <c r="H35" s="275">
        <v>14.352944538999999</v>
      </c>
      <c r="J35" s="252"/>
      <c r="K35" s="252"/>
    </row>
    <row r="36" spans="1:13" ht="15" customHeight="1">
      <c r="A36" s="269" t="s">
        <v>298</v>
      </c>
      <c r="B36" s="254">
        <v>13.361146891000001</v>
      </c>
      <c r="C36" s="255">
        <v>1.951822460507957E-2</v>
      </c>
      <c r="D36" s="254">
        <v>13.621932757</v>
      </c>
      <c r="E36" s="255">
        <v>0.34924151644745938</v>
      </c>
      <c r="F36" s="254">
        <v>18.379277210000001</v>
      </c>
      <c r="G36" s="255">
        <v>-0.11219618048298652</v>
      </c>
      <c r="H36" s="254">
        <v>16.317192507000001</v>
      </c>
    </row>
    <row r="37" spans="1:13" ht="15" customHeight="1">
      <c r="A37" s="269" t="s">
        <v>299</v>
      </c>
      <c r="B37" s="277">
        <v>-0.69253216399999995</v>
      </c>
      <c r="C37" s="255"/>
      <c r="D37" s="277">
        <v>-0.61280711499999996</v>
      </c>
      <c r="E37" s="255"/>
      <c r="F37" s="277">
        <v>4.0402917809999996</v>
      </c>
      <c r="G37" s="255"/>
      <c r="H37" s="277">
        <v>1.964247968</v>
      </c>
    </row>
    <row r="38" spans="1:13" ht="15" customHeight="1">
      <c r="A38" s="268" t="s">
        <v>300</v>
      </c>
      <c r="B38" s="248">
        <v>237.36156044399999</v>
      </c>
      <c r="C38" s="249">
        <v>3.9417058990085962E-2</v>
      </c>
      <c r="D38" s="248">
        <v>246.71765507399999</v>
      </c>
      <c r="E38" s="249">
        <v>-1.0976974409017126E-2</v>
      </c>
      <c r="F38" s="248">
        <v>244.00944168800001</v>
      </c>
      <c r="G38" s="249">
        <v>2.8935978346395386E-2</v>
      </c>
      <c r="H38" s="248">
        <v>251.070093609</v>
      </c>
    </row>
    <row r="39" spans="1:13" ht="15" customHeight="1">
      <c r="A39" s="267" t="s">
        <v>301</v>
      </c>
      <c r="B39" s="257">
        <v>238.782259995</v>
      </c>
      <c r="C39" s="258">
        <v>3.0854432892771344E-2</v>
      </c>
      <c r="D39" s="257">
        <v>246.14975121200001</v>
      </c>
      <c r="E39" s="258">
        <v>3.270697683162016E-3</v>
      </c>
      <c r="F39" s="257">
        <v>246.954832633</v>
      </c>
      <c r="G39" s="258">
        <v>3.6962086526830973E-2</v>
      </c>
      <c r="H39" s="257">
        <v>256.08279852499999</v>
      </c>
    </row>
    <row r="40" spans="1:13" ht="15" customHeight="1">
      <c r="A40" s="278" t="s">
        <v>302</v>
      </c>
      <c r="B40" s="279">
        <v>1.420699551</v>
      </c>
      <c r="C40" s="280"/>
      <c r="D40" s="279">
        <v>-0.56790386199999998</v>
      </c>
      <c r="E40" s="280"/>
      <c r="F40" s="279">
        <v>2.9453909450000002</v>
      </c>
      <c r="G40" s="280"/>
      <c r="H40" s="279">
        <v>5.0127049159999997</v>
      </c>
    </row>
    <row r="41" spans="1:13" ht="20.25" customHeight="1">
      <c r="A41" s="281" t="s">
        <v>303</v>
      </c>
      <c r="B41" s="282">
        <v>150.34466384999999</v>
      </c>
      <c r="C41" s="283">
        <v>-1.9416086512471509E-3</v>
      </c>
      <c r="D41" s="282">
        <v>150.05275334999999</v>
      </c>
      <c r="E41" s="283">
        <v>3.3313534209800544E-2</v>
      </c>
      <c r="F41" s="282">
        <v>155.05154088200001</v>
      </c>
      <c r="G41" s="283">
        <v>1.7106489215857446E-2</v>
      </c>
      <c r="H41" s="282">
        <v>157.703928394</v>
      </c>
    </row>
    <row r="42" spans="1:13" ht="15" customHeight="1">
      <c r="A42" s="265" t="s">
        <v>304</v>
      </c>
      <c r="B42" s="284"/>
      <c r="C42" s="285"/>
      <c r="D42" s="284"/>
      <c r="E42" s="285"/>
      <c r="F42" s="284"/>
      <c r="G42" s="285"/>
      <c r="H42" s="284"/>
    </row>
    <row r="43" spans="1:13" ht="15" customHeight="1">
      <c r="A43" s="269" t="s">
        <v>305</v>
      </c>
      <c r="B43" s="33">
        <v>0.1539578670052007</v>
      </c>
      <c r="C43" s="286">
        <v>1.1231563182622666</v>
      </c>
      <c r="D43" s="33">
        <v>0.16518943018782337</v>
      </c>
      <c r="E43" s="286">
        <v>-1.6528027840254922</v>
      </c>
      <c r="F43" s="33">
        <v>0.14866140234756844</v>
      </c>
      <c r="G43" s="286">
        <v>2.1168427888093948</v>
      </c>
      <c r="H43" s="33">
        <v>0.16982983023566239</v>
      </c>
    </row>
    <row r="44" spans="1:13" ht="15" customHeight="1">
      <c r="A44" s="269" t="s">
        <v>306</v>
      </c>
      <c r="B44" s="33">
        <v>8.5029576651860131E-2</v>
      </c>
      <c r="C44" s="286">
        <v>1.2137619592361495</v>
      </c>
      <c r="D44" s="33">
        <v>9.716719624422164E-2</v>
      </c>
      <c r="E44" s="286">
        <v>-1.8215838810514779</v>
      </c>
      <c r="F44" s="33">
        <v>7.8951357433706848E-2</v>
      </c>
      <c r="G44" s="286">
        <v>2.4417211482724341</v>
      </c>
      <c r="H44" s="33">
        <v>0.10336856891643119</v>
      </c>
    </row>
    <row r="45" spans="1:13" ht="15" customHeight="1">
      <c r="A45" s="269" t="s">
        <v>307</v>
      </c>
      <c r="B45" s="33">
        <v>0.73738702880822249</v>
      </c>
      <c r="C45" s="286">
        <v>-2.0343824413919909</v>
      </c>
      <c r="D45" s="33">
        <v>0.71704320439430269</v>
      </c>
      <c r="E45" s="286">
        <v>3.6751402038160075</v>
      </c>
      <c r="F45" s="33">
        <v>0.75379460643246277</v>
      </c>
      <c r="G45" s="286">
        <v>-2.3547097508209491</v>
      </c>
      <c r="H45" s="33">
        <v>0.73024750892425339</v>
      </c>
      <c r="I45" s="287"/>
      <c r="J45" s="288"/>
      <c r="K45" s="288"/>
      <c r="L45" s="287"/>
    </row>
    <row r="46" spans="1:13" ht="15" customHeight="1">
      <c r="A46" s="289" t="s">
        <v>308</v>
      </c>
      <c r="B46" s="290">
        <v>4.7895378336419379</v>
      </c>
      <c r="C46" s="291">
        <v>-0.44880487282833315</v>
      </c>
      <c r="D46" s="290">
        <v>4.3407329608136038</v>
      </c>
      <c r="E46" s="292">
        <v>0.72981389619841686</v>
      </c>
      <c r="F46" s="293">
        <v>5.0705468570120216</v>
      </c>
      <c r="G46" s="292">
        <v>-0.77066910343402029</v>
      </c>
      <c r="H46" s="293">
        <v>4.2998777535780013</v>
      </c>
      <c r="I46" s="287"/>
      <c r="J46" s="288"/>
      <c r="K46" s="288"/>
      <c r="L46" s="287"/>
    </row>
    <row r="47" spans="1:13" s="298" customFormat="1" ht="13.7" customHeight="1">
      <c r="A47" s="294" t="s">
        <v>309</v>
      </c>
      <c r="B47" s="294"/>
      <c r="C47" s="294"/>
      <c r="D47" s="294"/>
      <c r="E47" s="295"/>
      <c r="F47" s="295"/>
      <c r="G47" s="295"/>
      <c r="H47" s="295"/>
      <c r="I47" s="296"/>
      <c r="J47" s="297"/>
      <c r="K47" s="297"/>
      <c r="L47" s="296"/>
      <c r="M47" s="53"/>
    </row>
    <row r="48" spans="1:13" s="298" customFormat="1" ht="24.6" customHeight="1">
      <c r="A48" s="299" t="s">
        <v>310</v>
      </c>
      <c r="B48" s="299"/>
      <c r="C48" s="299"/>
      <c r="D48" s="299"/>
      <c r="E48" s="299"/>
      <c r="F48" s="299"/>
      <c r="G48" s="299"/>
      <c r="H48" s="299"/>
      <c r="I48" s="287"/>
      <c r="J48" s="288"/>
      <c r="K48" s="288"/>
      <c r="L48" s="287"/>
      <c r="M48" s="287"/>
    </row>
    <row r="49" spans="1:13" s="298" customFormat="1" ht="15" customHeight="1">
      <c r="A49" s="299" t="s">
        <v>311</v>
      </c>
      <c r="B49" s="299"/>
      <c r="C49" s="299"/>
      <c r="D49" s="299"/>
      <c r="E49" s="299"/>
      <c r="F49" s="299"/>
      <c r="G49" s="299"/>
      <c r="H49" s="299"/>
      <c r="I49" s="287"/>
      <c r="J49" s="288"/>
      <c r="K49" s="288"/>
      <c r="L49" s="287"/>
      <c r="M49" s="287"/>
    </row>
    <row r="50" spans="1:13" s="298" customFormat="1" ht="12.75" customHeight="1">
      <c r="A50" s="300" t="s">
        <v>312</v>
      </c>
      <c r="B50" s="301"/>
      <c r="C50" s="301"/>
      <c r="D50" s="295"/>
      <c r="E50" s="295"/>
      <c r="F50" s="295"/>
      <c r="G50" s="295"/>
      <c r="H50" s="295"/>
      <c r="I50" s="287"/>
      <c r="J50" s="288"/>
      <c r="K50" s="288"/>
      <c r="L50" s="287"/>
      <c r="M50" s="287"/>
    </row>
    <row r="51" spans="1:13" s="298" customFormat="1">
      <c r="A51" s="302" t="s">
        <v>313</v>
      </c>
      <c r="B51" s="301"/>
      <c r="C51" s="301"/>
      <c r="D51" s="303"/>
      <c r="E51" s="303"/>
      <c r="F51" s="303"/>
      <c r="G51" s="303"/>
      <c r="H51" s="303"/>
      <c r="J51" s="304"/>
      <c r="K51" s="304"/>
    </row>
    <row r="52" spans="1:13" ht="13.5" customHeight="1">
      <c r="E52" s="305"/>
      <c r="F52" s="305"/>
      <c r="G52" s="287"/>
      <c r="H52" s="287"/>
      <c r="I52" s="287"/>
      <c r="J52" s="288"/>
      <c r="K52" s="288"/>
      <c r="L52" s="287"/>
    </row>
  </sheetData>
  <mergeCells count="4">
    <mergeCell ref="G3:H3"/>
    <mergeCell ref="A47:D47"/>
    <mergeCell ref="A48:H48"/>
    <mergeCell ref="A49:H49"/>
  </mergeCell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RowHeight="15.75"/>
  <cols>
    <col min="1" max="1" width="34.42578125" style="138" customWidth="1"/>
    <col min="2" max="2" width="59.140625" style="92" customWidth="1"/>
    <col min="3" max="3" width="55.7109375" style="92" customWidth="1"/>
    <col min="4" max="4" width="39" style="92" customWidth="1"/>
    <col min="5" max="5" width="37" style="92" customWidth="1"/>
    <col min="6" max="6" width="69.140625" style="92" customWidth="1"/>
    <col min="7" max="8" width="31.140625" style="92" customWidth="1"/>
    <col min="9" max="9" width="27.42578125" customWidth="1"/>
    <col min="10" max="256" width="10.85546875" style="93"/>
    <col min="257" max="257" width="39" style="93" customWidth="1"/>
    <col min="258" max="263" width="30.7109375" style="93" customWidth="1"/>
    <col min="264" max="264" width="46.140625" style="93" customWidth="1"/>
    <col min="265" max="265" width="1.5703125" style="93" customWidth="1"/>
    <col min="266" max="512" width="10.85546875" style="93"/>
    <col min="513" max="513" width="39" style="93" customWidth="1"/>
    <col min="514" max="519" width="30.7109375" style="93" customWidth="1"/>
    <col min="520" max="520" width="46.140625" style="93" customWidth="1"/>
    <col min="521" max="521" width="1.5703125" style="93" customWidth="1"/>
    <col min="522" max="768" width="10.85546875" style="93"/>
    <col min="769" max="769" width="39" style="93" customWidth="1"/>
    <col min="770" max="775" width="30.7109375" style="93" customWidth="1"/>
    <col min="776" max="776" width="46.140625" style="93" customWidth="1"/>
    <col min="777" max="777" width="1.5703125" style="93" customWidth="1"/>
    <col min="778" max="1024" width="10.85546875" style="93"/>
    <col min="1025" max="1025" width="39" style="93" customWidth="1"/>
    <col min="1026" max="1031" width="30.7109375" style="93" customWidth="1"/>
    <col min="1032" max="1032" width="46.140625" style="93" customWidth="1"/>
    <col min="1033" max="1033" width="1.5703125" style="93" customWidth="1"/>
    <col min="1034" max="1280" width="10.85546875" style="93"/>
    <col min="1281" max="1281" width="39" style="93" customWidth="1"/>
    <col min="1282" max="1287" width="30.7109375" style="93" customWidth="1"/>
    <col min="1288" max="1288" width="46.140625" style="93" customWidth="1"/>
    <col min="1289" max="1289" width="1.5703125" style="93" customWidth="1"/>
    <col min="1290" max="1536" width="10.85546875" style="93"/>
    <col min="1537" max="1537" width="39" style="93" customWidth="1"/>
    <col min="1538" max="1543" width="30.7109375" style="93" customWidth="1"/>
    <col min="1544" max="1544" width="46.140625" style="93" customWidth="1"/>
    <col min="1545" max="1545" width="1.5703125" style="93" customWidth="1"/>
    <col min="1546" max="1792" width="10.85546875" style="93"/>
    <col min="1793" max="1793" width="39" style="93" customWidth="1"/>
    <col min="1794" max="1799" width="30.7109375" style="93" customWidth="1"/>
    <col min="1800" max="1800" width="46.140625" style="93" customWidth="1"/>
    <col min="1801" max="1801" width="1.5703125" style="93" customWidth="1"/>
    <col min="1802" max="2048" width="10.85546875" style="93"/>
    <col min="2049" max="2049" width="39" style="93" customWidth="1"/>
    <col min="2050" max="2055" width="30.7109375" style="93" customWidth="1"/>
    <col min="2056" max="2056" width="46.140625" style="93" customWidth="1"/>
    <col min="2057" max="2057" width="1.5703125" style="93" customWidth="1"/>
    <col min="2058" max="2304" width="10.85546875" style="93"/>
    <col min="2305" max="2305" width="39" style="93" customWidth="1"/>
    <col min="2306" max="2311" width="30.7109375" style="93" customWidth="1"/>
    <col min="2312" max="2312" width="46.140625" style="93" customWidth="1"/>
    <col min="2313" max="2313" width="1.5703125" style="93" customWidth="1"/>
    <col min="2314" max="2560" width="10.85546875" style="93"/>
    <col min="2561" max="2561" width="39" style="93" customWidth="1"/>
    <col min="2562" max="2567" width="30.7109375" style="93" customWidth="1"/>
    <col min="2568" max="2568" width="46.140625" style="93" customWidth="1"/>
    <col min="2569" max="2569" width="1.5703125" style="93" customWidth="1"/>
    <col min="2570" max="2816" width="10.85546875" style="93"/>
    <col min="2817" max="2817" width="39" style="93" customWidth="1"/>
    <col min="2818" max="2823" width="30.7109375" style="93" customWidth="1"/>
    <col min="2824" max="2824" width="46.140625" style="93" customWidth="1"/>
    <col min="2825" max="2825" width="1.5703125" style="93" customWidth="1"/>
    <col min="2826" max="3072" width="10.85546875" style="93"/>
    <col min="3073" max="3073" width="39" style="93" customWidth="1"/>
    <col min="3074" max="3079" width="30.7109375" style="93" customWidth="1"/>
    <col min="3080" max="3080" width="46.140625" style="93" customWidth="1"/>
    <col min="3081" max="3081" width="1.5703125" style="93" customWidth="1"/>
    <col min="3082" max="3328" width="10.85546875" style="93"/>
    <col min="3329" max="3329" width="39" style="93" customWidth="1"/>
    <col min="3330" max="3335" width="30.7109375" style="93" customWidth="1"/>
    <col min="3336" max="3336" width="46.140625" style="93" customWidth="1"/>
    <col min="3337" max="3337" width="1.5703125" style="93" customWidth="1"/>
    <col min="3338" max="3584" width="10.85546875" style="93"/>
    <col min="3585" max="3585" width="39" style="93" customWidth="1"/>
    <col min="3586" max="3591" width="30.7109375" style="93" customWidth="1"/>
    <col min="3592" max="3592" width="46.140625" style="93" customWidth="1"/>
    <col min="3593" max="3593" width="1.5703125" style="93" customWidth="1"/>
    <col min="3594" max="3840" width="10.85546875" style="93"/>
    <col min="3841" max="3841" width="39" style="93" customWidth="1"/>
    <col min="3842" max="3847" width="30.7109375" style="93" customWidth="1"/>
    <col min="3848" max="3848" width="46.140625" style="93" customWidth="1"/>
    <col min="3849" max="3849" width="1.5703125" style="93" customWidth="1"/>
    <col min="3850" max="4096" width="10.85546875" style="93"/>
    <col min="4097" max="4097" width="39" style="93" customWidth="1"/>
    <col min="4098" max="4103" width="30.7109375" style="93" customWidth="1"/>
    <col min="4104" max="4104" width="46.140625" style="93" customWidth="1"/>
    <col min="4105" max="4105" width="1.5703125" style="93" customWidth="1"/>
    <col min="4106" max="4352" width="10.85546875" style="93"/>
    <col min="4353" max="4353" width="39" style="93" customWidth="1"/>
    <col min="4354" max="4359" width="30.7109375" style="93" customWidth="1"/>
    <col min="4360" max="4360" width="46.140625" style="93" customWidth="1"/>
    <col min="4361" max="4361" width="1.5703125" style="93" customWidth="1"/>
    <col min="4362" max="4608" width="10.85546875" style="93"/>
    <col min="4609" max="4609" width="39" style="93" customWidth="1"/>
    <col min="4610" max="4615" width="30.7109375" style="93" customWidth="1"/>
    <col min="4616" max="4616" width="46.140625" style="93" customWidth="1"/>
    <col min="4617" max="4617" width="1.5703125" style="93" customWidth="1"/>
    <col min="4618" max="4864" width="10.85546875" style="93"/>
    <col min="4865" max="4865" width="39" style="93" customWidth="1"/>
    <col min="4866" max="4871" width="30.7109375" style="93" customWidth="1"/>
    <col min="4872" max="4872" width="46.140625" style="93" customWidth="1"/>
    <col min="4873" max="4873" width="1.5703125" style="93" customWidth="1"/>
    <col min="4874" max="5120" width="10.85546875" style="93"/>
    <col min="5121" max="5121" width="39" style="93" customWidth="1"/>
    <col min="5122" max="5127" width="30.7109375" style="93" customWidth="1"/>
    <col min="5128" max="5128" width="46.140625" style="93" customWidth="1"/>
    <col min="5129" max="5129" width="1.5703125" style="93" customWidth="1"/>
    <col min="5130" max="5376" width="10.85546875" style="93"/>
    <col min="5377" max="5377" width="39" style="93" customWidth="1"/>
    <col min="5378" max="5383" width="30.7109375" style="93" customWidth="1"/>
    <col min="5384" max="5384" width="46.140625" style="93" customWidth="1"/>
    <col min="5385" max="5385" width="1.5703125" style="93" customWidth="1"/>
    <col min="5386" max="5632" width="10.85546875" style="93"/>
    <col min="5633" max="5633" width="39" style="93" customWidth="1"/>
    <col min="5634" max="5639" width="30.7109375" style="93" customWidth="1"/>
    <col min="5640" max="5640" width="46.140625" style="93" customWidth="1"/>
    <col min="5641" max="5641" width="1.5703125" style="93" customWidth="1"/>
    <col min="5642" max="5888" width="10.85546875" style="93"/>
    <col min="5889" max="5889" width="39" style="93" customWidth="1"/>
    <col min="5890" max="5895" width="30.7109375" style="93" customWidth="1"/>
    <col min="5896" max="5896" width="46.140625" style="93" customWidth="1"/>
    <col min="5897" max="5897" width="1.5703125" style="93" customWidth="1"/>
    <col min="5898" max="6144" width="10.85546875" style="93"/>
    <col min="6145" max="6145" width="39" style="93" customWidth="1"/>
    <col min="6146" max="6151" width="30.7109375" style="93" customWidth="1"/>
    <col min="6152" max="6152" width="46.140625" style="93" customWidth="1"/>
    <col min="6153" max="6153" width="1.5703125" style="93" customWidth="1"/>
    <col min="6154" max="6400" width="10.85546875" style="93"/>
    <col min="6401" max="6401" width="39" style="93" customWidth="1"/>
    <col min="6402" max="6407" width="30.7109375" style="93" customWidth="1"/>
    <col min="6408" max="6408" width="46.140625" style="93" customWidth="1"/>
    <col min="6409" max="6409" width="1.5703125" style="93" customWidth="1"/>
    <col min="6410" max="6656" width="10.85546875" style="93"/>
    <col min="6657" max="6657" width="39" style="93" customWidth="1"/>
    <col min="6658" max="6663" width="30.7109375" style="93" customWidth="1"/>
    <col min="6664" max="6664" width="46.140625" style="93" customWidth="1"/>
    <col min="6665" max="6665" width="1.5703125" style="93" customWidth="1"/>
    <col min="6666" max="6912" width="10.85546875" style="93"/>
    <col min="6913" max="6913" width="39" style="93" customWidth="1"/>
    <col min="6914" max="6919" width="30.7109375" style="93" customWidth="1"/>
    <col min="6920" max="6920" width="46.140625" style="93" customWidth="1"/>
    <col min="6921" max="6921" width="1.5703125" style="93" customWidth="1"/>
    <col min="6922" max="7168" width="10.85546875" style="93"/>
    <col min="7169" max="7169" width="39" style="93" customWidth="1"/>
    <col min="7170" max="7175" width="30.7109375" style="93" customWidth="1"/>
    <col min="7176" max="7176" width="46.140625" style="93" customWidth="1"/>
    <col min="7177" max="7177" width="1.5703125" style="93" customWidth="1"/>
    <col min="7178" max="7424" width="10.85546875" style="93"/>
    <col min="7425" max="7425" width="39" style="93" customWidth="1"/>
    <col min="7426" max="7431" width="30.7109375" style="93" customWidth="1"/>
    <col min="7432" max="7432" width="46.140625" style="93" customWidth="1"/>
    <col min="7433" max="7433" width="1.5703125" style="93" customWidth="1"/>
    <col min="7434" max="7680" width="10.85546875" style="93"/>
    <col min="7681" max="7681" width="39" style="93" customWidth="1"/>
    <col min="7682" max="7687" width="30.7109375" style="93" customWidth="1"/>
    <col min="7688" max="7688" width="46.140625" style="93" customWidth="1"/>
    <col min="7689" max="7689" width="1.5703125" style="93" customWidth="1"/>
    <col min="7690" max="7936" width="10.85546875" style="93"/>
    <col min="7937" max="7937" width="39" style="93" customWidth="1"/>
    <col min="7938" max="7943" width="30.7109375" style="93" customWidth="1"/>
    <col min="7944" max="7944" width="46.140625" style="93" customWidth="1"/>
    <col min="7945" max="7945" width="1.5703125" style="93" customWidth="1"/>
    <col min="7946" max="8192" width="10.85546875" style="93"/>
    <col min="8193" max="8193" width="39" style="93" customWidth="1"/>
    <col min="8194" max="8199" width="30.7109375" style="93" customWidth="1"/>
    <col min="8200" max="8200" width="46.140625" style="93" customWidth="1"/>
    <col min="8201" max="8201" width="1.5703125" style="93" customWidth="1"/>
    <col min="8202" max="8448" width="10.85546875" style="93"/>
    <col min="8449" max="8449" width="39" style="93" customWidth="1"/>
    <col min="8450" max="8455" width="30.7109375" style="93" customWidth="1"/>
    <col min="8456" max="8456" width="46.140625" style="93" customWidth="1"/>
    <col min="8457" max="8457" width="1.5703125" style="93" customWidth="1"/>
    <col min="8458" max="8704" width="10.85546875" style="93"/>
    <col min="8705" max="8705" width="39" style="93" customWidth="1"/>
    <col min="8706" max="8711" width="30.7109375" style="93" customWidth="1"/>
    <col min="8712" max="8712" width="46.140625" style="93" customWidth="1"/>
    <col min="8713" max="8713" width="1.5703125" style="93" customWidth="1"/>
    <col min="8714" max="8960" width="10.85546875" style="93"/>
    <col min="8961" max="8961" width="39" style="93" customWidth="1"/>
    <col min="8962" max="8967" width="30.7109375" style="93" customWidth="1"/>
    <col min="8968" max="8968" width="46.140625" style="93" customWidth="1"/>
    <col min="8969" max="8969" width="1.5703125" style="93" customWidth="1"/>
    <col min="8970" max="9216" width="10.85546875" style="93"/>
    <col min="9217" max="9217" width="39" style="93" customWidth="1"/>
    <col min="9218" max="9223" width="30.7109375" style="93" customWidth="1"/>
    <col min="9224" max="9224" width="46.140625" style="93" customWidth="1"/>
    <col min="9225" max="9225" width="1.5703125" style="93" customWidth="1"/>
    <col min="9226" max="9472" width="10.85546875" style="93"/>
    <col min="9473" max="9473" width="39" style="93" customWidth="1"/>
    <col min="9474" max="9479" width="30.7109375" style="93" customWidth="1"/>
    <col min="9480" max="9480" width="46.140625" style="93" customWidth="1"/>
    <col min="9481" max="9481" width="1.5703125" style="93" customWidth="1"/>
    <col min="9482" max="9728" width="10.85546875" style="93"/>
    <col min="9729" max="9729" width="39" style="93" customWidth="1"/>
    <col min="9730" max="9735" width="30.7109375" style="93" customWidth="1"/>
    <col min="9736" max="9736" width="46.140625" style="93" customWidth="1"/>
    <col min="9737" max="9737" width="1.5703125" style="93" customWidth="1"/>
    <col min="9738" max="9984" width="10.85546875" style="93"/>
    <col min="9985" max="9985" width="39" style="93" customWidth="1"/>
    <col min="9986" max="9991" width="30.7109375" style="93" customWidth="1"/>
    <col min="9992" max="9992" width="46.140625" style="93" customWidth="1"/>
    <col min="9993" max="9993" width="1.5703125" style="93" customWidth="1"/>
    <col min="9994" max="10240" width="10.85546875" style="93"/>
    <col min="10241" max="10241" width="39" style="93" customWidth="1"/>
    <col min="10242" max="10247" width="30.7109375" style="93" customWidth="1"/>
    <col min="10248" max="10248" width="46.140625" style="93" customWidth="1"/>
    <col min="10249" max="10249" width="1.5703125" style="93" customWidth="1"/>
    <col min="10250" max="10496" width="10.85546875" style="93"/>
    <col min="10497" max="10497" width="39" style="93" customWidth="1"/>
    <col min="10498" max="10503" width="30.7109375" style="93" customWidth="1"/>
    <col min="10504" max="10504" width="46.140625" style="93" customWidth="1"/>
    <col min="10505" max="10505" width="1.5703125" style="93" customWidth="1"/>
    <col min="10506" max="10752" width="10.85546875" style="93"/>
    <col min="10753" max="10753" width="39" style="93" customWidth="1"/>
    <col min="10754" max="10759" width="30.7109375" style="93" customWidth="1"/>
    <col min="10760" max="10760" width="46.140625" style="93" customWidth="1"/>
    <col min="10761" max="10761" width="1.5703125" style="93" customWidth="1"/>
    <col min="10762" max="11008" width="10.85546875" style="93"/>
    <col min="11009" max="11009" width="39" style="93" customWidth="1"/>
    <col min="11010" max="11015" width="30.7109375" style="93" customWidth="1"/>
    <col min="11016" max="11016" width="46.140625" style="93" customWidth="1"/>
    <col min="11017" max="11017" width="1.5703125" style="93" customWidth="1"/>
    <col min="11018" max="11264" width="10.85546875" style="93"/>
    <col min="11265" max="11265" width="39" style="93" customWidth="1"/>
    <col min="11266" max="11271" width="30.7109375" style="93" customWidth="1"/>
    <col min="11272" max="11272" width="46.140625" style="93" customWidth="1"/>
    <col min="11273" max="11273" width="1.5703125" style="93" customWidth="1"/>
    <col min="11274" max="11520" width="10.85546875" style="93"/>
    <col min="11521" max="11521" width="39" style="93" customWidth="1"/>
    <col min="11522" max="11527" width="30.7109375" style="93" customWidth="1"/>
    <col min="11528" max="11528" width="46.140625" style="93" customWidth="1"/>
    <col min="11529" max="11529" width="1.5703125" style="93" customWidth="1"/>
    <col min="11530" max="11776" width="10.85546875" style="93"/>
    <col min="11777" max="11777" width="39" style="93" customWidth="1"/>
    <col min="11778" max="11783" width="30.7109375" style="93" customWidth="1"/>
    <col min="11784" max="11784" width="46.140625" style="93" customWidth="1"/>
    <col min="11785" max="11785" width="1.5703125" style="93" customWidth="1"/>
    <col min="11786" max="12032" width="10.85546875" style="93"/>
    <col min="12033" max="12033" width="39" style="93" customWidth="1"/>
    <col min="12034" max="12039" width="30.7109375" style="93" customWidth="1"/>
    <col min="12040" max="12040" width="46.140625" style="93" customWidth="1"/>
    <col min="12041" max="12041" width="1.5703125" style="93" customWidth="1"/>
    <col min="12042" max="12288" width="10.85546875" style="93"/>
    <col min="12289" max="12289" width="39" style="93" customWidth="1"/>
    <col min="12290" max="12295" width="30.7109375" style="93" customWidth="1"/>
    <col min="12296" max="12296" width="46.140625" style="93" customWidth="1"/>
    <col min="12297" max="12297" width="1.5703125" style="93" customWidth="1"/>
    <col min="12298" max="12544" width="10.85546875" style="93"/>
    <col min="12545" max="12545" width="39" style="93" customWidth="1"/>
    <col min="12546" max="12551" width="30.7109375" style="93" customWidth="1"/>
    <col min="12552" max="12552" width="46.140625" style="93" customWidth="1"/>
    <col min="12553" max="12553" width="1.5703125" style="93" customWidth="1"/>
    <col min="12554" max="12800" width="10.85546875" style="93"/>
    <col min="12801" max="12801" width="39" style="93" customWidth="1"/>
    <col min="12802" max="12807" width="30.7109375" style="93" customWidth="1"/>
    <col min="12808" max="12808" width="46.140625" style="93" customWidth="1"/>
    <col min="12809" max="12809" width="1.5703125" style="93" customWidth="1"/>
    <col min="12810" max="13056" width="10.85546875" style="93"/>
    <col min="13057" max="13057" width="39" style="93" customWidth="1"/>
    <col min="13058" max="13063" width="30.7109375" style="93" customWidth="1"/>
    <col min="13064" max="13064" width="46.140625" style="93" customWidth="1"/>
    <col min="13065" max="13065" width="1.5703125" style="93" customWidth="1"/>
    <col min="13066" max="13312" width="10.85546875" style="93"/>
    <col min="13313" max="13313" width="39" style="93" customWidth="1"/>
    <col min="13314" max="13319" width="30.7109375" style="93" customWidth="1"/>
    <col min="13320" max="13320" width="46.140625" style="93" customWidth="1"/>
    <col min="13321" max="13321" width="1.5703125" style="93" customWidth="1"/>
    <col min="13322" max="13568" width="10.85546875" style="93"/>
    <col min="13569" max="13569" width="39" style="93" customWidth="1"/>
    <col min="13570" max="13575" width="30.7109375" style="93" customWidth="1"/>
    <col min="13576" max="13576" width="46.140625" style="93" customWidth="1"/>
    <col min="13577" max="13577" width="1.5703125" style="93" customWidth="1"/>
    <col min="13578" max="13824" width="10.85546875" style="93"/>
    <col min="13825" max="13825" width="39" style="93" customWidth="1"/>
    <col min="13826" max="13831" width="30.7109375" style="93" customWidth="1"/>
    <col min="13832" max="13832" width="46.140625" style="93" customWidth="1"/>
    <col min="13833" max="13833" width="1.5703125" style="93" customWidth="1"/>
    <col min="13834" max="14080" width="10.85546875" style="93"/>
    <col min="14081" max="14081" width="39" style="93" customWidth="1"/>
    <col min="14082" max="14087" width="30.7109375" style="93" customWidth="1"/>
    <col min="14088" max="14088" width="46.140625" style="93" customWidth="1"/>
    <col min="14089" max="14089" width="1.5703125" style="93" customWidth="1"/>
    <col min="14090" max="14336" width="10.85546875" style="93"/>
    <col min="14337" max="14337" width="39" style="93" customWidth="1"/>
    <col min="14338" max="14343" width="30.7109375" style="93" customWidth="1"/>
    <col min="14344" max="14344" width="46.140625" style="93" customWidth="1"/>
    <col min="14345" max="14345" width="1.5703125" style="93" customWidth="1"/>
    <col min="14346" max="14592" width="10.85546875" style="93"/>
    <col min="14593" max="14593" width="39" style="93" customWidth="1"/>
    <col min="14594" max="14599" width="30.7109375" style="93" customWidth="1"/>
    <col min="14600" max="14600" width="46.140625" style="93" customWidth="1"/>
    <col min="14601" max="14601" width="1.5703125" style="93" customWidth="1"/>
    <col min="14602" max="14848" width="10.85546875" style="93"/>
    <col min="14849" max="14849" width="39" style="93" customWidth="1"/>
    <col min="14850" max="14855" width="30.7109375" style="93" customWidth="1"/>
    <col min="14856" max="14856" width="46.140625" style="93" customWidth="1"/>
    <col min="14857" max="14857" width="1.5703125" style="93" customWidth="1"/>
    <col min="14858" max="15104" width="10.85546875" style="93"/>
    <col min="15105" max="15105" width="39" style="93" customWidth="1"/>
    <col min="15106" max="15111" width="30.7109375" style="93" customWidth="1"/>
    <col min="15112" max="15112" width="46.140625" style="93" customWidth="1"/>
    <col min="15113" max="15113" width="1.5703125" style="93" customWidth="1"/>
    <col min="15114" max="15360" width="10.85546875" style="93"/>
    <col min="15361" max="15361" width="39" style="93" customWidth="1"/>
    <col min="15362" max="15367" width="30.7109375" style="93" customWidth="1"/>
    <col min="15368" max="15368" width="46.140625" style="93" customWidth="1"/>
    <col min="15369" max="15369" width="1.5703125" style="93" customWidth="1"/>
    <col min="15370" max="15616" width="10.85546875" style="93"/>
    <col min="15617" max="15617" width="39" style="93" customWidth="1"/>
    <col min="15618" max="15623" width="30.7109375" style="93" customWidth="1"/>
    <col min="15624" max="15624" width="46.140625" style="93" customWidth="1"/>
    <col min="15625" max="15625" width="1.5703125" style="93" customWidth="1"/>
    <col min="15626" max="15872" width="10.85546875" style="93"/>
    <col min="15873" max="15873" width="39" style="93" customWidth="1"/>
    <col min="15874" max="15879" width="30.7109375" style="93" customWidth="1"/>
    <col min="15880" max="15880" width="46.140625" style="93" customWidth="1"/>
    <col min="15881" max="15881" width="1.5703125" style="93" customWidth="1"/>
    <col min="15882" max="16128" width="10.85546875" style="93"/>
    <col min="16129" max="16129" width="39" style="93" customWidth="1"/>
    <col min="16130" max="16135" width="30.7109375" style="93" customWidth="1"/>
    <col min="16136" max="16136" width="46.140625" style="93" customWidth="1"/>
    <col min="16137" max="16137" width="1.5703125" style="93" customWidth="1"/>
    <col min="16138" max="16384" width="10.85546875" style="93"/>
  </cols>
  <sheetData>
    <row r="1" spans="1:9" ht="16.5">
      <c r="A1" s="91" t="s">
        <v>209</v>
      </c>
      <c r="B1" s="91"/>
      <c r="F1" s="91"/>
      <c r="G1" s="91"/>
      <c r="H1" s="91"/>
    </row>
    <row r="3" spans="1:9" ht="30">
      <c r="A3" s="94"/>
      <c r="B3" s="95" t="s">
        <v>101</v>
      </c>
      <c r="C3" s="95" t="s">
        <v>102</v>
      </c>
      <c r="D3" s="95" t="s">
        <v>103</v>
      </c>
      <c r="E3" s="95" t="s">
        <v>104</v>
      </c>
      <c r="F3" s="95" t="s">
        <v>105</v>
      </c>
      <c r="G3" s="95" t="s">
        <v>106</v>
      </c>
      <c r="H3" s="95" t="s">
        <v>107</v>
      </c>
      <c r="I3" s="95" t="s">
        <v>108</v>
      </c>
    </row>
    <row r="4" spans="1:9" s="99" customFormat="1" ht="15">
      <c r="A4" s="96" t="s">
        <v>109</v>
      </c>
      <c r="B4" s="97"/>
      <c r="C4" s="98"/>
      <c r="D4" s="98"/>
      <c r="E4" s="98"/>
      <c r="F4" s="98"/>
      <c r="G4" s="98"/>
      <c r="H4" s="98"/>
    </row>
    <row r="5" spans="1:9" ht="45">
      <c r="A5" s="100" t="s">
        <v>110</v>
      </c>
      <c r="B5" s="101" t="s">
        <v>111</v>
      </c>
      <c r="C5" s="102" t="s">
        <v>112</v>
      </c>
      <c r="D5" s="102" t="s">
        <v>112</v>
      </c>
      <c r="E5" s="102" t="s">
        <v>112</v>
      </c>
      <c r="F5" s="101" t="s">
        <v>113</v>
      </c>
      <c r="G5" s="103" t="s">
        <v>114</v>
      </c>
      <c r="H5" s="102" t="s">
        <v>114</v>
      </c>
      <c r="I5" s="102" t="s">
        <v>114</v>
      </c>
    </row>
    <row r="6" spans="1:9" ht="15">
      <c r="A6" s="104" t="s">
        <v>8</v>
      </c>
      <c r="B6" s="104" t="s">
        <v>115</v>
      </c>
      <c r="C6" s="105" t="s">
        <v>112</v>
      </c>
      <c r="D6" s="105" t="s">
        <v>112</v>
      </c>
      <c r="E6" s="105" t="s">
        <v>112</v>
      </c>
      <c r="F6" s="104" t="s">
        <v>112</v>
      </c>
      <c r="G6" s="104" t="s">
        <v>114</v>
      </c>
      <c r="H6" s="105" t="s">
        <v>114</v>
      </c>
      <c r="I6" s="105" t="s">
        <v>114</v>
      </c>
    </row>
    <row r="7" spans="1:9" ht="15">
      <c r="A7" s="104" t="s">
        <v>7</v>
      </c>
      <c r="B7" s="104" t="s">
        <v>116</v>
      </c>
      <c r="C7" s="105" t="s">
        <v>112</v>
      </c>
      <c r="D7" s="105" t="s">
        <v>112</v>
      </c>
      <c r="E7" s="105" t="s">
        <v>112</v>
      </c>
      <c r="F7" s="104" t="s">
        <v>112</v>
      </c>
      <c r="G7" s="104" t="s">
        <v>114</v>
      </c>
      <c r="H7" s="105" t="s">
        <v>114</v>
      </c>
      <c r="I7" s="105" t="s">
        <v>114</v>
      </c>
    </row>
    <row r="8" spans="1:9" ht="60">
      <c r="A8" s="106" t="s">
        <v>10</v>
      </c>
      <c r="B8" s="104" t="s">
        <v>117</v>
      </c>
      <c r="C8" s="105" t="s">
        <v>118</v>
      </c>
      <c r="D8" s="107" t="s">
        <v>119</v>
      </c>
      <c r="E8" s="105" t="s">
        <v>120</v>
      </c>
      <c r="F8" s="106" t="s">
        <v>121</v>
      </c>
      <c r="G8" s="106" t="s">
        <v>121</v>
      </c>
      <c r="H8" s="104" t="s">
        <v>122</v>
      </c>
      <c r="I8" s="104" t="s">
        <v>123</v>
      </c>
    </row>
    <row r="9" spans="1:9" ht="15">
      <c r="A9" s="104" t="s">
        <v>124</v>
      </c>
      <c r="B9" s="104" t="s">
        <v>125</v>
      </c>
      <c r="C9" s="105" t="s">
        <v>112</v>
      </c>
      <c r="D9" s="105" t="s">
        <v>112</v>
      </c>
      <c r="E9" s="105" t="s">
        <v>112</v>
      </c>
      <c r="F9" s="104" t="s">
        <v>112</v>
      </c>
      <c r="G9" s="104" t="s">
        <v>114</v>
      </c>
      <c r="H9" s="105" t="s">
        <v>114</v>
      </c>
      <c r="I9" s="105" t="s">
        <v>114</v>
      </c>
    </row>
    <row r="10" spans="1:9" ht="135">
      <c r="A10" s="108" t="s">
        <v>126</v>
      </c>
      <c r="B10" s="109" t="s">
        <v>127</v>
      </c>
      <c r="C10" s="109" t="s">
        <v>128</v>
      </c>
      <c r="D10" s="110" t="s">
        <v>129</v>
      </c>
      <c r="E10" s="109" t="s">
        <v>130</v>
      </c>
      <c r="F10" s="109" t="s">
        <v>131</v>
      </c>
      <c r="G10" s="110" t="s">
        <v>132</v>
      </c>
      <c r="H10" s="111" t="s">
        <v>114</v>
      </c>
      <c r="I10" s="109" t="s">
        <v>133</v>
      </c>
    </row>
    <row r="11" spans="1:9" ht="45">
      <c r="A11" s="112" t="s">
        <v>134</v>
      </c>
      <c r="B11" s="101" t="s">
        <v>135</v>
      </c>
      <c r="C11" s="102" t="s">
        <v>112</v>
      </c>
      <c r="D11" s="102" t="s">
        <v>112</v>
      </c>
      <c r="E11" s="102" t="s">
        <v>112</v>
      </c>
      <c r="F11" s="101" t="s">
        <v>136</v>
      </c>
      <c r="G11" s="103" t="s">
        <v>114</v>
      </c>
      <c r="H11" s="102" t="s">
        <v>114</v>
      </c>
      <c r="I11" s="102" t="s">
        <v>114</v>
      </c>
    </row>
    <row r="12" spans="1:9" ht="15">
      <c r="A12" s="113" t="s">
        <v>12</v>
      </c>
      <c r="B12" s="104" t="s">
        <v>137</v>
      </c>
      <c r="C12" s="104" t="s">
        <v>112</v>
      </c>
      <c r="D12" s="104" t="s">
        <v>112</v>
      </c>
      <c r="E12" s="114" t="s">
        <v>112</v>
      </c>
      <c r="F12" s="114" t="s">
        <v>138</v>
      </c>
      <c r="G12" s="104" t="s">
        <v>137</v>
      </c>
      <c r="H12" s="104" t="s">
        <v>137</v>
      </c>
      <c r="I12" s="104" t="s">
        <v>139</v>
      </c>
    </row>
    <row r="13" spans="1:9" ht="60">
      <c r="A13" s="115" t="s">
        <v>140</v>
      </c>
      <c r="B13" s="116" t="s">
        <v>141</v>
      </c>
      <c r="C13" s="117" t="s">
        <v>142</v>
      </c>
      <c r="D13" s="118" t="s">
        <v>143</v>
      </c>
      <c r="E13" s="118" t="s">
        <v>143</v>
      </c>
      <c r="F13" s="115" t="s">
        <v>138</v>
      </c>
      <c r="G13" s="115" t="s">
        <v>139</v>
      </c>
      <c r="H13" s="115" t="s">
        <v>139</v>
      </c>
      <c r="I13" s="115" t="s">
        <v>139</v>
      </c>
    </row>
    <row r="14" spans="1:9" s="121" customFormat="1" ht="54">
      <c r="A14" s="119" t="s">
        <v>144</v>
      </c>
      <c r="B14" s="119" t="s">
        <v>145</v>
      </c>
      <c r="C14" s="120" t="s">
        <v>146</v>
      </c>
      <c r="D14" s="120" t="s">
        <v>139</v>
      </c>
      <c r="E14" s="120" t="s">
        <v>139</v>
      </c>
      <c r="F14" s="119" t="s">
        <v>112</v>
      </c>
      <c r="G14" s="119" t="s">
        <v>112</v>
      </c>
      <c r="H14" s="119" t="s">
        <v>112</v>
      </c>
      <c r="I14" s="120" t="s">
        <v>139</v>
      </c>
    </row>
    <row r="15" spans="1:9" ht="90">
      <c r="A15" s="115" t="s">
        <v>147</v>
      </c>
      <c r="B15" s="115" t="s">
        <v>148</v>
      </c>
      <c r="C15" s="122" t="s">
        <v>149</v>
      </c>
      <c r="D15" s="117" t="s">
        <v>150</v>
      </c>
      <c r="E15" s="117" t="s">
        <v>151</v>
      </c>
      <c r="F15" s="115" t="s">
        <v>138</v>
      </c>
      <c r="G15" s="115" t="s">
        <v>152</v>
      </c>
      <c r="H15" s="115" t="s">
        <v>153</v>
      </c>
      <c r="I15" s="115" t="s">
        <v>139</v>
      </c>
    </row>
    <row r="16" spans="1:9" ht="90">
      <c r="A16" s="106" t="s">
        <v>154</v>
      </c>
      <c r="B16" s="104" t="s">
        <v>155</v>
      </c>
      <c r="C16" s="107" t="s">
        <v>156</v>
      </c>
      <c r="D16" s="107" t="s">
        <v>157</v>
      </c>
      <c r="E16" s="105" t="s">
        <v>158</v>
      </c>
      <c r="F16" s="114" t="s">
        <v>159</v>
      </c>
      <c r="G16" s="106" t="s">
        <v>114</v>
      </c>
      <c r="H16" s="107" t="s">
        <v>160</v>
      </c>
      <c r="I16" s="105" t="s">
        <v>161</v>
      </c>
    </row>
    <row r="17" spans="1:9" ht="60">
      <c r="A17" s="106" t="s">
        <v>162</v>
      </c>
      <c r="B17" s="106" t="s">
        <v>163</v>
      </c>
      <c r="C17" s="107" t="s">
        <v>164</v>
      </c>
      <c r="D17" s="123" t="s">
        <v>165</v>
      </c>
      <c r="E17" s="123" t="s">
        <v>165</v>
      </c>
      <c r="F17" s="106" t="s">
        <v>166</v>
      </c>
      <c r="G17" s="106" t="s">
        <v>167</v>
      </c>
      <c r="H17" s="106" t="s">
        <v>168</v>
      </c>
      <c r="I17" s="106" t="s">
        <v>169</v>
      </c>
    </row>
    <row r="18" spans="1:9" ht="30">
      <c r="A18" s="114" t="s">
        <v>36</v>
      </c>
      <c r="B18" s="124" t="s">
        <v>170</v>
      </c>
      <c r="C18" s="125" t="s">
        <v>112</v>
      </c>
      <c r="D18" s="125" t="s">
        <v>112</v>
      </c>
      <c r="E18" s="126" t="s">
        <v>112</v>
      </c>
      <c r="F18" s="124" t="s">
        <v>112</v>
      </c>
      <c r="G18" s="124" t="s">
        <v>114</v>
      </c>
      <c r="H18" s="125" t="s">
        <v>114</v>
      </c>
      <c r="I18" s="125" t="s">
        <v>171</v>
      </c>
    </row>
    <row r="19" spans="1:9" ht="60">
      <c r="A19" s="127" t="s">
        <v>172</v>
      </c>
      <c r="B19" s="110" t="s">
        <v>173</v>
      </c>
      <c r="C19" s="111" t="s">
        <v>174</v>
      </c>
      <c r="D19" s="111" t="s">
        <v>175</v>
      </c>
      <c r="E19" s="111" t="s">
        <v>176</v>
      </c>
      <c r="F19" s="110" t="s">
        <v>177</v>
      </c>
      <c r="G19" s="110" t="s">
        <v>114</v>
      </c>
      <c r="H19" s="111" t="s">
        <v>114</v>
      </c>
      <c r="I19" s="111" t="s">
        <v>178</v>
      </c>
    </row>
    <row r="20" spans="1:9" s="99" customFormat="1" ht="15">
      <c r="A20" s="96" t="s">
        <v>179</v>
      </c>
      <c r="B20" s="97"/>
      <c r="C20" s="98"/>
      <c r="D20" s="128"/>
      <c r="E20" s="128"/>
      <c r="F20" s="98"/>
      <c r="G20" s="98"/>
      <c r="H20" s="98"/>
    </row>
    <row r="21" spans="1:9" ht="75">
      <c r="A21" s="112" t="s">
        <v>180</v>
      </c>
      <c r="B21" s="101" t="s">
        <v>181</v>
      </c>
      <c r="C21" s="101" t="s">
        <v>182</v>
      </c>
      <c r="D21" s="129" t="s">
        <v>119</v>
      </c>
      <c r="E21" s="129" t="s">
        <v>119</v>
      </c>
      <c r="F21" s="101" t="s">
        <v>183</v>
      </c>
      <c r="G21" s="103" t="s">
        <v>114</v>
      </c>
      <c r="H21" s="102" t="s">
        <v>114</v>
      </c>
      <c r="I21" s="102" t="s">
        <v>114</v>
      </c>
    </row>
    <row r="22" spans="1:9" ht="30">
      <c r="A22" s="106" t="s">
        <v>98</v>
      </c>
      <c r="B22" s="104" t="s">
        <v>184</v>
      </c>
      <c r="C22" s="104" t="s">
        <v>185</v>
      </c>
      <c r="D22" s="114" t="s">
        <v>119</v>
      </c>
      <c r="E22" s="114" t="s">
        <v>119</v>
      </c>
      <c r="F22" s="106" t="s">
        <v>186</v>
      </c>
      <c r="G22" s="106" t="s">
        <v>114</v>
      </c>
      <c r="H22" s="107" t="s">
        <v>114</v>
      </c>
      <c r="I22" s="107" t="s">
        <v>114</v>
      </c>
    </row>
    <row r="23" spans="1:9" ht="15">
      <c r="A23" s="106" t="s">
        <v>187</v>
      </c>
      <c r="B23" s="104" t="s">
        <v>188</v>
      </c>
      <c r="C23" s="123" t="s">
        <v>112</v>
      </c>
      <c r="D23" s="123" t="s">
        <v>165</v>
      </c>
      <c r="E23" s="123" t="s">
        <v>165</v>
      </c>
      <c r="F23" s="104" t="s">
        <v>189</v>
      </c>
      <c r="G23" s="106" t="s">
        <v>114</v>
      </c>
      <c r="H23" s="107" t="s">
        <v>114</v>
      </c>
      <c r="I23" s="104" t="s">
        <v>188</v>
      </c>
    </row>
    <row r="24" spans="1:9" ht="60">
      <c r="A24" s="130" t="s">
        <v>190</v>
      </c>
      <c r="B24" s="106" t="s">
        <v>191</v>
      </c>
      <c r="C24" s="106" t="s">
        <v>192</v>
      </c>
      <c r="D24" s="114" t="s">
        <v>119</v>
      </c>
      <c r="E24" s="114" t="s">
        <v>119</v>
      </c>
      <c r="F24" s="106" t="s">
        <v>193</v>
      </c>
      <c r="G24" s="106" t="s">
        <v>114</v>
      </c>
      <c r="H24" s="107" t="s">
        <v>114</v>
      </c>
      <c r="I24" s="107" t="s">
        <v>114</v>
      </c>
    </row>
    <row r="25" spans="1:9" ht="75">
      <c r="A25" s="100" t="s">
        <v>194</v>
      </c>
      <c r="B25" s="101" t="s">
        <v>195</v>
      </c>
      <c r="C25" s="101" t="s">
        <v>196</v>
      </c>
      <c r="D25" s="129" t="s">
        <v>119</v>
      </c>
      <c r="E25" s="129" t="s">
        <v>119</v>
      </c>
      <c r="F25" s="101" t="s">
        <v>197</v>
      </c>
      <c r="G25" s="103" t="s">
        <v>114</v>
      </c>
      <c r="H25" s="102" t="s">
        <v>114</v>
      </c>
      <c r="I25" s="102" t="s">
        <v>114</v>
      </c>
    </row>
    <row r="26" spans="1:9" ht="15">
      <c r="A26" s="104" t="s">
        <v>99</v>
      </c>
      <c r="B26" s="104" t="s">
        <v>198</v>
      </c>
      <c r="C26" s="123" t="s">
        <v>112</v>
      </c>
      <c r="D26" s="123" t="s">
        <v>165</v>
      </c>
      <c r="E26" s="123" t="s">
        <v>165</v>
      </c>
      <c r="F26" s="104" t="s">
        <v>112</v>
      </c>
      <c r="G26" s="106" t="s">
        <v>114</v>
      </c>
      <c r="H26" s="107" t="s">
        <v>114</v>
      </c>
      <c r="I26" s="107" t="s">
        <v>114</v>
      </c>
    </row>
    <row r="27" spans="1:9" ht="30">
      <c r="A27" s="104" t="s">
        <v>199</v>
      </c>
      <c r="B27" s="104" t="s">
        <v>200</v>
      </c>
      <c r="C27" s="123" t="s">
        <v>112</v>
      </c>
      <c r="D27" s="123" t="s">
        <v>165</v>
      </c>
      <c r="E27" s="123" t="s">
        <v>165</v>
      </c>
      <c r="F27" s="106" t="s">
        <v>112</v>
      </c>
      <c r="G27" s="106" t="s">
        <v>114</v>
      </c>
      <c r="H27" s="107" t="s">
        <v>114</v>
      </c>
      <c r="I27" s="107" t="s">
        <v>114</v>
      </c>
    </row>
    <row r="28" spans="1:9" ht="75">
      <c r="A28" s="124" t="s">
        <v>22</v>
      </c>
      <c r="B28" s="124" t="s">
        <v>201</v>
      </c>
      <c r="C28" s="124" t="s">
        <v>202</v>
      </c>
      <c r="D28" s="131" t="s">
        <v>119</v>
      </c>
      <c r="E28" s="131" t="s">
        <v>119</v>
      </c>
      <c r="F28" s="124" t="s">
        <v>203</v>
      </c>
      <c r="G28" s="130" t="s">
        <v>114</v>
      </c>
      <c r="H28" s="126" t="s">
        <v>114</v>
      </c>
      <c r="I28" s="126" t="s">
        <v>114</v>
      </c>
    </row>
    <row r="29" spans="1:9" ht="15">
      <c r="A29" s="96" t="s">
        <v>42</v>
      </c>
      <c r="B29" s="97"/>
      <c r="C29" s="98"/>
      <c r="D29" s="128"/>
      <c r="E29" s="128"/>
      <c r="F29" s="98"/>
      <c r="G29" s="98"/>
      <c r="H29" s="98"/>
      <c r="I29" s="98"/>
    </row>
    <row r="30" spans="1:9" ht="15">
      <c r="A30" s="112" t="s">
        <v>100</v>
      </c>
      <c r="B30" s="101" t="s">
        <v>204</v>
      </c>
      <c r="C30" s="101" t="s">
        <v>112</v>
      </c>
      <c r="D30" s="101" t="s">
        <v>112</v>
      </c>
      <c r="E30" s="101" t="s">
        <v>112</v>
      </c>
      <c r="F30" s="101" t="s">
        <v>112</v>
      </c>
      <c r="G30" s="103" t="s">
        <v>114</v>
      </c>
      <c r="H30" s="102" t="s">
        <v>114</v>
      </c>
      <c r="I30" s="102" t="s">
        <v>114</v>
      </c>
    </row>
    <row r="31" spans="1:9" ht="15">
      <c r="A31" s="106" t="s">
        <v>205</v>
      </c>
      <c r="B31" s="104" t="s">
        <v>206</v>
      </c>
      <c r="C31" s="104" t="s">
        <v>112</v>
      </c>
      <c r="D31" s="104" t="s">
        <v>112</v>
      </c>
      <c r="E31" s="104" t="s">
        <v>112</v>
      </c>
      <c r="F31" s="104" t="s">
        <v>112</v>
      </c>
      <c r="G31" s="106" t="s">
        <v>114</v>
      </c>
      <c r="H31" s="107" t="s">
        <v>114</v>
      </c>
      <c r="I31" s="107" t="s">
        <v>114</v>
      </c>
    </row>
    <row r="32" spans="1:9" ht="15">
      <c r="A32" s="110" t="s">
        <v>26</v>
      </c>
      <c r="B32" s="109" t="s">
        <v>207</v>
      </c>
      <c r="C32" s="132" t="s">
        <v>112</v>
      </c>
      <c r="D32" s="132" t="s">
        <v>112</v>
      </c>
      <c r="E32" s="132" t="s">
        <v>112</v>
      </c>
      <c r="F32" s="109" t="s">
        <v>112</v>
      </c>
      <c r="G32" s="110" t="s">
        <v>114</v>
      </c>
      <c r="H32" s="111" t="s">
        <v>114</v>
      </c>
      <c r="I32" s="111" t="s">
        <v>114</v>
      </c>
    </row>
    <row r="33" spans="1:9" s="133" customFormat="1" ht="12.75">
      <c r="B33" s="134" t="s">
        <v>208</v>
      </c>
      <c r="C33" s="135"/>
      <c r="D33" s="136"/>
      <c r="E33" s="136"/>
    </row>
    <row r="34" spans="1:9" s="133" customFormat="1" ht="12.75">
      <c r="C34" s="137"/>
      <c r="D34" s="137"/>
      <c r="E34" s="137"/>
    </row>
    <row r="35" spans="1:9" ht="15">
      <c r="C35" s="139"/>
      <c r="D35" s="140"/>
      <c r="E35" s="140"/>
      <c r="F35" s="137"/>
      <c r="G35" s="137"/>
      <c r="H35" s="137"/>
      <c r="I35" s="93"/>
    </row>
    <row r="36" spans="1:9" ht="15">
      <c r="A36" s="237"/>
      <c r="B36" s="237"/>
      <c r="C36" s="141"/>
      <c r="D36" s="141"/>
      <c r="E36" s="141"/>
      <c r="F36" s="137"/>
      <c r="G36" s="137"/>
      <c r="H36" s="137"/>
      <c r="I36" s="93"/>
    </row>
    <row r="37" spans="1:9" ht="15">
      <c r="A37" s="93"/>
      <c r="B37" s="142"/>
      <c r="C37" s="142"/>
      <c r="D37" s="142"/>
      <c r="E37" s="142"/>
      <c r="F37" s="142"/>
      <c r="G37" s="142"/>
      <c r="H37" s="142"/>
      <c r="I37" s="93"/>
    </row>
    <row r="38" spans="1:9" ht="15">
      <c r="C38" s="142"/>
      <c r="D38" s="142"/>
      <c r="E38" s="142"/>
      <c r="I38" s="93"/>
    </row>
    <row r="39" spans="1:9" ht="15">
      <c r="C39" s="142"/>
      <c r="D39" s="142"/>
      <c r="E39" s="142"/>
      <c r="I39" s="93"/>
    </row>
    <row r="40" spans="1:9" ht="15">
      <c r="A40" s="93"/>
      <c r="B40" s="142"/>
      <c r="C40" s="142"/>
      <c r="D40" s="142"/>
      <c r="E40" s="142"/>
      <c r="F40" s="142"/>
      <c r="G40" s="142"/>
      <c r="H40" s="142"/>
      <c r="I40" s="93"/>
    </row>
    <row r="41" spans="1:9" ht="15">
      <c r="A41" s="93"/>
      <c r="B41" s="142"/>
      <c r="C41" s="142"/>
      <c r="D41" s="142"/>
      <c r="E41" s="142"/>
      <c r="F41" s="142"/>
      <c r="G41" s="142"/>
      <c r="H41" s="142"/>
      <c r="I41" s="93"/>
    </row>
    <row r="42" spans="1:9" ht="15">
      <c r="A42" s="93"/>
      <c r="B42" s="142"/>
      <c r="C42" s="142"/>
      <c r="D42" s="142"/>
      <c r="E42" s="142"/>
      <c r="F42" s="142"/>
      <c r="G42" s="142"/>
      <c r="H42" s="142"/>
      <c r="I42" s="93"/>
    </row>
    <row r="43" spans="1:9" ht="15">
      <c r="B43" s="142"/>
      <c r="C43" s="142"/>
      <c r="D43" s="142"/>
      <c r="E43" s="142"/>
      <c r="F43" s="142"/>
      <c r="G43" s="142"/>
      <c r="H43" s="142"/>
      <c r="I43" s="93"/>
    </row>
    <row r="44" spans="1:9" ht="15">
      <c r="B44" s="142"/>
      <c r="C44" s="142"/>
      <c r="D44" s="142"/>
      <c r="E44" s="142"/>
      <c r="F44" s="142"/>
      <c r="G44" s="142"/>
      <c r="H44" s="142"/>
      <c r="I44" s="93"/>
    </row>
    <row r="45" spans="1:9" ht="15">
      <c r="B45" s="142"/>
      <c r="C45" s="142"/>
      <c r="D45" s="142"/>
      <c r="E45" s="142"/>
      <c r="F45" s="142"/>
      <c r="G45" s="142"/>
      <c r="H45" s="142"/>
      <c r="I45" s="93"/>
    </row>
    <row r="48" spans="1:9" ht="15">
      <c r="I48" s="93"/>
    </row>
    <row r="49" spans="1:9" ht="15">
      <c r="I49" s="93"/>
    </row>
    <row r="52" spans="1:9" ht="15">
      <c r="A52" s="143"/>
      <c r="I52" s="93"/>
    </row>
    <row r="53" spans="1:9" s="138" customFormat="1" ht="15">
      <c r="A53" s="139"/>
      <c r="B53" s="92"/>
      <c r="C53" s="92"/>
      <c r="D53" s="92"/>
      <c r="E53" s="92"/>
      <c r="F53" s="92"/>
      <c r="G53" s="92"/>
      <c r="H53" s="92"/>
    </row>
    <row r="54" spans="1:9" s="138" customFormat="1" ht="15">
      <c r="A54" s="139"/>
      <c r="B54" s="92"/>
      <c r="C54" s="92"/>
      <c r="D54" s="92"/>
      <c r="E54" s="92"/>
      <c r="F54" s="92"/>
      <c r="G54" s="92"/>
      <c r="H54" s="92"/>
    </row>
    <row r="55" spans="1:9" s="138" customFormat="1" ht="15">
      <c r="A55" s="143"/>
      <c r="B55" s="92"/>
      <c r="C55" s="92"/>
      <c r="D55" s="92"/>
      <c r="E55" s="92"/>
      <c r="F55" s="92"/>
      <c r="G55" s="92"/>
      <c r="H55" s="92"/>
    </row>
    <row r="56" spans="1:9" s="138" customFormat="1" ht="15">
      <c r="A56" s="139"/>
      <c r="B56" s="92"/>
      <c r="C56" s="92"/>
      <c r="D56" s="92"/>
      <c r="E56" s="92"/>
      <c r="F56" s="92"/>
      <c r="G56" s="92"/>
      <c r="H56" s="92"/>
    </row>
    <row r="57" spans="1:9" s="138" customFormat="1" ht="15">
      <c r="A57" s="139"/>
      <c r="B57" s="92"/>
      <c r="C57" s="92"/>
      <c r="D57" s="92"/>
      <c r="E57" s="92"/>
      <c r="F57" s="92"/>
      <c r="G57" s="92"/>
      <c r="H57" s="92"/>
    </row>
    <row r="58" spans="1:9" s="138" customFormat="1" ht="15">
      <c r="A58" s="139"/>
      <c r="B58" s="92"/>
      <c r="C58" s="92"/>
      <c r="D58" s="92"/>
      <c r="E58" s="92"/>
      <c r="F58" s="92"/>
      <c r="G58" s="92"/>
      <c r="H58" s="92"/>
    </row>
    <row r="59" spans="1:9" s="138" customFormat="1" ht="15">
      <c r="A59" s="139"/>
      <c r="B59" s="92"/>
      <c r="C59" s="92"/>
      <c r="D59" s="92"/>
      <c r="E59" s="92"/>
      <c r="F59" s="92"/>
      <c r="G59" s="92"/>
      <c r="H59" s="92"/>
    </row>
    <row r="60" spans="1:9" s="138" customFormat="1" ht="15">
      <c r="A60" s="143"/>
      <c r="B60" s="92"/>
      <c r="C60" s="92"/>
      <c r="D60" s="92"/>
      <c r="E60" s="92"/>
      <c r="F60" s="92"/>
      <c r="G60" s="92"/>
      <c r="H60" s="92"/>
    </row>
    <row r="61" spans="1:9" ht="15">
      <c r="I61" s="93"/>
    </row>
    <row r="62" spans="1:9" ht="15">
      <c r="I62" s="93"/>
    </row>
  </sheetData>
  <mergeCells count="1">
    <mergeCell ref="A36:B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P20" sqref="P20"/>
    </sheetView>
  </sheetViews>
  <sheetFormatPr baseColWidth="10" defaultRowHeight="15"/>
  <cols>
    <col min="1" max="1" width="35" customWidth="1"/>
    <col min="2" max="10" width="9.42578125" customWidth="1"/>
  </cols>
  <sheetData>
    <row r="1" spans="1:10">
      <c r="A1" s="17" t="s">
        <v>21</v>
      </c>
    </row>
    <row r="4" spans="1:10">
      <c r="A4" s="17" t="s">
        <v>212</v>
      </c>
    </row>
    <row r="5" spans="1:10">
      <c r="A5" s="28" t="str">
        <f>+A24</f>
        <v>Indice 100 en 2014</v>
      </c>
      <c r="B5" s="16"/>
      <c r="C5" s="16"/>
      <c r="D5" s="16"/>
      <c r="E5" s="16"/>
      <c r="F5" s="16"/>
      <c r="G5" s="16"/>
      <c r="H5" s="16"/>
      <c r="I5" s="16"/>
    </row>
    <row r="6" spans="1:10">
      <c r="B6" s="31">
        <v>2014</v>
      </c>
      <c r="C6" s="31">
        <v>2015</v>
      </c>
      <c r="D6" s="31">
        <v>2016</v>
      </c>
      <c r="E6" s="31">
        <v>2017</v>
      </c>
      <c r="F6" s="31">
        <v>2018</v>
      </c>
      <c r="G6" s="31">
        <v>2019</v>
      </c>
      <c r="H6" s="31">
        <v>2020</v>
      </c>
      <c r="I6" s="31">
        <v>2021</v>
      </c>
      <c r="J6" s="7"/>
    </row>
    <row r="7" spans="1:10">
      <c r="A7" t="s">
        <v>14</v>
      </c>
      <c r="B7" s="16">
        <v>100</v>
      </c>
      <c r="C7" s="16">
        <v>108.98773432598827</v>
      </c>
      <c r="D7" s="16">
        <v>112.52403485121684</v>
      </c>
      <c r="E7" s="16">
        <v>126.66445198985829</v>
      </c>
      <c r="F7" s="16">
        <v>118.9339369293446</v>
      </c>
      <c r="G7" s="16">
        <v>121.35920753497696</v>
      </c>
      <c r="H7" s="16">
        <v>128.63703358036844</v>
      </c>
      <c r="I7" s="16">
        <v>136.1085303490143</v>
      </c>
      <c r="J7" s="89">
        <f>+I7/H7-1</f>
        <v>5.808200454170076E-2</v>
      </c>
    </row>
    <row r="8" spans="1:10">
      <c r="A8" t="s">
        <v>12</v>
      </c>
      <c r="B8" s="16">
        <v>100</v>
      </c>
      <c r="C8" s="16">
        <v>104.99799262212477</v>
      </c>
      <c r="D8" s="16">
        <v>108.16588021037035</v>
      </c>
      <c r="E8" s="16">
        <v>112.30461381432734</v>
      </c>
      <c r="F8" s="16">
        <v>118.2403550366334</v>
      </c>
      <c r="G8" s="16">
        <v>122.04069006064148</v>
      </c>
      <c r="H8" s="16">
        <v>120.44119782746066</v>
      </c>
      <c r="I8" s="16">
        <v>125.18709587842046</v>
      </c>
      <c r="J8" s="89">
        <f t="shared" ref="J8:J12" si="0">+I8/H8-1</f>
        <v>3.9404274754545332E-2</v>
      </c>
    </row>
    <row r="9" spans="1:10">
      <c r="A9" t="s">
        <v>36</v>
      </c>
      <c r="B9" s="16">
        <v>100</v>
      </c>
      <c r="C9" s="16">
        <v>104.69865369960414</v>
      </c>
      <c r="D9" s="16">
        <v>109.01975297357689</v>
      </c>
      <c r="E9" s="16">
        <v>113.48078601606994</v>
      </c>
      <c r="F9" s="16">
        <v>120.96120825038489</v>
      </c>
      <c r="G9" s="16">
        <v>126.21746406866411</v>
      </c>
      <c r="H9" s="16">
        <v>105.05124215853064</v>
      </c>
      <c r="I9" s="16">
        <v>119.60055814289693</v>
      </c>
      <c r="J9" s="89">
        <f t="shared" si="0"/>
        <v>0.13849732459526964</v>
      </c>
    </row>
    <row r="10" spans="1:10">
      <c r="A10" s="17" t="s">
        <v>38</v>
      </c>
      <c r="B10" s="68">
        <v>100</v>
      </c>
      <c r="C10" s="68">
        <v>101.30853417988223</v>
      </c>
      <c r="D10" s="68">
        <v>101.85678722600889</v>
      </c>
      <c r="E10" s="68">
        <v>104.23113572807145</v>
      </c>
      <c r="F10" s="68">
        <v>105.35961138579403</v>
      </c>
      <c r="G10" s="68">
        <v>108.13848478111525</v>
      </c>
      <c r="H10" s="68">
        <v>106.29300775070234</v>
      </c>
      <c r="I10" s="68">
        <v>111.59739653301992</v>
      </c>
      <c r="J10" s="90">
        <f t="shared" si="0"/>
        <v>4.9903459263834105E-2</v>
      </c>
    </row>
    <row r="11" spans="1:10">
      <c r="A11" t="s">
        <v>22</v>
      </c>
      <c r="B11" s="16">
        <v>100</v>
      </c>
      <c r="C11" s="16">
        <v>96.778300933681834</v>
      </c>
      <c r="D11" s="16">
        <v>99.494106483157921</v>
      </c>
      <c r="E11" s="16">
        <v>102.65822381484097</v>
      </c>
      <c r="F11" s="16">
        <v>95.381654119684683</v>
      </c>
      <c r="G11" s="16">
        <v>95.421186876257863</v>
      </c>
      <c r="H11" s="16">
        <v>85.921651843523478</v>
      </c>
      <c r="I11" s="16">
        <v>96.126788453382133</v>
      </c>
      <c r="J11" s="89">
        <f t="shared" si="0"/>
        <v>0.11877258398667401</v>
      </c>
    </row>
    <row r="12" spans="1:10">
      <c r="A12" t="s">
        <v>13</v>
      </c>
      <c r="B12" s="16">
        <v>100</v>
      </c>
      <c r="C12" s="16">
        <v>90.996988328884484</v>
      </c>
      <c r="D12" s="16">
        <v>83.676288974562169</v>
      </c>
      <c r="E12" s="16">
        <v>79.023048213912531</v>
      </c>
      <c r="F12" s="16">
        <v>70.44832999161774</v>
      </c>
      <c r="G12" s="16">
        <v>70.822441968164057</v>
      </c>
      <c r="H12" s="16">
        <v>70.94207182898316</v>
      </c>
      <c r="I12" s="16">
        <v>74.913822266904461</v>
      </c>
      <c r="J12" s="89">
        <f t="shared" si="0"/>
        <v>5.5985825272989231E-2</v>
      </c>
    </row>
    <row r="13" spans="1:10">
      <c r="A13" s="17" t="s">
        <v>44</v>
      </c>
      <c r="B13" s="31">
        <v>2014</v>
      </c>
      <c r="C13" s="31">
        <v>2015</v>
      </c>
      <c r="D13" s="31">
        <v>2016</v>
      </c>
      <c r="E13" s="31">
        <v>2017</v>
      </c>
      <c r="F13" s="31">
        <v>2018</v>
      </c>
      <c r="G13" s="31">
        <v>2019</v>
      </c>
      <c r="H13" s="31">
        <v>2020</v>
      </c>
      <c r="I13" s="31">
        <v>2021</v>
      </c>
    </row>
    <row r="14" spans="1:10">
      <c r="A14" t="s">
        <v>14</v>
      </c>
      <c r="B14" s="25">
        <v>9.6079963389999996</v>
      </c>
      <c r="C14" s="25">
        <v>10.471537524</v>
      </c>
      <c r="D14" s="25">
        <v>10.811305149000001</v>
      </c>
      <c r="E14" s="25">
        <v>12.16991591</v>
      </c>
      <c r="F14" s="25">
        <v>11.427168306</v>
      </c>
      <c r="G14" s="25">
        <v>11.660188217</v>
      </c>
      <c r="H14" s="25">
        <v>12.359441477000001</v>
      </c>
      <c r="I14" s="25">
        <v>13.077302613000001</v>
      </c>
    </row>
    <row r="15" spans="1:10">
      <c r="A15" t="s">
        <v>12</v>
      </c>
      <c r="B15" s="25">
        <v>119.164479668</v>
      </c>
      <c r="C15" s="25">
        <v>125.12031157</v>
      </c>
      <c r="D15" s="25">
        <v>128.895308331</v>
      </c>
      <c r="E15" s="25">
        <v>133.827208695</v>
      </c>
      <c r="F15" s="25">
        <v>140.900503837</v>
      </c>
      <c r="G15" s="25">
        <v>145.429153294</v>
      </c>
      <c r="H15" s="25">
        <v>143.52312669700001</v>
      </c>
      <c r="I15" s="25">
        <v>149.17855141499999</v>
      </c>
    </row>
    <row r="16" spans="1:10">
      <c r="A16" t="s">
        <v>36</v>
      </c>
      <c r="B16" s="25">
        <v>8.1571325639999994</v>
      </c>
      <c r="C16" s="25">
        <v>8.5404079750000008</v>
      </c>
      <c r="D16" s="25">
        <v>8.8928857709999996</v>
      </c>
      <c r="E16" s="25">
        <v>9.2567781500000006</v>
      </c>
      <c r="F16" s="25">
        <v>9.8669661079999997</v>
      </c>
      <c r="G16" s="25">
        <v>10.295725862999999</v>
      </c>
      <c r="H16" s="25">
        <v>8.5691690830000002</v>
      </c>
      <c r="I16" s="25">
        <v>9.7559760749999995</v>
      </c>
    </row>
    <row r="17" spans="1:10">
      <c r="A17" t="s">
        <v>22</v>
      </c>
      <c r="B17" s="25">
        <v>7.3360884779999997</v>
      </c>
      <c r="C17" s="25">
        <v>7.0997417839999999</v>
      </c>
      <c r="D17" s="25">
        <v>7.298975682</v>
      </c>
      <c r="E17" s="25">
        <v>7.5310981290000001</v>
      </c>
      <c r="F17" s="25">
        <v>6.9972825380000003</v>
      </c>
      <c r="G17" s="25">
        <v>7.0001826960000004</v>
      </c>
      <c r="H17" s="25">
        <v>6.3032884009999997</v>
      </c>
      <c r="I17" s="25">
        <v>7.0519462519999996</v>
      </c>
    </row>
    <row r="18" spans="1:10">
      <c r="A18" t="s">
        <v>13</v>
      </c>
      <c r="B18" s="25">
        <v>49.250965098999998</v>
      </c>
      <c r="C18" s="25">
        <v>44.816894963000003</v>
      </c>
      <c r="D18" s="25">
        <v>41.211379878999999</v>
      </c>
      <c r="E18" s="25">
        <v>38.919613896000001</v>
      </c>
      <c r="F18" s="25">
        <v>34.696482416999999</v>
      </c>
      <c r="G18" s="25">
        <v>34.880736175999999</v>
      </c>
      <c r="H18" s="25">
        <v>34.939655037000001</v>
      </c>
      <c r="I18" s="25">
        <v>36.895780459000001</v>
      </c>
      <c r="J18" s="89"/>
    </row>
    <row r="19" spans="1:10">
      <c r="B19" s="25"/>
      <c r="C19" s="25"/>
      <c r="D19" s="25"/>
      <c r="E19" s="25"/>
      <c r="F19" s="25"/>
      <c r="G19" s="25"/>
      <c r="H19" s="25"/>
      <c r="I19" s="25"/>
      <c r="J19" s="7"/>
    </row>
    <row r="23" spans="1:10">
      <c r="A23" s="17" t="s">
        <v>213</v>
      </c>
    </row>
    <row r="24" spans="1:10" ht="15.75" thickBot="1">
      <c r="A24" s="28" t="s">
        <v>40</v>
      </c>
    </row>
    <row r="25" spans="1:10">
      <c r="A25" s="12"/>
      <c r="B25" s="31">
        <v>2014</v>
      </c>
      <c r="C25" s="31">
        <v>2015</v>
      </c>
      <c r="D25" s="31">
        <v>2016</v>
      </c>
      <c r="E25" s="31">
        <v>2017</v>
      </c>
      <c r="F25" s="31">
        <v>2018</v>
      </c>
      <c r="G25" s="31">
        <v>2019</v>
      </c>
      <c r="H25" s="31">
        <v>2020</v>
      </c>
      <c r="I25" s="31">
        <v>2021</v>
      </c>
    </row>
    <row r="26" spans="1:10">
      <c r="A26" s="13" t="s">
        <v>35</v>
      </c>
      <c r="B26" s="68">
        <v>100</v>
      </c>
      <c r="C26" s="68">
        <v>101.23891108216792</v>
      </c>
      <c r="D26" s="68">
        <v>101.12841587997545</v>
      </c>
      <c r="E26" s="68">
        <v>103.14481362496275</v>
      </c>
      <c r="F26" s="68">
        <v>103.46026620633712</v>
      </c>
      <c r="G26" s="68">
        <v>104.77934015036571</v>
      </c>
      <c r="H26" s="68">
        <v>105.03026470500301</v>
      </c>
      <c r="I26" s="68">
        <v>107.5297477305935</v>
      </c>
    </row>
    <row r="27" spans="1:10">
      <c r="A27" s="13" t="s">
        <v>7</v>
      </c>
      <c r="B27" s="16">
        <v>100</v>
      </c>
      <c r="C27" s="16">
        <v>101.93870681881623</v>
      </c>
      <c r="D27" s="16">
        <v>102.88578379440067</v>
      </c>
      <c r="E27" s="16">
        <v>105.82331226563807</v>
      </c>
      <c r="F27" s="16">
        <v>106.7432135176757</v>
      </c>
      <c r="G27" s="16">
        <v>108.39576739627198</v>
      </c>
      <c r="H27" s="16">
        <v>109.5568687853696</v>
      </c>
      <c r="I27" s="16">
        <v>112.68706574044968</v>
      </c>
    </row>
    <row r="28" spans="1:10">
      <c r="A28" s="13" t="s">
        <v>10</v>
      </c>
      <c r="B28" s="16">
        <v>100</v>
      </c>
      <c r="C28" s="16">
        <v>101.9662516462692</v>
      </c>
      <c r="D28" s="16">
        <v>101.84349986888965</v>
      </c>
      <c r="E28" s="16">
        <v>103.71049175527534</v>
      </c>
      <c r="F28" s="16">
        <v>103.80366239863189</v>
      </c>
      <c r="G28" s="16">
        <v>105.09621048755372</v>
      </c>
      <c r="H28" s="16">
        <v>105.45442106219552</v>
      </c>
      <c r="I28" s="16">
        <v>106.41084365674865</v>
      </c>
    </row>
    <row r="29" spans="1:10">
      <c r="A29" s="13" t="s">
        <v>11</v>
      </c>
      <c r="B29" s="16">
        <v>100</v>
      </c>
      <c r="C29" s="16">
        <v>100.09139913064853</v>
      </c>
      <c r="D29" s="16">
        <v>100.12697978541921</v>
      </c>
      <c r="E29" s="16">
        <v>103.15904470648388</v>
      </c>
      <c r="F29" s="16">
        <v>100.26081123645119</v>
      </c>
      <c r="G29" s="16">
        <v>96.086091154066906</v>
      </c>
      <c r="H29" s="16">
        <v>110.72318523902234</v>
      </c>
      <c r="I29" s="16">
        <v>114.40499113408674</v>
      </c>
    </row>
    <row r="30" spans="1:10">
      <c r="A30" s="13" t="s">
        <v>8</v>
      </c>
      <c r="B30" s="16">
        <v>100</v>
      </c>
      <c r="C30" s="16">
        <v>98.573331346287432</v>
      </c>
      <c r="D30" s="16">
        <v>97.067399200290467</v>
      </c>
      <c r="E30" s="16">
        <v>99.089399444941392</v>
      </c>
      <c r="F30" s="16">
        <v>100.16096918286537</v>
      </c>
      <c r="G30" s="16">
        <v>102.68194551307582</v>
      </c>
      <c r="H30" s="16">
        <v>99.345742201779231</v>
      </c>
      <c r="I30" s="16">
        <v>104.82554961029994</v>
      </c>
    </row>
    <row r="31" spans="1:10">
      <c r="A31" s="13" t="s">
        <v>9</v>
      </c>
      <c r="B31" s="16">
        <v>100</v>
      </c>
      <c r="C31" s="16">
        <v>100.81864270608688</v>
      </c>
      <c r="D31" s="16">
        <v>96.476948508538314</v>
      </c>
      <c r="E31" s="16">
        <v>87.582896584827466</v>
      </c>
      <c r="F31" s="16">
        <v>81.953162008945426</v>
      </c>
      <c r="G31" s="16">
        <v>77.565187967159034</v>
      </c>
      <c r="H31" s="16">
        <v>72.133130441815794</v>
      </c>
      <c r="I31" s="16">
        <v>67.692656010121254</v>
      </c>
    </row>
    <row r="32" spans="1:10">
      <c r="A32" s="17" t="s">
        <v>44</v>
      </c>
      <c r="B32" s="31">
        <v>2014</v>
      </c>
      <c r="C32" s="31">
        <v>2015</v>
      </c>
      <c r="D32" s="31">
        <v>2016</v>
      </c>
      <c r="E32" s="31">
        <v>2017</v>
      </c>
      <c r="F32" s="31">
        <v>2018</v>
      </c>
      <c r="G32" s="31">
        <v>2019</v>
      </c>
      <c r="H32" s="31">
        <v>2020</v>
      </c>
      <c r="I32" s="31">
        <v>2021</v>
      </c>
    </row>
    <row r="33" spans="1:9">
      <c r="A33" s="13" t="s">
        <v>7</v>
      </c>
      <c r="B33" s="25">
        <v>58.975507946999997</v>
      </c>
      <c r="C33" s="25">
        <v>60.118870141000002</v>
      </c>
      <c r="D33" s="25">
        <v>60.677413598000001</v>
      </c>
      <c r="E33" s="25">
        <v>62.409835934999997</v>
      </c>
      <c r="F33" s="25">
        <v>62.952352371000003</v>
      </c>
      <c r="G33" s="25">
        <v>63.926954414999997</v>
      </c>
      <c r="H33" s="25">
        <v>64.611719856999997</v>
      </c>
      <c r="I33" s="25">
        <v>66.457769411000001</v>
      </c>
    </row>
    <row r="34" spans="1:9">
      <c r="A34" s="13" t="s">
        <v>10</v>
      </c>
      <c r="B34" s="25">
        <v>67.118275400000002</v>
      </c>
      <c r="C34" s="25">
        <v>68.437989595000005</v>
      </c>
      <c r="D34" s="25">
        <v>68.355600718999995</v>
      </c>
      <c r="E34" s="25">
        <v>69.608693474999995</v>
      </c>
      <c r="F34" s="25">
        <v>69.671228004</v>
      </c>
      <c r="G34" s="25">
        <v>70.538763990000007</v>
      </c>
      <c r="H34" s="25">
        <v>70.779188750000003</v>
      </c>
      <c r="I34" s="25">
        <v>71.421123101000006</v>
      </c>
    </row>
    <row r="35" spans="1:9">
      <c r="A35" s="13" t="s">
        <v>11</v>
      </c>
      <c r="B35" s="25">
        <v>5.2551309469999996</v>
      </c>
      <c r="C35" s="25">
        <v>5.2599340909999999</v>
      </c>
      <c r="D35" s="25">
        <v>5.2618039010000004</v>
      </c>
      <c r="E35" s="25">
        <v>5.4211428829999999</v>
      </c>
      <c r="F35" s="25">
        <v>5.268836919</v>
      </c>
      <c r="G35" s="25">
        <v>5.049449912</v>
      </c>
      <c r="H35" s="25">
        <v>5.8186483730000003</v>
      </c>
      <c r="I35" s="25">
        <v>6.012132094</v>
      </c>
    </row>
    <row r="36" spans="1:9">
      <c r="A36" s="13" t="s">
        <v>8</v>
      </c>
      <c r="B36" s="25">
        <v>30.814983413</v>
      </c>
      <c r="C36" s="25">
        <v>30.375355704</v>
      </c>
      <c r="D36" s="25">
        <v>29.911302963000001</v>
      </c>
      <c r="E36" s="25">
        <v>30.534382003000001</v>
      </c>
      <c r="F36" s="25">
        <v>30.864586039999999</v>
      </c>
      <c r="G36" s="25">
        <v>31.641424478000001</v>
      </c>
      <c r="H36" s="25">
        <v>30.613373980999999</v>
      </c>
      <c r="I36" s="25">
        <v>32.301975724999998</v>
      </c>
    </row>
    <row r="37" spans="1:9">
      <c r="A37" s="13" t="s">
        <v>9</v>
      </c>
      <c r="B37" s="25">
        <v>4.565017525</v>
      </c>
      <c r="C37" s="25">
        <v>4.6023887080000003</v>
      </c>
      <c r="D37" s="25">
        <v>4.4041896070000002</v>
      </c>
      <c r="E37" s="25">
        <v>3.998174578</v>
      </c>
      <c r="F37" s="25">
        <v>3.7411762080000002</v>
      </c>
      <c r="G37" s="25">
        <v>3.540864424</v>
      </c>
      <c r="H37" s="25">
        <v>3.2928900460000001</v>
      </c>
      <c r="I37" s="25">
        <v>3.0901816100000001</v>
      </c>
    </row>
    <row r="38" spans="1:9">
      <c r="A38" s="51"/>
      <c r="B38" s="16"/>
      <c r="C38" s="16"/>
      <c r="D38" s="16"/>
      <c r="E38" s="16"/>
      <c r="F38" s="16"/>
      <c r="G38" s="16"/>
      <c r="H38" s="16"/>
      <c r="I38" s="16"/>
    </row>
    <row r="41" spans="1:9" ht="15.75" thickBot="1">
      <c r="A41" t="s">
        <v>70</v>
      </c>
    </row>
    <row r="42" spans="1:9">
      <c r="A42" s="12"/>
      <c r="B42" s="14">
        <v>2014</v>
      </c>
      <c r="C42" s="14">
        <v>2015</v>
      </c>
      <c r="D42" s="14">
        <v>2016</v>
      </c>
      <c r="E42" s="14">
        <v>2017</v>
      </c>
      <c r="F42" s="14">
        <v>2018</v>
      </c>
      <c r="G42" s="14">
        <v>2019</v>
      </c>
      <c r="H42" s="15">
        <v>2020</v>
      </c>
      <c r="I42" s="14">
        <v>2021</v>
      </c>
    </row>
    <row r="43" spans="1:9">
      <c r="A43" s="35" t="s">
        <v>61</v>
      </c>
      <c r="B43" s="62">
        <v>831.22936500000003</v>
      </c>
      <c r="C43" s="62">
        <v>818.00928499999998</v>
      </c>
      <c r="D43" s="62">
        <v>834.75492599999995</v>
      </c>
      <c r="E43" s="62">
        <v>851.85401200000001</v>
      </c>
      <c r="F43" s="62">
        <v>877.44160999999997</v>
      </c>
      <c r="G43" s="62">
        <v>873.71185200000002</v>
      </c>
      <c r="H43" s="62">
        <v>677.22269800000004</v>
      </c>
      <c r="I43" s="62">
        <v>849.68168200000002</v>
      </c>
    </row>
    <row r="44" spans="1:9">
      <c r="A44" s="35" t="s">
        <v>62</v>
      </c>
      <c r="B44" s="61">
        <v>878.26475100000005</v>
      </c>
      <c r="C44" s="61">
        <v>824.71171000000004</v>
      </c>
      <c r="D44" s="61">
        <v>810.29515800000001</v>
      </c>
      <c r="E44" s="61">
        <v>824.60209199999997</v>
      </c>
      <c r="F44" s="61">
        <v>851.92887499999995</v>
      </c>
      <c r="G44" s="61">
        <v>881.78793399999995</v>
      </c>
      <c r="H44" s="61">
        <v>565.35741900000005</v>
      </c>
      <c r="I44" s="61">
        <v>704.97675600000002</v>
      </c>
    </row>
    <row r="45" spans="1:9">
      <c r="A45" s="35" t="s">
        <v>63</v>
      </c>
      <c r="B45" s="61">
        <v>659.83275800000001</v>
      </c>
      <c r="C45" s="61">
        <v>655.35884499999997</v>
      </c>
      <c r="D45" s="61">
        <v>639.33844199999999</v>
      </c>
      <c r="E45" s="61">
        <v>645.09225400000003</v>
      </c>
      <c r="F45" s="61">
        <v>637.95806200000004</v>
      </c>
      <c r="G45" s="61">
        <v>650.41180299999996</v>
      </c>
      <c r="H45" s="61">
        <v>498.16545100000002</v>
      </c>
      <c r="I45" s="61">
        <v>621.13863200000003</v>
      </c>
    </row>
    <row r="46" spans="1:9">
      <c r="A46" s="35" t="s">
        <v>65</v>
      </c>
      <c r="B46" s="61">
        <v>599.88638600000002</v>
      </c>
      <c r="C46" s="61">
        <v>526.97022400000003</v>
      </c>
      <c r="D46" s="61">
        <v>472.25037900000001</v>
      </c>
      <c r="E46" s="61">
        <v>512.89459399999998</v>
      </c>
      <c r="F46" s="61">
        <v>562.22675900000002</v>
      </c>
      <c r="G46" s="61">
        <v>564.48849099999995</v>
      </c>
      <c r="H46" s="61">
        <v>456.86514799999998</v>
      </c>
      <c r="I46" s="61">
        <v>533.11361799999997</v>
      </c>
    </row>
    <row r="47" spans="1:9">
      <c r="A47" s="35" t="s">
        <v>64</v>
      </c>
      <c r="B47" s="61">
        <v>473.12204800000001</v>
      </c>
      <c r="C47" s="61">
        <v>472.70931000000002</v>
      </c>
      <c r="D47" s="61">
        <v>477.67019399999998</v>
      </c>
      <c r="E47" s="61">
        <v>469.77421900000002</v>
      </c>
      <c r="F47" s="61">
        <v>467.15063700000002</v>
      </c>
      <c r="G47" s="61">
        <v>473.10266100000001</v>
      </c>
      <c r="H47" s="61">
        <v>413.51098400000001</v>
      </c>
      <c r="I47" s="61">
        <v>476.57953099999997</v>
      </c>
    </row>
    <row r="48" spans="1:9">
      <c r="A48" s="35" t="s">
        <v>66</v>
      </c>
      <c r="B48" s="61">
        <v>310.98934700000001</v>
      </c>
      <c r="C48" s="61">
        <v>300.20005400000002</v>
      </c>
      <c r="D48" s="61">
        <v>277.331321</v>
      </c>
      <c r="E48" s="61">
        <v>272.07149700000002</v>
      </c>
      <c r="F48" s="61">
        <v>272.714718</v>
      </c>
      <c r="G48" s="61">
        <v>266.26900799999999</v>
      </c>
      <c r="H48" s="61">
        <v>176.829916</v>
      </c>
      <c r="I48" s="61">
        <v>210.414986</v>
      </c>
    </row>
    <row r="49" spans="1:9">
      <c r="A49" s="35" t="s">
        <v>67</v>
      </c>
      <c r="B49" s="61">
        <v>124.972532</v>
      </c>
      <c r="C49" s="61">
        <v>113.273679</v>
      </c>
      <c r="D49" s="61">
        <v>112.312254</v>
      </c>
      <c r="E49" s="61">
        <v>115.60608000000001</v>
      </c>
      <c r="F49" s="61">
        <v>115.260509</v>
      </c>
      <c r="G49" s="61">
        <v>120.852024</v>
      </c>
      <c r="H49" s="61">
        <v>69.042662000000007</v>
      </c>
      <c r="I49" s="61">
        <v>73.242966999999993</v>
      </c>
    </row>
    <row r="51" spans="1:9">
      <c r="A51" s="35"/>
      <c r="B51" s="61"/>
      <c r="C51" s="61"/>
      <c r="D51" s="61"/>
      <c r="E51" s="61"/>
      <c r="F51" s="61"/>
      <c r="G51" s="61"/>
      <c r="H51" s="61"/>
      <c r="I51" s="61"/>
    </row>
    <row r="52" spans="1:9">
      <c r="A52" s="35"/>
      <c r="B52" s="61"/>
      <c r="C52" s="61"/>
      <c r="D52" s="61"/>
      <c r="E52" s="61"/>
      <c r="F52" s="61"/>
      <c r="G52" s="61"/>
      <c r="H52" s="61"/>
      <c r="I52" s="61"/>
    </row>
  </sheetData>
  <sortState ref="A23:G26">
    <sortCondition descending="1" ref="G20:G23"/>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34" workbookViewId="0">
      <selection activeCell="B47" sqref="B47"/>
    </sheetView>
  </sheetViews>
  <sheetFormatPr baseColWidth="10" defaultRowHeight="15"/>
  <cols>
    <col min="4" max="4" width="12.140625" customWidth="1"/>
    <col min="5" max="5" width="13.140625" customWidth="1"/>
    <col min="7" max="7" width="9.5703125" customWidth="1"/>
  </cols>
  <sheetData>
    <row r="1" spans="1:9">
      <c r="A1" t="s">
        <v>80</v>
      </c>
    </row>
    <row r="2" spans="1:9">
      <c r="A2">
        <v>2021</v>
      </c>
      <c r="G2" s="3"/>
      <c r="I2" s="4"/>
    </row>
    <row r="3" spans="1:9">
      <c r="A3" s="72"/>
      <c r="B3" s="73" t="s">
        <v>74</v>
      </c>
      <c r="C3" s="73" t="s">
        <v>81</v>
      </c>
      <c r="D3" s="73" t="s">
        <v>84</v>
      </c>
      <c r="E3" s="73" t="s">
        <v>82</v>
      </c>
      <c r="F3" s="74" t="s">
        <v>83</v>
      </c>
      <c r="G3" s="73"/>
      <c r="H3" s="75" t="s">
        <v>0</v>
      </c>
      <c r="I3" s="4"/>
    </row>
    <row r="4" spans="1:9">
      <c r="A4" s="76" t="s">
        <v>6</v>
      </c>
      <c r="B4" s="77">
        <v>4.3530468451796978E-2</v>
      </c>
      <c r="C4" s="77">
        <v>4.2239608323207944E-2</v>
      </c>
      <c r="D4" s="77">
        <v>3.4968706109923087E-2</v>
      </c>
      <c r="E4" s="77">
        <v>2.380319207655468E-2</v>
      </c>
      <c r="F4" s="77">
        <v>1.7145512834636056E-2</v>
      </c>
      <c r="G4" s="78"/>
      <c r="H4" s="79">
        <v>2.7090168215387456E-2</v>
      </c>
      <c r="I4" s="4"/>
    </row>
    <row r="5" spans="1:9">
      <c r="A5" s="70"/>
      <c r="B5" s="71"/>
      <c r="C5" s="70"/>
      <c r="D5" s="70"/>
      <c r="E5" s="70"/>
      <c r="F5" s="70"/>
      <c r="G5" s="70"/>
      <c r="H5" s="70"/>
      <c r="I5" s="4"/>
    </row>
    <row r="6" spans="1:9">
      <c r="A6" s="36" t="s">
        <v>215</v>
      </c>
      <c r="B6" s="73" t="s">
        <v>75</v>
      </c>
      <c r="C6" s="73" t="s">
        <v>76</v>
      </c>
      <c r="D6" s="73" t="s">
        <v>77</v>
      </c>
      <c r="E6" s="73" t="s">
        <v>78</v>
      </c>
      <c r="F6" s="74" t="s">
        <v>79</v>
      </c>
      <c r="G6" s="80"/>
      <c r="H6" s="81" t="s">
        <v>0</v>
      </c>
    </row>
    <row r="7" spans="1:9">
      <c r="A7" s="76" t="s">
        <v>28</v>
      </c>
      <c r="B7" s="82">
        <v>3.7583727199234529E-2</v>
      </c>
      <c r="C7" s="82">
        <v>3.1230115273120251E-2</v>
      </c>
      <c r="D7" s="82">
        <v>3.9218022123732155E-2</v>
      </c>
      <c r="E7" s="82">
        <v>2.6177624315765202E-2</v>
      </c>
      <c r="F7" s="82">
        <v>3.4654282831388494E-2</v>
      </c>
      <c r="G7" s="78"/>
      <c r="H7" s="83">
        <v>2.9343922868322547E-2</v>
      </c>
    </row>
    <row r="8" spans="1:9">
      <c r="A8" s="3"/>
      <c r="B8" s="3"/>
      <c r="C8" s="3"/>
      <c r="D8" s="3"/>
      <c r="E8" s="3"/>
      <c r="F8" s="3"/>
      <c r="G8" s="3"/>
      <c r="H8" s="3"/>
    </row>
    <row r="11" spans="1:9">
      <c r="A11" t="s">
        <v>85</v>
      </c>
    </row>
    <row r="12" spans="1:9">
      <c r="G12" s="3"/>
    </row>
    <row r="13" spans="1:9">
      <c r="A13" s="72"/>
      <c r="B13" s="73" t="s">
        <v>74</v>
      </c>
      <c r="C13" s="73" t="s">
        <v>81</v>
      </c>
      <c r="D13" s="73" t="s">
        <v>84</v>
      </c>
      <c r="E13" s="73" t="s">
        <v>82</v>
      </c>
      <c r="F13" s="74" t="s">
        <v>83</v>
      </c>
      <c r="G13" s="73"/>
      <c r="H13" s="75" t="s">
        <v>0</v>
      </c>
    </row>
    <row r="14" spans="1:9">
      <c r="A14" s="76" t="s">
        <v>6</v>
      </c>
      <c r="B14" s="77">
        <v>3.7448463959367517E-2</v>
      </c>
      <c r="C14" s="77">
        <v>3.2769162766103754E-2</v>
      </c>
      <c r="D14" s="77">
        <v>3.5327512579795384E-2</v>
      </c>
      <c r="E14" s="77">
        <v>3.2235116649429685E-2</v>
      </c>
      <c r="F14" s="77">
        <v>4.6425279936150199E-2</v>
      </c>
      <c r="G14" s="78"/>
      <c r="H14" s="79">
        <v>3.7573906894244447E-2</v>
      </c>
    </row>
    <row r="15" spans="1:9">
      <c r="A15" s="70"/>
      <c r="B15" s="71"/>
      <c r="C15" s="70"/>
      <c r="D15" s="70"/>
      <c r="E15" s="70"/>
      <c r="F15" s="70"/>
      <c r="G15" s="70"/>
      <c r="H15" s="70"/>
    </row>
    <row r="16" spans="1:9">
      <c r="A16" s="36" t="s">
        <v>215</v>
      </c>
      <c r="B16" s="73" t="s">
        <v>75</v>
      </c>
      <c r="C16" s="73" t="s">
        <v>76</v>
      </c>
      <c r="D16" s="73" t="s">
        <v>77</v>
      </c>
      <c r="E16" s="73" t="s">
        <v>78</v>
      </c>
      <c r="F16" s="74" t="s">
        <v>79</v>
      </c>
      <c r="G16" s="80"/>
      <c r="H16" s="81" t="s">
        <v>0</v>
      </c>
    </row>
    <row r="17" spans="1:9">
      <c r="A17" s="76" t="s">
        <v>28</v>
      </c>
      <c r="B17" s="82">
        <v>2.5285311859725823E-2</v>
      </c>
      <c r="C17" s="82">
        <v>2.6579253438743455E-2</v>
      </c>
      <c r="D17" s="82">
        <v>2.6644200178065347E-2</v>
      </c>
      <c r="E17" s="82">
        <v>1.5141225197683905E-2</v>
      </c>
      <c r="F17" s="82">
        <v>9.5312904644131446E-3</v>
      </c>
      <c r="G17" s="78"/>
      <c r="H17" s="83">
        <v>1.6714362764540747E-2</v>
      </c>
    </row>
    <row r="21" spans="1:9">
      <c r="A21" t="s">
        <v>86</v>
      </c>
    </row>
    <row r="22" spans="1:9">
      <c r="G22" s="3"/>
    </row>
    <row r="23" spans="1:9">
      <c r="A23" s="72"/>
      <c r="B23" s="73" t="s">
        <v>74</v>
      </c>
      <c r="C23" s="73" t="s">
        <v>81</v>
      </c>
      <c r="D23" s="73" t="s">
        <v>84</v>
      </c>
      <c r="E23" s="73" t="s">
        <v>82</v>
      </c>
      <c r="F23" s="74" t="s">
        <v>83</v>
      </c>
      <c r="G23" s="73"/>
      <c r="H23" s="75" t="s">
        <v>0</v>
      </c>
    </row>
    <row r="24" spans="1:9">
      <c r="A24" s="76" t="s">
        <v>6</v>
      </c>
      <c r="B24" s="77">
        <v>1.8589679705747209E-2</v>
      </c>
      <c r="C24" s="77">
        <v>-2.3509379482159476E-3</v>
      </c>
      <c r="D24" s="77">
        <v>3.6974317110016308E-2</v>
      </c>
      <c r="E24" s="77">
        <v>8.5291213171641234E-2</v>
      </c>
      <c r="F24" s="77">
        <v>0.34373942295036164</v>
      </c>
      <c r="G24" s="78"/>
      <c r="H24" s="79">
        <v>9.8477357415640565E-2</v>
      </c>
    </row>
    <row r="25" spans="1:9">
      <c r="A25" s="70"/>
      <c r="B25" s="71"/>
      <c r="C25" s="70"/>
      <c r="D25" s="70"/>
      <c r="E25" s="70"/>
      <c r="F25" s="70"/>
      <c r="G25" s="70"/>
      <c r="H25" s="70"/>
    </row>
    <row r="26" spans="1:9">
      <c r="A26" s="36" t="s">
        <v>215</v>
      </c>
      <c r="B26" s="73" t="s">
        <v>75</v>
      </c>
      <c r="C26" s="73" t="s">
        <v>76</v>
      </c>
      <c r="D26" s="73" t="s">
        <v>77</v>
      </c>
      <c r="E26" s="73" t="s">
        <v>78</v>
      </c>
      <c r="F26" s="74" t="s">
        <v>79</v>
      </c>
      <c r="G26" s="80"/>
      <c r="H26" s="81" t="s">
        <v>0</v>
      </c>
    </row>
    <row r="27" spans="1:9">
      <c r="A27" s="76" t="s">
        <v>28</v>
      </c>
      <c r="B27" s="82">
        <v>-3.073823511542062E-2</v>
      </c>
      <c r="C27" s="82">
        <v>6.9903340321415541E-3</v>
      </c>
      <c r="D27" s="82">
        <v>-4.0283381367875348E-2</v>
      </c>
      <c r="E27" s="82">
        <v>-3.4251248500256293E-2</v>
      </c>
      <c r="F27" s="82">
        <v>-8.4792804570963609E-2</v>
      </c>
      <c r="G27" s="78"/>
      <c r="H27" s="83">
        <v>-5.6419716501250328E-2</v>
      </c>
    </row>
    <row r="31" spans="1:9">
      <c r="I31" s="7"/>
    </row>
    <row r="45" spans="1:12" ht="15.75" thickBot="1"/>
    <row r="46" spans="1:12">
      <c r="A46" s="84"/>
      <c r="B46" s="87" t="s">
        <v>87</v>
      </c>
      <c r="C46" s="87" t="s">
        <v>88</v>
      </c>
      <c r="D46" s="87" t="s">
        <v>89</v>
      </c>
      <c r="E46" s="87" t="s">
        <v>90</v>
      </c>
      <c r="F46" s="87" t="s">
        <v>91</v>
      </c>
      <c r="G46" s="87" t="s">
        <v>92</v>
      </c>
      <c r="H46" s="87" t="s">
        <v>93</v>
      </c>
      <c r="I46" s="87" t="s">
        <v>94</v>
      </c>
      <c r="J46" s="87" t="s">
        <v>95</v>
      </c>
      <c r="K46" s="87" t="s">
        <v>77</v>
      </c>
      <c r="L46" s="87" t="s">
        <v>96</v>
      </c>
    </row>
    <row r="47" spans="1:12">
      <c r="A47" s="85" t="s">
        <v>214</v>
      </c>
      <c r="B47" s="88">
        <v>7.0016016094843314E-2</v>
      </c>
      <c r="C47" s="88">
        <v>-5.862660822591681E-3</v>
      </c>
      <c r="D47" s="88">
        <v>-2.5301378262074792E-3</v>
      </c>
      <c r="E47" s="88">
        <v>-1.3891331374994431E-3</v>
      </c>
      <c r="F47" s="88">
        <v>-3.1920223871546582E-3</v>
      </c>
      <c r="G47" s="88">
        <v>7.5414411439125306E-3</v>
      </c>
      <c r="H47" s="88">
        <v>5.1299465057362603E-2</v>
      </c>
      <c r="I47" s="88">
        <v>5.9784748551321654E-2</v>
      </c>
      <c r="J47" s="88">
        <v>0.10410218255617187</v>
      </c>
      <c r="K47" s="88">
        <v>0.13031448380825017</v>
      </c>
      <c r="L47" s="88">
        <v>0.55269637139046912</v>
      </c>
    </row>
    <row r="49" spans="1:12" ht="15.75" thickBot="1"/>
    <row r="50" spans="1:12" ht="30">
      <c r="A50" s="12"/>
      <c r="B50" s="14" t="s">
        <v>87</v>
      </c>
      <c r="C50" s="14" t="s">
        <v>88</v>
      </c>
      <c r="D50" s="14" t="s">
        <v>89</v>
      </c>
      <c r="E50" s="14" t="s">
        <v>90</v>
      </c>
      <c r="F50" s="14" t="s">
        <v>91</v>
      </c>
      <c r="G50" s="14" t="s">
        <v>92</v>
      </c>
      <c r="H50" s="14" t="s">
        <v>93</v>
      </c>
      <c r="I50" s="14" t="s">
        <v>94</v>
      </c>
      <c r="J50" s="14" t="s">
        <v>95</v>
      </c>
      <c r="K50" s="14" t="s">
        <v>77</v>
      </c>
      <c r="L50" s="14" t="s">
        <v>96</v>
      </c>
    </row>
    <row r="51" spans="1:12">
      <c r="A51" s="86">
        <v>2020</v>
      </c>
      <c r="B51" s="7">
        <v>1.7916977783727361E-3</v>
      </c>
      <c r="C51" s="7">
        <v>-3.3205615872494709E-3</v>
      </c>
      <c r="D51" s="7">
        <v>-1.4706924042270364E-2</v>
      </c>
      <c r="E51" s="7">
        <v>-2.0204071916026245E-2</v>
      </c>
      <c r="F51" s="7">
        <v>-2.2035150327878505E-2</v>
      </c>
      <c r="G51" s="7">
        <v>-2.5222880270715842E-2</v>
      </c>
      <c r="H51" s="7">
        <v>-1.8760383923855817E-2</v>
      </c>
      <c r="I51" s="7">
        <v>-1.5608696525147514E-2</v>
      </c>
      <c r="J51" s="7">
        <v>-9.9750325066940704E-3</v>
      </c>
      <c r="K51" s="7">
        <v>-1.5724604473108528E-3</v>
      </c>
      <c r="L51" s="7">
        <v>1.3296272821125221E-2</v>
      </c>
    </row>
    <row r="52" spans="1:12">
      <c r="A52" s="86">
        <v>2021</v>
      </c>
      <c r="B52" s="7">
        <v>4.826462084134242E-2</v>
      </c>
      <c r="C52" s="7">
        <v>4.1629061865364525E-2</v>
      </c>
      <c r="D52" s="7">
        <v>4.0890967260124533E-2</v>
      </c>
      <c r="E52" s="7">
        <v>4.4286618189325777E-2</v>
      </c>
      <c r="F52" s="7">
        <v>4.1174583405311216E-2</v>
      </c>
      <c r="G52" s="7">
        <v>3.6233478042411171E-2</v>
      </c>
      <c r="H52" s="7">
        <v>3.4417143429602337E-2</v>
      </c>
      <c r="I52" s="7">
        <v>3.1111411271473433E-2</v>
      </c>
      <c r="J52" s="7">
        <v>1.9228490732881687E-2</v>
      </c>
      <c r="K52" s="7">
        <v>2.0637102869412338E-2</v>
      </c>
      <c r="L52" s="7">
        <v>1.543183740851406E-2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E34" workbookViewId="0">
      <selection activeCell="N5" sqref="N5"/>
    </sheetView>
  </sheetViews>
  <sheetFormatPr baseColWidth="10" defaultRowHeight="15"/>
  <cols>
    <col min="1" max="1" width="13.42578125" bestFit="1" customWidth="1"/>
    <col min="2" max="2" width="14" customWidth="1"/>
    <col min="3" max="9" width="13.140625" bestFit="1" customWidth="1"/>
    <col min="10" max="10" width="13.140625" customWidth="1"/>
    <col min="12" max="12" width="19.5703125" style="53" customWidth="1"/>
  </cols>
  <sheetData>
    <row r="1" spans="1:14" ht="30">
      <c r="A1" s="52" t="s">
        <v>45</v>
      </c>
      <c r="C1" t="s">
        <v>60</v>
      </c>
    </row>
    <row r="2" spans="1:14" ht="15.75" thickBot="1">
      <c r="A2" s="54"/>
    </row>
    <row r="3" spans="1:14">
      <c r="A3" s="232"/>
      <c r="B3" s="233"/>
      <c r="C3" s="14">
        <v>2014</v>
      </c>
      <c r="D3" s="14">
        <v>2015</v>
      </c>
      <c r="E3" s="14">
        <v>2016</v>
      </c>
      <c r="F3" s="14">
        <v>2017</v>
      </c>
      <c r="G3" s="14">
        <v>2018</v>
      </c>
      <c r="H3" s="14">
        <v>2019</v>
      </c>
      <c r="I3" s="15">
        <v>2020</v>
      </c>
      <c r="J3" s="51">
        <v>2021</v>
      </c>
      <c r="M3" s="35">
        <v>2020</v>
      </c>
      <c r="N3" s="35">
        <v>2021</v>
      </c>
    </row>
    <row r="4" spans="1:14">
      <c r="A4" s="229" t="s">
        <v>0</v>
      </c>
      <c r="B4" s="55" t="s">
        <v>46</v>
      </c>
      <c r="C4" s="56">
        <v>58975507947</v>
      </c>
      <c r="D4" s="56">
        <v>60118870141</v>
      </c>
      <c r="E4" s="56">
        <v>60677413598</v>
      </c>
      <c r="F4" s="56">
        <v>62409835935</v>
      </c>
      <c r="G4" s="56">
        <v>62952352371</v>
      </c>
      <c r="H4" s="56">
        <v>63926954415</v>
      </c>
      <c r="I4" s="56">
        <v>64611719857</v>
      </c>
      <c r="J4" s="57">
        <v>66457769411</v>
      </c>
      <c r="K4" s="55" t="s">
        <v>46</v>
      </c>
      <c r="L4" s="55" t="s">
        <v>47</v>
      </c>
      <c r="M4" s="89">
        <f t="shared" ref="M4:N8" si="0">+I4/H4-1</f>
        <v>1.0711685677291083E-2</v>
      </c>
      <c r="N4" s="89">
        <f t="shared" si="0"/>
        <v>2.8571434997949563E-2</v>
      </c>
    </row>
    <row r="5" spans="1:14">
      <c r="A5" s="230"/>
      <c r="B5" s="55" t="s">
        <v>48</v>
      </c>
      <c r="C5" s="56">
        <v>32710735072</v>
      </c>
      <c r="D5" s="56">
        <v>33284945841</v>
      </c>
      <c r="E5" s="56">
        <v>33555941498</v>
      </c>
      <c r="F5" s="56">
        <v>34404843884</v>
      </c>
      <c r="G5" s="56">
        <v>34996703273</v>
      </c>
      <c r="H5" s="56">
        <v>35482591958</v>
      </c>
      <c r="I5" s="56">
        <v>35867381650</v>
      </c>
      <c r="J5" s="57">
        <v>36132325134</v>
      </c>
      <c r="K5" s="55" t="s">
        <v>48</v>
      </c>
      <c r="L5" s="55" t="s">
        <v>49</v>
      </c>
      <c r="M5" s="89">
        <f t="shared" si="0"/>
        <v>1.0844464024935663E-2</v>
      </c>
      <c r="N5" s="89">
        <f t="shared" si="0"/>
        <v>7.3867528604503185E-3</v>
      </c>
    </row>
    <row r="6" spans="1:14">
      <c r="A6" s="230"/>
      <c r="B6" s="55" t="s">
        <v>50</v>
      </c>
      <c r="C6" s="56">
        <v>6150816389</v>
      </c>
      <c r="D6" s="56">
        <v>6150548788</v>
      </c>
      <c r="E6" s="56">
        <v>6130078383</v>
      </c>
      <c r="F6" s="56">
        <v>6455424071</v>
      </c>
      <c r="G6" s="56">
        <v>6834843351</v>
      </c>
      <c r="H6" s="56">
        <v>7189645535</v>
      </c>
      <c r="I6" s="56">
        <v>7418421506</v>
      </c>
      <c r="J6" s="57">
        <v>8247537437</v>
      </c>
      <c r="K6" s="55" t="s">
        <v>50</v>
      </c>
      <c r="L6" s="55" t="s">
        <v>51</v>
      </c>
      <c r="M6" s="89">
        <f t="shared" si="0"/>
        <v>3.1820201689539918E-2</v>
      </c>
      <c r="N6" s="89">
        <f t="shared" si="0"/>
        <v>0.11176446772799475</v>
      </c>
    </row>
    <row r="7" spans="1:14">
      <c r="A7" s="230"/>
      <c r="B7" s="55" t="s">
        <v>52</v>
      </c>
      <c r="C7" s="56">
        <v>921941442</v>
      </c>
      <c r="D7" s="56">
        <v>1074386928</v>
      </c>
      <c r="E7" s="56">
        <v>1088441213</v>
      </c>
      <c r="F7" s="56">
        <v>959850467</v>
      </c>
      <c r="G7" s="56">
        <v>516082163</v>
      </c>
      <c r="H7" s="56">
        <v>383258821</v>
      </c>
      <c r="I7" s="56">
        <v>311945592</v>
      </c>
      <c r="J7" s="57">
        <v>359156321</v>
      </c>
      <c r="K7" s="55" t="s">
        <v>52</v>
      </c>
      <c r="L7" s="55" t="s">
        <v>53</v>
      </c>
      <c r="M7" s="89">
        <f t="shared" si="0"/>
        <v>-0.18607067885333817</v>
      </c>
      <c r="N7" s="89">
        <f t="shared" si="0"/>
        <v>0.15134283096393286</v>
      </c>
    </row>
    <row r="8" spans="1:14" ht="15.75" thickBot="1">
      <c r="A8" s="234"/>
      <c r="B8" s="55" t="s">
        <v>54</v>
      </c>
      <c r="C8" s="56">
        <v>104751207</v>
      </c>
      <c r="D8" s="56">
        <v>100635517</v>
      </c>
      <c r="E8" s="56">
        <v>98342443</v>
      </c>
      <c r="F8" s="56">
        <v>99705317</v>
      </c>
      <c r="G8" s="56">
        <v>106525427</v>
      </c>
      <c r="H8" s="56">
        <v>117155539</v>
      </c>
      <c r="I8" s="56">
        <v>128688852</v>
      </c>
      <c r="J8" s="57">
        <v>145112514</v>
      </c>
      <c r="K8" s="58" t="s">
        <v>54</v>
      </c>
      <c r="L8" s="55" t="s">
        <v>55</v>
      </c>
      <c r="M8" s="89">
        <f t="shared" si="0"/>
        <v>9.8444453403095267E-2</v>
      </c>
      <c r="N8" s="89">
        <f t="shared" si="0"/>
        <v>0.12762303606531522</v>
      </c>
    </row>
    <row r="9" spans="1:14">
      <c r="A9" s="229" t="s">
        <v>6</v>
      </c>
      <c r="B9" s="55" t="s">
        <v>46</v>
      </c>
      <c r="C9" s="56">
        <v>36428662633</v>
      </c>
      <c r="D9" s="56">
        <v>36935497363</v>
      </c>
      <c r="E9" s="56">
        <v>36925884888</v>
      </c>
      <c r="F9" s="56">
        <v>37614579722</v>
      </c>
      <c r="G9" s="56">
        <v>37632820182</v>
      </c>
      <c r="H9" s="56">
        <v>38214038848</v>
      </c>
      <c r="I9" s="56">
        <v>38413565052</v>
      </c>
      <c r="J9" s="57">
        <v>39385983034</v>
      </c>
    </row>
    <row r="10" spans="1:14">
      <c r="A10" s="230"/>
      <c r="B10" s="55" t="s">
        <v>48</v>
      </c>
      <c r="C10" s="56">
        <v>20319906388</v>
      </c>
      <c r="D10" s="56">
        <v>20503311156</v>
      </c>
      <c r="E10" s="56">
        <v>20416555960</v>
      </c>
      <c r="F10" s="56">
        <v>20692821893</v>
      </c>
      <c r="G10" s="56">
        <v>20896294057</v>
      </c>
      <c r="H10" s="56">
        <v>21178540422</v>
      </c>
      <c r="I10" s="56">
        <v>21361532160</v>
      </c>
      <c r="J10" s="57">
        <v>21437761148</v>
      </c>
    </row>
    <row r="11" spans="1:14">
      <c r="A11" s="230"/>
      <c r="B11" s="55" t="s">
        <v>50</v>
      </c>
      <c r="C11" s="56">
        <v>4235689429</v>
      </c>
      <c r="D11" s="56">
        <v>4239911786</v>
      </c>
      <c r="E11" s="56">
        <v>4208705938</v>
      </c>
      <c r="F11" s="56">
        <v>4394150455</v>
      </c>
      <c r="G11" s="56">
        <v>4577291510</v>
      </c>
      <c r="H11" s="56">
        <v>4752844258</v>
      </c>
      <c r="I11" s="56">
        <v>4833642296</v>
      </c>
      <c r="J11" s="57">
        <v>5293301865</v>
      </c>
    </row>
    <row r="12" spans="1:14">
      <c r="A12" s="230"/>
      <c r="B12" s="55" t="s">
        <v>52</v>
      </c>
      <c r="C12" s="56">
        <v>682697271</v>
      </c>
      <c r="D12" s="56">
        <v>797278446</v>
      </c>
      <c r="E12" s="56">
        <v>813591417</v>
      </c>
      <c r="F12" s="56">
        <v>726642595</v>
      </c>
      <c r="G12" s="56">
        <v>384470900</v>
      </c>
      <c r="H12" s="56">
        <v>296093673</v>
      </c>
      <c r="I12" s="56">
        <v>231562775</v>
      </c>
      <c r="J12" s="57">
        <v>268276584</v>
      </c>
    </row>
    <row r="13" spans="1:14">
      <c r="A13" s="234"/>
      <c r="B13" s="55" t="s">
        <v>54</v>
      </c>
      <c r="C13" s="56">
        <v>69578021</v>
      </c>
      <c r="D13" s="56">
        <v>65570163</v>
      </c>
      <c r="E13" s="56">
        <v>63376637</v>
      </c>
      <c r="F13" s="56">
        <v>63139025</v>
      </c>
      <c r="G13" s="56">
        <v>65724573</v>
      </c>
      <c r="H13" s="56">
        <v>70877195</v>
      </c>
      <c r="I13" s="56">
        <v>76007765</v>
      </c>
      <c r="J13" s="57">
        <v>83258072</v>
      </c>
    </row>
    <row r="14" spans="1:14">
      <c r="A14" s="229" t="s">
        <v>1</v>
      </c>
      <c r="B14" s="55" t="s">
        <v>46</v>
      </c>
      <c r="C14" s="56">
        <v>12148125701</v>
      </c>
      <c r="D14" s="56">
        <v>12156726540</v>
      </c>
      <c r="E14" s="56">
        <v>11906303576</v>
      </c>
      <c r="F14" s="56">
        <v>12072915049</v>
      </c>
      <c r="G14" s="56">
        <v>11919630852</v>
      </c>
      <c r="H14" s="56">
        <v>11848654696</v>
      </c>
      <c r="I14" s="56">
        <v>12035252694</v>
      </c>
      <c r="J14" s="57">
        <v>12336198539</v>
      </c>
    </row>
    <row r="15" spans="1:14">
      <c r="A15" s="230"/>
      <c r="B15" s="55" t="s">
        <v>48</v>
      </c>
      <c r="C15" s="56">
        <v>6547710115</v>
      </c>
      <c r="D15" s="56">
        <v>6591986854</v>
      </c>
      <c r="E15" s="56">
        <v>6490766471</v>
      </c>
      <c r="F15" s="56">
        <v>6575580960</v>
      </c>
      <c r="G15" s="56">
        <v>6516595796</v>
      </c>
      <c r="H15" s="56">
        <v>6450903985</v>
      </c>
      <c r="I15" s="56">
        <v>6493567547</v>
      </c>
      <c r="J15" s="57">
        <v>6545731306</v>
      </c>
    </row>
    <row r="16" spans="1:14">
      <c r="A16" s="230"/>
      <c r="B16" s="55" t="s">
        <v>50</v>
      </c>
      <c r="C16" s="56">
        <v>696406943</v>
      </c>
      <c r="D16" s="56">
        <v>667391676</v>
      </c>
      <c r="E16" s="56">
        <v>613025859</v>
      </c>
      <c r="F16" s="56">
        <v>633312078</v>
      </c>
      <c r="G16" s="56">
        <v>687463959</v>
      </c>
      <c r="H16" s="56">
        <v>737859981</v>
      </c>
      <c r="I16" s="56">
        <v>817517700</v>
      </c>
      <c r="J16" s="57">
        <v>955660566</v>
      </c>
    </row>
    <row r="17" spans="1:10">
      <c r="A17" s="230"/>
      <c r="B17" s="55" t="s">
        <v>52</v>
      </c>
      <c r="C17" s="56">
        <v>117122156</v>
      </c>
      <c r="D17" s="56">
        <v>124913115</v>
      </c>
      <c r="E17" s="56">
        <v>112987016</v>
      </c>
      <c r="F17" s="56">
        <v>96559321</v>
      </c>
      <c r="G17" s="56">
        <v>60534123</v>
      </c>
      <c r="H17" s="56">
        <v>33027216</v>
      </c>
      <c r="I17" s="56">
        <v>33105683</v>
      </c>
      <c r="J17" s="57">
        <v>37615354</v>
      </c>
    </row>
    <row r="18" spans="1:10">
      <c r="A18" s="234"/>
      <c r="B18" s="55" t="s">
        <v>54</v>
      </c>
      <c r="C18" s="56">
        <v>14322048</v>
      </c>
      <c r="D18" s="56">
        <v>13899904</v>
      </c>
      <c r="E18" s="56">
        <v>12870121</v>
      </c>
      <c r="F18" s="56">
        <v>13251795</v>
      </c>
      <c r="G18" s="56">
        <v>14420471</v>
      </c>
      <c r="H18" s="56">
        <v>16799589</v>
      </c>
      <c r="I18" s="56">
        <v>20723349</v>
      </c>
      <c r="J18" s="57">
        <v>25557461</v>
      </c>
    </row>
    <row r="19" spans="1:10">
      <c r="A19" s="229" t="s">
        <v>37</v>
      </c>
      <c r="B19" s="55" t="s">
        <v>46</v>
      </c>
      <c r="C19" s="56">
        <v>3185701490</v>
      </c>
      <c r="D19" s="56">
        <v>3272359001</v>
      </c>
      <c r="E19" s="56">
        <v>3562385063</v>
      </c>
      <c r="F19" s="56">
        <v>3685993796</v>
      </c>
      <c r="G19" s="56">
        <v>3953895535</v>
      </c>
      <c r="H19" s="56">
        <v>4046545238</v>
      </c>
      <c r="I19" s="56">
        <v>4122166133</v>
      </c>
      <c r="J19" s="57">
        <v>4276498457</v>
      </c>
    </row>
    <row r="20" spans="1:10">
      <c r="A20" s="230"/>
      <c r="B20" s="55" t="s">
        <v>48</v>
      </c>
      <c r="C20" s="56">
        <v>1922785490</v>
      </c>
      <c r="D20" s="56">
        <v>1981891245</v>
      </c>
      <c r="E20" s="56">
        <v>2140848058</v>
      </c>
      <c r="F20" s="56">
        <v>2212362945</v>
      </c>
      <c r="G20" s="56">
        <v>2395660139</v>
      </c>
      <c r="H20" s="56">
        <v>2442852305</v>
      </c>
      <c r="I20" s="56">
        <v>2484699493</v>
      </c>
      <c r="J20" s="57">
        <v>2527890128</v>
      </c>
    </row>
    <row r="21" spans="1:10">
      <c r="A21" s="230"/>
      <c r="B21" s="55" t="s">
        <v>50</v>
      </c>
      <c r="C21" s="56">
        <v>289419178</v>
      </c>
      <c r="D21" s="56">
        <v>290808489</v>
      </c>
      <c r="E21" s="56">
        <v>310168029</v>
      </c>
      <c r="F21" s="56">
        <v>328045850</v>
      </c>
      <c r="G21" s="56">
        <v>370020634</v>
      </c>
      <c r="H21" s="56">
        <v>390245013</v>
      </c>
      <c r="I21" s="56">
        <v>401169844</v>
      </c>
      <c r="J21" s="57">
        <v>467333991</v>
      </c>
    </row>
    <row r="22" spans="1:10">
      <c r="A22" s="230"/>
      <c r="B22" s="55" t="s">
        <v>52</v>
      </c>
      <c r="C22" s="56">
        <v>18191307</v>
      </c>
      <c r="D22" s="56">
        <v>24339272</v>
      </c>
      <c r="E22" s="56">
        <v>28030037</v>
      </c>
      <c r="F22" s="56">
        <v>18136777</v>
      </c>
      <c r="G22" s="56">
        <v>8744045</v>
      </c>
      <c r="H22" s="56">
        <v>8210134</v>
      </c>
      <c r="I22" s="56">
        <v>9868599</v>
      </c>
      <c r="J22" s="57">
        <v>9741161</v>
      </c>
    </row>
    <row r="23" spans="1:10">
      <c r="A23" s="234"/>
      <c r="B23" s="55" t="s">
        <v>54</v>
      </c>
      <c r="C23" s="56">
        <v>7709800</v>
      </c>
      <c r="D23" s="56">
        <v>7459887</v>
      </c>
      <c r="E23" s="56">
        <v>7722557</v>
      </c>
      <c r="F23" s="56">
        <v>7917919</v>
      </c>
      <c r="G23" s="56">
        <v>9243521</v>
      </c>
      <c r="H23" s="56">
        <v>9340296</v>
      </c>
      <c r="I23" s="56">
        <v>8895281</v>
      </c>
      <c r="J23" s="57">
        <v>9771236</v>
      </c>
    </row>
    <row r="24" spans="1:10">
      <c r="A24" s="229" t="s">
        <v>4</v>
      </c>
      <c r="B24" s="55" t="s">
        <v>46</v>
      </c>
      <c r="C24" s="56">
        <v>7213018122</v>
      </c>
      <c r="D24" s="56">
        <v>7754287235</v>
      </c>
      <c r="E24" s="56">
        <v>8282840069</v>
      </c>
      <c r="F24" s="56">
        <v>9036347365</v>
      </c>
      <c r="G24" s="56">
        <v>9446005801</v>
      </c>
      <c r="H24" s="56">
        <v>9817715632</v>
      </c>
      <c r="I24" s="56">
        <v>10040735976</v>
      </c>
      <c r="J24" s="57">
        <v>10459089379</v>
      </c>
    </row>
    <row r="25" spans="1:10">
      <c r="A25" s="230"/>
      <c r="B25" s="55" t="s">
        <v>48</v>
      </c>
      <c r="C25" s="56">
        <v>3920333077</v>
      </c>
      <c r="D25" s="56">
        <v>4207756585</v>
      </c>
      <c r="E25" s="56">
        <v>4507771007</v>
      </c>
      <c r="F25" s="56">
        <v>4924078085</v>
      </c>
      <c r="G25" s="56">
        <v>5188153280</v>
      </c>
      <c r="H25" s="56">
        <v>5410295245</v>
      </c>
      <c r="I25" s="56">
        <v>5527582449</v>
      </c>
      <c r="J25" s="57">
        <v>5620942552</v>
      </c>
    </row>
    <row r="26" spans="1:10">
      <c r="A26" s="230"/>
      <c r="B26" s="55" t="s">
        <v>50</v>
      </c>
      <c r="C26" s="56">
        <v>929300837</v>
      </c>
      <c r="D26" s="56">
        <v>952436836</v>
      </c>
      <c r="E26" s="56">
        <v>998178555</v>
      </c>
      <c r="F26" s="56">
        <v>1099915686</v>
      </c>
      <c r="G26" s="56">
        <v>1200067247</v>
      </c>
      <c r="H26" s="56">
        <v>1308696280</v>
      </c>
      <c r="I26" s="56">
        <v>1366091664</v>
      </c>
      <c r="J26" s="57">
        <v>1531241013</v>
      </c>
    </row>
    <row r="27" spans="1:10">
      <c r="A27" s="230"/>
      <c r="B27" s="55" t="s">
        <v>52</v>
      </c>
      <c r="C27" s="56">
        <v>103930706</v>
      </c>
      <c r="D27" s="56">
        <v>127856093</v>
      </c>
      <c r="E27" s="56">
        <v>133832741</v>
      </c>
      <c r="F27" s="56">
        <v>118511772</v>
      </c>
      <c r="G27" s="56">
        <v>62333093</v>
      </c>
      <c r="H27" s="56">
        <v>45927797</v>
      </c>
      <c r="I27" s="56">
        <v>37408533</v>
      </c>
      <c r="J27" s="57">
        <v>43523221</v>
      </c>
    </row>
    <row r="28" spans="1:10" ht="15.75" thickBot="1">
      <c r="A28" s="231"/>
      <c r="B28" s="58" t="s">
        <v>54</v>
      </c>
      <c r="C28" s="59">
        <v>13141336</v>
      </c>
      <c r="D28" s="59">
        <v>13705562</v>
      </c>
      <c r="E28" s="59">
        <v>14373128</v>
      </c>
      <c r="F28" s="59">
        <v>15396577</v>
      </c>
      <c r="G28" s="59">
        <v>17136861</v>
      </c>
      <c r="H28" s="59">
        <v>20138457</v>
      </c>
      <c r="I28" s="59">
        <v>23062454</v>
      </c>
      <c r="J28" s="60">
        <v>26525744</v>
      </c>
    </row>
    <row r="30" spans="1:10" ht="15.75" thickBot="1"/>
    <row r="31" spans="1:10">
      <c r="A31" t="s">
        <v>68</v>
      </c>
      <c r="C31" s="14">
        <v>2014</v>
      </c>
      <c r="D31" s="14">
        <v>2015</v>
      </c>
      <c r="E31" s="14">
        <v>2016</v>
      </c>
      <c r="F31" s="14">
        <v>2017</v>
      </c>
      <c r="G31" s="14">
        <v>2018</v>
      </c>
      <c r="H31" s="14">
        <v>2019</v>
      </c>
      <c r="I31" s="15">
        <v>2020</v>
      </c>
      <c r="J31" s="15">
        <v>2021</v>
      </c>
    </row>
    <row r="32" spans="1:10">
      <c r="B32" t="s">
        <v>57</v>
      </c>
      <c r="C32" s="16">
        <f>+C6/1000000000</f>
        <v>6.1508163890000001</v>
      </c>
      <c r="D32" s="16">
        <f t="shared" ref="D32:I32" si="1">+D6/1000000000</f>
        <v>6.150548788</v>
      </c>
      <c r="E32" s="16">
        <f t="shared" si="1"/>
        <v>6.1300783829999999</v>
      </c>
      <c r="F32" s="16">
        <f t="shared" si="1"/>
        <v>6.4554240710000004</v>
      </c>
      <c r="G32" s="16">
        <f t="shared" si="1"/>
        <v>6.834843351</v>
      </c>
      <c r="H32" s="16">
        <f t="shared" si="1"/>
        <v>7.1896455350000004</v>
      </c>
      <c r="I32" s="16">
        <f t="shared" si="1"/>
        <v>7.4184215059999996</v>
      </c>
      <c r="J32" s="16">
        <f t="shared" ref="J32" si="2">+J6/1000000000</f>
        <v>8.2475374370000001</v>
      </c>
    </row>
    <row r="33" spans="1:11">
      <c r="B33" t="s">
        <v>58</v>
      </c>
      <c r="C33" s="16">
        <f>+C5/1000000000</f>
        <v>32.710735071999999</v>
      </c>
      <c r="D33" s="16">
        <f t="shared" ref="D33:I33" si="3">+D5/1000000000</f>
        <v>33.284945841000003</v>
      </c>
      <c r="E33" s="16">
        <f t="shared" si="3"/>
        <v>33.555941498000003</v>
      </c>
      <c r="F33" s="16">
        <f t="shared" si="3"/>
        <v>34.404843884000002</v>
      </c>
      <c r="G33" s="16">
        <f t="shared" si="3"/>
        <v>34.996703273000001</v>
      </c>
      <c r="H33" s="16">
        <f t="shared" si="3"/>
        <v>35.482591958</v>
      </c>
      <c r="I33" s="16">
        <f t="shared" si="3"/>
        <v>35.867381649999999</v>
      </c>
      <c r="J33" s="16">
        <f t="shared" ref="J33" si="4">+J5/1000000000</f>
        <v>36.132325133999998</v>
      </c>
      <c r="K33" s="16"/>
    </row>
    <row r="34" spans="1:11" ht="15.75" thickBot="1">
      <c r="B34" t="s">
        <v>69</v>
      </c>
      <c r="C34" s="7">
        <f>+C32/(C32+C33)</f>
        <v>0.15827511146004372</v>
      </c>
      <c r="D34" s="7">
        <f t="shared" ref="D34:I34" si="5">+D32/(D32+D33)</f>
        <v>0.15596479379459896</v>
      </c>
      <c r="E34" s="7">
        <f t="shared" si="5"/>
        <v>0.15446442856656492</v>
      </c>
      <c r="F34" s="7">
        <f t="shared" si="5"/>
        <v>0.15798780561374318</v>
      </c>
      <c r="G34" s="7">
        <f t="shared" si="5"/>
        <v>0.16338968798917533</v>
      </c>
      <c r="H34" s="7">
        <f t="shared" si="5"/>
        <v>0.16848531873163197</v>
      </c>
      <c r="I34" s="7">
        <f t="shared" si="5"/>
        <v>0.1713823231895307</v>
      </c>
      <c r="J34" s="7">
        <f t="shared" ref="J34" si="6">+J32/(J32+J33)</f>
        <v>0.18583963444693832</v>
      </c>
      <c r="K34" s="16"/>
    </row>
    <row r="35" spans="1:11">
      <c r="A35" t="s">
        <v>56</v>
      </c>
      <c r="C35" s="14">
        <v>2014</v>
      </c>
      <c r="D35" s="14">
        <v>2015</v>
      </c>
      <c r="E35" s="14">
        <v>2016</v>
      </c>
      <c r="F35" s="14">
        <v>2017</v>
      </c>
      <c r="G35" s="14">
        <v>2018</v>
      </c>
      <c r="H35" s="14">
        <v>2019</v>
      </c>
      <c r="I35" s="15">
        <v>2020</v>
      </c>
      <c r="J35" s="15">
        <v>2021</v>
      </c>
    </row>
    <row r="36" spans="1:11">
      <c r="B36" t="s">
        <v>57</v>
      </c>
      <c r="C36">
        <v>100</v>
      </c>
      <c r="D36" s="16">
        <f>+C36*D6/C6</f>
        <v>99.995649341760895</v>
      </c>
      <c r="E36" s="16">
        <f t="shared" ref="E36:J36" si="7">+D36*E6/D6</f>
        <v>99.662841406921402</v>
      </c>
      <c r="F36" s="16">
        <f t="shared" si="7"/>
        <v>104.95231303839202</v>
      </c>
      <c r="G36" s="16">
        <f t="shared" si="7"/>
        <v>111.12091336726131</v>
      </c>
      <c r="H36" s="16">
        <f t="shared" si="7"/>
        <v>116.889288840711</v>
      </c>
      <c r="I36" s="16">
        <f t="shared" si="7"/>
        <v>120.60872958696932</v>
      </c>
      <c r="J36" s="16">
        <f t="shared" si="7"/>
        <v>134.08850005260661</v>
      </c>
    </row>
    <row r="37" spans="1:11">
      <c r="B37" t="s">
        <v>58</v>
      </c>
      <c r="C37">
        <v>100</v>
      </c>
      <c r="D37" s="16">
        <f>+C37*D5/C5</f>
        <v>101.75541994924937</v>
      </c>
      <c r="E37" s="16">
        <f t="shared" ref="E37:J37" si="8">+D37*E5/D5</f>
        <v>102.58388087011681</v>
      </c>
      <c r="F37" s="16">
        <f t="shared" si="8"/>
        <v>105.17906066088419</v>
      </c>
      <c r="G37" s="16">
        <f t="shared" si="8"/>
        <v>106.98843421270823</v>
      </c>
      <c r="H37" s="16">
        <f t="shared" si="8"/>
        <v>108.47384468706933</v>
      </c>
      <c r="I37" s="16">
        <f t="shared" si="8"/>
        <v>109.65018539342471</v>
      </c>
      <c r="J37" s="16">
        <f t="shared" si="8"/>
        <v>110.46014421402849</v>
      </c>
    </row>
    <row r="39" spans="1:11" ht="15.75" thickBot="1">
      <c r="A39" t="s">
        <v>59</v>
      </c>
    </row>
    <row r="40" spans="1:11">
      <c r="C40" s="14">
        <v>2014</v>
      </c>
      <c r="D40" s="14">
        <v>2015</v>
      </c>
      <c r="E40" s="14">
        <v>2016</v>
      </c>
      <c r="F40" s="14">
        <v>2017</v>
      </c>
      <c r="G40" s="14">
        <v>2018</v>
      </c>
      <c r="H40" s="14">
        <v>2019</v>
      </c>
      <c r="I40" s="15">
        <v>2020</v>
      </c>
      <c r="J40" s="15">
        <v>2021</v>
      </c>
    </row>
    <row r="41" spans="1:11">
      <c r="B41" t="s">
        <v>0</v>
      </c>
      <c r="C41" s="61">
        <f>+C8/1000000</f>
        <v>104.75120699999999</v>
      </c>
      <c r="D41" s="61">
        <f t="shared" ref="D41:I41" si="9">+D8/1000000</f>
        <v>100.63551699999999</v>
      </c>
      <c r="E41" s="61">
        <f t="shared" si="9"/>
        <v>98.342443000000003</v>
      </c>
      <c r="F41" s="61">
        <f t="shared" si="9"/>
        <v>99.705316999999994</v>
      </c>
      <c r="G41" s="61">
        <f t="shared" si="9"/>
        <v>106.52542699999999</v>
      </c>
      <c r="H41" s="61">
        <f t="shared" si="9"/>
        <v>117.155539</v>
      </c>
      <c r="I41" s="61">
        <f t="shared" si="9"/>
        <v>128.688852</v>
      </c>
      <c r="J41" s="61">
        <f t="shared" ref="J41" si="10">+J8/1000000</f>
        <v>145.112514</v>
      </c>
    </row>
    <row r="42" spans="1:11">
      <c r="B42" t="s">
        <v>6</v>
      </c>
      <c r="C42" s="61">
        <f>+C13/1000000</f>
        <v>69.578021000000007</v>
      </c>
      <c r="D42" s="61">
        <f t="shared" ref="D42:I42" si="11">+D13/1000000</f>
        <v>65.570162999999994</v>
      </c>
      <c r="E42" s="61">
        <f t="shared" si="11"/>
        <v>63.376637000000002</v>
      </c>
      <c r="F42" s="61">
        <f t="shared" si="11"/>
        <v>63.139024999999997</v>
      </c>
      <c r="G42" s="61">
        <f t="shared" si="11"/>
        <v>65.724573000000007</v>
      </c>
      <c r="H42" s="61">
        <f t="shared" si="11"/>
        <v>70.877195</v>
      </c>
      <c r="I42" s="61">
        <f t="shared" si="11"/>
        <v>76.007765000000006</v>
      </c>
      <c r="J42" s="61">
        <f t="shared" ref="J42" si="12">+J13/1000000</f>
        <v>83.258071999999999</v>
      </c>
    </row>
    <row r="43" spans="1:11">
      <c r="B43" t="s">
        <v>4</v>
      </c>
      <c r="C43" s="61">
        <f>+C28/1000000</f>
        <v>13.141336000000001</v>
      </c>
      <c r="D43" s="61">
        <f t="shared" ref="D43:I43" si="13">+D28/1000000</f>
        <v>13.705562</v>
      </c>
      <c r="E43" s="61">
        <f t="shared" si="13"/>
        <v>14.373127999999999</v>
      </c>
      <c r="F43" s="61">
        <f t="shared" si="13"/>
        <v>15.396577000000001</v>
      </c>
      <c r="G43" s="61">
        <f t="shared" si="13"/>
        <v>17.136861</v>
      </c>
      <c r="H43" s="61">
        <f t="shared" si="13"/>
        <v>20.138456999999999</v>
      </c>
      <c r="I43" s="61">
        <f t="shared" si="13"/>
        <v>23.062453999999999</v>
      </c>
      <c r="J43" s="61">
        <f t="shared" ref="J43" si="14">+J28/1000000</f>
        <v>26.525744</v>
      </c>
    </row>
    <row r="44" spans="1:11">
      <c r="B44" t="s">
        <v>1</v>
      </c>
      <c r="C44" s="61">
        <f>+C18/1000000</f>
        <v>14.322048000000001</v>
      </c>
      <c r="D44" s="61">
        <f t="shared" ref="D44:I44" si="15">+D18/1000000</f>
        <v>13.899903999999999</v>
      </c>
      <c r="E44" s="61">
        <f t="shared" si="15"/>
        <v>12.870120999999999</v>
      </c>
      <c r="F44" s="61">
        <f t="shared" si="15"/>
        <v>13.251795</v>
      </c>
      <c r="G44" s="61">
        <f t="shared" si="15"/>
        <v>14.420470999999999</v>
      </c>
      <c r="H44" s="61">
        <f t="shared" si="15"/>
        <v>16.799589000000001</v>
      </c>
      <c r="I44" s="61">
        <f t="shared" si="15"/>
        <v>20.723348999999999</v>
      </c>
      <c r="J44" s="61">
        <f t="shared" ref="J44" si="16">+J18/1000000</f>
        <v>25.557461</v>
      </c>
    </row>
    <row r="45" spans="1:11">
      <c r="B45" t="s">
        <v>37</v>
      </c>
      <c r="C45" s="61">
        <f>+C23/1000000</f>
        <v>7.7098000000000004</v>
      </c>
      <c r="D45" s="61">
        <f t="shared" ref="D45:I45" si="17">+D23/1000000</f>
        <v>7.4598870000000002</v>
      </c>
      <c r="E45" s="61">
        <f t="shared" si="17"/>
        <v>7.7225570000000001</v>
      </c>
      <c r="F45" s="61">
        <f t="shared" si="17"/>
        <v>7.9179190000000004</v>
      </c>
      <c r="G45" s="61">
        <f t="shared" si="17"/>
        <v>9.2435209999999994</v>
      </c>
      <c r="H45" s="61">
        <f t="shared" si="17"/>
        <v>9.3402960000000004</v>
      </c>
      <c r="I45" s="61">
        <f t="shared" si="17"/>
        <v>8.8952810000000007</v>
      </c>
      <c r="J45" s="61">
        <f t="shared" ref="J45" si="18">+J23/1000000</f>
        <v>9.771236</v>
      </c>
    </row>
    <row r="47" spans="1:11" ht="15.75" thickBot="1">
      <c r="A47" t="s">
        <v>71</v>
      </c>
    </row>
    <row r="48" spans="1:11">
      <c r="C48" s="14">
        <v>2014</v>
      </c>
      <c r="D48" s="14">
        <v>2015</v>
      </c>
      <c r="E48" s="14">
        <v>2016</v>
      </c>
      <c r="F48" s="14">
        <v>2017</v>
      </c>
      <c r="G48" s="14">
        <v>2018</v>
      </c>
      <c r="H48" s="14">
        <v>2019</v>
      </c>
      <c r="I48" s="15">
        <v>2020</v>
      </c>
      <c r="J48" s="15">
        <v>2021</v>
      </c>
    </row>
    <row r="49" spans="2:10">
      <c r="B49" t="s">
        <v>0</v>
      </c>
      <c r="C49" s="61">
        <f>+C7/1000000</f>
        <v>921.94144200000005</v>
      </c>
      <c r="D49" s="61">
        <f t="shared" ref="D49:I49" si="19">+D7/1000000</f>
        <v>1074.3869279999999</v>
      </c>
      <c r="E49" s="61">
        <f t="shared" si="19"/>
        <v>1088.4412130000001</v>
      </c>
      <c r="F49" s="61">
        <f t="shared" si="19"/>
        <v>959.85046699999998</v>
      </c>
      <c r="G49" s="61">
        <f t="shared" si="19"/>
        <v>516.08216300000004</v>
      </c>
      <c r="H49" s="61">
        <f t="shared" si="19"/>
        <v>383.25882100000001</v>
      </c>
      <c r="I49" s="61">
        <f t="shared" si="19"/>
        <v>311.94559199999998</v>
      </c>
      <c r="J49" s="61">
        <f t="shared" ref="J49" si="20">+J7/1000000</f>
        <v>359.15632099999999</v>
      </c>
    </row>
    <row r="50" spans="2:10">
      <c r="B50" t="s">
        <v>6</v>
      </c>
      <c r="C50" s="61">
        <f>+C12/1000000</f>
        <v>682.697271</v>
      </c>
      <c r="D50" s="61">
        <f t="shared" ref="D50:I50" si="21">+D12/1000000</f>
        <v>797.27844600000003</v>
      </c>
      <c r="E50" s="61">
        <f t="shared" si="21"/>
        <v>813.59141699999998</v>
      </c>
      <c r="F50" s="61">
        <f t="shared" si="21"/>
        <v>726.64259500000003</v>
      </c>
      <c r="G50" s="61">
        <f t="shared" si="21"/>
        <v>384.47089999999997</v>
      </c>
      <c r="H50" s="61">
        <f t="shared" si="21"/>
        <v>296.09367300000002</v>
      </c>
      <c r="I50" s="61">
        <f t="shared" si="21"/>
        <v>231.56277499999999</v>
      </c>
      <c r="J50" s="61">
        <f t="shared" ref="J50" si="22">+J12/1000000</f>
        <v>268.27658400000001</v>
      </c>
    </row>
    <row r="51" spans="2:10">
      <c r="B51" t="s">
        <v>4</v>
      </c>
      <c r="C51" s="61">
        <f>+C27/1000000</f>
        <v>103.930706</v>
      </c>
      <c r="D51" s="61">
        <f t="shared" ref="D51:I51" si="23">+D27/1000000</f>
        <v>127.856093</v>
      </c>
      <c r="E51" s="61">
        <f t="shared" si="23"/>
        <v>133.832741</v>
      </c>
      <c r="F51" s="61">
        <f t="shared" si="23"/>
        <v>118.51177199999999</v>
      </c>
      <c r="G51" s="61">
        <f t="shared" si="23"/>
        <v>62.333092999999998</v>
      </c>
      <c r="H51" s="61">
        <f t="shared" si="23"/>
        <v>45.927796999999998</v>
      </c>
      <c r="I51" s="61">
        <f t="shared" si="23"/>
        <v>37.408532999999998</v>
      </c>
      <c r="J51" s="61">
        <f t="shared" ref="J51" si="24">+J27/1000000</f>
        <v>43.523220999999999</v>
      </c>
    </row>
    <row r="52" spans="2:10">
      <c r="B52" t="s">
        <v>1</v>
      </c>
      <c r="C52" s="61">
        <f>+C17/1000000</f>
        <v>117.122156</v>
      </c>
      <c r="D52" s="61">
        <f t="shared" ref="D52:I52" si="25">+D17/1000000</f>
        <v>124.913115</v>
      </c>
      <c r="E52" s="61">
        <f t="shared" si="25"/>
        <v>112.987016</v>
      </c>
      <c r="F52" s="61">
        <f t="shared" si="25"/>
        <v>96.559320999999997</v>
      </c>
      <c r="G52" s="61">
        <f t="shared" si="25"/>
        <v>60.534123000000001</v>
      </c>
      <c r="H52" s="61">
        <f t="shared" si="25"/>
        <v>33.027216000000003</v>
      </c>
      <c r="I52" s="61">
        <f t="shared" si="25"/>
        <v>33.105682999999999</v>
      </c>
      <c r="J52" s="61">
        <f t="shared" ref="J52" si="26">+J17/1000000</f>
        <v>37.615354000000004</v>
      </c>
    </row>
    <row r="53" spans="2:10">
      <c r="B53" t="s">
        <v>37</v>
      </c>
      <c r="C53" s="61">
        <f>+C22/1000000</f>
        <v>18.191306999999998</v>
      </c>
      <c r="D53" s="61">
        <f t="shared" ref="D53:I53" si="27">+D22/1000000</f>
        <v>24.339272000000001</v>
      </c>
      <c r="E53" s="61">
        <f t="shared" si="27"/>
        <v>28.030037</v>
      </c>
      <c r="F53" s="61">
        <f t="shared" si="27"/>
        <v>18.136776999999999</v>
      </c>
      <c r="G53" s="61">
        <f t="shared" si="27"/>
        <v>8.7440449999999998</v>
      </c>
      <c r="H53" s="61">
        <f t="shared" si="27"/>
        <v>8.210134</v>
      </c>
      <c r="I53" s="61">
        <f t="shared" si="27"/>
        <v>9.8685989999999997</v>
      </c>
      <c r="J53" s="61">
        <f t="shared" ref="J53" si="28">+J22/1000000</f>
        <v>9.741161</v>
      </c>
    </row>
  </sheetData>
  <mergeCells count="6">
    <mergeCell ref="A24:A28"/>
    <mergeCell ref="A3:B3"/>
    <mergeCell ref="A4:A8"/>
    <mergeCell ref="A9:A13"/>
    <mergeCell ref="A14:A18"/>
    <mergeCell ref="A19:A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workbookViewId="0">
      <selection activeCell="A72" sqref="A72"/>
    </sheetView>
  </sheetViews>
  <sheetFormatPr baseColWidth="10" defaultColWidth="11.42578125" defaultRowHeight="12.75"/>
  <cols>
    <col min="1" max="1" width="24.7109375" style="148" customWidth="1"/>
    <col min="2" max="5" width="13.5703125" style="148" customWidth="1"/>
    <col min="6" max="7" width="16.28515625" style="149" customWidth="1"/>
    <col min="8" max="8" width="21.28515625" style="149" customWidth="1"/>
    <col min="9" max="10" width="9.85546875" style="149" customWidth="1"/>
    <col min="11" max="14" width="9.85546875" style="148" customWidth="1"/>
    <col min="15" max="15" width="11.42578125" style="148"/>
    <col min="16" max="17" width="21.28515625" style="148" customWidth="1"/>
    <col min="18" max="16384" width="11.42578125" style="148"/>
  </cols>
  <sheetData>
    <row r="1" spans="1:17" ht="15">
      <c r="A1" s="17" t="s">
        <v>227</v>
      </c>
    </row>
    <row r="2" spans="1:17" ht="15">
      <c r="A2" s="17"/>
    </row>
    <row r="3" spans="1:17" ht="23.25">
      <c r="A3" s="150"/>
      <c r="B3" s="151"/>
      <c r="C3" s="151"/>
      <c r="D3" s="151"/>
      <c r="E3" s="151"/>
      <c r="F3" s="151"/>
      <c r="G3" s="152"/>
      <c r="H3" s="152"/>
    </row>
    <row r="4" spans="1:17" ht="15" customHeight="1">
      <c r="A4" s="153"/>
      <c r="B4" s="154"/>
      <c r="C4" s="154"/>
      <c r="D4" s="154"/>
      <c r="E4" s="154"/>
      <c r="F4" s="154"/>
      <c r="G4" s="154"/>
      <c r="H4" s="154"/>
    </row>
    <row r="5" spans="1:17" s="3" customFormat="1" ht="15" customHeight="1">
      <c r="H5" s="155"/>
    </row>
    <row r="6" spans="1:17" s="149" customFormat="1" ht="15" customHeight="1"/>
    <row r="7" spans="1:17" s="156" customFormat="1" ht="15" customHeight="1">
      <c r="H7" s="157"/>
      <c r="I7" s="158"/>
    </row>
    <row r="8" spans="1:17" s="156" customFormat="1" ht="15" customHeight="1">
      <c r="H8" s="159" t="s">
        <v>228</v>
      </c>
      <c r="I8" s="155"/>
      <c r="J8" s="155"/>
      <c r="K8" s="155"/>
      <c r="L8" s="155"/>
      <c r="M8" s="155"/>
      <c r="P8" s="155"/>
    </row>
    <row r="9" spans="1:17" s="156" customFormat="1" ht="15" customHeight="1">
      <c r="H9" s="160"/>
      <c r="I9" s="161"/>
      <c r="J9" s="161"/>
      <c r="K9" s="161"/>
      <c r="L9" s="161"/>
      <c r="M9" s="149"/>
      <c r="P9" s="149"/>
    </row>
    <row r="10" spans="1:17" s="156" customFormat="1" ht="15" customHeight="1">
      <c r="H10" s="162"/>
      <c r="I10" s="163">
        <v>2016</v>
      </c>
      <c r="J10" s="163">
        <v>2017</v>
      </c>
      <c r="K10" s="163">
        <v>2018</v>
      </c>
      <c r="L10" s="163">
        <v>2019</v>
      </c>
      <c r="M10" s="163">
        <v>2020</v>
      </c>
      <c r="N10" s="163">
        <v>2021</v>
      </c>
    </row>
    <row r="11" spans="1:17" s="156" customFormat="1" ht="15" customHeight="1">
      <c r="A11" s="235"/>
      <c r="H11" s="164" t="s">
        <v>229</v>
      </c>
      <c r="I11" s="165">
        <v>31.940119030000002</v>
      </c>
      <c r="J11" s="165">
        <v>32.722913384000002</v>
      </c>
      <c r="K11" s="165">
        <v>33.627877290999997</v>
      </c>
      <c r="L11" s="165">
        <v>34.525962735</v>
      </c>
      <c r="M11" s="165">
        <v>35.263726094999996</v>
      </c>
      <c r="N11" s="165">
        <v>34.298171539000002</v>
      </c>
      <c r="O11" s="166"/>
    </row>
    <row r="12" spans="1:17" s="156" customFormat="1" ht="15" customHeight="1">
      <c r="A12" s="235"/>
      <c r="H12" s="164" t="s">
        <v>230</v>
      </c>
      <c r="I12" s="167">
        <v>21.793180059999997</v>
      </c>
      <c r="J12" s="167">
        <v>22.218030773999999</v>
      </c>
      <c r="K12" s="167">
        <v>22.696573219999998</v>
      </c>
      <c r="L12" s="167">
        <v>23.443203732999997</v>
      </c>
      <c r="M12" s="167">
        <v>23.793444011999998</v>
      </c>
      <c r="N12" s="167">
        <v>2.7591212989999998</v>
      </c>
      <c r="O12" s="166"/>
    </row>
    <row r="13" spans="1:17" s="156" customFormat="1" ht="15" customHeight="1">
      <c r="A13" s="235"/>
      <c r="H13" s="164" t="s">
        <v>231</v>
      </c>
      <c r="I13" s="165">
        <v>16.860520242</v>
      </c>
      <c r="J13" s="165">
        <v>17.581173489000001</v>
      </c>
      <c r="K13" s="165">
        <v>17.724853929000002</v>
      </c>
      <c r="L13" s="165">
        <v>18.924924317000002</v>
      </c>
      <c r="M13" s="165">
        <v>19.490456426000001</v>
      </c>
      <c r="N13" s="165">
        <v>9.6391450640000009</v>
      </c>
      <c r="O13" s="166"/>
    </row>
    <row r="14" spans="1:17" s="156" customFormat="1" ht="15" customHeight="1">
      <c r="A14" s="235"/>
      <c r="H14" s="164" t="s">
        <v>232</v>
      </c>
      <c r="I14" s="167">
        <v>12.166848026</v>
      </c>
      <c r="J14" s="167">
        <v>14.145302046999999</v>
      </c>
      <c r="K14" s="167">
        <v>14.860513750999999</v>
      </c>
      <c r="L14" s="167">
        <v>16.363453015000001</v>
      </c>
      <c r="M14" s="167">
        <v>16.047025668</v>
      </c>
      <c r="N14" s="167">
        <v>19.975022601999999</v>
      </c>
      <c r="O14" s="166"/>
      <c r="P14" s="168">
        <v>14716660908</v>
      </c>
      <c r="Q14" s="168">
        <v>16155122924</v>
      </c>
    </row>
    <row r="15" spans="1:17" s="156" customFormat="1" ht="15" customHeight="1">
      <c r="A15" s="235"/>
      <c r="H15" s="169" t="s">
        <v>233</v>
      </c>
      <c r="I15" s="167">
        <v>11.788898192</v>
      </c>
      <c r="J15" s="167">
        <v>11.733208021999999</v>
      </c>
      <c r="K15" s="167">
        <v>11.744697689000001</v>
      </c>
      <c r="L15" s="167">
        <v>11.658701202</v>
      </c>
      <c r="M15" s="167">
        <v>10.759676133999999</v>
      </c>
      <c r="N15" s="167">
        <v>10.956508055</v>
      </c>
      <c r="O15" s="170"/>
      <c r="P15" s="168">
        <v>11744697690</v>
      </c>
      <c r="Q15" s="168">
        <v>11658701202</v>
      </c>
    </row>
    <row r="16" spans="1:17" s="156" customFormat="1" ht="15" customHeight="1">
      <c r="A16" s="235"/>
      <c r="H16" s="164" t="s">
        <v>234</v>
      </c>
      <c r="I16" s="165">
        <v>7.4262889160000007</v>
      </c>
      <c r="J16" s="165">
        <v>7.6632360589999999</v>
      </c>
      <c r="K16" s="165">
        <v>7.9540907079999998</v>
      </c>
      <c r="L16" s="165">
        <v>8.0057612420000002</v>
      </c>
      <c r="M16" s="165">
        <v>8.2647013979999997</v>
      </c>
      <c r="N16" s="165">
        <v>6.8528352579999998</v>
      </c>
      <c r="O16" s="166"/>
    </row>
    <row r="17" spans="1:17" s="156" customFormat="1" ht="15" customHeight="1">
      <c r="A17" s="235"/>
      <c r="H17" s="164" t="s">
        <v>235</v>
      </c>
      <c r="I17" s="165">
        <v>6.9604789030000003</v>
      </c>
      <c r="J17" s="165">
        <v>7.0763800190000001</v>
      </c>
      <c r="K17" s="165">
        <v>7.2957413170000001</v>
      </c>
      <c r="L17" s="165">
        <v>7.5202509949999996</v>
      </c>
      <c r="M17" s="165">
        <v>7.7673299169999996</v>
      </c>
      <c r="N17" s="165">
        <v>8.1915516149999998</v>
      </c>
      <c r="O17" s="166"/>
      <c r="P17" s="168">
        <v>7295741318</v>
      </c>
      <c r="Q17" s="168">
        <v>7520250996</v>
      </c>
    </row>
    <row r="18" spans="1:17" s="156" customFormat="1" ht="15" customHeight="1">
      <c r="A18" s="235"/>
      <c r="H18" s="164" t="s">
        <v>236</v>
      </c>
      <c r="I18" s="171">
        <v>6.6878752430000006</v>
      </c>
      <c r="J18" s="171">
        <v>6.7917664819999999</v>
      </c>
      <c r="K18" s="171">
        <v>6.9235509439999996</v>
      </c>
      <c r="L18" s="171">
        <v>7.0118429829999993</v>
      </c>
      <c r="M18" s="171">
        <v>7.1373654770000003</v>
      </c>
      <c r="N18" s="171">
        <v>7.4317290679999992</v>
      </c>
      <c r="O18" s="166"/>
    </row>
    <row r="19" spans="1:17" s="156" customFormat="1" ht="15" customHeight="1">
      <c r="H19" s="164" t="s">
        <v>237</v>
      </c>
      <c r="I19" s="165">
        <v>4.0567939879999999</v>
      </c>
      <c r="J19" s="165">
        <v>4.276699872</v>
      </c>
      <c r="K19" s="165">
        <v>4.3702504519999996</v>
      </c>
      <c r="L19" s="165">
        <v>4.6160668210000004</v>
      </c>
      <c r="M19" s="165">
        <v>4.368267661</v>
      </c>
      <c r="N19" s="165">
        <v>4.7472763960000002</v>
      </c>
      <c r="O19" s="166"/>
      <c r="P19" s="168">
        <v>4334342040</v>
      </c>
      <c r="Q19" s="168">
        <v>4576953218</v>
      </c>
    </row>
    <row r="20" spans="1:17" s="156" customFormat="1" ht="15" customHeight="1">
      <c r="H20" s="164" t="s">
        <v>238</v>
      </c>
      <c r="I20" s="165">
        <v>2.1367106900000001</v>
      </c>
      <c r="J20" s="165">
        <v>2.2216631740000001</v>
      </c>
      <c r="K20" s="165">
        <v>2.3204636399999998</v>
      </c>
      <c r="L20" s="165">
        <v>2.3602877310000001</v>
      </c>
      <c r="M20" s="165">
        <v>0.702263733</v>
      </c>
      <c r="N20" s="165">
        <v>0.43915593000000003</v>
      </c>
      <c r="O20" s="166"/>
      <c r="P20" s="168">
        <v>2320463641</v>
      </c>
      <c r="Q20" s="168">
        <v>2360287732</v>
      </c>
    </row>
    <row r="21" spans="1:17" s="156" customFormat="1" ht="15" customHeight="1">
      <c r="H21" s="164" t="s">
        <v>239</v>
      </c>
      <c r="I21" s="165">
        <v>1.4939100949999999</v>
      </c>
      <c r="J21" s="165">
        <v>1.5265980529999998</v>
      </c>
      <c r="K21" s="165">
        <v>1.538317304</v>
      </c>
      <c r="L21" s="165">
        <v>1.556833871</v>
      </c>
      <c r="M21" s="165">
        <v>1.6168328789999999</v>
      </c>
      <c r="N21" s="165">
        <v>1.646546705</v>
      </c>
      <c r="O21" s="166"/>
    </row>
    <row r="22" spans="1:17" s="149" customFormat="1" ht="15" customHeight="1">
      <c r="H22" s="164" t="s">
        <v>240</v>
      </c>
      <c r="I22" s="165">
        <v>0.75279978400000003</v>
      </c>
      <c r="J22" s="165">
        <v>0.94162310999999999</v>
      </c>
      <c r="K22" s="165">
        <v>0.77448542999999992</v>
      </c>
      <c r="L22" s="165">
        <v>0.79057489299999995</v>
      </c>
      <c r="M22" s="165">
        <v>0.79880443400000001</v>
      </c>
      <c r="N22" s="165">
        <v>0.7941829760000001</v>
      </c>
      <c r="O22" s="166"/>
    </row>
    <row r="23" spans="1:17" s="149" customFormat="1" ht="15" customHeight="1">
      <c r="H23" s="149" t="s">
        <v>241</v>
      </c>
      <c r="I23" s="165">
        <v>0</v>
      </c>
      <c r="J23" s="165">
        <v>0</v>
      </c>
      <c r="K23" s="165">
        <v>4.197731342</v>
      </c>
      <c r="L23" s="165">
        <v>4.2923156469999997</v>
      </c>
      <c r="M23" s="165">
        <v>4.0259199949999998</v>
      </c>
      <c r="N23" s="165">
        <v>37.436169913000001</v>
      </c>
    </row>
    <row r="24" spans="1:17" s="172" customFormat="1" ht="15" customHeight="1">
      <c r="G24" s="156"/>
      <c r="I24" s="171"/>
      <c r="J24" s="171"/>
      <c r="K24" s="171"/>
      <c r="L24" s="171"/>
      <c r="M24" s="171"/>
      <c r="N24" s="171"/>
    </row>
    <row r="25" spans="1:17" s="173" customFormat="1" ht="15" customHeight="1">
      <c r="G25" s="156"/>
      <c r="H25" s="164"/>
      <c r="I25" s="171"/>
      <c r="J25" s="171"/>
      <c r="K25" s="171"/>
      <c r="L25" s="171"/>
      <c r="M25" s="171"/>
      <c r="N25" s="171"/>
    </row>
    <row r="26" spans="1:17" s="149" customFormat="1" ht="15" customHeight="1">
      <c r="A26" s="174"/>
      <c r="B26" s="175"/>
      <c r="C26" s="175"/>
      <c r="D26" s="175"/>
      <c r="E26" s="176"/>
    </row>
    <row r="27" spans="1:17" s="149" customFormat="1" ht="15" customHeight="1">
      <c r="A27" s="174"/>
      <c r="B27" s="175"/>
      <c r="C27" s="175"/>
      <c r="D27" s="175"/>
      <c r="E27" s="176"/>
    </row>
    <row r="28" spans="1:17" s="149" customFormat="1" ht="15" customHeight="1">
      <c r="A28" s="174"/>
      <c r="B28" s="175"/>
      <c r="C28" s="175"/>
      <c r="D28" s="175"/>
      <c r="E28" s="176"/>
    </row>
    <row r="29" spans="1:17" s="149" customFormat="1" ht="15" customHeight="1">
      <c r="A29" s="174"/>
      <c r="B29" s="175"/>
      <c r="C29" s="175"/>
      <c r="D29" s="175"/>
      <c r="E29" s="176"/>
    </row>
    <row r="30" spans="1:17" s="149" customFormat="1" ht="15" customHeight="1">
      <c r="A30" s="174"/>
      <c r="B30" s="175"/>
      <c r="C30" s="175"/>
      <c r="D30" s="175"/>
      <c r="E30" s="176"/>
    </row>
    <row r="31" spans="1:17" s="149" customFormat="1" ht="15" customHeight="1">
      <c r="A31" s="174"/>
      <c r="B31" s="175"/>
      <c r="C31" s="175"/>
      <c r="D31" s="175"/>
      <c r="E31" s="176"/>
    </row>
    <row r="32" spans="1:17" s="149" customFormat="1" ht="15" customHeight="1">
      <c r="A32" s="177"/>
      <c r="B32" s="175"/>
      <c r="C32" s="175"/>
      <c r="D32" s="175"/>
      <c r="E32" s="176"/>
    </row>
    <row r="33" spans="1:10" s="149" customFormat="1">
      <c r="A33" s="178"/>
      <c r="B33" s="179"/>
      <c r="C33" s="179"/>
      <c r="D33" s="179"/>
      <c r="E33" s="179"/>
    </row>
    <row r="34" spans="1:10" s="149" customFormat="1">
      <c r="A34" s="178"/>
      <c r="B34" s="236" t="s">
        <v>242</v>
      </c>
      <c r="C34" s="236"/>
      <c r="D34" s="236"/>
      <c r="E34" s="236"/>
      <c r="F34" s="236"/>
    </row>
    <row r="35" spans="1:10">
      <c r="B35" s="236" t="s">
        <v>243</v>
      </c>
      <c r="C35" s="236"/>
      <c r="D35" s="236"/>
      <c r="E35" s="236"/>
      <c r="F35" s="236"/>
    </row>
    <row r="43" spans="1:10" ht="15">
      <c r="A43" s="3"/>
      <c r="B43" s="3"/>
      <c r="C43" s="3"/>
      <c r="D43" s="3"/>
      <c r="E43" s="3"/>
      <c r="F43" s="3"/>
      <c r="G43" s="3"/>
      <c r="H43" s="3"/>
    </row>
    <row r="44" spans="1:10" ht="15">
      <c r="H44" s="3"/>
    </row>
    <row r="45" spans="1:10" ht="15">
      <c r="H45" s="3"/>
    </row>
    <row r="46" spans="1:10">
      <c r="J46" s="148"/>
    </row>
    <row r="47" spans="1:10">
      <c r="J47" s="148"/>
    </row>
    <row r="48" spans="1:10">
      <c r="J48" s="148"/>
    </row>
    <row r="72" spans="1:7" s="173" customFormat="1" ht="12">
      <c r="A72" s="180"/>
      <c r="B72" s="181"/>
      <c r="C72" s="181"/>
      <c r="D72" s="181"/>
      <c r="E72" s="181"/>
      <c r="F72" s="181"/>
      <c r="G72" s="181"/>
    </row>
  </sheetData>
  <mergeCells count="3">
    <mergeCell ref="A11:A18"/>
    <mergeCell ref="B34:F34"/>
    <mergeCell ref="B35:F3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A51" workbookViewId="0">
      <selection activeCell="U44" sqref="U44"/>
    </sheetView>
  </sheetViews>
  <sheetFormatPr baseColWidth="10" defaultRowHeight="15"/>
  <cols>
    <col min="1" max="1" width="24.28515625" customWidth="1"/>
  </cols>
  <sheetData>
    <row r="1" spans="1:13" ht="15.75">
      <c r="A1" s="27" t="s">
        <v>210</v>
      </c>
    </row>
    <row r="2" spans="1:13">
      <c r="B2">
        <v>2014</v>
      </c>
      <c r="C2">
        <v>2015</v>
      </c>
      <c r="D2">
        <v>2016</v>
      </c>
      <c r="E2">
        <v>2017</v>
      </c>
      <c r="F2">
        <v>2018</v>
      </c>
      <c r="G2">
        <v>2019</v>
      </c>
      <c r="H2">
        <v>2020</v>
      </c>
      <c r="I2">
        <v>2021</v>
      </c>
    </row>
    <row r="3" spans="1:13">
      <c r="A3" t="s">
        <v>37</v>
      </c>
      <c r="B3" s="26">
        <v>-2.0272793089999999</v>
      </c>
      <c r="C3" s="23">
        <v>-2.0936284590000001</v>
      </c>
      <c r="D3" s="23">
        <v>-1.4367072059999999</v>
      </c>
      <c r="E3" s="23">
        <v>-0.84328328699999999</v>
      </c>
      <c r="F3" s="23">
        <v>-9.0952536E-2</v>
      </c>
      <c r="G3" s="23">
        <v>-1.8388712000000002E-2</v>
      </c>
      <c r="H3" s="23">
        <v>-2.3449617360000001</v>
      </c>
      <c r="I3" s="23">
        <v>-2.1367548940000001</v>
      </c>
    </row>
    <row r="4" spans="1:13">
      <c r="A4" t="s">
        <v>1</v>
      </c>
      <c r="B4" s="26">
        <v>-1.1322647809999999</v>
      </c>
      <c r="C4" s="26">
        <v>-0.27034272100000001</v>
      </c>
      <c r="D4" s="26">
        <v>1.246277133</v>
      </c>
      <c r="E4" s="26">
        <v>1.2258560439999999</v>
      </c>
      <c r="F4" s="26">
        <v>0.98886041599999996</v>
      </c>
      <c r="G4" s="26">
        <v>1.359004957</v>
      </c>
      <c r="H4" s="26">
        <v>-0.11303548400000001</v>
      </c>
      <c r="I4" s="26">
        <v>2.563874035</v>
      </c>
    </row>
    <row r="5" spans="1:13">
      <c r="A5" t="s">
        <v>5</v>
      </c>
      <c r="B5" s="26">
        <v>-1.1702030919999999</v>
      </c>
      <c r="C5" s="26">
        <v>3.3113184790000001</v>
      </c>
      <c r="D5" s="26">
        <v>1.9358491069999999</v>
      </c>
      <c r="E5" s="26">
        <v>0.510321048</v>
      </c>
      <c r="F5" s="26">
        <v>1.215323835</v>
      </c>
      <c r="G5" s="26">
        <v>-1.295712991</v>
      </c>
      <c r="H5" s="26">
        <v>1.363096385</v>
      </c>
      <c r="I5" s="26">
        <v>2.6213378070000002</v>
      </c>
    </row>
    <row r="6" spans="1:13">
      <c r="A6" t="s">
        <v>0</v>
      </c>
      <c r="B6" s="24">
        <v>-4.3297471830000003</v>
      </c>
      <c r="C6" s="24">
        <v>0.94734729799999995</v>
      </c>
      <c r="D6" s="24">
        <v>1.745419034</v>
      </c>
      <c r="E6" s="24">
        <v>0.89289380500000004</v>
      </c>
      <c r="F6" s="24">
        <v>2.113231715</v>
      </c>
      <c r="G6" s="24">
        <v>4.4903251999999998E-2</v>
      </c>
      <c r="H6" s="24">
        <v>-1.094900835</v>
      </c>
      <c r="I6" s="24">
        <v>3.0484569480000001</v>
      </c>
      <c r="K6" s="29"/>
      <c r="L6" s="29"/>
      <c r="M6" s="29"/>
    </row>
    <row r="7" spans="1:13">
      <c r="B7" s="25"/>
      <c r="C7" s="25"/>
      <c r="D7" s="25"/>
      <c r="E7" s="25"/>
      <c r="F7" s="25"/>
      <c r="G7" s="25"/>
      <c r="K7" s="29"/>
      <c r="L7" s="29"/>
      <c r="M7" s="29"/>
    </row>
    <row r="8" spans="1:13">
      <c r="A8" t="s">
        <v>32</v>
      </c>
      <c r="F8" t="s">
        <v>33</v>
      </c>
      <c r="K8" s="29"/>
      <c r="L8" s="29"/>
      <c r="M8" s="29"/>
    </row>
    <row r="9" spans="1:13">
      <c r="K9" s="4"/>
      <c r="L9" s="4"/>
      <c r="M9" s="4"/>
    </row>
    <row r="16" spans="1:13">
      <c r="K16" t="s">
        <v>39</v>
      </c>
    </row>
    <row r="25" spans="1:10">
      <c r="A25" t="s">
        <v>41</v>
      </c>
    </row>
    <row r="26" spans="1:10">
      <c r="C26" s="42">
        <v>2014</v>
      </c>
      <c r="D26" s="43">
        <v>2015</v>
      </c>
      <c r="E26" s="43">
        <v>2016</v>
      </c>
      <c r="F26" s="43">
        <v>2017</v>
      </c>
      <c r="G26" s="43">
        <v>2018</v>
      </c>
      <c r="H26" s="43">
        <v>2019</v>
      </c>
      <c r="I26" s="43">
        <v>2020</v>
      </c>
      <c r="J26" s="44">
        <v>2021</v>
      </c>
    </row>
    <row r="27" spans="1:10">
      <c r="A27" s="36" t="s">
        <v>0</v>
      </c>
      <c r="B27" s="37" t="s">
        <v>27</v>
      </c>
      <c r="C27" s="37">
        <v>100</v>
      </c>
      <c r="D27" s="45">
        <v>105.47820568631872</v>
      </c>
      <c r="E27" s="45">
        <v>106.52664728828158</v>
      </c>
      <c r="F27" s="45">
        <v>107.05954879046968</v>
      </c>
      <c r="G27" s="45">
        <v>111.51102075934278</v>
      </c>
      <c r="H27" s="45">
        <v>112.9476749225818</v>
      </c>
      <c r="I27" s="45">
        <v>113.77482690358286</v>
      </c>
      <c r="J27" s="46">
        <v>113.88558755201521</v>
      </c>
    </row>
    <row r="28" spans="1:10">
      <c r="A28" s="38" t="s">
        <v>0</v>
      </c>
      <c r="B28" s="39" t="s">
        <v>100</v>
      </c>
      <c r="C28" s="39">
        <v>100</v>
      </c>
      <c r="D28" s="47">
        <v>102.75520380512535</v>
      </c>
      <c r="E28" s="47">
        <v>104.67497282606247</v>
      </c>
      <c r="F28" s="47">
        <v>105.77207859676486</v>
      </c>
      <c r="G28" s="47">
        <v>105.92782557986716</v>
      </c>
      <c r="H28" s="47">
        <v>105.7221551973135</v>
      </c>
      <c r="I28" s="47">
        <v>109.24413383121305</v>
      </c>
      <c r="J28" s="48">
        <v>111.11291742849238</v>
      </c>
    </row>
    <row r="29" spans="1:10">
      <c r="A29" s="40" t="s">
        <v>0</v>
      </c>
      <c r="B29" s="41" t="s">
        <v>26</v>
      </c>
      <c r="C29" s="41">
        <v>100</v>
      </c>
      <c r="D29" s="49">
        <v>101.55506402139289</v>
      </c>
      <c r="E29" s="49">
        <v>89.309594940965312</v>
      </c>
      <c r="F29" s="49">
        <v>86.629177362115044</v>
      </c>
      <c r="G29" s="49">
        <v>83.548471289444279</v>
      </c>
      <c r="H29" s="49">
        <v>85.179189117482693</v>
      </c>
      <c r="I29" s="49">
        <v>114.92729829463728</v>
      </c>
      <c r="J29" s="50">
        <v>102.03289439275012</v>
      </c>
    </row>
    <row r="30" spans="1:10">
      <c r="A30" s="36" t="s">
        <v>19</v>
      </c>
      <c r="B30" s="37" t="s">
        <v>27</v>
      </c>
      <c r="C30" s="37">
        <v>100</v>
      </c>
      <c r="D30" s="45">
        <v>105.58154170907817</v>
      </c>
      <c r="E30" s="45">
        <v>106.85990999084763</v>
      </c>
      <c r="F30" s="45">
        <v>107.5194854331544</v>
      </c>
      <c r="G30" s="45">
        <v>111.9854011413608</v>
      </c>
      <c r="H30" s="45">
        <v>114.1492697581771</v>
      </c>
      <c r="I30" s="45">
        <v>110.63808676211092</v>
      </c>
      <c r="J30" s="46">
        <v>115.86772211460129</v>
      </c>
    </row>
    <row r="31" spans="1:10">
      <c r="A31" s="38" t="s">
        <v>19</v>
      </c>
      <c r="B31" s="39" t="s">
        <v>42</v>
      </c>
      <c r="C31" s="39">
        <v>100</v>
      </c>
      <c r="D31" s="47">
        <v>100.97729892680987</v>
      </c>
      <c r="E31" s="47">
        <v>102.19101022216195</v>
      </c>
      <c r="F31" s="47">
        <v>103.91092662286827</v>
      </c>
      <c r="G31" s="47">
        <v>103.95354742912552</v>
      </c>
      <c r="H31" s="47">
        <v>104.29029240096615</v>
      </c>
      <c r="I31" s="47">
        <v>105.99602795489318</v>
      </c>
      <c r="J31" s="48">
        <v>106.96809760660274</v>
      </c>
    </row>
    <row r="32" spans="1:10">
      <c r="A32" s="40" t="s">
        <v>19</v>
      </c>
      <c r="B32" s="41" t="s">
        <v>26</v>
      </c>
      <c r="C32" s="41">
        <v>100</v>
      </c>
      <c r="D32" s="49">
        <v>99.945608299296751</v>
      </c>
      <c r="E32" s="49">
        <v>93.338503386637115</v>
      </c>
      <c r="F32" s="49">
        <v>103.91789419488582</v>
      </c>
      <c r="G32" s="49">
        <v>96.260027457657614</v>
      </c>
      <c r="H32" s="49">
        <v>112.00951108166889</v>
      </c>
      <c r="I32" s="49">
        <v>114.7737665311107</v>
      </c>
      <c r="J32" s="50">
        <v>114.64963510671927</v>
      </c>
    </row>
    <row r="33" spans="1:10">
      <c r="A33" s="36" t="s">
        <v>1</v>
      </c>
      <c r="B33" s="37" t="s">
        <v>27</v>
      </c>
      <c r="C33" s="37">
        <v>100</v>
      </c>
      <c r="D33" s="45">
        <v>100</v>
      </c>
      <c r="E33" s="45">
        <v>106.76699426315068</v>
      </c>
      <c r="F33" s="45">
        <v>111.28204532229861</v>
      </c>
      <c r="G33" s="45">
        <v>109.11187174555518</v>
      </c>
      <c r="H33" s="45">
        <v>114.82521223952705</v>
      </c>
      <c r="I33" s="45">
        <v>110.9334060652271</v>
      </c>
      <c r="J33" s="46">
        <v>119.024560893849</v>
      </c>
    </row>
    <row r="34" spans="1:10">
      <c r="A34" s="38" t="s">
        <v>1</v>
      </c>
      <c r="B34" s="39" t="s">
        <v>42</v>
      </c>
      <c r="C34" s="39">
        <v>100</v>
      </c>
      <c r="D34" s="47">
        <v>100</v>
      </c>
      <c r="E34" s="47">
        <v>99.883886943469747</v>
      </c>
      <c r="F34" s="47">
        <v>97.895690285240079</v>
      </c>
      <c r="G34" s="47">
        <v>96.118845801128231</v>
      </c>
      <c r="H34" s="47">
        <v>93.67295808221985</v>
      </c>
      <c r="I34" s="47">
        <v>96.667247065255268</v>
      </c>
      <c r="J34" s="48">
        <v>94.804824322523729</v>
      </c>
    </row>
    <row r="35" spans="1:10">
      <c r="A35" s="40" t="s">
        <v>1</v>
      </c>
      <c r="B35" s="41" t="s">
        <v>26</v>
      </c>
      <c r="C35" s="41">
        <v>100</v>
      </c>
      <c r="D35" s="49">
        <v>100</v>
      </c>
      <c r="E35" s="49">
        <v>79.110962692965913</v>
      </c>
      <c r="F35" s="49">
        <v>69.878235912566851</v>
      </c>
      <c r="G35" s="49">
        <v>70.486152867559696</v>
      </c>
      <c r="H35" s="49">
        <v>68.934081946936359</v>
      </c>
      <c r="I35" s="49">
        <v>118.8012216677086</v>
      </c>
      <c r="J35" s="50">
        <v>81.698790646046774</v>
      </c>
    </row>
    <row r="36" spans="1:10">
      <c r="A36" s="36" t="s">
        <v>37</v>
      </c>
      <c r="B36" s="37" t="s">
        <v>27</v>
      </c>
      <c r="C36" s="37">
        <v>100</v>
      </c>
      <c r="D36" s="45">
        <v>100</v>
      </c>
      <c r="E36" s="45">
        <v>86.85048464736947</v>
      </c>
      <c r="F36" s="45">
        <v>81.546905518648614</v>
      </c>
      <c r="G36" s="45">
        <v>93.792954795660037</v>
      </c>
      <c r="H36" s="45">
        <v>84.276479099851542</v>
      </c>
      <c r="I36" s="45">
        <v>106.30474064005183</v>
      </c>
      <c r="J36" s="46">
        <v>78.010726355668226</v>
      </c>
    </row>
    <row r="37" spans="1:10">
      <c r="A37" s="38" t="s">
        <v>37</v>
      </c>
      <c r="B37" s="39" t="s">
        <v>42</v>
      </c>
      <c r="C37" s="39">
        <v>100</v>
      </c>
      <c r="D37" s="47">
        <v>100</v>
      </c>
      <c r="E37" s="47">
        <v>106.92571764835907</v>
      </c>
      <c r="F37" s="47">
        <v>109.9292837488042</v>
      </c>
      <c r="G37" s="47">
        <v>113.30709267459537</v>
      </c>
      <c r="H37" s="47">
        <v>114.05710055804543</v>
      </c>
      <c r="I37" s="47">
        <v>124.2941935931069</v>
      </c>
      <c r="J37" s="48">
        <v>134.20269905720903</v>
      </c>
    </row>
    <row r="38" spans="1:10">
      <c r="A38" s="40" t="s">
        <v>37</v>
      </c>
      <c r="B38" s="41" t="s">
        <v>26</v>
      </c>
      <c r="C38" s="41">
        <v>100</v>
      </c>
      <c r="D38" s="49">
        <v>100</v>
      </c>
      <c r="E38" s="49">
        <v>82.041677424524778</v>
      </c>
      <c r="F38" s="49">
        <v>58.888633841739136</v>
      </c>
      <c r="G38" s="49">
        <v>63.034130803657476</v>
      </c>
      <c r="H38" s="49">
        <v>47.493022685496555</v>
      </c>
      <c r="I38" s="49">
        <v>112.17175987051959</v>
      </c>
      <c r="J38" s="50">
        <v>94.894486663232541</v>
      </c>
    </row>
    <row r="39" spans="1:10" ht="15.75">
      <c r="D39" s="30"/>
      <c r="E39" s="30"/>
      <c r="F39" s="3"/>
      <c r="G39" s="3"/>
    </row>
    <row r="40" spans="1:10" ht="15.75">
      <c r="D40" s="30"/>
      <c r="E40" s="30"/>
      <c r="F40" s="3"/>
      <c r="G40" s="3"/>
    </row>
    <row r="41" spans="1:10" ht="15.75">
      <c r="D41" s="30"/>
      <c r="E41" s="30"/>
      <c r="F41" s="3"/>
      <c r="G41" s="3"/>
    </row>
    <row r="44" spans="1:10" ht="15.75">
      <c r="A44" s="27" t="s">
        <v>216</v>
      </c>
    </row>
    <row r="45" spans="1:10">
      <c r="B45">
        <v>2014</v>
      </c>
      <c r="C45">
        <v>2015</v>
      </c>
      <c r="D45">
        <v>2016</v>
      </c>
      <c r="E45">
        <v>2017</v>
      </c>
      <c r="F45">
        <v>2018</v>
      </c>
      <c r="G45">
        <v>2019</v>
      </c>
      <c r="H45">
        <v>2020</v>
      </c>
      <c r="I45">
        <v>2021</v>
      </c>
    </row>
    <row r="46" spans="1:10" ht="15.75">
      <c r="A46" t="s">
        <v>37</v>
      </c>
      <c r="B46" s="32">
        <v>0.21065675817667484</v>
      </c>
      <c r="C46" s="32">
        <v>0.2008248163798487</v>
      </c>
      <c r="D46" s="32">
        <v>0.19955202089443033</v>
      </c>
      <c r="E46" s="32">
        <v>0.20119261836146221</v>
      </c>
      <c r="F46" s="32">
        <v>0.20494488846512915</v>
      </c>
      <c r="G46" s="33">
        <v>0.22232612393667686</v>
      </c>
      <c r="H46" s="33">
        <v>0.18811384851704657</v>
      </c>
      <c r="I46" s="33">
        <v>0.2032818838686474</v>
      </c>
    </row>
    <row r="47" spans="1:10">
      <c r="A47" t="s">
        <v>28</v>
      </c>
      <c r="B47" s="69">
        <v>0.18297361060535605</v>
      </c>
      <c r="C47" s="69">
        <v>0.18177090848351754</v>
      </c>
      <c r="D47" s="69">
        <v>0.16992065362390307</v>
      </c>
      <c r="E47" s="69">
        <v>0.17578254028818277</v>
      </c>
      <c r="F47" s="69">
        <v>0.17941013371980993</v>
      </c>
      <c r="G47" s="69">
        <v>0.18831861527952853</v>
      </c>
      <c r="H47" s="69">
        <v>0.17587555717803344</v>
      </c>
      <c r="I47" s="69">
        <v>0.19014943953045357</v>
      </c>
    </row>
    <row r="48" spans="1:10" ht="15.75">
      <c r="A48" t="s">
        <v>6</v>
      </c>
      <c r="B48" s="32">
        <v>0.13410189427000466</v>
      </c>
      <c r="C48" s="32">
        <v>0.13951373027990166</v>
      </c>
      <c r="D48" s="32">
        <v>0.14144105837456364</v>
      </c>
      <c r="E48" s="32">
        <v>0.14292075798030066</v>
      </c>
      <c r="F48" s="32">
        <v>0.15419718464535842</v>
      </c>
      <c r="G48" s="32">
        <v>0.15587966431977221</v>
      </c>
      <c r="H48" s="32">
        <v>0.14685812385516844</v>
      </c>
      <c r="I48" s="32">
        <v>0.15547833794861227</v>
      </c>
    </row>
    <row r="49" spans="1:13" ht="15.75">
      <c r="A49" t="s">
        <v>1</v>
      </c>
      <c r="B49" s="32">
        <v>0.10147413334546736</v>
      </c>
      <c r="C49" s="32">
        <v>9.8815286577154451E-2</v>
      </c>
      <c r="D49" s="32">
        <v>0.11760901187518404</v>
      </c>
      <c r="E49" s="32">
        <v>0.11834376044076488</v>
      </c>
      <c r="F49" s="32">
        <v>0.11962282524488946</v>
      </c>
      <c r="G49" s="32">
        <v>0.14027564377215657</v>
      </c>
      <c r="H49" s="32">
        <v>0.12103022800373361</v>
      </c>
      <c r="I49" s="32">
        <v>0.16376920164847308</v>
      </c>
    </row>
    <row r="50" spans="1:13" ht="15.75">
      <c r="A50" t="s">
        <v>29</v>
      </c>
      <c r="D50" s="3"/>
      <c r="E50" s="30">
        <v>0.20009418451067093</v>
      </c>
      <c r="F50" s="30">
        <v>0.20624237657285602</v>
      </c>
      <c r="M50" t="s">
        <v>42</v>
      </c>
    </row>
    <row r="51" spans="1:13" ht="15.75">
      <c r="A51" t="s">
        <v>30</v>
      </c>
      <c r="D51" s="3"/>
      <c r="E51" s="30">
        <v>0.11855963557063845</v>
      </c>
      <c r="F51" s="30">
        <v>0.11947984922655071</v>
      </c>
    </row>
    <row r="52" spans="1:13" ht="15.75">
      <c r="A52" t="s">
        <v>31</v>
      </c>
      <c r="C52" s="30">
        <v>9.9770729980346556E-2</v>
      </c>
      <c r="D52" s="30">
        <v>0.1176090118830535</v>
      </c>
      <c r="F52" s="3"/>
      <c r="G52" s="3"/>
    </row>
  </sheetData>
  <sortState ref="A51:H54">
    <sortCondition descending="1" ref="G3:G6"/>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opLeftCell="O10" workbookViewId="0">
      <selection activeCell="W20" sqref="W20"/>
    </sheetView>
  </sheetViews>
  <sheetFormatPr baseColWidth="10" defaultColWidth="11.42578125" defaultRowHeight="12.75"/>
  <cols>
    <col min="1" max="1" width="46.7109375" style="227" customWidth="1"/>
    <col min="2" max="10" width="9.7109375" style="182" customWidth="1"/>
    <col min="11" max="11" width="11.42578125" style="182"/>
    <col min="12" max="12" width="32.140625" style="182" customWidth="1"/>
    <col min="13" max="22" width="7.42578125" style="182" customWidth="1"/>
    <col min="23" max="16384" width="11.42578125" style="182"/>
  </cols>
  <sheetData>
    <row r="1" spans="1:21">
      <c r="A1" s="227" t="s">
        <v>270</v>
      </c>
    </row>
    <row r="3" spans="1:21" ht="15.75">
      <c r="A3" s="183" t="s">
        <v>271</v>
      </c>
    </row>
    <row r="4" spans="1:21">
      <c r="A4" s="182" t="s">
        <v>262</v>
      </c>
    </row>
    <row r="5" spans="1:21">
      <c r="A5" s="184"/>
      <c r="B5" s="185">
        <v>2013</v>
      </c>
      <c r="C5" s="185">
        <v>2014</v>
      </c>
      <c r="D5" s="185">
        <v>2015</v>
      </c>
      <c r="E5" s="185">
        <v>2016</v>
      </c>
      <c r="F5" s="185">
        <v>2017</v>
      </c>
      <c r="G5" s="185">
        <v>2018</v>
      </c>
      <c r="H5" s="185">
        <v>2019</v>
      </c>
      <c r="I5" s="185">
        <v>2020</v>
      </c>
      <c r="J5" s="185">
        <v>2021</v>
      </c>
      <c r="L5" s="209"/>
      <c r="M5" s="185">
        <v>2013</v>
      </c>
      <c r="N5" s="185">
        <v>2014</v>
      </c>
      <c r="O5" s="185">
        <v>2015</v>
      </c>
      <c r="P5" s="185">
        <v>2016</v>
      </c>
      <c r="Q5" s="185">
        <v>2017</v>
      </c>
      <c r="R5" s="185">
        <v>2018</v>
      </c>
      <c r="S5" s="185">
        <v>2019</v>
      </c>
      <c r="T5" s="185">
        <v>2020</v>
      </c>
      <c r="U5" s="185">
        <v>2021</v>
      </c>
    </row>
    <row r="6" spans="1:21" ht="25.5">
      <c r="A6" s="204" t="s">
        <v>261</v>
      </c>
      <c r="B6" s="186"/>
      <c r="C6" s="186"/>
      <c r="D6" s="186"/>
      <c r="E6" s="186"/>
      <c r="F6" s="186"/>
      <c r="G6" s="186"/>
      <c r="H6" s="186"/>
      <c r="I6" s="186"/>
      <c r="J6" s="186"/>
      <c r="L6" s="210" t="s">
        <v>261</v>
      </c>
      <c r="M6" s="211"/>
      <c r="N6" s="211"/>
      <c r="O6" s="211"/>
      <c r="P6" s="211"/>
      <c r="Q6" s="211"/>
      <c r="R6" s="211"/>
      <c r="S6" s="211"/>
      <c r="T6" s="211"/>
      <c r="U6" s="211"/>
    </row>
    <row r="7" spans="1:21">
      <c r="A7" s="187" t="s">
        <v>263</v>
      </c>
      <c r="B7" s="188">
        <v>30336.150637000002</v>
      </c>
      <c r="C7" s="188">
        <v>31189.900809999999</v>
      </c>
      <c r="D7" s="188">
        <v>31207.028451999999</v>
      </c>
      <c r="E7" s="188">
        <v>31243.432851000001</v>
      </c>
      <c r="F7" s="188">
        <v>32675.686861000002</v>
      </c>
      <c r="G7" s="188">
        <v>32901.276334000002</v>
      </c>
      <c r="H7" s="188">
        <v>33306.739060999993</v>
      </c>
      <c r="I7" s="188">
        <v>33911.269235999993</v>
      </c>
      <c r="J7" s="188">
        <v>34630.031481000013</v>
      </c>
      <c r="L7" s="212" t="s">
        <v>263</v>
      </c>
      <c r="M7" s="213">
        <v>0.16168780876358327</v>
      </c>
      <c r="N7" s="213">
        <v>0.16249344759675458</v>
      </c>
      <c r="O7" s="213">
        <v>0.16021958352755647</v>
      </c>
      <c r="P7" s="213">
        <v>0.16036690807848922</v>
      </c>
      <c r="Q7" s="213">
        <v>0.16470507174029042</v>
      </c>
      <c r="R7" s="213">
        <v>0.16494192632026855</v>
      </c>
      <c r="S7" s="213">
        <v>0.16426819087335703</v>
      </c>
      <c r="T7" s="213">
        <v>0.167213329016204</v>
      </c>
      <c r="U7" s="213">
        <v>0.16620926261386101</v>
      </c>
    </row>
    <row r="8" spans="1:21">
      <c r="A8" s="189" t="s">
        <v>245</v>
      </c>
      <c r="B8" s="190">
        <v>5625.9266070000003</v>
      </c>
      <c r="C8" s="190">
        <v>5757.952217</v>
      </c>
      <c r="D8" s="190">
        <v>5876.766482</v>
      </c>
      <c r="E8" s="190">
        <v>5993.4850839999999</v>
      </c>
      <c r="F8" s="190">
        <v>6153.3021829999989</v>
      </c>
      <c r="G8" s="190">
        <v>6461.0972339999989</v>
      </c>
      <c r="H8" s="190">
        <v>6658.0200159999995</v>
      </c>
      <c r="I8" s="190">
        <v>6858.2793189999993</v>
      </c>
      <c r="J8" s="190">
        <v>6981.6970249999986</v>
      </c>
      <c r="L8" s="214" t="s">
        <v>245</v>
      </c>
      <c r="M8" s="215">
        <v>2.9985470346429139E-2</v>
      </c>
      <c r="N8" s="215">
        <v>2.9997835278069498E-2</v>
      </c>
      <c r="O8" s="215">
        <v>3.0171827467744675E-2</v>
      </c>
      <c r="P8" s="215">
        <v>3.0763478396224331E-2</v>
      </c>
      <c r="Q8" s="215">
        <v>3.1016335840221849E-2</v>
      </c>
      <c r="R8" s="215">
        <v>3.2391017694873563E-2</v>
      </c>
      <c r="S8" s="215">
        <v>3.2837225548374732E-2</v>
      </c>
      <c r="T8" s="215">
        <v>3.3817540366066372E-2</v>
      </c>
      <c r="U8" s="215">
        <v>3.3509144077888298E-2</v>
      </c>
    </row>
    <row r="9" spans="1:21">
      <c r="A9" s="189" t="s">
        <v>246</v>
      </c>
      <c r="B9" s="190">
        <v>20217.885251</v>
      </c>
      <c r="C9" s="190">
        <v>20760.353337</v>
      </c>
      <c r="D9" s="190">
        <v>21222.303105999999</v>
      </c>
      <c r="E9" s="190">
        <v>21482.212339000002</v>
      </c>
      <c r="F9" s="190">
        <v>21766.074934999997</v>
      </c>
      <c r="G9" s="190">
        <v>21475.683185999998</v>
      </c>
      <c r="H9" s="190">
        <v>21876.024359999999</v>
      </c>
      <c r="I9" s="190">
        <v>20625.894919999995</v>
      </c>
      <c r="J9" s="190">
        <v>21730.911813000002</v>
      </c>
      <c r="L9" s="214" t="s">
        <v>246</v>
      </c>
      <c r="M9" s="215">
        <v>0.10775874642713189</v>
      </c>
      <c r="N9" s="215">
        <v>0.10815749006724458</v>
      </c>
      <c r="O9" s="215">
        <v>0.10895713990740358</v>
      </c>
      <c r="P9" s="215">
        <v>0.11026432299934466</v>
      </c>
      <c r="Q9" s="215">
        <v>0.10971408034738393</v>
      </c>
      <c r="R9" s="215">
        <v>0.10766270942754004</v>
      </c>
      <c r="S9" s="215">
        <v>0.10789212773238681</v>
      </c>
      <c r="T9" s="215">
        <v>0.1017043782557762</v>
      </c>
      <c r="U9" s="215">
        <v>0.10429903392803014</v>
      </c>
    </row>
    <row r="10" spans="1:21">
      <c r="A10" s="189" t="s">
        <v>247</v>
      </c>
      <c r="B10" s="190">
        <v>14627.855769000002</v>
      </c>
      <c r="C10" s="190">
        <v>14857.036158000001</v>
      </c>
      <c r="D10" s="190">
        <v>15026.583628</v>
      </c>
      <c r="E10" s="190">
        <v>15008.781636999998</v>
      </c>
      <c r="F10" s="190">
        <v>15418.606706999999</v>
      </c>
      <c r="G10" s="190">
        <v>15628.864959999999</v>
      </c>
      <c r="H10" s="190">
        <v>15980.866302999999</v>
      </c>
      <c r="I10" s="190">
        <v>15371.979596999998</v>
      </c>
      <c r="J10" s="190">
        <v>15707.267727</v>
      </c>
      <c r="L10" s="214" t="s">
        <v>247</v>
      </c>
      <c r="M10" s="215">
        <v>7.7964603172647098E-2</v>
      </c>
      <c r="N10" s="215">
        <v>7.7402331000970603E-2</v>
      </c>
      <c r="O10" s="215">
        <v>7.7147780168280111E-2</v>
      </c>
      <c r="P10" s="215">
        <v>7.7037370273281544E-2</v>
      </c>
      <c r="Q10" s="215">
        <v>7.7719031113705525E-2</v>
      </c>
      <c r="R10" s="215">
        <v>7.8351218552509622E-2</v>
      </c>
      <c r="S10" s="215">
        <v>7.8817322565711015E-2</v>
      </c>
      <c r="T10" s="215">
        <v>7.5797808218125179E-2</v>
      </c>
      <c r="U10" s="215">
        <v>7.5388132061489477E-2</v>
      </c>
    </row>
    <row r="11" spans="1:21">
      <c r="A11" s="191" t="s">
        <v>248</v>
      </c>
      <c r="B11" s="190">
        <v>45243.430928999995</v>
      </c>
      <c r="C11" s="190">
        <v>47016.808999000001</v>
      </c>
      <c r="D11" s="190">
        <v>48208.582219999997</v>
      </c>
      <c r="E11" s="190">
        <v>48768.161980999997</v>
      </c>
      <c r="F11" s="190">
        <v>49816.717848</v>
      </c>
      <c r="G11" s="190">
        <v>50261.986422000002</v>
      </c>
      <c r="H11" s="190">
        <v>51066.060985000004</v>
      </c>
      <c r="I11" s="190">
        <v>52428.278148000005</v>
      </c>
      <c r="J11" s="190">
        <v>53035.133835000001</v>
      </c>
      <c r="L11" s="191" t="s">
        <v>248</v>
      </c>
      <c r="M11" s="215">
        <v>0.24114170895941875</v>
      </c>
      <c r="N11" s="215">
        <v>0.24494862730682809</v>
      </c>
      <c r="O11" s="215">
        <v>0.24750703123248985</v>
      </c>
      <c r="P11" s="215">
        <v>0.25031818324386146</v>
      </c>
      <c r="Q11" s="215">
        <v>0.25110615491954008</v>
      </c>
      <c r="R11" s="215">
        <v>0.25197529654983941</v>
      </c>
      <c r="S11" s="215">
        <v>0.25185682205847915</v>
      </c>
      <c r="T11" s="215">
        <v>0.25851898561224901</v>
      </c>
      <c r="U11" s="215">
        <v>0.25454584100448041</v>
      </c>
    </row>
    <row r="12" spans="1:21">
      <c r="A12" s="191" t="s">
        <v>249</v>
      </c>
      <c r="B12" s="190">
        <v>5796.4127130000006</v>
      </c>
      <c r="C12" s="190">
        <v>5658.6669839999995</v>
      </c>
      <c r="D12" s="190">
        <v>5662.8453930000005</v>
      </c>
      <c r="E12" s="190">
        <v>5740.8292010000005</v>
      </c>
      <c r="F12" s="190">
        <v>5783.1892009999992</v>
      </c>
      <c r="G12" s="190">
        <v>5927.2317409999996</v>
      </c>
      <c r="H12" s="190">
        <v>5992.4074949999995</v>
      </c>
      <c r="I12" s="190">
        <v>5898.0862579999994</v>
      </c>
      <c r="J12" s="190">
        <v>6200.0402000000004</v>
      </c>
      <c r="L12" s="191" t="s">
        <v>249</v>
      </c>
      <c r="M12" s="215">
        <v>3.0894139519180255E-2</v>
      </c>
      <c r="N12" s="215">
        <v>2.9480578108708941E-2</v>
      </c>
      <c r="O12" s="215">
        <v>2.9073538092322111E-2</v>
      </c>
      <c r="P12" s="215">
        <v>2.946664129904045E-2</v>
      </c>
      <c r="Q12" s="215">
        <v>2.9150744291629772E-2</v>
      </c>
      <c r="R12" s="215">
        <v>2.9714622958164145E-2</v>
      </c>
      <c r="S12" s="215">
        <v>2.9554437508180393E-2</v>
      </c>
      <c r="T12" s="215">
        <v>2.9082917279248298E-2</v>
      </c>
      <c r="U12" s="215">
        <v>2.9757527375731323E-2</v>
      </c>
    </row>
    <row r="13" spans="1:21">
      <c r="A13" s="191" t="s">
        <v>250</v>
      </c>
      <c r="B13" s="190">
        <v>18080.314052999998</v>
      </c>
      <c r="C13" s="190">
        <v>18827.266376</v>
      </c>
      <c r="D13" s="190">
        <v>19104.213247</v>
      </c>
      <c r="E13" s="190">
        <v>19085.095892999998</v>
      </c>
      <c r="F13" s="190">
        <v>19528.079678000002</v>
      </c>
      <c r="G13" s="190">
        <v>20181.75909</v>
      </c>
      <c r="H13" s="190">
        <v>20750.476321999999</v>
      </c>
      <c r="I13" s="190">
        <v>21030.207913999999</v>
      </c>
      <c r="J13" s="190">
        <v>22199.153621999998</v>
      </c>
      <c r="L13" s="191" t="s">
        <v>250</v>
      </c>
      <c r="M13" s="215">
        <v>9.636576492409217E-2</v>
      </c>
      <c r="N13" s="215">
        <v>9.8086474878362889E-2</v>
      </c>
      <c r="O13" s="215">
        <v>9.8082683353332922E-2</v>
      </c>
      <c r="P13" s="215">
        <v>9.7960356447960611E-2</v>
      </c>
      <c r="Q13" s="215">
        <v>9.8433241143401767E-2</v>
      </c>
      <c r="R13" s="215">
        <v>0.10117596007654595</v>
      </c>
      <c r="S13" s="215">
        <v>0.10234094664543937</v>
      </c>
      <c r="T13" s="215">
        <v>0.10369800819692504</v>
      </c>
      <c r="U13" s="215">
        <v>0.10654639329995474</v>
      </c>
    </row>
    <row r="14" spans="1:21">
      <c r="A14" s="191" t="s">
        <v>254</v>
      </c>
      <c r="B14" s="190">
        <v>21018.081891000002</v>
      </c>
      <c r="C14" s="190">
        <v>21435.277470000001</v>
      </c>
      <c r="D14" s="190">
        <v>21719.143999</v>
      </c>
      <c r="E14" s="190">
        <v>21517.318294999997</v>
      </c>
      <c r="F14" s="190">
        <v>22429.938462000002</v>
      </c>
      <c r="G14" s="190">
        <v>22019.573854999999</v>
      </c>
      <c r="H14" s="190">
        <v>22620.780937000003</v>
      </c>
      <c r="I14" s="190">
        <v>22450.439885</v>
      </c>
      <c r="J14" s="190">
        <v>23250.199114000003</v>
      </c>
      <c r="L14" s="191" t="s">
        <v>254</v>
      </c>
      <c r="M14" s="215">
        <v>0.11202369232780854</v>
      </c>
      <c r="N14" s="215">
        <v>0.11167371635810404</v>
      </c>
      <c r="O14" s="215">
        <v>0.11150796402955153</v>
      </c>
      <c r="P14" s="215">
        <v>0.11044451554238906</v>
      </c>
      <c r="Q14" s="215">
        <v>0.11306035093399562</v>
      </c>
      <c r="R14" s="215">
        <v>0.1103893627567841</v>
      </c>
      <c r="S14" s="215">
        <v>0.11156525272131965</v>
      </c>
      <c r="T14" s="215">
        <v>0.1107010405574492</v>
      </c>
      <c r="U14" s="215">
        <v>0.11159095978539933</v>
      </c>
    </row>
    <row r="15" spans="1:21">
      <c r="A15" s="195" t="s">
        <v>255</v>
      </c>
      <c r="B15" s="196">
        <v>4135.9787710000001</v>
      </c>
      <c r="C15" s="196">
        <v>4164.1895009999998</v>
      </c>
      <c r="D15" s="196">
        <v>4128.2597620000006</v>
      </c>
      <c r="E15" s="196">
        <v>4016.2160130000007</v>
      </c>
      <c r="F15" s="196">
        <v>4164.7600179999999</v>
      </c>
      <c r="G15" s="196">
        <v>4037.4216219999998</v>
      </c>
      <c r="H15" s="196">
        <v>4137.0652020000007</v>
      </c>
      <c r="I15" s="196">
        <v>4426.484692</v>
      </c>
      <c r="J15" s="196">
        <v>4389.7510199999997</v>
      </c>
      <c r="L15" s="195" t="s">
        <v>255</v>
      </c>
      <c r="M15" s="216">
        <v>2.2044238656965639E-2</v>
      </c>
      <c r="N15" s="216">
        <v>2.1694634830218912E-2</v>
      </c>
      <c r="O15" s="216">
        <v>2.1194842718798488E-2</v>
      </c>
      <c r="P15" s="216">
        <v>2.0614512728216836E-2</v>
      </c>
      <c r="Q15" s="216">
        <v>2.0992889926500852E-2</v>
      </c>
      <c r="R15" s="216">
        <v>2.0240555197295014E-2</v>
      </c>
      <c r="S15" s="216">
        <v>2.0403925314123973E-2</v>
      </c>
      <c r="T15" s="216">
        <v>2.1826586201699274E-2</v>
      </c>
      <c r="U15" s="216">
        <v>2.1068917609646222E-2</v>
      </c>
    </row>
    <row r="16" spans="1:21" ht="13.5">
      <c r="A16" s="197" t="s">
        <v>256</v>
      </c>
      <c r="B16" s="198">
        <v>165082.03664400001</v>
      </c>
      <c r="C16" s="198">
        <v>169667.45187600001</v>
      </c>
      <c r="D16" s="198">
        <v>172155.72630999997</v>
      </c>
      <c r="E16" s="198">
        <v>172855.533321</v>
      </c>
      <c r="F16" s="198">
        <v>177736.35591700001</v>
      </c>
      <c r="G16" s="198">
        <v>178894.89446999997</v>
      </c>
      <c r="H16" s="198">
        <v>182388.44070200002</v>
      </c>
      <c r="I16" s="198">
        <v>183000.91999199998</v>
      </c>
      <c r="J16" s="198">
        <v>188124.18586299999</v>
      </c>
      <c r="L16" s="182" t="s">
        <v>264</v>
      </c>
      <c r="M16" s="215">
        <v>9.1905087261049623E-2</v>
      </c>
      <c r="N16" s="215">
        <v>8.8024045752816193E-2</v>
      </c>
      <c r="O16" s="215">
        <v>8.8030856026998866E-2</v>
      </c>
      <c r="P16" s="215">
        <v>8.5472228385289672E-2</v>
      </c>
      <c r="Q16" s="215">
        <v>7.9811113304274095E-2</v>
      </c>
      <c r="R16" s="215">
        <v>8.0209993923480744E-2</v>
      </c>
      <c r="S16" s="215">
        <v>7.9176913665761281E-2</v>
      </c>
      <c r="T16" s="215">
        <v>7.7711247655126658E-2</v>
      </c>
      <c r="U16" s="215">
        <v>7.8951062646346271E-2</v>
      </c>
    </row>
    <row r="17" spans="1:23">
      <c r="A17" s="199" t="s">
        <v>257</v>
      </c>
      <c r="B17" s="200">
        <v>5296.3256839999995</v>
      </c>
      <c r="C17" s="200">
        <v>5382.3115130000006</v>
      </c>
      <c r="D17" s="200">
        <v>5474.5383350000002</v>
      </c>
      <c r="E17" s="200">
        <v>5317.0545599999996</v>
      </c>
      <c r="F17" s="200">
        <v>4819.0663110000005</v>
      </c>
      <c r="G17" s="200">
        <v>4577.3483629999992</v>
      </c>
      <c r="H17" s="200">
        <v>4316.0825220000006</v>
      </c>
      <c r="I17" s="200">
        <v>4041.4789490000003</v>
      </c>
      <c r="J17" s="200">
        <v>3778.1978819999995</v>
      </c>
      <c r="L17" s="182" t="s">
        <v>265</v>
      </c>
      <c r="M17" s="215">
        <v>2.8228739519106386E-2</v>
      </c>
      <c r="N17" s="215">
        <v>2.8040818696886214E-2</v>
      </c>
      <c r="O17" s="215">
        <v>2.8106753367705822E-2</v>
      </c>
      <c r="P17" s="215">
        <v>2.7291482467316018E-2</v>
      </c>
      <c r="Q17" s="215">
        <v>2.4290986318081662E-2</v>
      </c>
      <c r="R17" s="215">
        <v>2.2947336412354871E-2</v>
      </c>
      <c r="S17" s="215">
        <v>2.12868352632949E-2</v>
      </c>
      <c r="T17" s="215">
        <v>1.9928158527719921E-2</v>
      </c>
      <c r="U17" s="215">
        <v>1.8133725472384048E-2</v>
      </c>
    </row>
    <row r="18" spans="1:23">
      <c r="A18" s="205" t="s">
        <v>264</v>
      </c>
      <c r="B18" s="206">
        <v>17243.393876000002</v>
      </c>
      <c r="C18" s="206">
        <v>16895.827472000001</v>
      </c>
      <c r="D18" s="206">
        <v>17146.352326</v>
      </c>
      <c r="E18" s="206">
        <v>16652.100237999999</v>
      </c>
      <c r="F18" s="206">
        <v>15833.652957999999</v>
      </c>
      <c r="G18" s="206">
        <v>15999.63838</v>
      </c>
      <c r="H18" s="206">
        <v>16053.776383</v>
      </c>
      <c r="I18" s="206">
        <v>15760.029762</v>
      </c>
      <c r="J18" s="206">
        <v>16449.611423000002</v>
      </c>
      <c r="L18" s="217" t="s">
        <v>266</v>
      </c>
      <c r="M18" s="218">
        <v>0.28182163554373924</v>
      </c>
      <c r="N18" s="218">
        <v>0.27855831204645698</v>
      </c>
      <c r="O18" s="218">
        <v>0.27635719292226113</v>
      </c>
      <c r="P18" s="218">
        <v>0.27313061893109492</v>
      </c>
      <c r="Q18" s="218">
        <v>0.2688071713626462</v>
      </c>
      <c r="R18" s="218">
        <v>0.26809925665610418</v>
      </c>
      <c r="S18" s="218">
        <v>0.26473193980241322</v>
      </c>
      <c r="T18" s="218">
        <v>0.26485273519905056</v>
      </c>
      <c r="U18" s="218">
        <v>0.26329405073259132</v>
      </c>
    </row>
    <row r="19" spans="1:23">
      <c r="A19" s="187"/>
      <c r="B19" s="188"/>
      <c r="C19" s="188"/>
      <c r="D19" s="188"/>
      <c r="E19" s="188"/>
      <c r="F19" s="188"/>
      <c r="G19" s="188"/>
      <c r="H19" s="188"/>
      <c r="I19" s="188"/>
      <c r="J19" s="188"/>
    </row>
    <row r="20" spans="1:23" ht="25.5">
      <c r="A20" s="201" t="s">
        <v>258</v>
      </c>
      <c r="B20" s="202"/>
      <c r="C20" s="202"/>
      <c r="D20" s="202"/>
      <c r="E20" s="202"/>
      <c r="F20" s="202"/>
      <c r="G20" s="202"/>
      <c r="H20" s="202"/>
      <c r="I20" s="202"/>
      <c r="J20" s="202"/>
      <c r="M20" s="185">
        <v>2013</v>
      </c>
      <c r="N20" s="185">
        <v>2014</v>
      </c>
      <c r="O20" s="185">
        <v>2015</v>
      </c>
      <c r="P20" s="185">
        <v>2016</v>
      </c>
      <c r="Q20" s="185">
        <v>2017</v>
      </c>
      <c r="R20" s="185">
        <v>2018</v>
      </c>
      <c r="S20" s="185">
        <v>2019</v>
      </c>
      <c r="T20" s="185">
        <v>2020</v>
      </c>
      <c r="U20" s="185">
        <v>2021</v>
      </c>
    </row>
    <row r="21" spans="1:23">
      <c r="A21" s="187" t="s">
        <v>263</v>
      </c>
      <c r="B21" s="188">
        <v>6582.9359000000013</v>
      </c>
      <c r="C21" s="188">
        <v>6449.0724540000001</v>
      </c>
      <c r="D21" s="188">
        <v>6208.5391009999994</v>
      </c>
      <c r="E21" s="188">
        <v>6037.4979370000001</v>
      </c>
      <c r="F21" s="188">
        <v>7937.1083369999997</v>
      </c>
      <c r="G21" s="188">
        <v>8575.647352</v>
      </c>
      <c r="H21" s="188">
        <v>10408.687802</v>
      </c>
      <c r="I21" s="188">
        <v>9951.2769319999989</v>
      </c>
      <c r="J21" s="188">
        <v>10020.090400999998</v>
      </c>
      <c r="L21" s="212" t="s">
        <v>263</v>
      </c>
      <c r="M21" s="213">
        <v>9.5069558709645785E-2</v>
      </c>
      <c r="N21" s="213">
        <v>0.10107472263425063</v>
      </c>
      <c r="O21" s="213">
        <v>0.10530606117418512</v>
      </c>
      <c r="P21" s="213">
        <v>0.10530360265555878</v>
      </c>
      <c r="Q21" s="213">
        <v>0.12978495902053566</v>
      </c>
      <c r="R21" s="213">
        <v>0.13274743107899775</v>
      </c>
      <c r="S21" s="213">
        <v>0.1424447485424602</v>
      </c>
      <c r="T21" s="213">
        <v>0.14650927641370246</v>
      </c>
      <c r="U21" s="213">
        <v>0.13866505119007044</v>
      </c>
      <c r="W21" s="219"/>
    </row>
    <row r="22" spans="1:23">
      <c r="A22" s="189" t="s">
        <v>245</v>
      </c>
      <c r="B22" s="190">
        <v>386.44432500000005</v>
      </c>
      <c r="C22" s="190">
        <v>359.02029099999999</v>
      </c>
      <c r="D22" s="190">
        <v>322.88342299999994</v>
      </c>
      <c r="E22" s="190">
        <v>381.41759700000006</v>
      </c>
      <c r="F22" s="190">
        <v>440.88291300000003</v>
      </c>
      <c r="G22" s="190">
        <v>464.3262279999999</v>
      </c>
      <c r="H22" s="190">
        <v>534.86141899999996</v>
      </c>
      <c r="I22" s="190">
        <v>547.52459799999997</v>
      </c>
      <c r="J22" s="190">
        <v>602.07553499999995</v>
      </c>
      <c r="L22" s="214" t="s">
        <v>267</v>
      </c>
      <c r="M22" s="215">
        <v>5.5809584054429167E-3</v>
      </c>
      <c r="N22" s="215">
        <v>5.6268365089285977E-3</v>
      </c>
      <c r="O22" s="215">
        <v>5.4765832897938427E-3</v>
      </c>
      <c r="P22" s="215">
        <v>6.6525318102690157E-3</v>
      </c>
      <c r="Q22" s="215">
        <v>7.2091709432539897E-3</v>
      </c>
      <c r="R22" s="215">
        <v>7.1875756336022643E-3</v>
      </c>
      <c r="S22" s="215">
        <v>7.3196738901016023E-3</v>
      </c>
      <c r="T22" s="215">
        <v>8.0610190249786658E-3</v>
      </c>
      <c r="U22" s="215">
        <v>8.3319442779410564E-3</v>
      </c>
      <c r="W22" s="219"/>
    </row>
    <row r="23" spans="1:23">
      <c r="A23" s="189" t="s">
        <v>246</v>
      </c>
      <c r="B23" s="190">
        <v>7284.2583089999989</v>
      </c>
      <c r="C23" s="190">
        <v>7166.7149020000006</v>
      </c>
      <c r="D23" s="190">
        <v>6644.9883030000001</v>
      </c>
      <c r="E23" s="190">
        <v>6725.3347229999999</v>
      </c>
      <c r="F23" s="190">
        <v>6940.6139149999999</v>
      </c>
      <c r="G23" s="190">
        <v>7268.0043730000007</v>
      </c>
      <c r="H23" s="190">
        <v>8178.3649259999984</v>
      </c>
      <c r="I23" s="190">
        <v>7526.8268499999995</v>
      </c>
      <c r="J23" s="190">
        <v>8667.4155210000008</v>
      </c>
      <c r="L23" s="214" t="s">
        <v>246</v>
      </c>
      <c r="M23" s="215">
        <v>0.10519792893072229</v>
      </c>
      <c r="N23" s="215">
        <v>0.11232215579608074</v>
      </c>
      <c r="O23" s="215">
        <v>0.11270888905648573</v>
      </c>
      <c r="P23" s="215">
        <v>0.11730057430849015</v>
      </c>
      <c r="Q23" s="215">
        <v>0.11349061324216553</v>
      </c>
      <c r="R23" s="215">
        <v>0.11250566516843309</v>
      </c>
      <c r="S23" s="215">
        <v>0.11192238229574923</v>
      </c>
      <c r="T23" s="215">
        <v>0.11081491983593081</v>
      </c>
      <c r="U23" s="215">
        <v>0.11994578579701544</v>
      </c>
      <c r="W23" s="219"/>
    </row>
    <row r="24" spans="1:23">
      <c r="A24" s="189" t="s">
        <v>247</v>
      </c>
      <c r="B24" s="190">
        <v>6434.2345609999993</v>
      </c>
      <c r="C24" s="190">
        <v>5690.3509280000007</v>
      </c>
      <c r="D24" s="190">
        <v>4696.1784779999998</v>
      </c>
      <c r="E24" s="190">
        <v>4343.6827359999997</v>
      </c>
      <c r="F24" s="190">
        <v>4514.5918110000011</v>
      </c>
      <c r="G24" s="190">
        <v>4854.5607469999995</v>
      </c>
      <c r="H24" s="190">
        <v>5907.7831980000001</v>
      </c>
      <c r="I24" s="190">
        <v>5231.9623879999999</v>
      </c>
      <c r="J24" s="190">
        <v>5505.0551079999987</v>
      </c>
      <c r="L24" s="214" t="s">
        <v>247</v>
      </c>
      <c r="M24" s="220">
        <v>9.2922041113695383E-2</v>
      </c>
      <c r="N24" s="215">
        <v>8.9183467210453934E-2</v>
      </c>
      <c r="O24" s="215">
        <v>7.9654174684911844E-2</v>
      </c>
      <c r="P24" s="215">
        <v>7.576076143900709E-2</v>
      </c>
      <c r="Q24" s="215">
        <v>7.3821105660571637E-2</v>
      </c>
      <c r="R24" s="215">
        <v>7.514656815160399E-2</v>
      </c>
      <c r="S24" s="215">
        <v>8.0849066480866413E-2</v>
      </c>
      <c r="T24" s="215">
        <v>7.7028408407033455E-2</v>
      </c>
      <c r="U24" s="220">
        <v>7.6182820494193934E-2</v>
      </c>
      <c r="W24" s="219"/>
    </row>
    <row r="25" spans="1:23">
      <c r="A25" s="191" t="s">
        <v>248</v>
      </c>
      <c r="B25" s="190">
        <v>1643.1943140000001</v>
      </c>
      <c r="C25" s="190">
        <v>1520.2071130000002</v>
      </c>
      <c r="D25" s="190">
        <v>1250.1363099999999</v>
      </c>
      <c r="E25" s="190">
        <v>1129.538769</v>
      </c>
      <c r="F25" s="190">
        <v>1139.37174</v>
      </c>
      <c r="G25" s="190">
        <v>1268.7527679999998</v>
      </c>
      <c r="H25" s="190">
        <v>1503.7405159999996</v>
      </c>
      <c r="I25" s="190">
        <v>1235.573453</v>
      </c>
      <c r="J25" s="190">
        <v>1283.4363710000002</v>
      </c>
      <c r="L25" s="191" t="s">
        <v>248</v>
      </c>
      <c r="M25" s="215">
        <v>2.3730712356804066E-2</v>
      </c>
      <c r="N25" s="215">
        <v>2.3825831294202099E-2</v>
      </c>
      <c r="O25" s="215">
        <v>2.1204171963050997E-2</v>
      </c>
      <c r="P25" s="215">
        <v>1.9700959396754324E-2</v>
      </c>
      <c r="Q25" s="215">
        <v>1.863062822208476E-2</v>
      </c>
      <c r="R25" s="215">
        <v>1.9639761724470642E-2</v>
      </c>
      <c r="S25" s="215">
        <v>2.0578957093282342E-2</v>
      </c>
      <c r="T25" s="215">
        <v>1.8190929042774411E-2</v>
      </c>
      <c r="U25" s="215">
        <v>1.7761094257807516E-2</v>
      </c>
      <c r="W25" s="219"/>
    </row>
    <row r="26" spans="1:23">
      <c r="A26" s="191" t="s">
        <v>249</v>
      </c>
      <c r="B26" s="190">
        <v>5288.0738730000003</v>
      </c>
      <c r="C26" s="190">
        <v>5066.2922570000001</v>
      </c>
      <c r="D26" s="190">
        <v>4905.4249529999997</v>
      </c>
      <c r="E26" s="190">
        <v>4944.4148990000003</v>
      </c>
      <c r="F26" s="190">
        <v>5027.6761529999994</v>
      </c>
      <c r="G26" s="190">
        <v>5643.0604479999993</v>
      </c>
      <c r="H26" s="190">
        <v>6338.2591490000004</v>
      </c>
      <c r="I26" s="190">
        <v>6245.395281000001</v>
      </c>
      <c r="J26" s="190">
        <v>7154.7972769999997</v>
      </c>
      <c r="L26" s="191" t="s">
        <v>249</v>
      </c>
      <c r="M26" s="215">
        <v>7.6369397661933389E-2</v>
      </c>
      <c r="N26" s="215">
        <v>7.9402749513647591E-2</v>
      </c>
      <c r="O26" s="215">
        <v>8.3203306250062725E-2</v>
      </c>
      <c r="P26" s="215">
        <v>8.6238489407623103E-2</v>
      </c>
      <c r="Q26" s="215">
        <v>8.2210890387350063E-2</v>
      </c>
      <c r="R26" s="215">
        <v>8.7352213442031715E-2</v>
      </c>
      <c r="S26" s="215">
        <v>8.6740206628425576E-2</v>
      </c>
      <c r="T26" s="215">
        <v>9.1948837298909791E-2</v>
      </c>
      <c r="U26" s="215">
        <v>9.9013111755036534E-2</v>
      </c>
      <c r="W26" s="219"/>
    </row>
    <row r="27" spans="1:23">
      <c r="A27" s="191" t="s">
        <v>250</v>
      </c>
      <c r="B27" s="190">
        <v>11174.119677000001</v>
      </c>
      <c r="C27" s="190">
        <v>10332.980942</v>
      </c>
      <c r="D27" s="190">
        <v>9708.9733610000003</v>
      </c>
      <c r="E27" s="190">
        <v>9483.3450569999986</v>
      </c>
      <c r="F27" s="190">
        <v>9745.3346710000005</v>
      </c>
      <c r="G27" s="190">
        <v>10108.906136</v>
      </c>
      <c r="H27" s="190">
        <v>10896.942551</v>
      </c>
      <c r="I27" s="190">
        <v>9986.5658990000011</v>
      </c>
      <c r="J27" s="190">
        <v>11160.843670000002</v>
      </c>
      <c r="L27" s="191" t="s">
        <v>250</v>
      </c>
      <c r="M27" s="215">
        <v>0.16137459680583546</v>
      </c>
      <c r="N27" s="215">
        <v>0.16194626283813307</v>
      </c>
      <c r="O27" s="215">
        <v>0.16467863470930241</v>
      </c>
      <c r="P27" s="215">
        <v>0.16540467759134331</v>
      </c>
      <c r="Q27" s="215">
        <v>0.15935247538717581</v>
      </c>
      <c r="R27" s="215">
        <v>0.15648163520387229</v>
      </c>
      <c r="S27" s="215">
        <v>0.14912660184318108</v>
      </c>
      <c r="T27" s="215">
        <v>0.14702882391056007</v>
      </c>
      <c r="U27" s="215">
        <v>0.15445159643175202</v>
      </c>
      <c r="W27" s="219"/>
    </row>
    <row r="28" spans="1:23">
      <c r="A28" s="192" t="s">
        <v>251</v>
      </c>
      <c r="B28" s="193">
        <v>1163.7904779999999</v>
      </c>
      <c r="C28" s="193">
        <v>1159.171233</v>
      </c>
      <c r="D28" s="193">
        <v>1106.9822119999999</v>
      </c>
      <c r="E28" s="193">
        <v>1205.528636</v>
      </c>
      <c r="F28" s="193">
        <v>1215.9273889999999</v>
      </c>
      <c r="G28" s="193">
        <v>1351.6888589999999</v>
      </c>
      <c r="H28" s="193">
        <v>1454.6858279999999</v>
      </c>
      <c r="I28" s="193">
        <v>1398.8177249999999</v>
      </c>
      <c r="J28" s="193">
        <v>1567.6973539999999</v>
      </c>
      <c r="L28" s="221" t="s">
        <v>251</v>
      </c>
      <c r="M28" s="222">
        <v>1.6807249661043744E-2</v>
      </c>
      <c r="N28" s="222">
        <v>1.8167404955794487E-2</v>
      </c>
      <c r="O28" s="222">
        <v>1.8776065454243606E-2</v>
      </c>
      <c r="P28" s="222">
        <v>2.1026343992147315E-2</v>
      </c>
      <c r="Q28" s="222">
        <v>1.9882440764687766E-2</v>
      </c>
      <c r="R28" s="222">
        <v>2.0923577694517071E-2</v>
      </c>
      <c r="S28" s="222">
        <v>1.9907634941065792E-2</v>
      </c>
      <c r="T28" s="222">
        <v>2.0594319113499217E-2</v>
      </c>
      <c r="U28" s="222">
        <v>2.1694897465321585E-2</v>
      </c>
      <c r="W28" s="219"/>
    </row>
    <row r="29" spans="1:23">
      <c r="A29" s="194" t="s">
        <v>252</v>
      </c>
      <c r="B29" s="193">
        <v>6767.7610970000005</v>
      </c>
      <c r="C29" s="193">
        <v>6181.3273790000003</v>
      </c>
      <c r="D29" s="193">
        <v>5782.7481619999999</v>
      </c>
      <c r="E29" s="193">
        <v>5588.4396370000004</v>
      </c>
      <c r="F29" s="193">
        <v>5804.0785070000002</v>
      </c>
      <c r="G29" s="193">
        <v>5736.9766730000001</v>
      </c>
      <c r="H29" s="193">
        <v>6153.485471</v>
      </c>
      <c r="I29" s="193">
        <v>5441.2762430000002</v>
      </c>
      <c r="J29" s="193">
        <v>6163.2851719999999</v>
      </c>
      <c r="L29" s="221" t="s">
        <v>252</v>
      </c>
      <c r="M29" s="222">
        <v>9.7738770469282282E-2</v>
      </c>
      <c r="N29" s="222">
        <v>9.6878420082939329E-2</v>
      </c>
      <c r="O29" s="222">
        <v>9.8084013291370675E-2</v>
      </c>
      <c r="P29" s="222">
        <v>9.7471308999177428E-2</v>
      </c>
      <c r="Q29" s="222">
        <v>9.4906363778787223E-2</v>
      </c>
      <c r="R29" s="222">
        <v>8.8805997289904112E-2</v>
      </c>
      <c r="S29" s="222">
        <v>8.4211545898019352E-2</v>
      </c>
      <c r="T29" s="222">
        <v>8.0110065328950653E-2</v>
      </c>
      <c r="U29" s="222">
        <v>8.5291870599200431E-2</v>
      </c>
      <c r="W29" s="219"/>
    </row>
    <row r="30" spans="1:23">
      <c r="A30" s="194" t="s">
        <v>253</v>
      </c>
      <c r="B30" s="193">
        <v>3242.5681019999993</v>
      </c>
      <c r="C30" s="193">
        <v>2992.4823300000007</v>
      </c>
      <c r="D30" s="193">
        <v>2819.2429870000014</v>
      </c>
      <c r="E30" s="193">
        <v>2689.3767839999991</v>
      </c>
      <c r="F30" s="193">
        <v>2725.328775</v>
      </c>
      <c r="G30" s="193">
        <v>3020.2406039999996</v>
      </c>
      <c r="H30" s="193">
        <v>3288.7712520000005</v>
      </c>
      <c r="I30" s="193">
        <v>3146.471931</v>
      </c>
      <c r="J30" s="193">
        <v>3429.8611440000022</v>
      </c>
      <c r="L30" s="221" t="s">
        <v>253</v>
      </c>
      <c r="M30" s="222">
        <v>4.6828576675509416E-2</v>
      </c>
      <c r="N30" s="222">
        <v>4.6900437799399258E-2</v>
      </c>
      <c r="O30" s="222">
        <v>4.7818555963688135E-2</v>
      </c>
      <c r="P30" s="222">
        <v>4.6907024600018589E-2</v>
      </c>
      <c r="Q30" s="222">
        <v>4.4563670843700831E-2</v>
      </c>
      <c r="R30" s="222">
        <v>4.6752060219451115E-2</v>
      </c>
      <c r="S30" s="222">
        <v>4.5007421004095945E-2</v>
      </c>
      <c r="T30" s="222">
        <v>4.6324439468110185E-2</v>
      </c>
      <c r="U30" s="222">
        <v>4.7464828367230018E-2</v>
      </c>
      <c r="W30" s="219"/>
    </row>
    <row r="31" spans="1:23">
      <c r="A31" s="191" t="s">
        <v>254</v>
      </c>
      <c r="B31" s="190">
        <v>17728.120741999999</v>
      </c>
      <c r="C31" s="190">
        <v>15761.206309000001</v>
      </c>
      <c r="D31" s="190">
        <v>14620.907042999999</v>
      </c>
      <c r="E31" s="190">
        <v>14159.989604</v>
      </c>
      <c r="F31" s="190">
        <v>14590.502833</v>
      </c>
      <c r="G31" s="190">
        <v>15218.496033000001</v>
      </c>
      <c r="H31" s="190">
        <v>17074.361388000001</v>
      </c>
      <c r="I31" s="190">
        <v>15420.326147</v>
      </c>
      <c r="J31" s="190">
        <v>16135.122093</v>
      </c>
      <c r="L31" s="191" t="s">
        <v>254</v>
      </c>
      <c r="M31" s="215">
        <v>0.25602628390977616</v>
      </c>
      <c r="N31" s="215">
        <v>0.24702150075477755</v>
      </c>
      <c r="O31" s="215">
        <v>0.24799233868789514</v>
      </c>
      <c r="P31" s="215">
        <v>0.24697282457497249</v>
      </c>
      <c r="Q31" s="215">
        <v>0.23857905573021973</v>
      </c>
      <c r="R31" s="215">
        <v>0.23557594783739755</v>
      </c>
      <c r="S31" s="215">
        <v>0.23366568012246658</v>
      </c>
      <c r="T31" s="215">
        <v>0.2270282337933299</v>
      </c>
      <c r="U31" s="215">
        <v>0.22328915622962772</v>
      </c>
      <c r="W31" s="219"/>
    </row>
    <row r="32" spans="1:23">
      <c r="A32" s="195" t="s">
        <v>255</v>
      </c>
      <c r="B32" s="196">
        <v>3331.7660069999997</v>
      </c>
      <c r="C32" s="196">
        <v>3287.2144680000001</v>
      </c>
      <c r="D32" s="196">
        <v>3357.927353</v>
      </c>
      <c r="E32" s="196">
        <v>2905.5796609999998</v>
      </c>
      <c r="F32" s="196">
        <v>3545.7788129999999</v>
      </c>
      <c r="G32" s="196">
        <v>3501.7038470000002</v>
      </c>
      <c r="H32" s="196">
        <v>3818.2829769999998</v>
      </c>
      <c r="I32" s="196">
        <v>4977.6746330000005</v>
      </c>
      <c r="J32" s="196">
        <v>4226.4121830000004</v>
      </c>
      <c r="K32" s="219"/>
      <c r="L32" s="195" t="s">
        <v>255</v>
      </c>
      <c r="M32" s="216">
        <v>4.8116756538566403E-2</v>
      </c>
      <c r="N32" s="216">
        <v>5.1519701935790307E-2</v>
      </c>
      <c r="O32" s="216">
        <v>5.6955444348660393E-2</v>
      </c>
      <c r="P32" s="216">
        <v>5.0677947934513252E-2</v>
      </c>
      <c r="Q32" s="216">
        <v>5.7979397332382485E-2</v>
      </c>
      <c r="R32" s="216">
        <v>5.4204909671371225E-2</v>
      </c>
      <c r="S32" s="216">
        <v>5.2253883377904133E-2</v>
      </c>
      <c r="T32" s="216">
        <v>7.3284616003255268E-2</v>
      </c>
      <c r="U32" s="216">
        <v>5.848806131006009E-2</v>
      </c>
      <c r="W32" s="219"/>
    </row>
    <row r="33" spans="1:23" ht="13.5">
      <c r="A33" s="197" t="s">
        <v>256</v>
      </c>
      <c r="B33" s="198">
        <v>59853.147727999996</v>
      </c>
      <c r="C33" s="198">
        <v>55633.059688000001</v>
      </c>
      <c r="D33" s="198">
        <v>51715.958351000001</v>
      </c>
      <c r="E33" s="198">
        <v>50110.801006000002</v>
      </c>
      <c r="F33" s="198">
        <v>53881.861211000003</v>
      </c>
      <c r="G33" s="198">
        <v>56903.457953000012</v>
      </c>
      <c r="H33" s="198">
        <v>64661.283947999997</v>
      </c>
      <c r="I33" s="198">
        <v>61123.126203000007</v>
      </c>
      <c r="J33" s="198">
        <v>64755.248183999996</v>
      </c>
      <c r="L33" s="182" t="s">
        <v>268</v>
      </c>
      <c r="M33" s="223">
        <v>0.13561176527874186</v>
      </c>
      <c r="N33" s="223">
        <v>0.12807677113758945</v>
      </c>
      <c r="O33" s="223">
        <v>0.12282039539465302</v>
      </c>
      <c r="P33" s="223">
        <v>0.1259876304803117</v>
      </c>
      <c r="Q33" s="223">
        <v>0.11894170366546854</v>
      </c>
      <c r="R33" s="223">
        <v>0.11915829176314816</v>
      </c>
      <c r="S33" s="223">
        <v>0.11509879942448897</v>
      </c>
      <c r="T33" s="223">
        <v>0.10010493594562662</v>
      </c>
      <c r="U33" s="223">
        <v>0.10387137791052774</v>
      </c>
      <c r="W33" s="219"/>
    </row>
    <row r="34" spans="1:23">
      <c r="A34" s="224" t="s">
        <v>264</v>
      </c>
      <c r="B34" s="207">
        <v>9390.2145990000008</v>
      </c>
      <c r="C34" s="207">
        <v>8171.938099</v>
      </c>
      <c r="D34" s="207">
        <v>7241.1333090000007</v>
      </c>
      <c r="E34" s="207">
        <v>7223.4001490000001</v>
      </c>
      <c r="F34" s="207">
        <v>7273.9799350000003</v>
      </c>
      <c r="G34" s="207">
        <v>7697.7722349999995</v>
      </c>
      <c r="H34" s="207">
        <v>8410.4713009999996</v>
      </c>
      <c r="I34" s="207">
        <v>6799.3779249999998</v>
      </c>
      <c r="J34" s="207">
        <v>7505.8609779999997</v>
      </c>
      <c r="L34" s="182" t="s">
        <v>266</v>
      </c>
      <c r="M34" s="225">
        <v>0.23068132398838764</v>
      </c>
      <c r="N34" s="225">
        <v>0.22915149377184008</v>
      </c>
      <c r="O34" s="225">
        <v>0.22812645656883812</v>
      </c>
      <c r="P34" s="225">
        <v>0.23129123313587047</v>
      </c>
      <c r="Q34" s="225">
        <v>0.24872666268600419</v>
      </c>
      <c r="R34" s="225">
        <v>0.25190572284214591</v>
      </c>
      <c r="S34" s="225">
        <v>0.25754354796694917</v>
      </c>
      <c r="T34" s="225">
        <v>0.24661421235932907</v>
      </c>
      <c r="U34" s="225">
        <v>0.24253642910059819</v>
      </c>
      <c r="W34" s="219"/>
    </row>
    <row r="35" spans="1:23">
      <c r="A35" s="203"/>
      <c r="B35" s="190"/>
      <c r="C35" s="190"/>
      <c r="D35" s="190"/>
      <c r="E35" s="190"/>
      <c r="F35" s="190"/>
      <c r="G35" s="190"/>
      <c r="H35" s="190"/>
      <c r="I35" s="190"/>
      <c r="J35" s="190"/>
      <c r="L35" s="182" t="s">
        <v>269</v>
      </c>
    </row>
    <row r="36" spans="1:23" ht="25.5">
      <c r="A36" s="204" t="s">
        <v>259</v>
      </c>
      <c r="B36" s="186"/>
      <c r="C36" s="186"/>
      <c r="D36" s="186"/>
      <c r="E36" s="186"/>
      <c r="F36" s="186"/>
      <c r="G36" s="186"/>
      <c r="H36" s="186"/>
      <c r="I36" s="186"/>
      <c r="J36" s="186"/>
    </row>
    <row r="37" spans="1:23">
      <c r="A37" s="187" t="s">
        <v>244</v>
      </c>
      <c r="B37" s="188">
        <v>36919.086537000003</v>
      </c>
      <c r="C37" s="188">
        <v>37638.973264</v>
      </c>
      <c r="D37" s="188">
        <v>37415.567553000001</v>
      </c>
      <c r="E37" s="188">
        <v>37280.930787999998</v>
      </c>
      <c r="F37" s="188">
        <v>40612.795198</v>
      </c>
      <c r="G37" s="188">
        <v>41476.923686000002</v>
      </c>
      <c r="H37" s="188">
        <v>43715.426862999993</v>
      </c>
      <c r="I37" s="188">
        <v>43862.546167999993</v>
      </c>
      <c r="J37" s="188">
        <v>44650.121882000007</v>
      </c>
    </row>
    <row r="38" spans="1:23">
      <c r="A38" s="189" t="s">
        <v>245</v>
      </c>
      <c r="B38" s="190">
        <v>6012.3709320000007</v>
      </c>
      <c r="C38" s="190">
        <v>6116.9725079999998</v>
      </c>
      <c r="D38" s="190">
        <v>6199.6499050000002</v>
      </c>
      <c r="E38" s="190">
        <v>6374.9026809999996</v>
      </c>
      <c r="F38" s="190">
        <v>6594.1850959999992</v>
      </c>
      <c r="G38" s="190">
        <v>6925.4234619999988</v>
      </c>
      <c r="H38" s="190">
        <v>7192.8814349999993</v>
      </c>
      <c r="I38" s="190">
        <v>7405.8039169999993</v>
      </c>
      <c r="J38" s="190">
        <v>7583.7725599999985</v>
      </c>
    </row>
    <row r="39" spans="1:23">
      <c r="A39" s="189" t="s">
        <v>246</v>
      </c>
      <c r="B39" s="190">
        <v>27502.143559999997</v>
      </c>
      <c r="C39" s="190">
        <v>27927.068239</v>
      </c>
      <c r="D39" s="190">
        <v>27867.291408999998</v>
      </c>
      <c r="E39" s="190">
        <v>28207.547062000001</v>
      </c>
      <c r="F39" s="190">
        <v>28706.688849999999</v>
      </c>
      <c r="G39" s="190">
        <v>28743.687558999998</v>
      </c>
      <c r="H39" s="190">
        <v>30054.389285999998</v>
      </c>
      <c r="I39" s="190">
        <v>28152.721769999996</v>
      </c>
      <c r="J39" s="190">
        <v>30398.327334000001</v>
      </c>
    </row>
    <row r="40" spans="1:23">
      <c r="A40" s="189" t="s">
        <v>247</v>
      </c>
      <c r="B40" s="190">
        <v>21062.090329999999</v>
      </c>
      <c r="C40" s="190">
        <v>20547.387086000002</v>
      </c>
      <c r="D40" s="190">
        <v>19722.762106000002</v>
      </c>
      <c r="E40" s="190">
        <v>19352.464372999999</v>
      </c>
      <c r="F40" s="190">
        <v>19933.198518000001</v>
      </c>
      <c r="G40" s="190">
        <v>20483.425706999999</v>
      </c>
      <c r="H40" s="190">
        <v>21888.649501</v>
      </c>
      <c r="I40" s="190">
        <v>20603.941984999998</v>
      </c>
      <c r="J40" s="190">
        <v>21212.322834999999</v>
      </c>
    </row>
    <row r="41" spans="1:23">
      <c r="A41" s="191" t="s">
        <v>248</v>
      </c>
      <c r="B41" s="190">
        <v>46886.625242999995</v>
      </c>
      <c r="C41" s="190">
        <v>48537.016111999998</v>
      </c>
      <c r="D41" s="190">
        <v>49458.718529999998</v>
      </c>
      <c r="E41" s="190">
        <v>49897.700749999996</v>
      </c>
      <c r="F41" s="190">
        <v>50956.089588000003</v>
      </c>
      <c r="G41" s="190">
        <v>51530.73919</v>
      </c>
      <c r="H41" s="190">
        <v>52569.801501000002</v>
      </c>
      <c r="I41" s="190">
        <v>53663.851601000002</v>
      </c>
      <c r="J41" s="190">
        <v>54318.570206000004</v>
      </c>
    </row>
    <row r="42" spans="1:23">
      <c r="A42" s="191" t="s">
        <v>249</v>
      </c>
      <c r="B42" s="190">
        <v>11084.486586000001</v>
      </c>
      <c r="C42" s="190">
        <v>10724.959241</v>
      </c>
      <c r="D42" s="190">
        <v>10568.270346000001</v>
      </c>
      <c r="E42" s="190">
        <v>10685.2441</v>
      </c>
      <c r="F42" s="190">
        <v>10810.865353999998</v>
      </c>
      <c r="G42" s="190">
        <v>11570.292189</v>
      </c>
      <c r="H42" s="190">
        <v>12330.666644000001</v>
      </c>
      <c r="I42" s="190">
        <v>12143.481539</v>
      </c>
      <c r="J42" s="190">
        <v>13354.837477000001</v>
      </c>
    </row>
    <row r="43" spans="1:23">
      <c r="A43" s="191" t="s">
        <v>250</v>
      </c>
      <c r="B43" s="190">
        <v>29254.433729999997</v>
      </c>
      <c r="C43" s="190">
        <v>29160.247318000002</v>
      </c>
      <c r="D43" s="190">
        <v>28813.186608</v>
      </c>
      <c r="E43" s="190">
        <v>28568.440949999997</v>
      </c>
      <c r="F43" s="190">
        <v>29273.414349000002</v>
      </c>
      <c r="G43" s="190">
        <v>30290.665225999997</v>
      </c>
      <c r="H43" s="190">
        <v>31647.418872999999</v>
      </c>
      <c r="I43" s="190">
        <v>31016.773813</v>
      </c>
      <c r="J43" s="190">
        <v>33359.997292</v>
      </c>
    </row>
    <row r="44" spans="1:23">
      <c r="A44" s="191" t="s">
        <v>254</v>
      </c>
      <c r="B44" s="190">
        <v>38746.202633000001</v>
      </c>
      <c r="C44" s="190">
        <v>37196.483779000002</v>
      </c>
      <c r="D44" s="190">
        <v>36340.051041999999</v>
      </c>
      <c r="E44" s="190">
        <v>35677.307898999999</v>
      </c>
      <c r="F44" s="190">
        <v>37020.441295000004</v>
      </c>
      <c r="G44" s="190">
        <v>37238.069887999998</v>
      </c>
      <c r="H44" s="190">
        <v>39695.142325000008</v>
      </c>
      <c r="I44" s="190">
        <v>37870.766032</v>
      </c>
      <c r="J44" s="190">
        <v>39385.321207000001</v>
      </c>
    </row>
    <row r="45" spans="1:23">
      <c r="A45" s="195" t="s">
        <v>255</v>
      </c>
      <c r="B45" s="196">
        <v>7467.7447780000002</v>
      </c>
      <c r="C45" s="196">
        <v>7451.403969</v>
      </c>
      <c r="D45" s="196">
        <v>7486.1871150000006</v>
      </c>
      <c r="E45" s="196">
        <v>6921.7956740000009</v>
      </c>
      <c r="F45" s="196">
        <v>7710.5388309999998</v>
      </c>
      <c r="G45" s="196">
        <v>7539.1254690000005</v>
      </c>
      <c r="H45" s="196">
        <v>7955.3481790000005</v>
      </c>
      <c r="I45" s="196">
        <v>9404.1593250000005</v>
      </c>
      <c r="J45" s="196">
        <v>8616.1632030000001</v>
      </c>
    </row>
    <row r="46" spans="1:23" ht="13.5">
      <c r="A46" s="197" t="s">
        <v>256</v>
      </c>
      <c r="B46" s="198">
        <v>224935.18437199999</v>
      </c>
      <c r="C46" s="198">
        <v>225300.51156400001</v>
      </c>
      <c r="D46" s="198">
        <v>223871.68466099998</v>
      </c>
      <c r="E46" s="198">
        <v>222966.33432699999</v>
      </c>
      <c r="F46" s="198">
        <v>231618.21712800002</v>
      </c>
      <c r="G46" s="198">
        <v>235798.35242299997</v>
      </c>
      <c r="H46" s="198">
        <v>247049.72465000002</v>
      </c>
      <c r="I46" s="198">
        <v>244124.046195</v>
      </c>
      <c r="J46" s="198">
        <v>252879.43404699999</v>
      </c>
    </row>
    <row r="47" spans="1:23">
      <c r="A47" s="199" t="s">
        <v>257</v>
      </c>
      <c r="B47" s="200">
        <v>5296.3256839999995</v>
      </c>
      <c r="C47" s="200">
        <v>5382.3115130000006</v>
      </c>
      <c r="D47" s="200">
        <v>5474.5383350000002</v>
      </c>
      <c r="E47" s="200">
        <v>5317.0545599999996</v>
      </c>
      <c r="F47" s="200">
        <v>4819.0663110000005</v>
      </c>
      <c r="G47" s="200">
        <v>4577.3483629999992</v>
      </c>
      <c r="H47" s="200">
        <v>4316.0825220000006</v>
      </c>
      <c r="I47" s="200">
        <v>4041.4789490000003</v>
      </c>
      <c r="J47" s="200">
        <v>3778.1978819999995</v>
      </c>
    </row>
    <row r="48" spans="1:23">
      <c r="A48" s="226" t="s">
        <v>264</v>
      </c>
      <c r="B48" s="207">
        <v>26633.608475000001</v>
      </c>
      <c r="C48" s="207">
        <v>25067.765571</v>
      </c>
      <c r="D48" s="207">
        <v>24387.485635000001</v>
      </c>
      <c r="E48" s="207">
        <v>23875.500387</v>
      </c>
      <c r="F48" s="207">
        <v>23107.632892999998</v>
      </c>
      <c r="G48" s="207">
        <v>23697.410615000001</v>
      </c>
      <c r="H48" s="207">
        <v>24464.247684000002</v>
      </c>
      <c r="I48" s="207">
        <v>22559.407686999999</v>
      </c>
      <c r="J48" s="207">
        <v>23955.472401000003</v>
      </c>
    </row>
    <row r="49" spans="1:1">
      <c r="A49" s="208" t="s">
        <v>260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G5" sqref="G5"/>
    </sheetView>
  </sheetViews>
  <sheetFormatPr baseColWidth="10" defaultRowHeight="15"/>
  <cols>
    <col min="1" max="1" width="18.42578125" customWidth="1"/>
  </cols>
  <sheetData>
    <row r="1" spans="1:9" ht="15.75">
      <c r="A1" s="27" t="s">
        <v>211</v>
      </c>
    </row>
    <row r="3" spans="1:9">
      <c r="B3" s="21">
        <v>2014</v>
      </c>
      <c r="C3" s="21">
        <v>2015</v>
      </c>
      <c r="D3" s="21">
        <v>2016</v>
      </c>
      <c r="E3" s="21">
        <v>2017</v>
      </c>
      <c r="F3" s="21">
        <v>2018</v>
      </c>
      <c r="G3" s="21">
        <v>2019</v>
      </c>
      <c r="H3" s="21">
        <v>2020</v>
      </c>
      <c r="I3" s="21">
        <v>2021</v>
      </c>
    </row>
    <row r="4" spans="1:9">
      <c r="A4" t="s">
        <v>37</v>
      </c>
      <c r="B4" s="16">
        <v>4.6260300010215039</v>
      </c>
      <c r="C4" s="16">
        <v>5.2205408715923429</v>
      </c>
      <c r="D4" s="16">
        <v>5.4671364556138728</v>
      </c>
      <c r="E4" s="22">
        <v>5.0429557744877753</v>
      </c>
      <c r="F4" s="16">
        <v>4.8458384575689601</v>
      </c>
      <c r="G4" s="16">
        <v>4.3442152023358629</v>
      </c>
      <c r="H4" s="16">
        <v>6.0361886455555345</v>
      </c>
      <c r="I4" s="16">
        <v>5.7208326563808791</v>
      </c>
    </row>
    <row r="5" spans="1:9">
      <c r="A5" t="s">
        <v>19</v>
      </c>
      <c r="B5" s="16">
        <v>5.6273278165416531</v>
      </c>
      <c r="C5" s="16">
        <v>5.4280483451862365</v>
      </c>
      <c r="D5" s="16">
        <v>5.5652827281076638</v>
      </c>
      <c r="E5" s="16">
        <v>5.4383419210643105</v>
      </c>
      <c r="F5" s="16">
        <v>5.054527671677234</v>
      </c>
      <c r="G5" s="16">
        <v>4.7750793046414612</v>
      </c>
      <c r="H5" s="16">
        <v>5.2140690217284114</v>
      </c>
      <c r="I5" s="16">
        <v>4.7461171357573759</v>
      </c>
    </row>
    <row r="6" spans="1:9">
      <c r="A6" t="s">
        <v>0</v>
      </c>
      <c r="B6" s="16">
        <v>5.2983637871472569</v>
      </c>
      <c r="C6" s="16">
        <v>5.3511345145168683</v>
      </c>
      <c r="D6" s="16">
        <v>5.212942158789958</v>
      </c>
      <c r="E6" s="16">
        <v>5.0491612317498209</v>
      </c>
      <c r="F6" s="16">
        <v>4.7895378336419379</v>
      </c>
      <c r="G6" s="16">
        <v>4.3407329608136038</v>
      </c>
      <c r="H6" s="16">
        <v>5.0705468570120216</v>
      </c>
      <c r="I6" s="16">
        <v>4.2998777535780013</v>
      </c>
    </row>
    <row r="7" spans="1:9">
      <c r="A7" t="s">
        <v>1</v>
      </c>
      <c r="B7" s="16">
        <v>5.0228467930101628</v>
      </c>
      <c r="C7" s="16">
        <v>5.2521954798809656</v>
      </c>
      <c r="D7" s="16">
        <v>4.3334895496803512</v>
      </c>
      <c r="E7" s="16">
        <v>4.2261715113065499</v>
      </c>
      <c r="F7" s="16">
        <v>4.1396379154752401</v>
      </c>
      <c r="G7" s="16">
        <v>3.435860003326054</v>
      </c>
      <c r="H7" s="16">
        <v>4.1261778916513707</v>
      </c>
      <c r="I7" s="16">
        <v>2.8057049301649797</v>
      </c>
    </row>
    <row r="8" spans="1:9">
      <c r="B8" s="16"/>
      <c r="C8" s="16"/>
      <c r="D8" s="16"/>
      <c r="E8" s="16"/>
      <c r="F8" s="16"/>
      <c r="G8" s="16"/>
    </row>
    <row r="9" spans="1:9">
      <c r="B9" s="16"/>
      <c r="C9" s="16"/>
      <c r="D9" s="16"/>
      <c r="E9" s="22"/>
      <c r="F9" s="16"/>
      <c r="G9" s="16"/>
      <c r="H9" s="16"/>
      <c r="I9" s="16"/>
    </row>
    <row r="10" spans="1:9">
      <c r="B10" s="16"/>
      <c r="C10" s="16"/>
      <c r="D10" s="16"/>
      <c r="E10" s="16"/>
      <c r="F10" s="16"/>
      <c r="G10" s="16"/>
      <c r="H10" s="16"/>
      <c r="I10" s="1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opLeftCell="A27" workbookViewId="0">
      <selection activeCell="L7" sqref="L7"/>
    </sheetView>
  </sheetViews>
  <sheetFormatPr baseColWidth="10" defaultRowHeight="15"/>
  <cols>
    <col min="1" max="1" width="18.42578125" customWidth="1"/>
    <col min="2" max="7" width="9.140625" customWidth="1"/>
    <col min="8" max="8" width="9.5703125" customWidth="1"/>
  </cols>
  <sheetData>
    <row r="1" spans="1:13">
      <c r="A1" s="17" t="s">
        <v>226</v>
      </c>
    </row>
    <row r="3" spans="1:13">
      <c r="A3" s="17" t="s">
        <v>217</v>
      </c>
    </row>
    <row r="4" spans="1:13" ht="15.75" thickBot="1"/>
    <row r="5" spans="1:13">
      <c r="A5" s="145"/>
      <c r="B5" s="14">
        <v>2014</v>
      </c>
      <c r="C5" s="14">
        <v>2015</v>
      </c>
      <c r="D5" s="14">
        <v>2016</v>
      </c>
      <c r="E5" s="15">
        <v>2017</v>
      </c>
      <c r="F5" s="15">
        <v>2018</v>
      </c>
      <c r="G5" s="15">
        <v>2019</v>
      </c>
      <c r="H5" s="15">
        <v>2020</v>
      </c>
      <c r="I5" s="15">
        <v>2021</v>
      </c>
    </row>
    <row r="6" spans="1:13">
      <c r="A6" t="s">
        <v>218</v>
      </c>
      <c r="B6" s="16">
        <v>100</v>
      </c>
      <c r="C6" s="16">
        <v>104.28406754848052</v>
      </c>
      <c r="D6" s="16">
        <v>107.09326567244513</v>
      </c>
      <c r="E6" s="16">
        <v>110.23508314045316</v>
      </c>
      <c r="F6" s="16">
        <v>113.28136785789498</v>
      </c>
      <c r="G6" s="16">
        <v>118.73111133855269</v>
      </c>
      <c r="H6" s="16">
        <v>118.67945519598216</v>
      </c>
      <c r="I6" s="16">
        <v>123.7250939452689</v>
      </c>
      <c r="K6" t="s">
        <v>219</v>
      </c>
      <c r="L6" s="7">
        <f>+I6/H6-1</f>
        <v>4.2514845901125753E-2</v>
      </c>
      <c r="M6" s="7"/>
    </row>
    <row r="7" spans="1:13">
      <c r="A7" t="s">
        <v>220</v>
      </c>
      <c r="B7" s="16">
        <v>100</v>
      </c>
      <c r="C7" s="16">
        <v>101.33437526248554</v>
      </c>
      <c r="D7" s="16">
        <v>101.36037561272147</v>
      </c>
      <c r="E7" s="16">
        <v>103.19674708507911</v>
      </c>
      <c r="F7" s="16">
        <v>104.12566325252244</v>
      </c>
      <c r="G7" s="16">
        <v>105.86274835696237</v>
      </c>
      <c r="H7" s="16">
        <v>105.70490676792491</v>
      </c>
      <c r="I7" s="16">
        <v>108.73726150047652</v>
      </c>
      <c r="L7" s="7">
        <f>+I7/H7-1</f>
        <v>2.8686981761491426E-2</v>
      </c>
      <c r="M7" s="7"/>
    </row>
    <row r="8" spans="1:13">
      <c r="A8" t="s">
        <v>97</v>
      </c>
      <c r="B8" s="16">
        <v>100</v>
      </c>
      <c r="C8" s="16">
        <v>101.23891108216792</v>
      </c>
      <c r="D8" s="16">
        <v>101.12841587997545</v>
      </c>
      <c r="E8" s="16">
        <v>103.14481362496275</v>
      </c>
      <c r="F8" s="16">
        <v>103.46026620633712</v>
      </c>
      <c r="G8" s="16">
        <v>104.77934015036571</v>
      </c>
      <c r="H8" s="16">
        <v>105.03026470500301</v>
      </c>
      <c r="I8" s="16">
        <v>107.5297477305935</v>
      </c>
      <c r="K8" t="s">
        <v>221</v>
      </c>
      <c r="L8" s="7">
        <f>+I8/H8-1</f>
        <v>2.3797740895072028E-2</v>
      </c>
      <c r="M8" s="7"/>
    </row>
    <row r="9" spans="1:13">
      <c r="A9" t="s">
        <v>222</v>
      </c>
      <c r="B9" s="16">
        <v>100</v>
      </c>
      <c r="C9" s="16">
        <v>101.15456056886147</v>
      </c>
      <c r="D9" s="16">
        <v>99.232296448354504</v>
      </c>
      <c r="E9" s="16">
        <v>96.512625422162031</v>
      </c>
      <c r="F9" s="16">
        <v>97.458802741146656</v>
      </c>
      <c r="G9" s="16">
        <v>100.0552509941824</v>
      </c>
      <c r="H9" s="16">
        <v>96.413825164058267</v>
      </c>
      <c r="I9" s="16">
        <v>102.55130764252725</v>
      </c>
      <c r="K9" t="s">
        <v>223</v>
      </c>
      <c r="L9" s="7">
        <f>+I9/H9-1</f>
        <v>6.3657701247983978E-2</v>
      </c>
      <c r="M9" s="7"/>
    </row>
    <row r="28" spans="1:11">
      <c r="A28" t="s">
        <v>224</v>
      </c>
    </row>
    <row r="29" spans="1:11" ht="15.75" thickBot="1">
      <c r="A29" s="146"/>
      <c r="J29" t="s">
        <v>225</v>
      </c>
    </row>
    <row r="30" spans="1:11">
      <c r="B30" s="14">
        <v>2014</v>
      </c>
      <c r="C30" s="14">
        <v>2015</v>
      </c>
      <c r="D30" s="14">
        <v>2016</v>
      </c>
      <c r="E30" s="15">
        <v>2017</v>
      </c>
      <c r="F30" s="15">
        <v>2018</v>
      </c>
      <c r="G30" s="15">
        <v>2019</v>
      </c>
      <c r="H30" s="15">
        <v>2020</v>
      </c>
      <c r="I30" s="15">
        <v>2021</v>
      </c>
      <c r="J30" s="35"/>
      <c r="K30" s="35">
        <v>2021</v>
      </c>
    </row>
    <row r="31" spans="1:11">
      <c r="A31" t="s">
        <v>218</v>
      </c>
      <c r="B31" s="16">
        <v>100</v>
      </c>
      <c r="C31" s="16">
        <v>95.847865366708533</v>
      </c>
      <c r="D31" s="16">
        <v>92.66975827756751</v>
      </c>
      <c r="E31" s="16">
        <v>110.36958888876119</v>
      </c>
      <c r="F31" s="16">
        <v>119.91974020483265</v>
      </c>
      <c r="G31" s="16">
        <v>135.90151063988674</v>
      </c>
      <c r="H31" s="16">
        <v>116.96441100010713</v>
      </c>
      <c r="I31" s="16">
        <v>128.12217996930966</v>
      </c>
      <c r="J31" s="89"/>
      <c r="K31" s="89">
        <f>+I31/H31-1</f>
        <v>9.5394563814734212E-2</v>
      </c>
    </row>
    <row r="32" spans="1:11">
      <c r="A32" t="s">
        <v>220</v>
      </c>
      <c r="B32" s="16">
        <v>100</v>
      </c>
      <c r="C32" s="16">
        <v>92.077804068845225</v>
      </c>
      <c r="D32" s="16">
        <v>90.161875202437486</v>
      </c>
      <c r="E32" s="16">
        <v>96.781096432538192</v>
      </c>
      <c r="F32" s="16">
        <v>102.25331999490106</v>
      </c>
      <c r="G32" s="16">
        <v>114.97087552974124</v>
      </c>
      <c r="H32" s="16">
        <v>106.8683295560764</v>
      </c>
      <c r="I32" s="16">
        <v>113.7314317965878</v>
      </c>
      <c r="J32" s="89"/>
      <c r="K32" s="89">
        <f>+I32/H32-1</f>
        <v>6.4220169520944559E-2</v>
      </c>
    </row>
    <row r="33" spans="1:11">
      <c r="A33" t="s">
        <v>97</v>
      </c>
      <c r="B33" s="16">
        <v>100</v>
      </c>
      <c r="C33" s="16">
        <v>91.648767427138765</v>
      </c>
      <c r="D33" s="16">
        <v>88.907560368668925</v>
      </c>
      <c r="E33" s="16">
        <v>94.380326056673169</v>
      </c>
      <c r="F33" s="16">
        <v>99.301835391961319</v>
      </c>
      <c r="G33" s="16">
        <v>112.93516450848193</v>
      </c>
      <c r="H33" s="16">
        <v>106.62088563121753</v>
      </c>
      <c r="I33" s="16">
        <v>112.24821524961492</v>
      </c>
      <c r="J33" s="89"/>
      <c r="K33" s="89">
        <f>+I33/H33-1</f>
        <v>5.2778867715105093E-2</v>
      </c>
    </row>
    <row r="34" spans="1:11">
      <c r="A34" t="s">
        <v>222</v>
      </c>
      <c r="B34" s="16">
        <v>100</v>
      </c>
      <c r="C34" s="16">
        <v>94.968070052706125</v>
      </c>
      <c r="D34" s="16">
        <v>94.975468358272465</v>
      </c>
      <c r="E34" s="16">
        <v>91.324295313985701</v>
      </c>
      <c r="F34" s="16">
        <v>95.960544763641778</v>
      </c>
      <c r="G34" s="16">
        <v>102.72022598469329</v>
      </c>
      <c r="H34" s="16">
        <v>92.124088191431355</v>
      </c>
      <c r="I34" s="16">
        <v>104.14513636259973</v>
      </c>
      <c r="J34" s="89"/>
      <c r="K34" s="89">
        <f>+I34/H34-1</f>
        <v>0.13048756744478118</v>
      </c>
    </row>
    <row r="54" spans="1:8">
      <c r="B54">
        <v>2014</v>
      </c>
      <c r="C54">
        <v>2015</v>
      </c>
      <c r="D54">
        <v>2016</v>
      </c>
      <c r="E54">
        <v>2017</v>
      </c>
      <c r="F54">
        <v>2018</v>
      </c>
      <c r="G54">
        <v>2019</v>
      </c>
      <c r="H54">
        <v>2020</v>
      </c>
    </row>
    <row r="55" spans="1:8">
      <c r="A55" t="s">
        <v>97</v>
      </c>
      <c r="B55" s="24">
        <v>-4.3297471820000002</v>
      </c>
      <c r="C55" s="24">
        <v>0.94734729900000003</v>
      </c>
      <c r="D55" s="24">
        <v>1.745419034</v>
      </c>
      <c r="E55" s="24">
        <v>0.89289380499999993</v>
      </c>
      <c r="F55" s="24">
        <v>2.113231715</v>
      </c>
      <c r="G55" s="24">
        <v>4.4903254000000059E-2</v>
      </c>
      <c r="H55" s="24">
        <v>-0.48850984099999994</v>
      </c>
    </row>
    <row r="56" spans="1:8">
      <c r="A56" t="s">
        <v>220</v>
      </c>
      <c r="B56" s="147">
        <v>-4.9050959699999996</v>
      </c>
      <c r="C56" s="147">
        <v>1.5503295939999999</v>
      </c>
      <c r="D56" s="147">
        <v>3.018136309</v>
      </c>
      <c r="E56" s="147">
        <v>1.3974654580000001</v>
      </c>
      <c r="F56" s="147">
        <v>2.133895501</v>
      </c>
      <c r="G56" s="147">
        <v>-0.794255822</v>
      </c>
      <c r="H56" s="147">
        <v>-0.52335347399999999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Tx croiss</vt:lpstr>
      <vt:lpstr>DF RF Evol</vt:lpstr>
      <vt:lpstr>DF Bloc Co par taille</vt:lpstr>
      <vt:lpstr>FP statut</vt:lpstr>
      <vt:lpstr>Impôts</vt:lpstr>
      <vt:lpstr> Capfi Dette TEB</vt:lpstr>
      <vt:lpstr>Ventil fonction</vt:lpstr>
      <vt:lpstr>CapDes</vt:lpstr>
      <vt:lpstr>G encadrés</vt:lpstr>
      <vt:lpstr>cpte ens CT</vt:lpstr>
      <vt:lpstr>Def agrégats</vt:lpstr>
      <vt:lpstr>'cpte ens CT'!Zone_d_impression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BRIERE Luc</cp:lastModifiedBy>
  <cp:lastPrinted>2021-05-12T08:05:13Z</cp:lastPrinted>
  <dcterms:created xsi:type="dcterms:W3CDTF">2017-08-30T14:02:40Z</dcterms:created>
  <dcterms:modified xsi:type="dcterms:W3CDTF">2022-07-19T09:24:08Z</dcterms:modified>
</cp:coreProperties>
</file>