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EspaceDESL\Publications\Finances\Epci\finances_epci_2019\"/>
    </mc:Choice>
  </mc:AlternateContent>
  <bookViews>
    <workbookView xWindow="360" yWindow="30" windowWidth="12900" windowHeight="13550"/>
  </bookViews>
  <sheets>
    <sheet name="couv" sheetId="68" r:id="rId1"/>
    <sheet name="Index" sheetId="36" r:id="rId2"/>
    <sheet name="T 1.1" sheetId="2" r:id="rId3"/>
    <sheet name="T 1.2" sheetId="1" r:id="rId4"/>
    <sheet name="T 1.3" sheetId="3" r:id="rId5"/>
    <sheet name="T 2.1" sheetId="7" r:id="rId6"/>
    <sheet name="T 2.2" sheetId="8" r:id="rId7"/>
    <sheet name="T 2.3" sheetId="10" r:id="rId8"/>
    <sheet name="T 2.4" sheetId="55" r:id="rId9"/>
    <sheet name="T 2.5" sheetId="65" r:id="rId10"/>
    <sheet name="T 2.6" sheetId="64" r:id="rId11"/>
    <sheet name="T 2.7" sheetId="63" r:id="rId12"/>
    <sheet name="T 2.8" sheetId="62" r:id="rId13"/>
    <sheet name="T 2.9" sheetId="61" r:id="rId14"/>
    <sheet name="T 3.1" sheetId="23" r:id="rId15"/>
    <sheet name="T 3.1.c" sheetId="43" r:id="rId16"/>
    <sheet name="T 3.2" sheetId="67" r:id="rId17"/>
    <sheet name="T 3.2.c" sheetId="66" r:id="rId18"/>
    <sheet name="T 4.1" sheetId="25" r:id="rId19"/>
    <sheet name="T 4.2" sheetId="26" r:id="rId20"/>
    <sheet name="T 4.3" sheetId="27" r:id="rId21"/>
    <sheet name="T 4.4" sheetId="28" r:id="rId22"/>
    <sheet name="T 4.5" sheetId="29" r:id="rId23"/>
    <sheet name="T 4.6" sheetId="39" r:id="rId24"/>
    <sheet name="T 5.1" sheetId="45" r:id="rId25"/>
    <sheet name="T 5.2" sheetId="52" r:id="rId26"/>
    <sheet name="T 5.3" sheetId="51" r:id="rId27"/>
    <sheet name="T 5.4" sheetId="50" r:id="rId28"/>
    <sheet name="T 5.5" sheetId="49" r:id="rId29"/>
    <sheet name="T 5.6" sheetId="53" r:id="rId30"/>
    <sheet name="T 5.7" sheetId="44" r:id="rId31"/>
    <sheet name="T 5.8" sheetId="47" r:id="rId32"/>
    <sheet name="T 5.9" sheetId="46" r:id="rId33"/>
    <sheet name="Annexe 1" sheetId="32" r:id="rId34"/>
    <sheet name="Annexe 2" sheetId="40" r:id="rId35"/>
    <sheet name="Annexe 3" sheetId="41" r:id="rId36"/>
  </sheets>
  <definedNames>
    <definedName name="_xlnm.Print_Area" localSheetId="33">'Annexe 1'!$A$1:$I$61</definedName>
    <definedName name="_xlnm.Print_Area" localSheetId="1">Index!$A$1:$G$47</definedName>
    <definedName name="_xlnm.Print_Area" localSheetId="2">'T 1.1'!$A$1:$J$53</definedName>
    <definedName name="_xlnm.Print_Area" localSheetId="3">'T 1.2'!$A$1:$J$96</definedName>
    <definedName name="_xlnm.Print_Area" localSheetId="4">'T 1.3'!$A$1:$J$65</definedName>
    <definedName name="_xlnm.Print_Area" localSheetId="5">'T 2.1'!$A$1:$K$121</definedName>
    <definedName name="_xlnm.Print_Area" localSheetId="6">'T 2.2'!$A$1:$J$86</definedName>
    <definedName name="_xlnm.Print_Area" localSheetId="7">'T 2.3'!$A$1:$J$94</definedName>
    <definedName name="_xlnm.Print_Area" localSheetId="8">'T 2.4'!$A$1:$J$130</definedName>
    <definedName name="_xlnm.Print_Area" localSheetId="9">'T 2.5'!$A$1:$J$93</definedName>
    <definedName name="_xlnm.Print_Area" localSheetId="10">'T 2.6'!$A$1:$J$124</definedName>
    <definedName name="_xlnm.Print_Area" localSheetId="11">'T 2.7'!$A$1:$J$87</definedName>
    <definedName name="_xlnm.Print_Area" localSheetId="12">'T 2.8'!$A$1:$J$124</definedName>
    <definedName name="_xlnm.Print_Area" localSheetId="13">'T 2.9'!$A$1:$J$87</definedName>
    <definedName name="_xlnm.Print_Area" localSheetId="14">'T 3.1'!$A$1:$J$123</definedName>
    <definedName name="_xlnm.Print_Area" localSheetId="15">'T 3.1.c'!$A$1:$K$86</definedName>
    <definedName name="_xlnm.Print_Area" localSheetId="16">'T 3.2'!$A$1:$J$123</definedName>
    <definedName name="_xlnm.Print_Area" localSheetId="17">'T 3.2.c'!$A$1:$K$89</definedName>
    <definedName name="_xlnm.Print_Area" localSheetId="18">'T 4.1'!$A$1:$AR$49</definedName>
    <definedName name="_xlnm.Print_Area" localSheetId="19">'T 4.2'!$A$1:$BY$50</definedName>
    <definedName name="_xlnm.Print_Area" localSheetId="20">'T 4.3'!$A$1:$CJ$52</definedName>
    <definedName name="_xlnm.Print_Area" localSheetId="21">'T 4.4'!$A$1:$CA$50</definedName>
    <definedName name="_xlnm.Print_Area" localSheetId="22">'T 4.5'!$A$1:$BE$50</definedName>
    <definedName name="_xlnm.Print_Area" localSheetId="23">'T 4.6'!$A$1:$BN$50</definedName>
    <definedName name="_xlnm.Print_Area" localSheetId="24">'T 5.1'!$A$1:$I$217</definedName>
    <definedName name="_xlnm.Print_Area" localSheetId="25">'T 5.2'!$A$1:$I$220</definedName>
    <definedName name="_xlnm.Print_Area" localSheetId="26">'T 5.3'!$A$1:$I$217</definedName>
    <definedName name="_xlnm.Print_Area" localSheetId="27">'T 5.4'!$A$1:$I$206</definedName>
    <definedName name="_xlnm.Print_Area" localSheetId="28">'T 5.5'!$A$1:$I$209</definedName>
    <definedName name="_xlnm.Print_Area" localSheetId="29">'T 5.6'!$A$1:$I$206</definedName>
    <definedName name="_xlnm.Print_Area" localSheetId="30">'T 5.7'!$A$1:$I$196</definedName>
    <definedName name="_xlnm.Print_Area" localSheetId="31">'T 5.8'!$A$1:$I$199</definedName>
    <definedName name="_xlnm.Print_Area" localSheetId="32">'T 5.9'!$A$1:$I$196</definedName>
  </definedNames>
  <calcPr calcId="152511"/>
</workbook>
</file>

<file path=xl/calcChain.xml><?xml version="1.0" encoding="utf-8"?>
<calcChain xmlns="http://schemas.openxmlformats.org/spreadsheetml/2006/main">
  <c r="I201" i="53" l="1"/>
  <c r="H201" i="53"/>
  <c r="G201" i="53"/>
  <c r="F201" i="53"/>
  <c r="E201" i="53"/>
  <c r="D201" i="53"/>
  <c r="C201" i="53"/>
  <c r="B201" i="53"/>
  <c r="I131" i="53"/>
  <c r="H131" i="53"/>
  <c r="G131" i="53"/>
  <c r="F131" i="53"/>
  <c r="E131" i="53"/>
  <c r="D131" i="53"/>
  <c r="C131" i="53"/>
  <c r="I130" i="53"/>
  <c r="H130" i="53"/>
  <c r="G130" i="53"/>
  <c r="F130" i="53"/>
  <c r="E130" i="53"/>
  <c r="D130" i="53"/>
  <c r="C130" i="53"/>
  <c r="I129" i="53"/>
  <c r="H129" i="53"/>
  <c r="G129" i="53"/>
  <c r="F129" i="53"/>
  <c r="E129" i="53"/>
  <c r="D129" i="53"/>
  <c r="C129" i="53"/>
  <c r="I128" i="53"/>
  <c r="H128" i="53"/>
  <c r="G128" i="53"/>
  <c r="F128" i="53"/>
  <c r="E128" i="53"/>
  <c r="D128" i="53"/>
  <c r="C128" i="53"/>
  <c r="B133" i="53"/>
  <c r="B132" i="53"/>
  <c r="B131" i="53"/>
  <c r="B130" i="53"/>
  <c r="B129" i="53"/>
  <c r="B128" i="53"/>
  <c r="B127" i="53"/>
  <c r="B126" i="53"/>
  <c r="B125" i="53"/>
  <c r="B124" i="53"/>
  <c r="B123" i="53"/>
  <c r="B122" i="53"/>
  <c r="B121" i="53"/>
  <c r="B120" i="53"/>
  <c r="B119" i="53"/>
  <c r="B118" i="53"/>
  <c r="B117" i="53"/>
  <c r="B116" i="53"/>
  <c r="B115" i="53"/>
  <c r="B114" i="53"/>
  <c r="B113" i="53"/>
  <c r="B112" i="53"/>
  <c r="B111" i="53"/>
  <c r="B110" i="53"/>
  <c r="B109" i="53"/>
  <c r="B108" i="53"/>
  <c r="B107" i="53"/>
  <c r="B106" i="53"/>
  <c r="B105" i="53"/>
  <c r="B104" i="53"/>
  <c r="B103" i="53"/>
  <c r="B102" i="53"/>
  <c r="B101" i="53"/>
  <c r="B100" i="53"/>
  <c r="B99" i="53"/>
  <c r="B98" i="53"/>
  <c r="B97" i="53"/>
  <c r="B96" i="53"/>
  <c r="B95" i="53"/>
  <c r="B94" i="53"/>
  <c r="B93" i="53"/>
  <c r="B92" i="53"/>
  <c r="B91" i="53"/>
  <c r="B90" i="53"/>
  <c r="B89" i="53"/>
  <c r="B88" i="53"/>
  <c r="B87" i="53"/>
  <c r="B86" i="53"/>
  <c r="B85" i="53"/>
  <c r="B84" i="53"/>
  <c r="B83" i="53"/>
  <c r="B82" i="53"/>
  <c r="B81" i="53"/>
  <c r="B80" i="53"/>
  <c r="B79" i="53"/>
  <c r="B78" i="53"/>
  <c r="B77" i="53"/>
  <c r="I65" i="53"/>
  <c r="H65" i="53"/>
  <c r="G65" i="53"/>
  <c r="F65" i="53"/>
  <c r="E65" i="53"/>
  <c r="D65" i="53"/>
  <c r="C65" i="53"/>
  <c r="B65" i="53"/>
  <c r="B134" i="49"/>
  <c r="I133" i="49"/>
  <c r="H133" i="49"/>
  <c r="G133" i="49"/>
  <c r="F133" i="49"/>
  <c r="E133" i="49"/>
  <c r="D133" i="49"/>
  <c r="C133" i="49"/>
  <c r="I132" i="49"/>
  <c r="H132" i="49"/>
  <c r="G132" i="49"/>
  <c r="F132" i="49"/>
  <c r="E132" i="49"/>
  <c r="D132" i="49"/>
  <c r="C132" i="49"/>
  <c r="I131" i="49"/>
  <c r="H131" i="49"/>
  <c r="G131" i="49"/>
  <c r="F131" i="49"/>
  <c r="E131" i="49"/>
  <c r="D131" i="49"/>
  <c r="C131" i="49"/>
  <c r="I130" i="49"/>
  <c r="H130" i="49"/>
  <c r="G130" i="49"/>
  <c r="F130" i="49"/>
  <c r="E130" i="49"/>
  <c r="D130" i="49"/>
  <c r="C130" i="49"/>
  <c r="B133" i="49"/>
  <c r="B132" i="49"/>
  <c r="B131" i="49"/>
  <c r="B130" i="49"/>
  <c r="B129" i="49"/>
  <c r="B128" i="49"/>
  <c r="B127" i="49"/>
  <c r="B126" i="49"/>
  <c r="B125" i="49"/>
  <c r="B124" i="49"/>
  <c r="B123" i="49"/>
  <c r="B122" i="49"/>
  <c r="B121" i="49"/>
  <c r="B120" i="49"/>
  <c r="B119" i="49"/>
  <c r="B118" i="49"/>
  <c r="B117" i="49"/>
  <c r="B116" i="49"/>
  <c r="B115" i="49"/>
  <c r="B114" i="49"/>
  <c r="B113" i="49"/>
  <c r="B112" i="49"/>
  <c r="B111" i="49"/>
  <c r="B110" i="49"/>
  <c r="B109" i="49"/>
  <c r="B108" i="49"/>
  <c r="B107" i="49"/>
  <c r="B106" i="49"/>
  <c r="B105" i="49"/>
  <c r="B104" i="49"/>
  <c r="B103" i="49"/>
  <c r="B102" i="49"/>
  <c r="B101" i="49"/>
  <c r="B100" i="49"/>
  <c r="B99" i="49"/>
  <c r="B98" i="49"/>
  <c r="B97" i="49"/>
  <c r="B96" i="49"/>
  <c r="B95" i="49"/>
  <c r="B94" i="49"/>
  <c r="B93" i="49"/>
  <c r="B92" i="49"/>
  <c r="B91" i="49"/>
  <c r="B90" i="49"/>
  <c r="B89" i="49"/>
  <c r="B88" i="49"/>
  <c r="B87" i="49"/>
  <c r="B86" i="49"/>
  <c r="B85" i="49"/>
  <c r="B84" i="49"/>
  <c r="B83" i="49"/>
  <c r="B82" i="49"/>
  <c r="B81" i="49"/>
  <c r="B80" i="49"/>
  <c r="B79" i="49"/>
  <c r="B78" i="49"/>
  <c r="I65" i="49"/>
  <c r="H65" i="49"/>
  <c r="G65" i="49"/>
  <c r="F65" i="49"/>
  <c r="E65" i="49"/>
  <c r="D65" i="49"/>
  <c r="C65" i="49"/>
  <c r="B65" i="49"/>
  <c r="I203" i="49"/>
  <c r="H203" i="49"/>
  <c r="G203" i="49"/>
  <c r="F203" i="49"/>
  <c r="E203" i="49"/>
  <c r="D203" i="49"/>
  <c r="C203" i="49"/>
  <c r="B203" i="49"/>
  <c r="I201" i="50"/>
  <c r="H201" i="50"/>
  <c r="G201" i="50"/>
  <c r="F201" i="50"/>
  <c r="E201" i="50"/>
  <c r="D201" i="50"/>
  <c r="C201" i="50"/>
  <c r="B201" i="50"/>
  <c r="F132" i="50"/>
  <c r="E132" i="50"/>
  <c r="D132" i="50"/>
  <c r="C132" i="50"/>
  <c r="F131" i="50"/>
  <c r="E131" i="50"/>
  <c r="D131" i="50"/>
  <c r="C131" i="50"/>
  <c r="F130" i="50"/>
  <c r="E130" i="50"/>
  <c r="D130" i="50"/>
  <c r="C130" i="50"/>
  <c r="F129" i="50"/>
  <c r="E129" i="50"/>
  <c r="D129" i="50"/>
  <c r="C129" i="50"/>
  <c r="B120" i="50"/>
  <c r="B84" i="50"/>
  <c r="I65" i="50"/>
  <c r="I132" i="50" s="1"/>
  <c r="H65" i="50"/>
  <c r="H132" i="50" s="1"/>
  <c r="G65" i="50"/>
  <c r="G132" i="50" s="1"/>
  <c r="F65" i="50"/>
  <c r="E65" i="50"/>
  <c r="D65" i="50"/>
  <c r="C65" i="50"/>
  <c r="B65" i="50"/>
  <c r="B133" i="50" s="1"/>
  <c r="B107" i="50" l="1"/>
  <c r="B116" i="50"/>
  <c r="B100" i="50"/>
  <c r="B108" i="50"/>
  <c r="B92" i="50"/>
  <c r="B123" i="50"/>
  <c r="B83" i="50"/>
  <c r="B115" i="50"/>
  <c r="B91" i="50"/>
  <c r="B99" i="50"/>
  <c r="B124" i="50"/>
  <c r="B82" i="50"/>
  <c r="B90" i="50"/>
  <c r="B98" i="50"/>
  <c r="B106" i="50"/>
  <c r="B114" i="50"/>
  <c r="B122" i="50"/>
  <c r="B129" i="50"/>
  <c r="B130" i="50"/>
  <c r="B131" i="50"/>
  <c r="B132" i="50"/>
  <c r="B77" i="50"/>
  <c r="B79" i="50"/>
  <c r="B87" i="50"/>
  <c r="B95" i="50"/>
  <c r="B103" i="50"/>
  <c r="B111" i="50"/>
  <c r="B119" i="50"/>
  <c r="B127" i="50"/>
  <c r="G129" i="50"/>
  <c r="G130" i="50"/>
  <c r="G131" i="50"/>
  <c r="B128" i="50"/>
  <c r="H129" i="50"/>
  <c r="H130" i="50"/>
  <c r="H131" i="50"/>
  <c r="B85" i="50"/>
  <c r="B93" i="50"/>
  <c r="B101" i="50"/>
  <c r="B109" i="50"/>
  <c r="B117" i="50"/>
  <c r="B125" i="50"/>
  <c r="B78" i="50"/>
  <c r="B86" i="50"/>
  <c r="B94" i="50"/>
  <c r="B102" i="50"/>
  <c r="B110" i="50"/>
  <c r="B118" i="50"/>
  <c r="B126" i="50"/>
  <c r="B80" i="50"/>
  <c r="B88" i="50"/>
  <c r="B96" i="50"/>
  <c r="B104" i="50"/>
  <c r="B112" i="50"/>
  <c r="B81" i="50"/>
  <c r="B89" i="50"/>
  <c r="B97" i="50"/>
  <c r="B105" i="50"/>
  <c r="B113" i="50"/>
  <c r="B121" i="50"/>
  <c r="I129" i="50"/>
  <c r="I130" i="50"/>
  <c r="I131" i="50"/>
  <c r="B74" i="67"/>
  <c r="C88" i="64" l="1"/>
  <c r="C87" i="64"/>
  <c r="C86" i="64"/>
  <c r="C85" i="64"/>
  <c r="C84" i="64"/>
  <c r="C83" i="64"/>
  <c r="C82" i="64"/>
  <c r="C81" i="64"/>
  <c r="C79" i="64"/>
  <c r="C78" i="64"/>
  <c r="C77" i="64"/>
  <c r="C76" i="64"/>
  <c r="C75" i="64"/>
  <c r="C74" i="64"/>
  <c r="C73" i="64"/>
  <c r="C72" i="64"/>
  <c r="C71" i="64"/>
  <c r="C70" i="64"/>
  <c r="C69" i="64"/>
  <c r="C68" i="64"/>
  <c r="C67" i="64"/>
  <c r="C66" i="64"/>
  <c r="C65" i="64"/>
  <c r="C64" i="64"/>
  <c r="C63" i="64"/>
  <c r="J92" i="1"/>
  <c r="I92" i="1"/>
  <c r="H92" i="1"/>
  <c r="G92" i="1"/>
  <c r="F92" i="1"/>
  <c r="E92" i="1"/>
  <c r="D92" i="1"/>
  <c r="C92" i="1"/>
  <c r="B92" i="1"/>
  <c r="J91" i="1"/>
  <c r="I91" i="1"/>
  <c r="H91" i="1"/>
  <c r="G91" i="1"/>
  <c r="F91" i="1"/>
  <c r="E91" i="1"/>
  <c r="D91" i="1"/>
  <c r="C91" i="1"/>
  <c r="B91" i="1"/>
  <c r="J90" i="1"/>
  <c r="I90" i="1"/>
  <c r="H90" i="1"/>
  <c r="G90" i="1"/>
  <c r="F90" i="1"/>
  <c r="E90" i="1"/>
  <c r="D90" i="1"/>
  <c r="C90" i="1"/>
  <c r="B90" i="1"/>
  <c r="J89" i="1"/>
  <c r="I89" i="1"/>
  <c r="H89" i="1"/>
  <c r="G89" i="1"/>
  <c r="F89" i="1"/>
  <c r="E89" i="1"/>
  <c r="D89" i="1"/>
  <c r="C89" i="1"/>
  <c r="B89" i="1"/>
  <c r="J88" i="1"/>
  <c r="I88" i="1"/>
  <c r="H88" i="1"/>
  <c r="G88" i="1"/>
  <c r="F88" i="1"/>
  <c r="E88" i="1"/>
  <c r="D88" i="1"/>
  <c r="C88" i="1"/>
  <c r="B88" i="1"/>
  <c r="D12" i="2" l="1"/>
  <c r="G12" i="2"/>
  <c r="J12" i="2"/>
  <c r="B13" i="3" l="1"/>
  <c r="B87" i="23" l="1"/>
  <c r="B86" i="23"/>
  <c r="B85" i="23"/>
  <c r="B84" i="23"/>
  <c r="B83" i="23"/>
  <c r="B82" i="23"/>
  <c r="B81" i="23"/>
  <c r="B80" i="23"/>
  <c r="B78" i="23"/>
  <c r="B77" i="23"/>
  <c r="B76" i="23"/>
  <c r="B75" i="23"/>
  <c r="B74" i="23"/>
  <c r="B73" i="23"/>
  <c r="B72" i="23"/>
  <c r="B71" i="23"/>
  <c r="B70" i="23"/>
  <c r="B69" i="23"/>
  <c r="B68" i="23"/>
  <c r="B67" i="23"/>
  <c r="B66" i="23"/>
  <c r="B65" i="23"/>
  <c r="B64" i="23"/>
  <c r="B63" i="23"/>
  <c r="B62" i="23"/>
  <c r="B40" i="3" l="1"/>
  <c r="C40" i="3"/>
  <c r="D40" i="3"/>
  <c r="E40" i="3"/>
  <c r="F40" i="3"/>
  <c r="G40" i="3"/>
  <c r="H40" i="3"/>
  <c r="I40" i="3"/>
  <c r="J40" i="3"/>
  <c r="B54" i="1"/>
  <c r="B61" i="1" s="1"/>
  <c r="C54" i="1"/>
  <c r="C61" i="1" s="1"/>
  <c r="D54" i="1"/>
  <c r="D61" i="1" s="1"/>
  <c r="E54" i="1"/>
  <c r="E61" i="1" s="1"/>
  <c r="F54" i="1"/>
  <c r="F61" i="1" s="1"/>
  <c r="G54" i="1"/>
  <c r="G61" i="1" s="1"/>
  <c r="H54" i="1"/>
  <c r="H61" i="1" s="1"/>
  <c r="I54" i="1"/>
  <c r="I61" i="1" s="1"/>
  <c r="J54" i="1"/>
  <c r="J61" i="1" s="1"/>
  <c r="B21" i="1"/>
  <c r="B28" i="1" s="1"/>
  <c r="C21" i="1"/>
  <c r="C28" i="1" s="1"/>
  <c r="D21" i="1"/>
  <c r="D28" i="1" s="1"/>
  <c r="E21" i="1"/>
  <c r="E28" i="1" s="1"/>
  <c r="F21" i="1"/>
  <c r="F28" i="1" s="1"/>
  <c r="G21" i="1"/>
  <c r="G28" i="1" s="1"/>
  <c r="H21" i="1"/>
  <c r="H28" i="1" s="1"/>
  <c r="I21" i="1"/>
  <c r="I28" i="1" s="1"/>
  <c r="J21" i="1"/>
  <c r="J28" i="1" s="1"/>
  <c r="D39" i="2"/>
  <c r="J39" i="2"/>
  <c r="G13" i="2"/>
  <c r="J13" i="2"/>
  <c r="D14" i="2"/>
  <c r="G14" i="2"/>
  <c r="J14" i="2"/>
  <c r="D15" i="2"/>
  <c r="G15" i="2"/>
  <c r="J15" i="2"/>
  <c r="D16" i="2"/>
  <c r="G16" i="2"/>
  <c r="J16" i="2"/>
  <c r="G17" i="2"/>
  <c r="J17" i="2"/>
  <c r="I191" i="46"/>
  <c r="H191" i="46"/>
  <c r="G191" i="46"/>
  <c r="E191" i="46"/>
  <c r="D191" i="46"/>
  <c r="C191" i="46"/>
  <c r="B191" i="46"/>
  <c r="I61" i="46"/>
  <c r="H61" i="46"/>
  <c r="G61" i="46"/>
  <c r="E61" i="46"/>
  <c r="D61" i="46"/>
  <c r="C61" i="46"/>
  <c r="B61" i="46"/>
  <c r="I193" i="47"/>
  <c r="H193" i="47"/>
  <c r="G193" i="47"/>
  <c r="E193" i="47"/>
  <c r="D193" i="47"/>
  <c r="C193" i="47"/>
  <c r="B193" i="47"/>
  <c r="I61" i="47"/>
  <c r="H61" i="47"/>
  <c r="G61" i="47"/>
  <c r="E61" i="47"/>
  <c r="D61" i="47"/>
  <c r="C61" i="47"/>
  <c r="B61" i="47"/>
  <c r="I191" i="44"/>
  <c r="H191" i="44"/>
  <c r="G191" i="44"/>
  <c r="E191" i="44"/>
  <c r="D191" i="44"/>
  <c r="C191" i="44"/>
  <c r="B191" i="44"/>
  <c r="I61" i="44"/>
  <c r="H61" i="44"/>
  <c r="G61" i="44"/>
  <c r="E61" i="44"/>
  <c r="D61" i="44"/>
  <c r="C61" i="44"/>
  <c r="B61" i="44"/>
  <c r="I212" i="51"/>
  <c r="H212" i="51"/>
  <c r="G212" i="51"/>
  <c r="F212" i="51"/>
  <c r="E212" i="51"/>
  <c r="D212" i="51"/>
  <c r="I68" i="51"/>
  <c r="H68" i="51"/>
  <c r="G68" i="51"/>
  <c r="F68" i="51"/>
  <c r="E68" i="51"/>
  <c r="D68" i="51"/>
  <c r="I214" i="52"/>
  <c r="H214" i="52"/>
  <c r="G214" i="52"/>
  <c r="F214" i="52"/>
  <c r="E214" i="52"/>
  <c r="D214" i="52"/>
  <c r="I116" i="52"/>
  <c r="I68" i="52"/>
  <c r="I140" i="52" s="1"/>
  <c r="H68" i="52"/>
  <c r="H140" i="52" s="1"/>
  <c r="G68" i="52"/>
  <c r="G139" i="52" s="1"/>
  <c r="F68" i="52"/>
  <c r="F139" i="52" s="1"/>
  <c r="E68" i="52"/>
  <c r="E139" i="52" s="1"/>
  <c r="D68" i="52"/>
  <c r="D138" i="52" s="1"/>
  <c r="I212" i="45"/>
  <c r="H212" i="45"/>
  <c r="G212" i="45"/>
  <c r="F212" i="45"/>
  <c r="E212" i="45"/>
  <c r="D212" i="45"/>
  <c r="I122" i="52" l="1"/>
  <c r="F118" i="52"/>
  <c r="I117" i="52"/>
  <c r="F113" i="52"/>
  <c r="I110" i="52"/>
  <c r="F109" i="52"/>
  <c r="H116" i="52"/>
  <c r="H110" i="52"/>
  <c r="G116" i="52"/>
  <c r="G121" i="52"/>
  <c r="G110" i="52"/>
  <c r="D115" i="52"/>
  <c r="F121" i="52"/>
  <c r="G129" i="52"/>
  <c r="F110" i="52"/>
  <c r="I114" i="52"/>
  <c r="G118" i="52"/>
  <c r="I126" i="52"/>
  <c r="I138" i="52"/>
  <c r="H138" i="52"/>
  <c r="F142" i="52"/>
  <c r="G126" i="52"/>
  <c r="G136" i="52"/>
  <c r="H114" i="52"/>
  <c r="H126" i="52"/>
  <c r="G114" i="52"/>
  <c r="G113" i="52"/>
  <c r="D117" i="52"/>
  <c r="F124" i="52"/>
  <c r="F136" i="52"/>
  <c r="H133" i="52"/>
  <c r="H121" i="52"/>
  <c r="G131" i="52"/>
  <c r="H129" i="52"/>
  <c r="E130" i="52"/>
  <c r="E132" i="52"/>
  <c r="E140" i="52"/>
  <c r="E109" i="52"/>
  <c r="E113" i="52"/>
  <c r="E124" i="52"/>
  <c r="E121" i="52"/>
  <c r="F126" i="52"/>
  <c r="F129" i="52"/>
  <c r="D131" i="52"/>
  <c r="G133" i="52"/>
  <c r="E136" i="52"/>
  <c r="G138" i="52"/>
  <c r="H141" i="52"/>
  <c r="E110" i="52"/>
  <c r="F112" i="52"/>
  <c r="F114" i="52"/>
  <c r="F116" i="52"/>
  <c r="H117" i="52"/>
  <c r="F120" i="52"/>
  <c r="H122" i="52"/>
  <c r="E126" i="52"/>
  <c r="E129" i="52"/>
  <c r="I130" i="52"/>
  <c r="F133" i="52"/>
  <c r="D136" i="52"/>
  <c r="E138" i="52"/>
  <c r="G141" i="52"/>
  <c r="E125" i="52"/>
  <c r="E137" i="52"/>
  <c r="D134" i="52"/>
  <c r="E118" i="52"/>
  <c r="E131" i="52"/>
  <c r="E142" i="52"/>
  <c r="D113" i="52"/>
  <c r="D110" i="52"/>
  <c r="E112" i="52"/>
  <c r="E114" i="52"/>
  <c r="E116" i="52"/>
  <c r="G117" i="52"/>
  <c r="E120" i="52"/>
  <c r="G122" i="52"/>
  <c r="H125" i="52"/>
  <c r="D129" i="52"/>
  <c r="H130" i="52"/>
  <c r="E133" i="52"/>
  <c r="I134" i="52"/>
  <c r="H137" i="52"/>
  <c r="F141" i="52"/>
  <c r="E134" i="52"/>
  <c r="H109" i="52"/>
  <c r="G111" i="52"/>
  <c r="D114" i="52"/>
  <c r="D116" i="52"/>
  <c r="F117" i="52"/>
  <c r="I118" i="52"/>
  <c r="F122" i="52"/>
  <c r="G125" i="52"/>
  <c r="F128" i="52"/>
  <c r="G130" i="52"/>
  <c r="D133" i="52"/>
  <c r="H134" i="52"/>
  <c r="G137" i="52"/>
  <c r="E141" i="52"/>
  <c r="G109" i="52"/>
  <c r="D111" i="52"/>
  <c r="H113" i="52"/>
  <c r="G115" i="52"/>
  <c r="E117" i="52"/>
  <c r="H118" i="52"/>
  <c r="E122" i="52"/>
  <c r="F125" i="52"/>
  <c r="E128" i="52"/>
  <c r="F130" i="52"/>
  <c r="F132" i="52"/>
  <c r="G134" i="52"/>
  <c r="F137" i="52"/>
  <c r="F140" i="52"/>
  <c r="D119" i="52"/>
  <c r="D127" i="52"/>
  <c r="D135" i="52"/>
  <c r="D112" i="52"/>
  <c r="D120" i="52"/>
  <c r="D128" i="52"/>
  <c r="D132" i="52"/>
  <c r="I111" i="52"/>
  <c r="I119" i="52"/>
  <c r="I123" i="52"/>
  <c r="I127" i="52"/>
  <c r="I131" i="52"/>
  <c r="I135" i="52"/>
  <c r="I139" i="52"/>
  <c r="D109" i="52"/>
  <c r="H111" i="52"/>
  <c r="H115" i="52"/>
  <c r="H119" i="52"/>
  <c r="D121" i="52"/>
  <c r="H123" i="52"/>
  <c r="D125" i="52"/>
  <c r="H127" i="52"/>
  <c r="I142" i="52"/>
  <c r="I112" i="52"/>
  <c r="G119" i="52"/>
  <c r="I120" i="52"/>
  <c r="G123" i="52"/>
  <c r="I124" i="52"/>
  <c r="G127" i="52"/>
  <c r="I128" i="52"/>
  <c r="H142" i="52"/>
  <c r="F111" i="52"/>
  <c r="H112" i="52"/>
  <c r="F115" i="52"/>
  <c r="D118" i="52"/>
  <c r="F119" i="52"/>
  <c r="H120" i="52"/>
  <c r="D122" i="52"/>
  <c r="F123" i="52"/>
  <c r="H124" i="52"/>
  <c r="D126" i="52"/>
  <c r="F127" i="52"/>
  <c r="H128" i="52"/>
  <c r="D130" i="52"/>
  <c r="F131" i="52"/>
  <c r="H132" i="52"/>
  <c r="G142" i="52"/>
  <c r="I109" i="52"/>
  <c r="E111" i="52"/>
  <c r="G112" i="52"/>
  <c r="I113" i="52"/>
  <c r="E115" i="52"/>
  <c r="E119" i="52"/>
  <c r="G120" i="52"/>
  <c r="I121" i="52"/>
  <c r="E123" i="52"/>
  <c r="G124" i="52"/>
  <c r="I125" i="52"/>
  <c r="E127" i="52"/>
  <c r="G128" i="52"/>
  <c r="I129" i="52"/>
  <c r="G132" i="52"/>
  <c r="I133" i="52"/>
  <c r="E135" i="52"/>
  <c r="I137" i="52"/>
  <c r="G140" i="52"/>
  <c r="I141" i="52"/>
  <c r="D139" i="52"/>
  <c r="D142" i="52"/>
  <c r="D140" i="52"/>
  <c r="H131" i="52"/>
  <c r="F134" i="52"/>
  <c r="H135" i="52"/>
  <c r="D137" i="52"/>
  <c r="F138" i="52"/>
  <c r="H139" i="52"/>
  <c r="D141" i="52"/>
  <c r="I115" i="52"/>
  <c r="I132" i="52"/>
  <c r="G135" i="52"/>
  <c r="I136" i="52"/>
  <c r="D123" i="52"/>
  <c r="D124" i="52"/>
  <c r="F135" i="52"/>
  <c r="H136" i="52"/>
  <c r="I68" i="45" l="1"/>
  <c r="H68" i="45"/>
  <c r="G68" i="45"/>
  <c r="F68" i="45"/>
  <c r="E68" i="45"/>
  <c r="D68" i="45"/>
  <c r="D47" i="2"/>
  <c r="D46" i="2"/>
  <c r="D45" i="2"/>
  <c r="D43" i="2"/>
  <c r="D42" i="2"/>
  <c r="D41" i="2"/>
  <c r="G47" i="2"/>
  <c r="G46" i="2"/>
  <c r="G45" i="2"/>
  <c r="G44" i="2"/>
  <c r="G43" i="2"/>
  <c r="G42" i="2"/>
  <c r="G41" i="2"/>
  <c r="G40" i="2"/>
  <c r="G39" i="2"/>
  <c r="J47" i="2"/>
  <c r="J46" i="2"/>
  <c r="J45" i="2"/>
  <c r="J44" i="2"/>
  <c r="J43" i="2"/>
  <c r="J42" i="2"/>
  <c r="J41" i="2"/>
  <c r="J40" i="2"/>
  <c r="G128" i="45" l="1"/>
  <c r="G133" i="45"/>
  <c r="G116" i="45"/>
  <c r="G115" i="45"/>
  <c r="G135" i="45"/>
  <c r="E129" i="45"/>
  <c r="E133" i="45"/>
  <c r="E116" i="45"/>
  <c r="E115" i="45"/>
  <c r="D128" i="45"/>
  <c r="D133" i="45"/>
  <c r="D135" i="45"/>
  <c r="D115" i="45"/>
  <c r="D116" i="45"/>
  <c r="I138" i="45"/>
  <c r="I141" i="45"/>
  <c r="I137" i="45"/>
  <c r="I133" i="45"/>
  <c r="I129" i="45"/>
  <c r="I125" i="45"/>
  <c r="I121" i="45"/>
  <c r="I117" i="45"/>
  <c r="I140" i="45"/>
  <c r="I136" i="45"/>
  <c r="I132" i="45"/>
  <c r="I128" i="45"/>
  <c r="I124" i="45"/>
  <c r="I120" i="45"/>
  <c r="I116" i="45"/>
  <c r="I139" i="45"/>
  <c r="I135" i="45"/>
  <c r="I131" i="45"/>
  <c r="I127" i="45"/>
  <c r="I123" i="45"/>
  <c r="I119" i="45"/>
  <c r="I115" i="45"/>
  <c r="I134" i="45"/>
  <c r="I130" i="45"/>
  <c r="I126" i="45"/>
  <c r="I122" i="45"/>
  <c r="I118" i="45"/>
  <c r="G127" i="45"/>
  <c r="G137" i="45"/>
  <c r="G121" i="45"/>
  <c r="G140" i="45"/>
  <c r="G136" i="45"/>
  <c r="G132" i="45"/>
  <c r="G124" i="45"/>
  <c r="G120" i="45"/>
  <c r="G139" i="45"/>
  <c r="G131" i="45"/>
  <c r="G123" i="45"/>
  <c r="G119" i="45"/>
  <c r="G138" i="45"/>
  <c r="G134" i="45"/>
  <c r="G130" i="45"/>
  <c r="G126" i="45"/>
  <c r="G122" i="45"/>
  <c r="G118" i="45"/>
  <c r="G141" i="45"/>
  <c r="G129" i="45"/>
  <c r="G125" i="45"/>
  <c r="G117" i="45"/>
  <c r="F117" i="45"/>
  <c r="F130" i="45"/>
  <c r="F120" i="45"/>
  <c r="F139" i="45"/>
  <c r="F135" i="45"/>
  <c r="F131" i="45"/>
  <c r="F127" i="45"/>
  <c r="F123" i="45"/>
  <c r="F119" i="45"/>
  <c r="F115" i="45"/>
  <c r="F138" i="45"/>
  <c r="F134" i="45"/>
  <c r="F126" i="45"/>
  <c r="F122" i="45"/>
  <c r="F118" i="45"/>
  <c r="F141" i="45"/>
  <c r="F137" i="45"/>
  <c r="F133" i="45"/>
  <c r="F129" i="45"/>
  <c r="F125" i="45"/>
  <c r="F121" i="45"/>
  <c r="F140" i="45"/>
  <c r="F136" i="45"/>
  <c r="F132" i="45"/>
  <c r="F128" i="45"/>
  <c r="F124" i="45"/>
  <c r="F116" i="45"/>
  <c r="E139" i="45"/>
  <c r="E135" i="45"/>
  <c r="E131" i="45"/>
  <c r="E127" i="45"/>
  <c r="E123" i="45"/>
  <c r="E119" i="45"/>
  <c r="E138" i="45"/>
  <c r="E134" i="45"/>
  <c r="E130" i="45"/>
  <c r="E126" i="45"/>
  <c r="E122" i="45"/>
  <c r="E118" i="45"/>
  <c r="E141" i="45"/>
  <c r="E137" i="45"/>
  <c r="E125" i="45"/>
  <c r="E121" i="45"/>
  <c r="E117" i="45"/>
  <c r="E140" i="45"/>
  <c r="E136" i="45"/>
  <c r="E132" i="45"/>
  <c r="E128" i="45"/>
  <c r="E124" i="45"/>
  <c r="E120" i="45"/>
  <c r="H139" i="45"/>
  <c r="H129" i="45"/>
  <c r="H140" i="45"/>
  <c r="H136" i="45"/>
  <c r="H132" i="45"/>
  <c r="H128" i="45"/>
  <c r="H124" i="45"/>
  <c r="H120" i="45"/>
  <c r="H116" i="45"/>
  <c r="H135" i="45"/>
  <c r="H131" i="45"/>
  <c r="H127" i="45"/>
  <c r="H123" i="45"/>
  <c r="H119" i="45"/>
  <c r="H115" i="45"/>
  <c r="H138" i="45"/>
  <c r="H134" i="45"/>
  <c r="H130" i="45"/>
  <c r="H126" i="45"/>
  <c r="H122" i="45"/>
  <c r="H118" i="45"/>
  <c r="H141" i="45"/>
  <c r="H137" i="45"/>
  <c r="H133" i="45"/>
  <c r="H125" i="45"/>
  <c r="H121" i="45"/>
  <c r="H117" i="45"/>
  <c r="D134" i="45"/>
  <c r="D141" i="45"/>
  <c r="D117" i="45"/>
  <c r="D120" i="45"/>
  <c r="D139" i="45"/>
  <c r="D138" i="45"/>
  <c r="D130" i="45"/>
  <c r="D126" i="45"/>
  <c r="D122" i="45"/>
  <c r="D118" i="45"/>
  <c r="D137" i="45"/>
  <c r="D129" i="45"/>
  <c r="D125" i="45"/>
  <c r="D121" i="45"/>
  <c r="D140" i="45"/>
  <c r="D136" i="45"/>
  <c r="D132" i="45"/>
  <c r="D124" i="45"/>
  <c r="D131" i="45"/>
  <c r="D127" i="45"/>
  <c r="D123" i="45"/>
  <c r="D119" i="45"/>
  <c r="J87" i="67"/>
  <c r="I87" i="67"/>
  <c r="H87" i="67"/>
  <c r="G87" i="67"/>
  <c r="F87" i="67"/>
  <c r="E87" i="67"/>
  <c r="D87" i="67"/>
  <c r="C87" i="67"/>
  <c r="B87" i="67"/>
  <c r="J86" i="67"/>
  <c r="I86" i="67"/>
  <c r="H86" i="67"/>
  <c r="G86" i="67"/>
  <c r="F86" i="67"/>
  <c r="E86" i="67"/>
  <c r="D86" i="67"/>
  <c r="C86" i="67"/>
  <c r="B86" i="67"/>
  <c r="J85" i="67"/>
  <c r="I85" i="67"/>
  <c r="H85" i="67"/>
  <c r="G85" i="67"/>
  <c r="F85" i="67"/>
  <c r="E85" i="67"/>
  <c r="D85" i="67"/>
  <c r="C85" i="67"/>
  <c r="B85" i="67"/>
  <c r="J84" i="67"/>
  <c r="I84" i="67"/>
  <c r="H84" i="67"/>
  <c r="G84" i="67"/>
  <c r="F84" i="67"/>
  <c r="E84" i="67"/>
  <c r="D84" i="67"/>
  <c r="C84" i="67"/>
  <c r="B84" i="67"/>
  <c r="J83" i="67"/>
  <c r="I83" i="67"/>
  <c r="H83" i="67"/>
  <c r="G83" i="67"/>
  <c r="F83" i="67"/>
  <c r="E83" i="67"/>
  <c r="D83" i="67"/>
  <c r="C83" i="67"/>
  <c r="B83" i="67"/>
  <c r="J82" i="67"/>
  <c r="I82" i="67"/>
  <c r="H82" i="67"/>
  <c r="G82" i="67"/>
  <c r="F82" i="67"/>
  <c r="E82" i="67"/>
  <c r="D82" i="67"/>
  <c r="C82" i="67"/>
  <c r="B82" i="67"/>
  <c r="J81" i="67"/>
  <c r="I81" i="67"/>
  <c r="H81" i="67"/>
  <c r="G81" i="67"/>
  <c r="F81" i="67"/>
  <c r="E81" i="67"/>
  <c r="D81" i="67"/>
  <c r="C81" i="67"/>
  <c r="B81" i="67"/>
  <c r="J80" i="67"/>
  <c r="I80" i="67"/>
  <c r="H80" i="67"/>
  <c r="G80" i="67"/>
  <c r="F80" i="67"/>
  <c r="E80" i="67"/>
  <c r="D80" i="67"/>
  <c r="C80" i="67"/>
  <c r="B80" i="67"/>
  <c r="J78" i="67"/>
  <c r="I78" i="67"/>
  <c r="H78" i="67"/>
  <c r="G78" i="67"/>
  <c r="F78" i="67"/>
  <c r="E78" i="67"/>
  <c r="D78" i="67"/>
  <c r="C78" i="67"/>
  <c r="B78" i="67"/>
  <c r="J77" i="67"/>
  <c r="I77" i="67"/>
  <c r="H77" i="67"/>
  <c r="G77" i="67"/>
  <c r="F77" i="67"/>
  <c r="E77" i="67"/>
  <c r="D77" i="67"/>
  <c r="C77" i="67"/>
  <c r="B77" i="67"/>
  <c r="J76" i="67"/>
  <c r="I76" i="67"/>
  <c r="H76" i="67"/>
  <c r="G76" i="67"/>
  <c r="F76" i="67"/>
  <c r="E76" i="67"/>
  <c r="D76" i="67"/>
  <c r="C76" i="67"/>
  <c r="B76" i="67"/>
  <c r="J75" i="67"/>
  <c r="I75" i="67"/>
  <c r="H75" i="67"/>
  <c r="G75" i="67"/>
  <c r="F75" i="67"/>
  <c r="E75" i="67"/>
  <c r="D75" i="67"/>
  <c r="C75" i="67"/>
  <c r="B75" i="67"/>
  <c r="J74" i="67"/>
  <c r="I74" i="67"/>
  <c r="H74" i="67"/>
  <c r="G74" i="67"/>
  <c r="F74" i="67"/>
  <c r="E74" i="67"/>
  <c r="D74" i="67"/>
  <c r="C74" i="67"/>
  <c r="J73" i="67"/>
  <c r="I73" i="67"/>
  <c r="H73" i="67"/>
  <c r="G73" i="67"/>
  <c r="F73" i="67"/>
  <c r="E73" i="67"/>
  <c r="D73" i="67"/>
  <c r="C73" i="67"/>
  <c r="B73" i="67"/>
  <c r="J72" i="67"/>
  <c r="I72" i="67"/>
  <c r="H72" i="67"/>
  <c r="G72" i="67"/>
  <c r="F72" i="67"/>
  <c r="E72" i="67"/>
  <c r="D72" i="67"/>
  <c r="C72" i="67"/>
  <c r="B72" i="67"/>
  <c r="J71" i="67"/>
  <c r="I71" i="67"/>
  <c r="H71" i="67"/>
  <c r="G71" i="67"/>
  <c r="F71" i="67"/>
  <c r="E71" i="67"/>
  <c r="D71" i="67"/>
  <c r="C71" i="67"/>
  <c r="B71" i="67"/>
  <c r="J70" i="67"/>
  <c r="I70" i="67"/>
  <c r="H70" i="67"/>
  <c r="G70" i="67"/>
  <c r="F70" i="67"/>
  <c r="E70" i="67"/>
  <c r="D70" i="67"/>
  <c r="C70" i="67"/>
  <c r="B70" i="67"/>
  <c r="J69" i="67"/>
  <c r="I69" i="67"/>
  <c r="H69" i="67"/>
  <c r="G69" i="67"/>
  <c r="F69" i="67"/>
  <c r="E69" i="67"/>
  <c r="D69" i="67"/>
  <c r="C69" i="67"/>
  <c r="B69" i="67"/>
  <c r="J68" i="67"/>
  <c r="I68" i="67"/>
  <c r="H68" i="67"/>
  <c r="G68" i="67"/>
  <c r="F68" i="67"/>
  <c r="E68" i="67"/>
  <c r="D68" i="67"/>
  <c r="C68" i="67"/>
  <c r="B68" i="67"/>
  <c r="J67" i="67"/>
  <c r="I67" i="67"/>
  <c r="H67" i="67"/>
  <c r="G67" i="67"/>
  <c r="F67" i="67"/>
  <c r="E67" i="67"/>
  <c r="D67" i="67"/>
  <c r="C67" i="67"/>
  <c r="B67" i="67"/>
  <c r="J66" i="67"/>
  <c r="I66" i="67"/>
  <c r="H66" i="67"/>
  <c r="G66" i="67"/>
  <c r="F66" i="67"/>
  <c r="E66" i="67"/>
  <c r="D66" i="67"/>
  <c r="C66" i="67"/>
  <c r="B66" i="67"/>
  <c r="J65" i="67"/>
  <c r="I65" i="67"/>
  <c r="H65" i="67"/>
  <c r="G65" i="67"/>
  <c r="F65" i="67"/>
  <c r="E65" i="67"/>
  <c r="D65" i="67"/>
  <c r="C65" i="67"/>
  <c r="B65" i="67"/>
  <c r="J64" i="67"/>
  <c r="I64" i="67"/>
  <c r="H64" i="67"/>
  <c r="G64" i="67"/>
  <c r="F64" i="67"/>
  <c r="E64" i="67"/>
  <c r="D64" i="67"/>
  <c r="C64" i="67"/>
  <c r="B64" i="67"/>
  <c r="J63" i="67"/>
  <c r="I63" i="67"/>
  <c r="H63" i="67"/>
  <c r="G63" i="67"/>
  <c r="F63" i="67"/>
  <c r="E63" i="67"/>
  <c r="D63" i="67"/>
  <c r="C63" i="67"/>
  <c r="B63" i="67"/>
  <c r="J62" i="67"/>
  <c r="I62" i="67"/>
  <c r="H62" i="67"/>
  <c r="G62" i="67"/>
  <c r="F62" i="67"/>
  <c r="E62" i="67"/>
  <c r="D62" i="67"/>
  <c r="C62" i="67"/>
  <c r="B62" i="67"/>
  <c r="G108" i="51" l="1"/>
  <c r="F87" i="51"/>
  <c r="E131" i="51"/>
  <c r="D135" i="51"/>
  <c r="H106" i="45"/>
  <c r="G87" i="45"/>
  <c r="I75" i="62"/>
  <c r="H88" i="62"/>
  <c r="I86" i="62"/>
  <c r="H86" i="62"/>
  <c r="I88" i="62"/>
  <c r="H87" i="62"/>
  <c r="H84" i="62"/>
  <c r="I82" i="62"/>
  <c r="H82" i="62"/>
  <c r="I84" i="62"/>
  <c r="H83" i="62"/>
  <c r="I79" i="62"/>
  <c r="H79" i="62"/>
  <c r="I78" i="62"/>
  <c r="H78" i="62"/>
  <c r="H75" i="62"/>
  <c r="H66" i="62"/>
  <c r="C88" i="62"/>
  <c r="B88" i="62"/>
  <c r="C87" i="62"/>
  <c r="B87" i="62"/>
  <c r="C86" i="62"/>
  <c r="B86" i="62"/>
  <c r="C85" i="62"/>
  <c r="B85" i="62"/>
  <c r="C84" i="62"/>
  <c r="B84" i="62"/>
  <c r="C83" i="62"/>
  <c r="B83" i="62"/>
  <c r="C82" i="62"/>
  <c r="B82" i="62"/>
  <c r="C81" i="62"/>
  <c r="B81" i="62"/>
  <c r="C79" i="62"/>
  <c r="B79" i="62"/>
  <c r="C78" i="62"/>
  <c r="B78" i="62"/>
  <c r="C77" i="62"/>
  <c r="B77" i="62"/>
  <c r="C76" i="62"/>
  <c r="B76" i="62"/>
  <c r="C75" i="62"/>
  <c r="C74" i="62"/>
  <c r="B74" i="62"/>
  <c r="C73" i="62"/>
  <c r="B73" i="62"/>
  <c r="C72" i="62"/>
  <c r="B72" i="62"/>
  <c r="C71" i="62"/>
  <c r="B71" i="62"/>
  <c r="C70" i="62"/>
  <c r="B70" i="62"/>
  <c r="C69" i="62"/>
  <c r="B69" i="62"/>
  <c r="C68" i="62"/>
  <c r="B68" i="62"/>
  <c r="C67" i="62"/>
  <c r="B67" i="62"/>
  <c r="C66" i="62"/>
  <c r="B66" i="62"/>
  <c r="C65" i="62"/>
  <c r="B65" i="62"/>
  <c r="C64" i="62"/>
  <c r="B64" i="62"/>
  <c r="C63" i="62"/>
  <c r="B63" i="62"/>
  <c r="J88" i="62"/>
  <c r="F88" i="62"/>
  <c r="E88" i="62"/>
  <c r="D88" i="62"/>
  <c r="J87" i="62"/>
  <c r="F87" i="62"/>
  <c r="E87" i="62"/>
  <c r="D87" i="62"/>
  <c r="J86" i="62"/>
  <c r="F86" i="62"/>
  <c r="E86" i="62"/>
  <c r="D86" i="62"/>
  <c r="J85" i="62"/>
  <c r="I85" i="62"/>
  <c r="H85" i="62"/>
  <c r="F85" i="62"/>
  <c r="E85" i="62"/>
  <c r="D85" i="62"/>
  <c r="J84" i="62"/>
  <c r="F84" i="62"/>
  <c r="E84" i="62"/>
  <c r="D84" i="62"/>
  <c r="J83" i="62"/>
  <c r="F83" i="62"/>
  <c r="E83" i="62"/>
  <c r="D83" i="62"/>
  <c r="J82" i="62"/>
  <c r="F82" i="62"/>
  <c r="E82" i="62"/>
  <c r="D82" i="62"/>
  <c r="J81" i="62"/>
  <c r="I81" i="62"/>
  <c r="H81" i="62"/>
  <c r="F81" i="62"/>
  <c r="E81" i="62"/>
  <c r="D81" i="62"/>
  <c r="J79" i="62"/>
  <c r="F79" i="62"/>
  <c r="E79" i="62"/>
  <c r="D79" i="62"/>
  <c r="J78" i="62"/>
  <c r="F78" i="62"/>
  <c r="E78" i="62"/>
  <c r="D78" i="62"/>
  <c r="J77" i="62"/>
  <c r="I77" i="62"/>
  <c r="H77" i="62"/>
  <c r="F77" i="62"/>
  <c r="E77" i="62"/>
  <c r="D77" i="62"/>
  <c r="J76" i="62"/>
  <c r="I76" i="62"/>
  <c r="H76" i="62"/>
  <c r="F76" i="62"/>
  <c r="E76" i="62"/>
  <c r="D76" i="62"/>
  <c r="J75" i="62"/>
  <c r="E75" i="62"/>
  <c r="D75" i="62"/>
  <c r="J74" i="62"/>
  <c r="I74" i="62"/>
  <c r="H74" i="62"/>
  <c r="F74" i="62"/>
  <c r="E74" i="62"/>
  <c r="D74" i="62"/>
  <c r="J73" i="62"/>
  <c r="I73" i="62"/>
  <c r="H73" i="62"/>
  <c r="F73" i="62"/>
  <c r="E73" i="62"/>
  <c r="D73" i="62"/>
  <c r="J72" i="62"/>
  <c r="I72" i="62"/>
  <c r="H72" i="62"/>
  <c r="F72" i="62"/>
  <c r="E72" i="62"/>
  <c r="D72" i="62"/>
  <c r="J71" i="62"/>
  <c r="I71" i="62"/>
  <c r="H71" i="62"/>
  <c r="F71" i="62"/>
  <c r="E71" i="62"/>
  <c r="D71" i="62"/>
  <c r="J70" i="62"/>
  <c r="I70" i="62"/>
  <c r="H70" i="62"/>
  <c r="F70" i="62"/>
  <c r="E70" i="62"/>
  <c r="D70" i="62"/>
  <c r="J69" i="62"/>
  <c r="I69" i="62"/>
  <c r="H69" i="62"/>
  <c r="F69" i="62"/>
  <c r="E69" i="62"/>
  <c r="D69" i="62"/>
  <c r="J68" i="62"/>
  <c r="F68" i="62"/>
  <c r="E68" i="62"/>
  <c r="D68" i="62"/>
  <c r="J67" i="62"/>
  <c r="H67" i="62"/>
  <c r="F67" i="62"/>
  <c r="E67" i="62"/>
  <c r="D67" i="62"/>
  <c r="J66" i="62"/>
  <c r="F66" i="62"/>
  <c r="E66" i="62"/>
  <c r="D66" i="62"/>
  <c r="J65" i="62"/>
  <c r="F65" i="62"/>
  <c r="E65" i="62"/>
  <c r="D65" i="62"/>
  <c r="J64" i="62"/>
  <c r="F64" i="62"/>
  <c r="E64" i="62"/>
  <c r="D64" i="62"/>
  <c r="J63" i="62"/>
  <c r="H63" i="62"/>
  <c r="F63" i="62"/>
  <c r="E63" i="62"/>
  <c r="D63" i="62"/>
  <c r="D88" i="64"/>
  <c r="D87" i="64"/>
  <c r="D86" i="64"/>
  <c r="D85" i="64"/>
  <c r="D84" i="64"/>
  <c r="D83" i="64"/>
  <c r="D82" i="64"/>
  <c r="D81" i="64"/>
  <c r="D79" i="64"/>
  <c r="D78" i="64"/>
  <c r="D77" i="64"/>
  <c r="D76" i="64"/>
  <c r="D75" i="64"/>
  <c r="D74" i="64"/>
  <c r="D73" i="64"/>
  <c r="D72" i="64"/>
  <c r="D71" i="64"/>
  <c r="D70" i="64"/>
  <c r="D69" i="64"/>
  <c r="D68" i="64"/>
  <c r="D67" i="64"/>
  <c r="D66" i="64"/>
  <c r="D65" i="64"/>
  <c r="D64" i="64"/>
  <c r="D63" i="64"/>
  <c r="J88" i="64"/>
  <c r="I88" i="64"/>
  <c r="H88" i="64"/>
  <c r="G88" i="64"/>
  <c r="F88" i="64"/>
  <c r="E88" i="64"/>
  <c r="J87" i="64"/>
  <c r="I87" i="64"/>
  <c r="H87" i="64"/>
  <c r="G87" i="64"/>
  <c r="F87" i="64"/>
  <c r="E87" i="64"/>
  <c r="J86" i="64"/>
  <c r="I86" i="64"/>
  <c r="H86" i="64"/>
  <c r="G86" i="64"/>
  <c r="F86" i="64"/>
  <c r="E86" i="64"/>
  <c r="J85" i="64"/>
  <c r="I85" i="64"/>
  <c r="H85" i="64"/>
  <c r="G85" i="64"/>
  <c r="F85" i="64"/>
  <c r="E85" i="64"/>
  <c r="J84" i="64"/>
  <c r="I84" i="64"/>
  <c r="H84" i="64"/>
  <c r="G84" i="64"/>
  <c r="F84" i="64"/>
  <c r="E84" i="64"/>
  <c r="J83" i="64"/>
  <c r="I83" i="64"/>
  <c r="H83" i="64"/>
  <c r="G83" i="64"/>
  <c r="F83" i="64"/>
  <c r="E83" i="64"/>
  <c r="J82" i="64"/>
  <c r="I82" i="64"/>
  <c r="H82" i="64"/>
  <c r="G82" i="64"/>
  <c r="F82" i="64"/>
  <c r="E82" i="64"/>
  <c r="J81" i="64"/>
  <c r="I81" i="64"/>
  <c r="H81" i="64"/>
  <c r="G81" i="64"/>
  <c r="F81" i="64"/>
  <c r="E81" i="64"/>
  <c r="J79" i="64"/>
  <c r="I79" i="64"/>
  <c r="H79" i="64"/>
  <c r="G79" i="64"/>
  <c r="F79" i="64"/>
  <c r="E79" i="64"/>
  <c r="J78" i="64"/>
  <c r="I78" i="64"/>
  <c r="H78" i="64"/>
  <c r="G78" i="64"/>
  <c r="F78" i="64"/>
  <c r="E78" i="64"/>
  <c r="J77" i="64"/>
  <c r="I77" i="64"/>
  <c r="H77" i="64"/>
  <c r="G77" i="64"/>
  <c r="F77" i="64"/>
  <c r="E77" i="64"/>
  <c r="J76" i="64"/>
  <c r="I76" i="64"/>
  <c r="H76" i="64"/>
  <c r="G76" i="64"/>
  <c r="F76" i="64"/>
  <c r="E76" i="64"/>
  <c r="J75" i="64"/>
  <c r="I75" i="64"/>
  <c r="H75" i="64"/>
  <c r="F75" i="64"/>
  <c r="E75" i="64"/>
  <c r="J74" i="64"/>
  <c r="I74" i="64"/>
  <c r="H74" i="64"/>
  <c r="G74" i="64"/>
  <c r="F74" i="64"/>
  <c r="E74" i="64"/>
  <c r="J73" i="64"/>
  <c r="I73" i="64"/>
  <c r="H73" i="64"/>
  <c r="G73" i="64"/>
  <c r="F73" i="64"/>
  <c r="E73" i="64"/>
  <c r="J72" i="64"/>
  <c r="I72" i="64"/>
  <c r="H72" i="64"/>
  <c r="G72" i="64"/>
  <c r="F72" i="64"/>
  <c r="E72" i="64"/>
  <c r="J71" i="64"/>
  <c r="I71" i="64"/>
  <c r="H71" i="64"/>
  <c r="G71" i="64"/>
  <c r="F71" i="64"/>
  <c r="E71" i="64"/>
  <c r="J70" i="64"/>
  <c r="I70" i="64"/>
  <c r="H70" i="64"/>
  <c r="G70" i="64"/>
  <c r="F70" i="64"/>
  <c r="E70" i="64"/>
  <c r="J69" i="64"/>
  <c r="I69" i="64"/>
  <c r="H69" i="64"/>
  <c r="G69" i="64"/>
  <c r="F69" i="64"/>
  <c r="E69" i="64"/>
  <c r="J68" i="64"/>
  <c r="I68" i="64"/>
  <c r="H68" i="64"/>
  <c r="G68" i="64"/>
  <c r="F68" i="64"/>
  <c r="E68" i="64"/>
  <c r="J67" i="64"/>
  <c r="I67" i="64"/>
  <c r="H67" i="64"/>
  <c r="G67" i="64"/>
  <c r="F67" i="64"/>
  <c r="E67" i="64"/>
  <c r="J66" i="64"/>
  <c r="I66" i="64"/>
  <c r="H66" i="64"/>
  <c r="G66" i="64"/>
  <c r="F66" i="64"/>
  <c r="E66" i="64"/>
  <c r="J65" i="64"/>
  <c r="I65" i="64"/>
  <c r="H65" i="64"/>
  <c r="G65" i="64"/>
  <c r="F65" i="64"/>
  <c r="E65" i="64"/>
  <c r="J64" i="64"/>
  <c r="I64" i="64"/>
  <c r="H64" i="64"/>
  <c r="G64" i="64"/>
  <c r="F64" i="64"/>
  <c r="E64" i="64"/>
  <c r="J63" i="64"/>
  <c r="I63" i="64"/>
  <c r="H63" i="64"/>
  <c r="G63" i="64"/>
  <c r="F63" i="64"/>
  <c r="E63" i="64"/>
  <c r="J89" i="55"/>
  <c r="I89" i="55"/>
  <c r="H89" i="55"/>
  <c r="G89" i="55"/>
  <c r="F89" i="55"/>
  <c r="E89" i="55"/>
  <c r="J88" i="55"/>
  <c r="I88" i="55"/>
  <c r="H88" i="55"/>
  <c r="G88" i="55"/>
  <c r="F88" i="55"/>
  <c r="E88" i="55"/>
  <c r="J87" i="55"/>
  <c r="I87" i="55"/>
  <c r="H87" i="55"/>
  <c r="G87" i="55"/>
  <c r="F87" i="55"/>
  <c r="E87" i="55"/>
  <c r="J86" i="55"/>
  <c r="I86" i="55"/>
  <c r="H86" i="55"/>
  <c r="G86" i="55"/>
  <c r="F86" i="55"/>
  <c r="E86" i="55"/>
  <c r="J85" i="55"/>
  <c r="I85" i="55"/>
  <c r="H85" i="55"/>
  <c r="G85" i="55"/>
  <c r="F85" i="55"/>
  <c r="E85" i="55"/>
  <c r="J84" i="55"/>
  <c r="I84" i="55"/>
  <c r="H84" i="55"/>
  <c r="G84" i="55"/>
  <c r="F84" i="55"/>
  <c r="E84" i="55"/>
  <c r="J83" i="55"/>
  <c r="I83" i="55"/>
  <c r="H83" i="55"/>
  <c r="G83" i="55"/>
  <c r="F83" i="55"/>
  <c r="E83" i="55"/>
  <c r="J82" i="55"/>
  <c r="I82" i="55"/>
  <c r="H82" i="55"/>
  <c r="G82" i="55"/>
  <c r="F82" i="55"/>
  <c r="E82" i="55"/>
  <c r="J80" i="55"/>
  <c r="I80" i="55"/>
  <c r="H80" i="55"/>
  <c r="G80" i="55"/>
  <c r="F80" i="55"/>
  <c r="E80" i="55"/>
  <c r="J79" i="55"/>
  <c r="I79" i="55"/>
  <c r="H79" i="55"/>
  <c r="G79" i="55"/>
  <c r="F79" i="55"/>
  <c r="E79" i="55"/>
  <c r="J78" i="55"/>
  <c r="I78" i="55"/>
  <c r="H78" i="55"/>
  <c r="G78" i="55"/>
  <c r="F78" i="55"/>
  <c r="E78" i="55"/>
  <c r="J77" i="55"/>
  <c r="I77" i="55"/>
  <c r="H77" i="55"/>
  <c r="G77" i="55"/>
  <c r="F77" i="55"/>
  <c r="E77" i="55"/>
  <c r="J76" i="55"/>
  <c r="I76" i="55"/>
  <c r="H76" i="55"/>
  <c r="G76" i="55"/>
  <c r="F76" i="55"/>
  <c r="E76" i="55"/>
  <c r="J75" i="55"/>
  <c r="I75" i="55"/>
  <c r="H75" i="55"/>
  <c r="G75" i="55"/>
  <c r="F75" i="55"/>
  <c r="E75" i="55"/>
  <c r="J74" i="55"/>
  <c r="I74" i="55"/>
  <c r="H74" i="55"/>
  <c r="G74" i="55"/>
  <c r="F74" i="55"/>
  <c r="E74" i="55"/>
  <c r="J73" i="55"/>
  <c r="I73" i="55"/>
  <c r="H73" i="55"/>
  <c r="G73" i="55"/>
  <c r="F73" i="55"/>
  <c r="E73" i="55"/>
  <c r="J72" i="55"/>
  <c r="I72" i="55"/>
  <c r="H72" i="55"/>
  <c r="G72" i="55"/>
  <c r="F72" i="55"/>
  <c r="E72" i="55"/>
  <c r="J71" i="55"/>
  <c r="I71" i="55"/>
  <c r="H71" i="55"/>
  <c r="G71" i="55"/>
  <c r="F71" i="55"/>
  <c r="E71" i="55"/>
  <c r="J70" i="55"/>
  <c r="I70" i="55"/>
  <c r="H70" i="55"/>
  <c r="G70" i="55"/>
  <c r="F70" i="55"/>
  <c r="E70" i="55"/>
  <c r="J69" i="55"/>
  <c r="I69" i="55"/>
  <c r="H69" i="55"/>
  <c r="G69" i="55"/>
  <c r="F69" i="55"/>
  <c r="E69" i="55"/>
  <c r="J68" i="55"/>
  <c r="I68" i="55"/>
  <c r="H68" i="55"/>
  <c r="G68" i="55"/>
  <c r="F68" i="55"/>
  <c r="E68" i="55"/>
  <c r="J67" i="55"/>
  <c r="I67" i="55"/>
  <c r="H67" i="55"/>
  <c r="G67" i="55"/>
  <c r="F67" i="55"/>
  <c r="E67" i="55"/>
  <c r="J66" i="55"/>
  <c r="I66" i="55"/>
  <c r="H66" i="55"/>
  <c r="G66" i="55"/>
  <c r="F66" i="55"/>
  <c r="E66" i="55"/>
  <c r="J65" i="55"/>
  <c r="I65" i="55"/>
  <c r="H65" i="55"/>
  <c r="G65" i="55"/>
  <c r="F65" i="55"/>
  <c r="E65" i="55"/>
  <c r="J64" i="55"/>
  <c r="I64" i="55"/>
  <c r="H64" i="55"/>
  <c r="G64" i="55"/>
  <c r="F64" i="55"/>
  <c r="E64" i="55"/>
  <c r="F127" i="46"/>
  <c r="F126" i="46"/>
  <c r="F125" i="46"/>
  <c r="F124" i="46"/>
  <c r="F123" i="46"/>
  <c r="F122" i="46"/>
  <c r="F121" i="46"/>
  <c r="F120" i="46"/>
  <c r="F119" i="46"/>
  <c r="F118" i="46"/>
  <c r="F117" i="46"/>
  <c r="E117" i="46"/>
  <c r="F116" i="46"/>
  <c r="F115" i="46"/>
  <c r="F114" i="46"/>
  <c r="F113" i="46"/>
  <c r="F112" i="46"/>
  <c r="F111" i="46"/>
  <c r="F110" i="46"/>
  <c r="F109" i="46"/>
  <c r="F108" i="46"/>
  <c r="E108" i="46"/>
  <c r="F107" i="46"/>
  <c r="F106" i="46"/>
  <c r="F105" i="46"/>
  <c r="E105" i="46"/>
  <c r="F104" i="46"/>
  <c r="F103" i="46"/>
  <c r="F102" i="46"/>
  <c r="F101" i="46"/>
  <c r="F100" i="46"/>
  <c r="F99" i="46"/>
  <c r="F98" i="46"/>
  <c r="F97" i="46"/>
  <c r="F96" i="46"/>
  <c r="F95" i="46"/>
  <c r="F94" i="46"/>
  <c r="F93" i="46"/>
  <c r="F92" i="46"/>
  <c r="F91" i="46"/>
  <c r="H90" i="46"/>
  <c r="F90" i="46"/>
  <c r="E90" i="46"/>
  <c r="F89" i="46"/>
  <c r="E89" i="46"/>
  <c r="H88" i="46"/>
  <c r="F88" i="46"/>
  <c r="E88" i="46"/>
  <c r="H87" i="46"/>
  <c r="F87" i="46"/>
  <c r="F86" i="46"/>
  <c r="E86" i="46"/>
  <c r="H85" i="46"/>
  <c r="F85" i="46"/>
  <c r="F84" i="46"/>
  <c r="H83" i="46"/>
  <c r="F83" i="46"/>
  <c r="E83" i="46"/>
  <c r="H82" i="46"/>
  <c r="F82" i="46"/>
  <c r="F81" i="46"/>
  <c r="E81" i="46"/>
  <c r="H80" i="46"/>
  <c r="F80" i="46"/>
  <c r="H79" i="46"/>
  <c r="F79" i="46"/>
  <c r="E79" i="46"/>
  <c r="H78" i="46"/>
  <c r="F78" i="46"/>
  <c r="E78" i="46"/>
  <c r="F77" i="46"/>
  <c r="F76" i="46"/>
  <c r="F75" i="46"/>
  <c r="I127" i="46"/>
  <c r="H127" i="46"/>
  <c r="G127" i="46"/>
  <c r="E127" i="46"/>
  <c r="D127" i="46"/>
  <c r="C114" i="46"/>
  <c r="B127" i="46"/>
  <c r="F128" i="47"/>
  <c r="F127" i="47"/>
  <c r="F126" i="47"/>
  <c r="F125" i="47"/>
  <c r="F124" i="47"/>
  <c r="F123" i="47"/>
  <c r="F122" i="47"/>
  <c r="F121" i="47"/>
  <c r="F120" i="47"/>
  <c r="F119" i="47"/>
  <c r="F118" i="47"/>
  <c r="F117" i="47"/>
  <c r="F116" i="47"/>
  <c r="F115" i="47"/>
  <c r="H114" i="47"/>
  <c r="F114" i="47"/>
  <c r="F113" i="47"/>
  <c r="H112" i="47"/>
  <c r="F112" i="47"/>
  <c r="B112" i="47"/>
  <c r="F111" i="47"/>
  <c r="F110" i="47"/>
  <c r="F109" i="47"/>
  <c r="F108" i="47"/>
  <c r="F107" i="47"/>
  <c r="H106" i="47"/>
  <c r="F106" i="47"/>
  <c r="F105" i="47"/>
  <c r="F104" i="47"/>
  <c r="B104" i="47"/>
  <c r="F103" i="47"/>
  <c r="F102" i="47"/>
  <c r="F101" i="47"/>
  <c r="F100" i="47"/>
  <c r="F99" i="47"/>
  <c r="F98" i="47"/>
  <c r="F97" i="47"/>
  <c r="B97" i="47"/>
  <c r="F96" i="47"/>
  <c r="F95" i="47"/>
  <c r="F94" i="47"/>
  <c r="F93" i="47"/>
  <c r="F92" i="47"/>
  <c r="B92" i="47"/>
  <c r="H91" i="47"/>
  <c r="F91" i="47"/>
  <c r="F90" i="47"/>
  <c r="H89" i="47"/>
  <c r="F89" i="47"/>
  <c r="F88" i="47"/>
  <c r="B88" i="47"/>
  <c r="H87" i="47"/>
  <c r="F87" i="47"/>
  <c r="F86" i="47"/>
  <c r="H85" i="47"/>
  <c r="F85" i="47"/>
  <c r="B85" i="47"/>
  <c r="F84" i="47"/>
  <c r="B84" i="47"/>
  <c r="H83" i="47"/>
  <c r="F83" i="47"/>
  <c r="F82" i="47"/>
  <c r="H81" i="47"/>
  <c r="F81" i="47"/>
  <c r="B81" i="47"/>
  <c r="F80" i="47"/>
  <c r="H79" i="47"/>
  <c r="F79" i="47"/>
  <c r="F78" i="47"/>
  <c r="B78" i="47"/>
  <c r="F77" i="47"/>
  <c r="F76" i="47"/>
  <c r="I128" i="47"/>
  <c r="H128" i="47"/>
  <c r="G107" i="47"/>
  <c r="E92" i="47"/>
  <c r="D77" i="47"/>
  <c r="C128" i="47"/>
  <c r="B128" i="47"/>
  <c r="F127" i="44"/>
  <c r="F126" i="44"/>
  <c r="F125" i="44"/>
  <c r="F124" i="44"/>
  <c r="F123" i="44"/>
  <c r="F122" i="44"/>
  <c r="F121" i="44"/>
  <c r="F120" i="44"/>
  <c r="F119" i="44"/>
  <c r="F118" i="44"/>
  <c r="F117" i="44"/>
  <c r="E117" i="44"/>
  <c r="F116" i="44"/>
  <c r="F115" i="44"/>
  <c r="F114" i="44"/>
  <c r="F113" i="44"/>
  <c r="H112" i="44"/>
  <c r="F112" i="44"/>
  <c r="F111" i="44"/>
  <c r="E111" i="44"/>
  <c r="F110" i="44"/>
  <c r="F109" i="44"/>
  <c r="F108" i="44"/>
  <c r="F107" i="44"/>
  <c r="F106" i="44"/>
  <c r="F105" i="44"/>
  <c r="D105" i="44"/>
  <c r="F104" i="44"/>
  <c r="F103" i="44"/>
  <c r="F102" i="44"/>
  <c r="F101" i="44"/>
  <c r="F100" i="44"/>
  <c r="F99" i="44"/>
  <c r="F98" i="44"/>
  <c r="F97" i="44"/>
  <c r="F96" i="44"/>
  <c r="E96" i="44"/>
  <c r="F95" i="44"/>
  <c r="F94" i="44"/>
  <c r="F93" i="44"/>
  <c r="F92" i="44"/>
  <c r="F91" i="44"/>
  <c r="F90" i="44"/>
  <c r="E90" i="44"/>
  <c r="H89" i="44"/>
  <c r="F89" i="44"/>
  <c r="E89" i="44"/>
  <c r="H88" i="44"/>
  <c r="F88" i="44"/>
  <c r="E88" i="44"/>
  <c r="F87" i="44"/>
  <c r="E87" i="44"/>
  <c r="H86" i="44"/>
  <c r="F86" i="44"/>
  <c r="E86" i="44"/>
  <c r="F85" i="44"/>
  <c r="E85" i="44"/>
  <c r="F84" i="44"/>
  <c r="E84" i="44"/>
  <c r="H83" i="44"/>
  <c r="F83" i="44"/>
  <c r="E83" i="44"/>
  <c r="F82" i="44"/>
  <c r="E82" i="44"/>
  <c r="H81" i="44"/>
  <c r="F81" i="44"/>
  <c r="E81" i="44"/>
  <c r="F80" i="44"/>
  <c r="E80" i="44"/>
  <c r="H79" i="44"/>
  <c r="F79" i="44"/>
  <c r="E79" i="44"/>
  <c r="H78" i="44"/>
  <c r="F78" i="44"/>
  <c r="E78" i="44"/>
  <c r="D78" i="44"/>
  <c r="F77" i="44"/>
  <c r="B77" i="44"/>
  <c r="F76" i="44"/>
  <c r="F75" i="44"/>
  <c r="I127" i="44"/>
  <c r="D127" i="44"/>
  <c r="C127" i="44"/>
  <c r="B110" i="44"/>
  <c r="E133" i="53"/>
  <c r="F125" i="53"/>
  <c r="G121" i="53"/>
  <c r="F121" i="53"/>
  <c r="E119" i="53"/>
  <c r="E107" i="53"/>
  <c r="E104" i="53"/>
  <c r="H102" i="53"/>
  <c r="E97" i="53"/>
  <c r="E93" i="53"/>
  <c r="F91" i="53"/>
  <c r="E88" i="53"/>
  <c r="F85" i="53"/>
  <c r="E85" i="53"/>
  <c r="F83" i="53"/>
  <c r="E83" i="53"/>
  <c r="E79" i="53"/>
  <c r="D132" i="53"/>
  <c r="C133" i="53"/>
  <c r="I123" i="49"/>
  <c r="C106" i="49"/>
  <c r="C97" i="49"/>
  <c r="I96" i="49"/>
  <c r="H92" i="49"/>
  <c r="F92" i="49"/>
  <c r="C91" i="49"/>
  <c r="C90" i="49"/>
  <c r="F85" i="49"/>
  <c r="F84" i="49"/>
  <c r="D129" i="49"/>
  <c r="C134" i="49"/>
  <c r="C121" i="50"/>
  <c r="C120" i="50"/>
  <c r="C114" i="50"/>
  <c r="C113" i="50"/>
  <c r="C112" i="50"/>
  <c r="C106" i="50"/>
  <c r="C105" i="50"/>
  <c r="C98" i="50"/>
  <c r="C97" i="50"/>
  <c r="C96" i="50"/>
  <c r="C95" i="50"/>
  <c r="C90" i="50"/>
  <c r="C89" i="50"/>
  <c r="C88" i="50"/>
  <c r="C81" i="50"/>
  <c r="C80" i="50"/>
  <c r="I108" i="50"/>
  <c r="G99" i="50"/>
  <c r="E94" i="50"/>
  <c r="D94" i="50"/>
  <c r="G140" i="51"/>
  <c r="G137" i="51"/>
  <c r="D133" i="51"/>
  <c r="G132" i="51"/>
  <c r="G123" i="51"/>
  <c r="G120" i="51"/>
  <c r="G116" i="51"/>
  <c r="E116" i="51"/>
  <c r="G114" i="51"/>
  <c r="D112" i="51"/>
  <c r="D110" i="51"/>
  <c r="G109" i="51"/>
  <c r="G105" i="51"/>
  <c r="G104" i="51"/>
  <c r="G101" i="51"/>
  <c r="D101" i="51"/>
  <c r="D95" i="51"/>
  <c r="D92" i="51"/>
  <c r="G89" i="51"/>
  <c r="G86" i="51"/>
  <c r="D86" i="51"/>
  <c r="D85" i="51"/>
  <c r="G84" i="51"/>
  <c r="D141" i="51"/>
  <c r="F108" i="52"/>
  <c r="E108" i="52"/>
  <c r="D102" i="52"/>
  <c r="F99" i="52"/>
  <c r="E97" i="52"/>
  <c r="E95" i="52"/>
  <c r="F92" i="52"/>
  <c r="D92" i="52"/>
  <c r="F89" i="52"/>
  <c r="E89" i="52"/>
  <c r="D89" i="52"/>
  <c r="F87" i="52"/>
  <c r="E87" i="52"/>
  <c r="D87" i="52"/>
  <c r="F85" i="52"/>
  <c r="E113" i="45"/>
  <c r="D112" i="45"/>
  <c r="D110" i="45"/>
  <c r="D101" i="45"/>
  <c r="D99" i="45"/>
  <c r="E98" i="45"/>
  <c r="D95" i="45"/>
  <c r="D92" i="45"/>
  <c r="D91" i="45"/>
  <c r="G88" i="45"/>
  <c r="D88" i="45"/>
  <c r="E86" i="45"/>
  <c r="D86" i="45"/>
  <c r="D85" i="45"/>
  <c r="I89" i="45"/>
  <c r="E122" i="46" l="1"/>
  <c r="E97" i="46"/>
  <c r="E94" i="46"/>
  <c r="E104" i="46"/>
  <c r="H126" i="46"/>
  <c r="E116" i="46"/>
  <c r="E75" i="46"/>
  <c r="E76" i="46"/>
  <c r="E101" i="46"/>
  <c r="E119" i="46"/>
  <c r="B103" i="46"/>
  <c r="H106" i="46"/>
  <c r="H100" i="46"/>
  <c r="E126" i="46"/>
  <c r="H103" i="46"/>
  <c r="E113" i="46"/>
  <c r="E107" i="46"/>
  <c r="H112" i="46"/>
  <c r="H115" i="47"/>
  <c r="B103" i="47"/>
  <c r="H107" i="47"/>
  <c r="B80" i="47"/>
  <c r="B100" i="47"/>
  <c r="B114" i="47"/>
  <c r="B109" i="47"/>
  <c r="B99" i="47"/>
  <c r="B77" i="47"/>
  <c r="B96" i="47"/>
  <c r="B83" i="47"/>
  <c r="B86" i="47"/>
  <c r="B90" i="47"/>
  <c r="H113" i="47"/>
  <c r="B82" i="47"/>
  <c r="B93" i="47"/>
  <c r="B108" i="47"/>
  <c r="E105" i="44"/>
  <c r="H114" i="44"/>
  <c r="E113" i="44"/>
  <c r="H105" i="44"/>
  <c r="E112" i="44"/>
  <c r="B82" i="44"/>
  <c r="B122" i="44"/>
  <c r="B84" i="44"/>
  <c r="B126" i="44"/>
  <c r="B108" i="44"/>
  <c r="H82" i="44"/>
  <c r="H87" i="44"/>
  <c r="H113" i="44"/>
  <c r="H117" i="44"/>
  <c r="H84" i="44"/>
  <c r="B96" i="44"/>
  <c r="E106" i="44"/>
  <c r="E123" i="44"/>
  <c r="H85" i="44"/>
  <c r="H96" i="44"/>
  <c r="B112" i="44"/>
  <c r="H80" i="44"/>
  <c r="H90" i="44"/>
  <c r="H106" i="44"/>
  <c r="H111" i="44"/>
  <c r="E114" i="44"/>
  <c r="H123" i="44"/>
  <c r="D119" i="53"/>
  <c r="E80" i="53"/>
  <c r="E89" i="53"/>
  <c r="F97" i="53"/>
  <c r="E111" i="53"/>
  <c r="E102" i="53"/>
  <c r="E114" i="53"/>
  <c r="E132" i="53"/>
  <c r="D97" i="53"/>
  <c r="D77" i="53"/>
  <c r="D81" i="53"/>
  <c r="G89" i="53"/>
  <c r="D102" i="53"/>
  <c r="G113" i="53"/>
  <c r="E127" i="53"/>
  <c r="D79" i="53"/>
  <c r="D107" i="53"/>
  <c r="D94" i="53"/>
  <c r="F80" i="53"/>
  <c r="F89" i="53"/>
  <c r="E98" i="53"/>
  <c r="F113" i="53"/>
  <c r="D127" i="53"/>
  <c r="I91" i="53"/>
  <c r="H106" i="53"/>
  <c r="H82" i="53"/>
  <c r="H91" i="53"/>
  <c r="G106" i="53"/>
  <c r="F87" i="53"/>
  <c r="E77" i="53"/>
  <c r="E81" i="53"/>
  <c r="D90" i="53"/>
  <c r="E94" i="53"/>
  <c r="E99" i="53"/>
  <c r="F104" i="53"/>
  <c r="F108" i="53"/>
  <c r="F114" i="53"/>
  <c r="E122" i="53"/>
  <c r="G82" i="53"/>
  <c r="F96" i="53"/>
  <c r="E101" i="53"/>
  <c r="E106" i="53"/>
  <c r="D111" i="53"/>
  <c r="E118" i="53"/>
  <c r="H78" i="53"/>
  <c r="E82" i="53"/>
  <c r="E87" i="53"/>
  <c r="E91" i="53"/>
  <c r="E96" i="53"/>
  <c r="H99" i="53"/>
  <c r="E105" i="53"/>
  <c r="E110" i="53"/>
  <c r="F116" i="53"/>
  <c r="E125" i="53"/>
  <c r="E78" i="53"/>
  <c r="D82" i="53"/>
  <c r="H85" i="53"/>
  <c r="E90" i="53"/>
  <c r="H94" i="53"/>
  <c r="F99" i="53"/>
  <c r="D105" i="53"/>
  <c r="E109" i="53"/>
  <c r="E115" i="53"/>
  <c r="G122" i="53"/>
  <c r="C83" i="49"/>
  <c r="D124" i="49"/>
  <c r="C114" i="49"/>
  <c r="C82" i="49"/>
  <c r="I113" i="49"/>
  <c r="I121" i="49"/>
  <c r="C89" i="49"/>
  <c r="C107" i="49"/>
  <c r="C81" i="49"/>
  <c r="D88" i="49"/>
  <c r="D94" i="49"/>
  <c r="C105" i="49"/>
  <c r="C113" i="49"/>
  <c r="C122" i="49"/>
  <c r="D80" i="49"/>
  <c r="D86" i="49"/>
  <c r="D102" i="49"/>
  <c r="F110" i="49"/>
  <c r="D78" i="49"/>
  <c r="D83" i="49"/>
  <c r="C98" i="49"/>
  <c r="D107" i="49"/>
  <c r="C115" i="49"/>
  <c r="I127" i="49"/>
  <c r="D99" i="49"/>
  <c r="D110" i="49"/>
  <c r="C121" i="49"/>
  <c r="D92" i="49"/>
  <c r="C99" i="49"/>
  <c r="F108" i="49"/>
  <c r="D118" i="49"/>
  <c r="D84" i="49"/>
  <c r="D91" i="49"/>
  <c r="D98" i="49"/>
  <c r="E107" i="49"/>
  <c r="E115" i="49"/>
  <c r="C129" i="49"/>
  <c r="C82" i="50"/>
  <c r="C104" i="50"/>
  <c r="C122" i="50"/>
  <c r="C128" i="50"/>
  <c r="C84" i="50"/>
  <c r="C92" i="50"/>
  <c r="C100" i="50"/>
  <c r="C108" i="50"/>
  <c r="C116" i="50"/>
  <c r="C124" i="50"/>
  <c r="C83" i="50"/>
  <c r="C91" i="50"/>
  <c r="C99" i="50"/>
  <c r="C107" i="50"/>
  <c r="C115" i="50"/>
  <c r="C123" i="50"/>
  <c r="C78" i="50"/>
  <c r="C86" i="50"/>
  <c r="C94" i="50"/>
  <c r="C102" i="50"/>
  <c r="C110" i="50"/>
  <c r="C118" i="50"/>
  <c r="C126" i="50"/>
  <c r="C79" i="50"/>
  <c r="C87" i="50"/>
  <c r="C103" i="50"/>
  <c r="C111" i="50"/>
  <c r="C119" i="50"/>
  <c r="C127" i="50"/>
  <c r="C133" i="50"/>
  <c r="C77" i="50"/>
  <c r="C85" i="50"/>
  <c r="C93" i="50"/>
  <c r="C101" i="50"/>
  <c r="C109" i="50"/>
  <c r="C117" i="50"/>
  <c r="C125" i="50"/>
  <c r="E128" i="51"/>
  <c r="E127" i="51"/>
  <c r="D109" i="51"/>
  <c r="D138" i="51"/>
  <c r="E120" i="51"/>
  <c r="F98" i="51"/>
  <c r="F140" i="51"/>
  <c r="F84" i="51"/>
  <c r="F95" i="51"/>
  <c r="F114" i="51"/>
  <c r="F118" i="51"/>
  <c r="E84" i="51"/>
  <c r="E87" i="51"/>
  <c r="E95" i="51"/>
  <c r="F108" i="51"/>
  <c r="D114" i="51"/>
  <c r="E118" i="51"/>
  <c r="D127" i="51"/>
  <c r="D84" i="51"/>
  <c r="D87" i="51"/>
  <c r="F112" i="51"/>
  <c r="D118" i="51"/>
  <c r="E135" i="51"/>
  <c r="F82" i="51"/>
  <c r="F92" i="51"/>
  <c r="E112" i="51"/>
  <c r="D117" i="51"/>
  <c r="F123" i="51"/>
  <c r="F134" i="51"/>
  <c r="F86" i="51"/>
  <c r="E92" i="51"/>
  <c r="F104" i="51"/>
  <c r="E111" i="51"/>
  <c r="F116" i="51"/>
  <c r="F90" i="51"/>
  <c r="F120" i="51"/>
  <c r="F132" i="51"/>
  <c r="D123" i="51"/>
  <c r="E141" i="51"/>
  <c r="D104" i="45"/>
  <c r="H91" i="45"/>
  <c r="H98" i="45"/>
  <c r="G114" i="45"/>
  <c r="D84" i="45"/>
  <c r="D114" i="45"/>
  <c r="E91" i="45"/>
  <c r="G95" i="45"/>
  <c r="G102" i="45"/>
  <c r="G86" i="45"/>
  <c r="G101" i="45"/>
  <c r="G92" i="45"/>
  <c r="G112" i="45"/>
  <c r="G85" i="45"/>
  <c r="G110" i="45"/>
  <c r="G98" i="45"/>
  <c r="G106" i="45"/>
  <c r="G99" i="45"/>
  <c r="G91" i="45"/>
  <c r="D108" i="45"/>
  <c r="D96" i="45"/>
  <c r="D100" i="45"/>
  <c r="H101" i="51"/>
  <c r="E119" i="51"/>
  <c r="E126" i="51"/>
  <c r="E82" i="51"/>
  <c r="E114" i="51"/>
  <c r="E140" i="51"/>
  <c r="E123" i="51"/>
  <c r="E132" i="51"/>
  <c r="E138" i="51"/>
  <c r="E90" i="51"/>
  <c r="E98" i="51"/>
  <c r="D99" i="51"/>
  <c r="D124" i="51"/>
  <c r="D116" i="51"/>
  <c r="D119" i="51"/>
  <c r="D105" i="51"/>
  <c r="D115" i="51"/>
  <c r="D137" i="51"/>
  <c r="D89" i="51"/>
  <c r="D111" i="51"/>
  <c r="E92" i="52"/>
  <c r="E103" i="52"/>
  <c r="E83" i="52"/>
  <c r="E99" i="52"/>
  <c r="E88" i="52"/>
  <c r="G108" i="52"/>
  <c r="E105" i="52"/>
  <c r="E85" i="52"/>
  <c r="E100" i="52"/>
  <c r="E84" i="52"/>
  <c r="D100" i="52"/>
  <c r="H110" i="45"/>
  <c r="G84" i="45"/>
  <c r="I87" i="45"/>
  <c r="H87" i="45"/>
  <c r="G82" i="45"/>
  <c r="I83" i="62"/>
  <c r="I87" i="62"/>
  <c r="I67" i="62"/>
  <c r="I63" i="62"/>
  <c r="I65" i="62"/>
  <c r="I66" i="62"/>
  <c r="I68" i="62"/>
  <c r="I64" i="62"/>
  <c r="H64" i="62"/>
  <c r="H68" i="62"/>
  <c r="H65" i="62"/>
  <c r="B86" i="44"/>
  <c r="B114" i="44"/>
  <c r="B125" i="44"/>
  <c r="B88" i="44"/>
  <c r="B99" i="44"/>
  <c r="B117" i="44"/>
  <c r="B78" i="44"/>
  <c r="B80" i="44"/>
  <c r="B92" i="44"/>
  <c r="B102" i="44"/>
  <c r="B109" i="44"/>
  <c r="B123" i="44"/>
  <c r="B90" i="44"/>
  <c r="H119" i="44"/>
  <c r="B93" i="44"/>
  <c r="B103" i="44"/>
  <c r="B116" i="44"/>
  <c r="B106" i="44"/>
  <c r="B119" i="44"/>
  <c r="B127" i="44"/>
  <c r="G94" i="45"/>
  <c r="I83" i="45"/>
  <c r="G90" i="45"/>
  <c r="I92" i="45"/>
  <c r="I96" i="45"/>
  <c r="I103" i="45"/>
  <c r="H83" i="45"/>
  <c r="H103" i="45"/>
  <c r="H99" i="45"/>
  <c r="G103" i="45"/>
  <c r="H107" i="45"/>
  <c r="H114" i="45"/>
  <c r="H82" i="45"/>
  <c r="I91" i="45"/>
  <c r="H95" i="45"/>
  <c r="H102" i="45"/>
  <c r="G107" i="45"/>
  <c r="G111" i="45"/>
  <c r="I108" i="45"/>
  <c r="I84" i="45"/>
  <c r="H86" i="45"/>
  <c r="I111" i="45"/>
  <c r="H94" i="45"/>
  <c r="I104" i="45"/>
  <c r="I112" i="45"/>
  <c r="H90" i="45"/>
  <c r="I100" i="45"/>
  <c r="I88" i="45"/>
  <c r="I99" i="45"/>
  <c r="I107" i="45"/>
  <c r="G83" i="45"/>
  <c r="I95" i="45"/>
  <c r="H111" i="45"/>
  <c r="F101" i="45"/>
  <c r="F109" i="45"/>
  <c r="E93" i="45"/>
  <c r="F82" i="45"/>
  <c r="F94" i="45"/>
  <c r="F98" i="45"/>
  <c r="D109" i="45"/>
  <c r="E106" i="45"/>
  <c r="E83" i="45"/>
  <c r="I85" i="45"/>
  <c r="I82" i="45"/>
  <c r="E84" i="45"/>
  <c r="I86" i="45"/>
  <c r="E88" i="45"/>
  <c r="G89" i="45"/>
  <c r="I90" i="45"/>
  <c r="E92" i="45"/>
  <c r="G93" i="45"/>
  <c r="I94" i="45"/>
  <c r="E96" i="45"/>
  <c r="G97" i="45"/>
  <c r="I98" i="45"/>
  <c r="E100" i="45"/>
  <c r="I102" i="45"/>
  <c r="E104" i="45"/>
  <c r="G105" i="45"/>
  <c r="I106" i="45"/>
  <c r="E108" i="45"/>
  <c r="G109" i="45"/>
  <c r="I110" i="45"/>
  <c r="E112" i="45"/>
  <c r="G113" i="45"/>
  <c r="I114" i="45"/>
  <c r="F85" i="45"/>
  <c r="F97" i="45"/>
  <c r="F105" i="45"/>
  <c r="E89" i="45"/>
  <c r="D89" i="45"/>
  <c r="D93" i="45"/>
  <c r="D97" i="45"/>
  <c r="F102" i="45"/>
  <c r="F106" i="45"/>
  <c r="D113" i="45"/>
  <c r="E82" i="45"/>
  <c r="E90" i="45"/>
  <c r="E94" i="45"/>
  <c r="D82" i="45"/>
  <c r="F83" i="45"/>
  <c r="H84" i="45"/>
  <c r="F87" i="45"/>
  <c r="H88" i="45"/>
  <c r="D90" i="45"/>
  <c r="F91" i="45"/>
  <c r="H92" i="45"/>
  <c r="D94" i="45"/>
  <c r="F95" i="45"/>
  <c r="H96" i="45"/>
  <c r="D98" i="45"/>
  <c r="F99" i="45"/>
  <c r="H100" i="45"/>
  <c r="D102" i="45"/>
  <c r="F103" i="45"/>
  <c r="H104" i="45"/>
  <c r="D106" i="45"/>
  <c r="F107" i="45"/>
  <c r="H108" i="45"/>
  <c r="F111" i="45"/>
  <c r="H112" i="45"/>
  <c r="F89" i="45"/>
  <c r="E97" i="45"/>
  <c r="E105" i="45"/>
  <c r="E102" i="45"/>
  <c r="E110" i="45"/>
  <c r="I93" i="45"/>
  <c r="E95" i="45"/>
  <c r="G96" i="45"/>
  <c r="I97" i="45"/>
  <c r="E99" i="45"/>
  <c r="G100" i="45"/>
  <c r="I101" i="45"/>
  <c r="E103" i="45"/>
  <c r="G104" i="45"/>
  <c r="I105" i="45"/>
  <c r="E107" i="45"/>
  <c r="G108" i="45"/>
  <c r="I109" i="45"/>
  <c r="E111" i="45"/>
  <c r="I113" i="45"/>
  <c r="F93" i="45"/>
  <c r="F113" i="45"/>
  <c r="E85" i="45"/>
  <c r="E101" i="45"/>
  <c r="E109" i="45"/>
  <c r="F86" i="45"/>
  <c r="F90" i="45"/>
  <c r="D105" i="45"/>
  <c r="F110" i="45"/>
  <c r="F114" i="45"/>
  <c r="E114" i="45"/>
  <c r="E87" i="45"/>
  <c r="D83" i="45"/>
  <c r="F84" i="45"/>
  <c r="H85" i="45"/>
  <c r="D87" i="45"/>
  <c r="F88" i="45"/>
  <c r="H89" i="45"/>
  <c r="F92" i="45"/>
  <c r="H93" i="45"/>
  <c r="F96" i="45"/>
  <c r="H97" i="45"/>
  <c r="F100" i="45"/>
  <c r="H101" i="45"/>
  <c r="D103" i="45"/>
  <c r="F104" i="45"/>
  <c r="H105" i="45"/>
  <c r="D107" i="45"/>
  <c r="F108" i="45"/>
  <c r="H109" i="45"/>
  <c r="D111" i="45"/>
  <c r="F112" i="45"/>
  <c r="H113" i="45"/>
  <c r="E102" i="46"/>
  <c r="E110" i="46"/>
  <c r="E115" i="46"/>
  <c r="E125" i="46"/>
  <c r="E93" i="46"/>
  <c r="E98" i="46"/>
  <c r="E120" i="46"/>
  <c r="D90" i="46"/>
  <c r="E106" i="46"/>
  <c r="E109" i="46"/>
  <c r="H114" i="46"/>
  <c r="E118" i="46"/>
  <c r="D123" i="46"/>
  <c r="D78" i="46"/>
  <c r="E80" i="46"/>
  <c r="E85" i="46"/>
  <c r="H89" i="46"/>
  <c r="E103" i="46"/>
  <c r="H105" i="46"/>
  <c r="H108" i="46"/>
  <c r="E112" i="46"/>
  <c r="H117" i="46"/>
  <c r="E121" i="46"/>
  <c r="E124" i="46"/>
  <c r="H77" i="46"/>
  <c r="D80" i="46"/>
  <c r="E82" i="46"/>
  <c r="H84" i="46"/>
  <c r="E87" i="46"/>
  <c r="E92" i="46"/>
  <c r="E96" i="46"/>
  <c r="E100" i="46"/>
  <c r="D103" i="46"/>
  <c r="H111" i="46"/>
  <c r="E114" i="46"/>
  <c r="H123" i="46"/>
  <c r="D82" i="46"/>
  <c r="D87" i="46"/>
  <c r="D114" i="46"/>
  <c r="E77" i="46"/>
  <c r="H81" i="46"/>
  <c r="E84" i="46"/>
  <c r="H86" i="46"/>
  <c r="D89" i="46"/>
  <c r="E91" i="46"/>
  <c r="E95" i="46"/>
  <c r="E99" i="46"/>
  <c r="D105" i="46"/>
  <c r="E111" i="46"/>
  <c r="H113" i="46"/>
  <c r="H119" i="46"/>
  <c r="E123" i="46"/>
  <c r="D102" i="46"/>
  <c r="C76" i="46"/>
  <c r="C80" i="46"/>
  <c r="C83" i="46"/>
  <c r="C86" i="46"/>
  <c r="C89" i="46"/>
  <c r="C92" i="46"/>
  <c r="C94" i="46"/>
  <c r="C96" i="46"/>
  <c r="C97" i="46"/>
  <c r="C98" i="46"/>
  <c r="C99" i="46"/>
  <c r="C100" i="46"/>
  <c r="C102" i="46"/>
  <c r="C104" i="46"/>
  <c r="C105" i="46"/>
  <c r="C106" i="46"/>
  <c r="C107" i="46"/>
  <c r="C108" i="46"/>
  <c r="C109" i="46"/>
  <c r="C110" i="46"/>
  <c r="C111" i="46"/>
  <c r="C112" i="46"/>
  <c r="C113" i="46"/>
  <c r="C115" i="46"/>
  <c r="C116" i="46"/>
  <c r="C117" i="46"/>
  <c r="C118" i="46"/>
  <c r="C119" i="46"/>
  <c r="C120" i="46"/>
  <c r="C121" i="46"/>
  <c r="C122" i="46"/>
  <c r="C123" i="46"/>
  <c r="C124" i="46"/>
  <c r="C125" i="46"/>
  <c r="C126" i="46"/>
  <c r="C127" i="46"/>
  <c r="B75" i="46"/>
  <c r="B76" i="46"/>
  <c r="B77" i="46"/>
  <c r="B78" i="46"/>
  <c r="B79" i="46"/>
  <c r="B80" i="46"/>
  <c r="B81" i="46"/>
  <c r="B82" i="46"/>
  <c r="B83" i="46"/>
  <c r="B84" i="46"/>
  <c r="B85" i="46"/>
  <c r="B86" i="46"/>
  <c r="B87" i="46"/>
  <c r="B88" i="46"/>
  <c r="B89" i="46"/>
  <c r="B90" i="46"/>
  <c r="B91" i="46"/>
  <c r="B92" i="46"/>
  <c r="B93" i="46"/>
  <c r="B94" i="46"/>
  <c r="B95" i="46"/>
  <c r="B96" i="46"/>
  <c r="B97" i="46"/>
  <c r="B98" i="46"/>
  <c r="B99" i="46"/>
  <c r="B100" i="46"/>
  <c r="B101" i="46"/>
  <c r="B102" i="46"/>
  <c r="B104" i="46"/>
  <c r="B105" i="46"/>
  <c r="B106" i="46"/>
  <c r="B107" i="46"/>
  <c r="B108" i="46"/>
  <c r="B109" i="46"/>
  <c r="B110" i="46"/>
  <c r="B111" i="46"/>
  <c r="B112" i="46"/>
  <c r="B113" i="46"/>
  <c r="B114" i="46"/>
  <c r="B115" i="46"/>
  <c r="B116" i="46"/>
  <c r="B117" i="46"/>
  <c r="B118" i="46"/>
  <c r="B119" i="46"/>
  <c r="B120" i="46"/>
  <c r="B121" i="46"/>
  <c r="B122" i="46"/>
  <c r="B123" i="46"/>
  <c r="B124" i="46"/>
  <c r="B125" i="46"/>
  <c r="B126" i="46"/>
  <c r="D76" i="46"/>
  <c r="D79" i="46"/>
  <c r="D85" i="46"/>
  <c r="D95" i="46"/>
  <c r="C101" i="46"/>
  <c r="I78" i="46"/>
  <c r="I84" i="46"/>
  <c r="I95" i="46"/>
  <c r="H75" i="46"/>
  <c r="H76" i="46"/>
  <c r="H91" i="46"/>
  <c r="H92" i="46"/>
  <c r="H93" i="46"/>
  <c r="H94" i="46"/>
  <c r="H95" i="46"/>
  <c r="H96" i="46"/>
  <c r="H97" i="46"/>
  <c r="H98" i="46"/>
  <c r="H99" i="46"/>
  <c r="H101" i="46"/>
  <c r="H102" i="46"/>
  <c r="H104" i="46"/>
  <c r="H107" i="46"/>
  <c r="H109" i="46"/>
  <c r="H110" i="46"/>
  <c r="H115" i="46"/>
  <c r="H116" i="46"/>
  <c r="H118" i="46"/>
  <c r="H120" i="46"/>
  <c r="H121" i="46"/>
  <c r="H122" i="46"/>
  <c r="H124" i="46"/>
  <c r="H125" i="46"/>
  <c r="D98" i="46"/>
  <c r="C103" i="46"/>
  <c r="I76" i="46"/>
  <c r="I81" i="46"/>
  <c r="I87" i="46"/>
  <c r="I97" i="46"/>
  <c r="G75" i="46"/>
  <c r="G76" i="46"/>
  <c r="G77" i="46"/>
  <c r="G78" i="46"/>
  <c r="G79" i="46"/>
  <c r="G80" i="46"/>
  <c r="G81" i="46"/>
  <c r="G82" i="46"/>
  <c r="G83" i="46"/>
  <c r="G84" i="46"/>
  <c r="G85" i="46"/>
  <c r="G86" i="46"/>
  <c r="G87" i="46"/>
  <c r="G88" i="46"/>
  <c r="G89" i="46"/>
  <c r="G90" i="46"/>
  <c r="G91" i="46"/>
  <c r="G92" i="46"/>
  <c r="G93" i="46"/>
  <c r="G94" i="46"/>
  <c r="G95" i="46"/>
  <c r="G96" i="46"/>
  <c r="G97" i="46"/>
  <c r="G98" i="46"/>
  <c r="G99" i="46"/>
  <c r="G100" i="46"/>
  <c r="G101" i="46"/>
  <c r="G102" i="46"/>
  <c r="G103" i="46"/>
  <c r="G104" i="46"/>
  <c r="G105" i="46"/>
  <c r="G106" i="46"/>
  <c r="G107" i="46"/>
  <c r="G108" i="46"/>
  <c r="G109" i="46"/>
  <c r="G110" i="46"/>
  <c r="G111" i="46"/>
  <c r="G112" i="46"/>
  <c r="G113" i="46"/>
  <c r="G114" i="46"/>
  <c r="G115" i="46"/>
  <c r="G116" i="46"/>
  <c r="G117" i="46"/>
  <c r="G118" i="46"/>
  <c r="G119" i="46"/>
  <c r="G120" i="46"/>
  <c r="G121" i="46"/>
  <c r="G122" i="46"/>
  <c r="G123" i="46"/>
  <c r="G124" i="46"/>
  <c r="G125" i="46"/>
  <c r="G126" i="46"/>
  <c r="D75" i="46"/>
  <c r="D77" i="46"/>
  <c r="D81" i="46"/>
  <c r="D83" i="46"/>
  <c r="D84" i="46"/>
  <c r="D86" i="46"/>
  <c r="D88" i="46"/>
  <c r="D91" i="46"/>
  <c r="D92" i="46"/>
  <c r="D93" i="46"/>
  <c r="D94" i="46"/>
  <c r="D96" i="46"/>
  <c r="D97" i="46"/>
  <c r="D99" i="46"/>
  <c r="D100" i="46"/>
  <c r="D101" i="46"/>
  <c r="D104" i="46"/>
  <c r="D106" i="46"/>
  <c r="D107" i="46"/>
  <c r="D108" i="46"/>
  <c r="D109" i="46"/>
  <c r="D110" i="46"/>
  <c r="D111" i="46"/>
  <c r="D112" i="46"/>
  <c r="D113" i="46"/>
  <c r="D115" i="46"/>
  <c r="D116" i="46"/>
  <c r="D117" i="46"/>
  <c r="D118" i="46"/>
  <c r="D119" i="46"/>
  <c r="D120" i="46"/>
  <c r="D121" i="46"/>
  <c r="D122" i="46"/>
  <c r="D124" i="46"/>
  <c r="D125" i="46"/>
  <c r="D126" i="46"/>
  <c r="C75" i="46"/>
  <c r="C77" i="46"/>
  <c r="C78" i="46"/>
  <c r="C79" i="46"/>
  <c r="C81" i="46"/>
  <c r="C82" i="46"/>
  <c r="C84" i="46"/>
  <c r="C85" i="46"/>
  <c r="C87" i="46"/>
  <c r="C88" i="46"/>
  <c r="C90" i="46"/>
  <c r="C91" i="46"/>
  <c r="C93" i="46"/>
  <c r="C95" i="46"/>
  <c r="I75" i="46"/>
  <c r="I77" i="46"/>
  <c r="I79" i="46"/>
  <c r="I80" i="46"/>
  <c r="I82" i="46"/>
  <c r="I83" i="46"/>
  <c r="I85" i="46"/>
  <c r="I86" i="46"/>
  <c r="I88" i="46"/>
  <c r="I89" i="46"/>
  <c r="I90" i="46"/>
  <c r="I91" i="46"/>
  <c r="I92" i="46"/>
  <c r="I93" i="46"/>
  <c r="I94" i="46"/>
  <c r="I96" i="46"/>
  <c r="I98" i="46"/>
  <c r="I99" i="46"/>
  <c r="I100" i="46"/>
  <c r="I101" i="46"/>
  <c r="I102" i="46"/>
  <c r="I103" i="46"/>
  <c r="I104" i="46"/>
  <c r="I105" i="46"/>
  <c r="I106" i="46"/>
  <c r="I107" i="46"/>
  <c r="I108" i="46"/>
  <c r="I109" i="46"/>
  <c r="I110" i="46"/>
  <c r="I111" i="46"/>
  <c r="I112" i="46"/>
  <c r="I113" i="46"/>
  <c r="I114" i="46"/>
  <c r="I115" i="46"/>
  <c r="I116" i="46"/>
  <c r="I117" i="46"/>
  <c r="I118" i="46"/>
  <c r="I119" i="46"/>
  <c r="I120" i="46"/>
  <c r="I121" i="46"/>
  <c r="I122" i="46"/>
  <c r="I123" i="46"/>
  <c r="I124" i="46"/>
  <c r="I125" i="46"/>
  <c r="I126" i="46"/>
  <c r="E80" i="47"/>
  <c r="E82" i="47"/>
  <c r="E84" i="47"/>
  <c r="E86" i="47"/>
  <c r="E88" i="47"/>
  <c r="E90" i="47"/>
  <c r="E118" i="47"/>
  <c r="E124" i="47"/>
  <c r="E106" i="47"/>
  <c r="E112" i="47"/>
  <c r="D106" i="47"/>
  <c r="B95" i="47"/>
  <c r="B98" i="47"/>
  <c r="B102" i="47"/>
  <c r="B106" i="47"/>
  <c r="B76" i="47"/>
  <c r="E79" i="47"/>
  <c r="E81" i="47"/>
  <c r="E83" i="47"/>
  <c r="E85" i="47"/>
  <c r="E87" i="47"/>
  <c r="E89" i="47"/>
  <c r="E91" i="47"/>
  <c r="H97" i="47"/>
  <c r="B111" i="47"/>
  <c r="E114" i="47"/>
  <c r="D79" i="47"/>
  <c r="B87" i="47"/>
  <c r="B89" i="47"/>
  <c r="B91" i="47"/>
  <c r="B94" i="47"/>
  <c r="B101" i="47"/>
  <c r="B105" i="47"/>
  <c r="E107" i="47"/>
  <c r="E113" i="47"/>
  <c r="E115" i="47"/>
  <c r="B79" i="47"/>
  <c r="H80" i="47"/>
  <c r="H82" i="47"/>
  <c r="H84" i="47"/>
  <c r="H86" i="47"/>
  <c r="H88" i="47"/>
  <c r="H90" i="47"/>
  <c r="E97" i="47"/>
  <c r="B107" i="47"/>
  <c r="B110" i="47"/>
  <c r="B113" i="47"/>
  <c r="B115" i="47"/>
  <c r="H118" i="47"/>
  <c r="H124" i="47"/>
  <c r="G76" i="47"/>
  <c r="G78" i="47"/>
  <c r="G80" i="47"/>
  <c r="G83" i="47"/>
  <c r="G85" i="47"/>
  <c r="G87" i="47"/>
  <c r="G89" i="47"/>
  <c r="G92" i="47"/>
  <c r="G93" i="47"/>
  <c r="G95" i="47"/>
  <c r="G96" i="47"/>
  <c r="G98" i="47"/>
  <c r="G99" i="47"/>
  <c r="G100" i="47"/>
  <c r="G101" i="47"/>
  <c r="G102" i="47"/>
  <c r="G104" i="47"/>
  <c r="G106" i="47"/>
  <c r="G108" i="47"/>
  <c r="G109" i="47"/>
  <c r="G110" i="47"/>
  <c r="G111" i="47"/>
  <c r="G112" i="47"/>
  <c r="G113" i="47"/>
  <c r="G114" i="47"/>
  <c r="G115" i="47"/>
  <c r="G116" i="47"/>
  <c r="G117" i="47"/>
  <c r="G118" i="47"/>
  <c r="G119" i="47"/>
  <c r="G120" i="47"/>
  <c r="G121" i="47"/>
  <c r="G122" i="47"/>
  <c r="G123" i="47"/>
  <c r="G124" i="47"/>
  <c r="G125" i="47"/>
  <c r="G126" i="47"/>
  <c r="G127" i="47"/>
  <c r="G128" i="47"/>
  <c r="E93" i="47"/>
  <c r="E94" i="47"/>
  <c r="E95" i="47"/>
  <c r="E96" i="47"/>
  <c r="E98" i="47"/>
  <c r="E99" i="47"/>
  <c r="E101" i="47"/>
  <c r="E103" i="47"/>
  <c r="E104" i="47"/>
  <c r="E108" i="47"/>
  <c r="E109" i="47"/>
  <c r="E110" i="47"/>
  <c r="E116" i="47"/>
  <c r="E117" i="47"/>
  <c r="E119" i="47"/>
  <c r="E120" i="47"/>
  <c r="E121" i="47"/>
  <c r="E122" i="47"/>
  <c r="E123" i="47"/>
  <c r="E125" i="47"/>
  <c r="E126" i="47"/>
  <c r="E127" i="47"/>
  <c r="E128" i="47"/>
  <c r="D76" i="47"/>
  <c r="D80" i="47"/>
  <c r="D81" i="47"/>
  <c r="D82" i="47"/>
  <c r="D83" i="47"/>
  <c r="D84" i="47"/>
  <c r="D85" i="47"/>
  <c r="D86" i="47"/>
  <c r="D88" i="47"/>
  <c r="D89" i="47"/>
  <c r="D91" i="47"/>
  <c r="D92" i="47"/>
  <c r="D93" i="47"/>
  <c r="D94" i="47"/>
  <c r="D95" i="47"/>
  <c r="D96" i="47"/>
  <c r="D97" i="47"/>
  <c r="D98" i="47"/>
  <c r="D99" i="47"/>
  <c r="D100" i="47"/>
  <c r="D101" i="47"/>
  <c r="D102" i="47"/>
  <c r="D103" i="47"/>
  <c r="D104" i="47"/>
  <c r="D105" i="47"/>
  <c r="D107" i="47"/>
  <c r="D108" i="47"/>
  <c r="D109" i="47"/>
  <c r="D110" i="47"/>
  <c r="D111" i="47"/>
  <c r="D112" i="47"/>
  <c r="D113" i="47"/>
  <c r="D114" i="47"/>
  <c r="D115" i="47"/>
  <c r="D116" i="47"/>
  <c r="D117" i="47"/>
  <c r="D118" i="47"/>
  <c r="D119" i="47"/>
  <c r="D120" i="47"/>
  <c r="D121" i="47"/>
  <c r="D122" i="47"/>
  <c r="D123" i="47"/>
  <c r="D124" i="47"/>
  <c r="D125" i="47"/>
  <c r="D126" i="47"/>
  <c r="D127" i="47"/>
  <c r="C76" i="47"/>
  <c r="C77" i="47"/>
  <c r="C78" i="47"/>
  <c r="C79" i="47"/>
  <c r="C80" i="47"/>
  <c r="C81" i="47"/>
  <c r="C82" i="47"/>
  <c r="C83" i="47"/>
  <c r="C84" i="47"/>
  <c r="C85" i="47"/>
  <c r="C86" i="47"/>
  <c r="C87" i="47"/>
  <c r="C88" i="47"/>
  <c r="C89" i="47"/>
  <c r="C90" i="47"/>
  <c r="C91" i="47"/>
  <c r="C92" i="47"/>
  <c r="C93" i="47"/>
  <c r="C94" i="47"/>
  <c r="C95" i="47"/>
  <c r="C96" i="47"/>
  <c r="C97" i="47"/>
  <c r="C98" i="47"/>
  <c r="C99" i="47"/>
  <c r="C100" i="47"/>
  <c r="C101" i="47"/>
  <c r="C102" i="47"/>
  <c r="C103" i="47"/>
  <c r="C104" i="47"/>
  <c r="C105" i="47"/>
  <c r="C106" i="47"/>
  <c r="C107" i="47"/>
  <c r="C108" i="47"/>
  <c r="C109" i="47"/>
  <c r="C110" i="47"/>
  <c r="C111" i="47"/>
  <c r="C112" i="47"/>
  <c r="C113" i="47"/>
  <c r="C114" i="47"/>
  <c r="C115" i="47"/>
  <c r="C116" i="47"/>
  <c r="C117" i="47"/>
  <c r="C118" i="47"/>
  <c r="C119" i="47"/>
  <c r="C120" i="47"/>
  <c r="C121" i="47"/>
  <c r="C122" i="47"/>
  <c r="C123" i="47"/>
  <c r="C124" i="47"/>
  <c r="C125" i="47"/>
  <c r="C126" i="47"/>
  <c r="C127" i="47"/>
  <c r="G79" i="47"/>
  <c r="G84" i="47"/>
  <c r="G91" i="47"/>
  <c r="G103" i="47"/>
  <c r="E76" i="47"/>
  <c r="D78" i="47"/>
  <c r="D90" i="47"/>
  <c r="D128" i="47"/>
  <c r="B116" i="47"/>
  <c r="B117" i="47"/>
  <c r="B118" i="47"/>
  <c r="B119" i="47"/>
  <c r="B120" i="47"/>
  <c r="B121" i="47"/>
  <c r="B122" i="47"/>
  <c r="B123" i="47"/>
  <c r="B124" i="47"/>
  <c r="B125" i="47"/>
  <c r="B126" i="47"/>
  <c r="B127" i="47"/>
  <c r="G77" i="47"/>
  <c r="G82" i="47"/>
  <c r="G88" i="47"/>
  <c r="G94" i="47"/>
  <c r="G105" i="47"/>
  <c r="E77" i="47"/>
  <c r="E100" i="47"/>
  <c r="E102" i="47"/>
  <c r="E105" i="47"/>
  <c r="E111" i="47"/>
  <c r="D87" i="47"/>
  <c r="I76" i="47"/>
  <c r="I77" i="47"/>
  <c r="I78" i="47"/>
  <c r="I79" i="47"/>
  <c r="I80" i="47"/>
  <c r="I81" i="47"/>
  <c r="I82" i="47"/>
  <c r="I83" i="47"/>
  <c r="I84" i="47"/>
  <c r="I85" i="47"/>
  <c r="I86" i="47"/>
  <c r="I87" i="47"/>
  <c r="I88" i="47"/>
  <c r="I89" i="47"/>
  <c r="I90" i="47"/>
  <c r="I91" i="47"/>
  <c r="I92" i="47"/>
  <c r="I93" i="47"/>
  <c r="I94" i="47"/>
  <c r="I95" i="47"/>
  <c r="I96" i="47"/>
  <c r="I97" i="47"/>
  <c r="I98" i="47"/>
  <c r="I99" i="47"/>
  <c r="I100" i="47"/>
  <c r="I101" i="47"/>
  <c r="I102" i="47"/>
  <c r="I103" i="47"/>
  <c r="I104" i="47"/>
  <c r="I105" i="47"/>
  <c r="I106" i="47"/>
  <c r="I107" i="47"/>
  <c r="I108" i="47"/>
  <c r="I109" i="47"/>
  <c r="I110" i="47"/>
  <c r="I111" i="47"/>
  <c r="I112" i="47"/>
  <c r="I113" i="47"/>
  <c r="I114" i="47"/>
  <c r="I115" i="47"/>
  <c r="I116" i="47"/>
  <c r="I117" i="47"/>
  <c r="I118" i="47"/>
  <c r="I119" i="47"/>
  <c r="I120" i="47"/>
  <c r="I121" i="47"/>
  <c r="I122" i="47"/>
  <c r="I123" i="47"/>
  <c r="I124" i="47"/>
  <c r="I125" i="47"/>
  <c r="I126" i="47"/>
  <c r="I127" i="47"/>
  <c r="G81" i="47"/>
  <c r="G86" i="47"/>
  <c r="G90" i="47"/>
  <c r="G97" i="47"/>
  <c r="E78" i="47"/>
  <c r="H76" i="47"/>
  <c r="H77" i="47"/>
  <c r="H78" i="47"/>
  <c r="H92" i="47"/>
  <c r="H93" i="47"/>
  <c r="H94" i="47"/>
  <c r="H95" i="47"/>
  <c r="H96" i="47"/>
  <c r="H98" i="47"/>
  <c r="H99" i="47"/>
  <c r="H100" i="47"/>
  <c r="H101" i="47"/>
  <c r="H102" i="47"/>
  <c r="H103" i="47"/>
  <c r="H104" i="47"/>
  <c r="H105" i="47"/>
  <c r="H108" i="47"/>
  <c r="H109" i="47"/>
  <c r="H110" i="47"/>
  <c r="H111" i="47"/>
  <c r="H116" i="47"/>
  <c r="H117" i="47"/>
  <c r="H119" i="47"/>
  <c r="H120" i="47"/>
  <c r="H121" i="47"/>
  <c r="H122" i="47"/>
  <c r="H123" i="47"/>
  <c r="H125" i="47"/>
  <c r="H126" i="47"/>
  <c r="H127" i="47"/>
  <c r="H98" i="44"/>
  <c r="B100" i="44"/>
  <c r="B104" i="44"/>
  <c r="B120" i="44"/>
  <c r="B79" i="44"/>
  <c r="B81" i="44"/>
  <c r="B83" i="44"/>
  <c r="B85" i="44"/>
  <c r="B87" i="44"/>
  <c r="B89" i="44"/>
  <c r="B91" i="44"/>
  <c r="B95" i="44"/>
  <c r="B98" i="44"/>
  <c r="B107" i="44"/>
  <c r="B111" i="44"/>
  <c r="B113" i="44"/>
  <c r="B115" i="44"/>
  <c r="B118" i="44"/>
  <c r="B76" i="44"/>
  <c r="B101" i="44"/>
  <c r="B105" i="44"/>
  <c r="B121" i="44"/>
  <c r="B124" i="44"/>
  <c r="H75" i="44"/>
  <c r="B94" i="44"/>
  <c r="B97" i="44"/>
  <c r="I77" i="44"/>
  <c r="H101" i="44"/>
  <c r="H77" i="44"/>
  <c r="I80" i="44"/>
  <c r="H122" i="44"/>
  <c r="I86" i="44"/>
  <c r="H103" i="44"/>
  <c r="H124" i="44"/>
  <c r="I75" i="44"/>
  <c r="I82" i="44"/>
  <c r="H110" i="44"/>
  <c r="I78" i="44"/>
  <c r="I83" i="44"/>
  <c r="I76" i="44"/>
  <c r="H108" i="44"/>
  <c r="I79" i="44"/>
  <c r="I84" i="44"/>
  <c r="H93" i="44"/>
  <c r="H92" i="44"/>
  <c r="H97" i="44"/>
  <c r="H116" i="44"/>
  <c r="H121" i="44"/>
  <c r="H126" i="44"/>
  <c r="I85" i="44"/>
  <c r="H91" i="44"/>
  <c r="H104" i="44"/>
  <c r="H115" i="44"/>
  <c r="H120" i="44"/>
  <c r="H125" i="44"/>
  <c r="H127" i="44"/>
  <c r="I81" i="44"/>
  <c r="H95" i="44"/>
  <c r="H100" i="44"/>
  <c r="H107" i="44"/>
  <c r="H76" i="44"/>
  <c r="H102" i="44"/>
  <c r="H109" i="44"/>
  <c r="H118" i="44"/>
  <c r="H94" i="44"/>
  <c r="H99" i="44"/>
  <c r="G77" i="44"/>
  <c r="G80" i="44"/>
  <c r="G84" i="44"/>
  <c r="G88" i="44"/>
  <c r="G92" i="44"/>
  <c r="G95" i="44"/>
  <c r="G99" i="44"/>
  <c r="G102" i="44"/>
  <c r="G106" i="44"/>
  <c r="G110" i="44"/>
  <c r="G114" i="44"/>
  <c r="G118" i="44"/>
  <c r="G121" i="44"/>
  <c r="G124" i="44"/>
  <c r="G126" i="44"/>
  <c r="G127" i="44"/>
  <c r="E76" i="44"/>
  <c r="E77" i="44"/>
  <c r="E92" i="44"/>
  <c r="E94" i="44"/>
  <c r="E98" i="44"/>
  <c r="E110" i="44"/>
  <c r="E125" i="44"/>
  <c r="E127" i="44"/>
  <c r="I87" i="44"/>
  <c r="I88" i="44"/>
  <c r="I89" i="44"/>
  <c r="I90" i="44"/>
  <c r="I91" i="44"/>
  <c r="I92" i="44"/>
  <c r="I93" i="44"/>
  <c r="I94" i="44"/>
  <c r="I95" i="44"/>
  <c r="I96" i="44"/>
  <c r="I97" i="44"/>
  <c r="I98" i="44"/>
  <c r="I99" i="44"/>
  <c r="I100" i="44"/>
  <c r="I101" i="44"/>
  <c r="I102" i="44"/>
  <c r="I103" i="44"/>
  <c r="I104" i="44"/>
  <c r="I105" i="44"/>
  <c r="I106" i="44"/>
  <c r="I107" i="44"/>
  <c r="I108" i="44"/>
  <c r="I109" i="44"/>
  <c r="I110" i="44"/>
  <c r="I111" i="44"/>
  <c r="I112" i="44"/>
  <c r="I113" i="44"/>
  <c r="I114" i="44"/>
  <c r="I115" i="44"/>
  <c r="I116" i="44"/>
  <c r="I117" i="44"/>
  <c r="I118" i="44"/>
  <c r="I119" i="44"/>
  <c r="I120" i="44"/>
  <c r="I121" i="44"/>
  <c r="I122" i="44"/>
  <c r="I123" i="44"/>
  <c r="I124" i="44"/>
  <c r="I125" i="44"/>
  <c r="I126" i="44"/>
  <c r="G78" i="44"/>
  <c r="G82" i="44"/>
  <c r="G86" i="44"/>
  <c r="G90" i="44"/>
  <c r="G94" i="44"/>
  <c r="G98" i="44"/>
  <c r="G103" i="44"/>
  <c r="G107" i="44"/>
  <c r="G111" i="44"/>
  <c r="G115" i="44"/>
  <c r="G119" i="44"/>
  <c r="G122" i="44"/>
  <c r="G125" i="44"/>
  <c r="E75" i="44"/>
  <c r="E93" i="44"/>
  <c r="E95" i="44"/>
  <c r="E97" i="44"/>
  <c r="E100" i="44"/>
  <c r="E102" i="44"/>
  <c r="E103" i="44"/>
  <c r="E107" i="44"/>
  <c r="E108" i="44"/>
  <c r="E119" i="44"/>
  <c r="E122" i="44"/>
  <c r="D75" i="44"/>
  <c r="D76" i="44"/>
  <c r="D77" i="44"/>
  <c r="D79" i="44"/>
  <c r="D80" i="44"/>
  <c r="D81" i="44"/>
  <c r="D82" i="44"/>
  <c r="D83" i="44"/>
  <c r="D84" i="44"/>
  <c r="D85" i="44"/>
  <c r="D86" i="44"/>
  <c r="D87" i="44"/>
  <c r="D88" i="44"/>
  <c r="D89" i="44"/>
  <c r="D90" i="44"/>
  <c r="D91" i="44"/>
  <c r="D92" i="44"/>
  <c r="D93" i="44"/>
  <c r="D94" i="44"/>
  <c r="D95" i="44"/>
  <c r="D96" i="44"/>
  <c r="D97" i="44"/>
  <c r="D98" i="44"/>
  <c r="D99" i="44"/>
  <c r="D100" i="44"/>
  <c r="D101" i="44"/>
  <c r="D102" i="44"/>
  <c r="D103" i="44"/>
  <c r="D104" i="44"/>
  <c r="D106" i="44"/>
  <c r="D107" i="44"/>
  <c r="D108" i="44"/>
  <c r="D109" i="44"/>
  <c r="D110" i="44"/>
  <c r="D111" i="44"/>
  <c r="D112" i="44"/>
  <c r="D113" i="44"/>
  <c r="D114" i="44"/>
  <c r="D115" i="44"/>
  <c r="D116" i="44"/>
  <c r="D117" i="44"/>
  <c r="D118" i="44"/>
  <c r="D119" i="44"/>
  <c r="D120" i="44"/>
  <c r="D121" i="44"/>
  <c r="D122" i="44"/>
  <c r="D123" i="44"/>
  <c r="D124" i="44"/>
  <c r="D125" i="44"/>
  <c r="D126" i="44"/>
  <c r="G75" i="44"/>
  <c r="G79" i="44"/>
  <c r="G83" i="44"/>
  <c r="G85" i="44"/>
  <c r="G89" i="44"/>
  <c r="G93" i="44"/>
  <c r="G97" i="44"/>
  <c r="G100" i="44"/>
  <c r="G104" i="44"/>
  <c r="G108" i="44"/>
  <c r="G112" i="44"/>
  <c r="G117" i="44"/>
  <c r="E91" i="44"/>
  <c r="E99" i="44"/>
  <c r="E115" i="44"/>
  <c r="E116" i="44"/>
  <c r="E118" i="44"/>
  <c r="E120" i="44"/>
  <c r="E121" i="44"/>
  <c r="E124" i="44"/>
  <c r="E126" i="44"/>
  <c r="C75" i="44"/>
  <c r="C76" i="44"/>
  <c r="C77" i="44"/>
  <c r="C78" i="44"/>
  <c r="C79" i="44"/>
  <c r="C80" i="44"/>
  <c r="C81" i="44"/>
  <c r="C82" i="44"/>
  <c r="C83" i="44"/>
  <c r="C84" i="44"/>
  <c r="C85" i="44"/>
  <c r="C86" i="44"/>
  <c r="C87" i="44"/>
  <c r="C88" i="44"/>
  <c r="C89" i="44"/>
  <c r="C90" i="44"/>
  <c r="C91" i="44"/>
  <c r="C92" i="44"/>
  <c r="C93" i="44"/>
  <c r="C94" i="44"/>
  <c r="C95" i="44"/>
  <c r="C96" i="44"/>
  <c r="C97" i="44"/>
  <c r="C98" i="44"/>
  <c r="C99" i="44"/>
  <c r="C100" i="44"/>
  <c r="C101" i="44"/>
  <c r="C102" i="44"/>
  <c r="C103" i="44"/>
  <c r="C104" i="44"/>
  <c r="C105" i="44"/>
  <c r="C106" i="44"/>
  <c r="C107" i="44"/>
  <c r="C108" i="44"/>
  <c r="C109" i="44"/>
  <c r="C110" i="44"/>
  <c r="C111" i="44"/>
  <c r="C112" i="44"/>
  <c r="C113" i="44"/>
  <c r="C114" i="44"/>
  <c r="C115" i="44"/>
  <c r="C116" i="44"/>
  <c r="C117" i="44"/>
  <c r="C118" i="44"/>
  <c r="C119" i="44"/>
  <c r="C120" i="44"/>
  <c r="C121" i="44"/>
  <c r="C122" i="44"/>
  <c r="C123" i="44"/>
  <c r="C124" i="44"/>
  <c r="C125" i="44"/>
  <c r="C126" i="44"/>
  <c r="G76" i="44"/>
  <c r="G81" i="44"/>
  <c r="G87" i="44"/>
  <c r="G91" i="44"/>
  <c r="G96" i="44"/>
  <c r="G101" i="44"/>
  <c r="G105" i="44"/>
  <c r="G109" i="44"/>
  <c r="G113" i="44"/>
  <c r="G116" i="44"/>
  <c r="G120" i="44"/>
  <c r="G123" i="44"/>
  <c r="E101" i="44"/>
  <c r="E104" i="44"/>
  <c r="E109" i="44"/>
  <c r="C86" i="53"/>
  <c r="C92" i="53"/>
  <c r="I115" i="53"/>
  <c r="C125" i="53"/>
  <c r="I107" i="53"/>
  <c r="D78" i="53"/>
  <c r="C85" i="53"/>
  <c r="D87" i="53"/>
  <c r="H93" i="53"/>
  <c r="G98" i="53"/>
  <c r="H101" i="53"/>
  <c r="H107" i="53"/>
  <c r="D110" i="53"/>
  <c r="E113" i="53"/>
  <c r="F115" i="53"/>
  <c r="D118" i="53"/>
  <c r="E121" i="53"/>
  <c r="H123" i="53"/>
  <c r="E126" i="53"/>
  <c r="D133" i="53"/>
  <c r="C88" i="53"/>
  <c r="C107" i="53"/>
  <c r="C78" i="53"/>
  <c r="C80" i="53"/>
  <c r="F84" i="53"/>
  <c r="H86" i="53"/>
  <c r="D89" i="53"/>
  <c r="H90" i="53"/>
  <c r="C96" i="53"/>
  <c r="C104" i="53"/>
  <c r="D106" i="53"/>
  <c r="G107" i="53"/>
  <c r="C110" i="53"/>
  <c r="D113" i="53"/>
  <c r="C118" i="53"/>
  <c r="D121" i="53"/>
  <c r="F123" i="53"/>
  <c r="D126" i="53"/>
  <c r="C112" i="53"/>
  <c r="C120" i="53"/>
  <c r="C79" i="53"/>
  <c r="C81" i="53"/>
  <c r="H115" i="53"/>
  <c r="I123" i="53"/>
  <c r="H77" i="53"/>
  <c r="F79" i="53"/>
  <c r="G81" i="53"/>
  <c r="I83" i="53"/>
  <c r="E86" i="53"/>
  <c r="C89" i="53"/>
  <c r="G90" i="53"/>
  <c r="C93" i="53"/>
  <c r="E95" i="53"/>
  <c r="D98" i="53"/>
  <c r="C101" i="53"/>
  <c r="E103" i="53"/>
  <c r="G105" i="53"/>
  <c r="F107" i="53"/>
  <c r="H109" i="53"/>
  <c r="F112" i="53"/>
  <c r="H114" i="53"/>
  <c r="H117" i="53"/>
  <c r="F120" i="53"/>
  <c r="E123" i="53"/>
  <c r="C126" i="53"/>
  <c r="C117" i="53"/>
  <c r="C77" i="53"/>
  <c r="C90" i="53"/>
  <c r="C109" i="53"/>
  <c r="C132" i="53"/>
  <c r="C105" i="53"/>
  <c r="C94" i="53"/>
  <c r="H98" i="53"/>
  <c r="C102" i="53"/>
  <c r="F81" i="53"/>
  <c r="H83" i="53"/>
  <c r="D86" i="53"/>
  <c r="F88" i="53"/>
  <c r="F92" i="53"/>
  <c r="D95" i="53"/>
  <c r="G97" i="53"/>
  <c r="I99" i="53"/>
  <c r="D103" i="53"/>
  <c r="F105" i="53"/>
  <c r="F109" i="53"/>
  <c r="E112" i="53"/>
  <c r="G114" i="53"/>
  <c r="E117" i="53"/>
  <c r="E120" i="53"/>
  <c r="H122" i="53"/>
  <c r="H125" i="53"/>
  <c r="F132" i="53"/>
  <c r="I84" i="53"/>
  <c r="I92" i="53"/>
  <c r="I100" i="53"/>
  <c r="I108" i="53"/>
  <c r="I116" i="53"/>
  <c r="I124" i="53"/>
  <c r="I78" i="53"/>
  <c r="G84" i="53"/>
  <c r="I86" i="53"/>
  <c r="G92" i="53"/>
  <c r="I94" i="53"/>
  <c r="G100" i="53"/>
  <c r="I102" i="53"/>
  <c r="G108" i="53"/>
  <c r="I110" i="53"/>
  <c r="G116" i="53"/>
  <c r="I118" i="53"/>
  <c r="G124" i="53"/>
  <c r="I126" i="53"/>
  <c r="G77" i="53"/>
  <c r="I79" i="53"/>
  <c r="G85" i="53"/>
  <c r="I87" i="53"/>
  <c r="G93" i="53"/>
  <c r="I95" i="53"/>
  <c r="C97" i="53"/>
  <c r="F100" i="53"/>
  <c r="G101" i="53"/>
  <c r="I103" i="53"/>
  <c r="G109" i="53"/>
  <c r="H110" i="53"/>
  <c r="I111" i="53"/>
  <c r="C113" i="53"/>
  <c r="D114" i="53"/>
  <c r="G117" i="53"/>
  <c r="H118" i="53"/>
  <c r="I119" i="53"/>
  <c r="C121" i="53"/>
  <c r="D122" i="53"/>
  <c r="F124" i="53"/>
  <c r="G125" i="53"/>
  <c r="H126" i="53"/>
  <c r="I127" i="53"/>
  <c r="I133" i="53"/>
  <c r="F77" i="53"/>
  <c r="G78" i="53"/>
  <c r="H79" i="53"/>
  <c r="I80" i="53"/>
  <c r="C82" i="53"/>
  <c r="D83" i="53"/>
  <c r="E84" i="53"/>
  <c r="G86" i="53"/>
  <c r="H87" i="53"/>
  <c r="I88" i="53"/>
  <c r="D91" i="53"/>
  <c r="E92" i="53"/>
  <c r="F93" i="53"/>
  <c r="G94" i="53"/>
  <c r="H95" i="53"/>
  <c r="I96" i="53"/>
  <c r="C98" i="53"/>
  <c r="D99" i="53"/>
  <c r="E100" i="53"/>
  <c r="F101" i="53"/>
  <c r="G102" i="53"/>
  <c r="H103" i="53"/>
  <c r="I104" i="53"/>
  <c r="C106" i="53"/>
  <c r="E108" i="53"/>
  <c r="G110" i="53"/>
  <c r="H111" i="53"/>
  <c r="I112" i="53"/>
  <c r="C114" i="53"/>
  <c r="D115" i="53"/>
  <c r="E116" i="53"/>
  <c r="F117" i="53"/>
  <c r="G118" i="53"/>
  <c r="H119" i="53"/>
  <c r="I120" i="53"/>
  <c r="C122" i="53"/>
  <c r="D123" i="53"/>
  <c r="E124" i="53"/>
  <c r="G126" i="53"/>
  <c r="H127" i="53"/>
  <c r="I132" i="53"/>
  <c r="H133" i="53"/>
  <c r="F78" i="53"/>
  <c r="G79" i="53"/>
  <c r="H80" i="53"/>
  <c r="I81" i="53"/>
  <c r="C83" i="53"/>
  <c r="D84" i="53"/>
  <c r="F86" i="53"/>
  <c r="G87" i="53"/>
  <c r="H88" i="53"/>
  <c r="I89" i="53"/>
  <c r="C91" i="53"/>
  <c r="D92" i="53"/>
  <c r="F94" i="53"/>
  <c r="G95" i="53"/>
  <c r="H96" i="53"/>
  <c r="I97" i="53"/>
  <c r="C99" i="53"/>
  <c r="D100" i="53"/>
  <c r="F102" i="53"/>
  <c r="G103" i="53"/>
  <c r="H104" i="53"/>
  <c r="I105" i="53"/>
  <c r="D108" i="53"/>
  <c r="F110" i="53"/>
  <c r="G111" i="53"/>
  <c r="H112" i="53"/>
  <c r="I113" i="53"/>
  <c r="C115" i="53"/>
  <c r="D116" i="53"/>
  <c r="F118" i="53"/>
  <c r="G119" i="53"/>
  <c r="H120" i="53"/>
  <c r="I121" i="53"/>
  <c r="C123" i="53"/>
  <c r="D124" i="53"/>
  <c r="F126" i="53"/>
  <c r="G127" i="53"/>
  <c r="H132" i="53"/>
  <c r="G133" i="53"/>
  <c r="G80" i="53"/>
  <c r="H81" i="53"/>
  <c r="I82" i="53"/>
  <c r="C84" i="53"/>
  <c r="D85" i="53"/>
  <c r="G88" i="53"/>
  <c r="H89" i="53"/>
  <c r="I90" i="53"/>
  <c r="D93" i="53"/>
  <c r="F95" i="53"/>
  <c r="G96" i="53"/>
  <c r="H97" i="53"/>
  <c r="I98" i="53"/>
  <c r="C100" i="53"/>
  <c r="D101" i="53"/>
  <c r="F103" i="53"/>
  <c r="G104" i="53"/>
  <c r="H105" i="53"/>
  <c r="I106" i="53"/>
  <c r="C108" i="53"/>
  <c r="D109" i="53"/>
  <c r="F111" i="53"/>
  <c r="G112" i="53"/>
  <c r="H113" i="53"/>
  <c r="I114" i="53"/>
  <c r="C116" i="53"/>
  <c r="D117" i="53"/>
  <c r="F119" i="53"/>
  <c r="G120" i="53"/>
  <c r="H121" i="53"/>
  <c r="I122" i="53"/>
  <c r="C124" i="53"/>
  <c r="D125" i="53"/>
  <c r="F127" i="53"/>
  <c r="G132" i="53"/>
  <c r="F133" i="53"/>
  <c r="I77" i="53"/>
  <c r="D80" i="53"/>
  <c r="F82" i="53"/>
  <c r="G83" i="53"/>
  <c r="H84" i="53"/>
  <c r="I85" i="53"/>
  <c r="C87" i="53"/>
  <c r="D88" i="53"/>
  <c r="F90" i="53"/>
  <c r="G91" i="53"/>
  <c r="H92" i="53"/>
  <c r="I93" i="53"/>
  <c r="C95" i="53"/>
  <c r="D96" i="53"/>
  <c r="F98" i="53"/>
  <c r="G99" i="53"/>
  <c r="H100" i="53"/>
  <c r="I101" i="53"/>
  <c r="C103" i="53"/>
  <c r="D104" i="53"/>
  <c r="F106" i="53"/>
  <c r="H108" i="53"/>
  <c r="I109" i="53"/>
  <c r="C111" i="53"/>
  <c r="D112" i="53"/>
  <c r="G115" i="53"/>
  <c r="H116" i="53"/>
  <c r="I117" i="53"/>
  <c r="C119" i="53"/>
  <c r="D120" i="53"/>
  <c r="F122" i="53"/>
  <c r="G123" i="53"/>
  <c r="H124" i="53"/>
  <c r="I125" i="53"/>
  <c r="C127" i="53"/>
  <c r="H80" i="49"/>
  <c r="H84" i="49"/>
  <c r="H88" i="49"/>
  <c r="H105" i="49"/>
  <c r="H115" i="49"/>
  <c r="H118" i="49"/>
  <c r="H128" i="49"/>
  <c r="H90" i="49"/>
  <c r="H96" i="49"/>
  <c r="H100" i="49"/>
  <c r="H113" i="49"/>
  <c r="H79" i="49"/>
  <c r="H87" i="49"/>
  <c r="I95" i="49"/>
  <c r="E100" i="49"/>
  <c r="H104" i="49"/>
  <c r="H106" i="49"/>
  <c r="I112" i="49"/>
  <c r="H116" i="49"/>
  <c r="I120" i="49"/>
  <c r="E123" i="49"/>
  <c r="H126" i="49"/>
  <c r="D79" i="49"/>
  <c r="I81" i="49"/>
  <c r="I83" i="49"/>
  <c r="H86" i="49"/>
  <c r="I89" i="49"/>
  <c r="I91" i="49"/>
  <c r="H95" i="49"/>
  <c r="D100" i="49"/>
  <c r="D104" i="49"/>
  <c r="F106" i="49"/>
  <c r="E108" i="49"/>
  <c r="H112" i="49"/>
  <c r="H114" i="49"/>
  <c r="F116" i="49"/>
  <c r="H120" i="49"/>
  <c r="D123" i="49"/>
  <c r="D126" i="49"/>
  <c r="I134" i="49"/>
  <c r="H78" i="49"/>
  <c r="H81" i="49"/>
  <c r="H83" i="49"/>
  <c r="F86" i="49"/>
  <c r="H89" i="49"/>
  <c r="H91" i="49"/>
  <c r="H94" i="49"/>
  <c r="I97" i="49"/>
  <c r="I99" i="49"/>
  <c r="I103" i="49"/>
  <c r="D106" i="49"/>
  <c r="D108" i="49"/>
  <c r="I111" i="49"/>
  <c r="F114" i="49"/>
  <c r="E116" i="49"/>
  <c r="I119" i="49"/>
  <c r="C123" i="49"/>
  <c r="H124" i="49"/>
  <c r="I129" i="49"/>
  <c r="H134" i="49"/>
  <c r="E83" i="49"/>
  <c r="E91" i="49"/>
  <c r="H97" i="49"/>
  <c r="H99" i="49"/>
  <c r="H103" i="49"/>
  <c r="I107" i="49"/>
  <c r="H111" i="49"/>
  <c r="D114" i="49"/>
  <c r="D116" i="49"/>
  <c r="H119" i="49"/>
  <c r="H122" i="49"/>
  <c r="F124" i="49"/>
  <c r="I80" i="49"/>
  <c r="I88" i="49"/>
  <c r="F93" i="49"/>
  <c r="E99" i="49"/>
  <c r="H102" i="49"/>
  <c r="I105" i="49"/>
  <c r="H107" i="49"/>
  <c r="H110" i="49"/>
  <c r="I115" i="49"/>
  <c r="E119" i="49"/>
  <c r="D122" i="49"/>
  <c r="E124" i="49"/>
  <c r="I128" i="49"/>
  <c r="H82" i="49"/>
  <c r="I79" i="49"/>
  <c r="D82" i="49"/>
  <c r="E84" i="49"/>
  <c r="I87" i="49"/>
  <c r="D90" i="49"/>
  <c r="E92" i="49"/>
  <c r="D96" i="49"/>
  <c r="H98" i="49"/>
  <c r="F100" i="49"/>
  <c r="I104" i="49"/>
  <c r="H108" i="49"/>
  <c r="D115" i="49"/>
  <c r="F117" i="49"/>
  <c r="H123" i="49"/>
  <c r="H127" i="49"/>
  <c r="E78" i="49"/>
  <c r="F79" i="49"/>
  <c r="G80" i="49"/>
  <c r="I82" i="49"/>
  <c r="C84" i="49"/>
  <c r="D85" i="49"/>
  <c r="E86" i="49"/>
  <c r="F87" i="49"/>
  <c r="G88" i="49"/>
  <c r="I90" i="49"/>
  <c r="C92" i="49"/>
  <c r="D93" i="49"/>
  <c r="E94" i="49"/>
  <c r="F95" i="49"/>
  <c r="G96" i="49"/>
  <c r="I98" i="49"/>
  <c r="C100" i="49"/>
  <c r="D101" i="49"/>
  <c r="E102" i="49"/>
  <c r="F103" i="49"/>
  <c r="G104" i="49"/>
  <c r="I106" i="49"/>
  <c r="C108" i="49"/>
  <c r="D109" i="49"/>
  <c r="E110" i="49"/>
  <c r="F111" i="49"/>
  <c r="G112" i="49"/>
  <c r="I114" i="49"/>
  <c r="C116" i="49"/>
  <c r="D117" i="49"/>
  <c r="E118" i="49"/>
  <c r="F119" i="49"/>
  <c r="G120" i="49"/>
  <c r="H121" i="49"/>
  <c r="I122" i="49"/>
  <c r="C124" i="49"/>
  <c r="D125" i="49"/>
  <c r="E126" i="49"/>
  <c r="F127" i="49"/>
  <c r="G128" i="49"/>
  <c r="H129" i="49"/>
  <c r="G134" i="49"/>
  <c r="G117" i="49"/>
  <c r="G78" i="49"/>
  <c r="F109" i="49"/>
  <c r="G118" i="49"/>
  <c r="G87" i="49"/>
  <c r="E93" i="49"/>
  <c r="G95" i="49"/>
  <c r="E101" i="49"/>
  <c r="G103" i="49"/>
  <c r="E109" i="49"/>
  <c r="F118" i="49"/>
  <c r="G81" i="49"/>
  <c r="C85" i="49"/>
  <c r="E87" i="49"/>
  <c r="G89" i="49"/>
  <c r="E95" i="49"/>
  <c r="G97" i="49"/>
  <c r="F104" i="49"/>
  <c r="F112" i="49"/>
  <c r="G121" i="49"/>
  <c r="C78" i="49"/>
  <c r="E80" i="49"/>
  <c r="F81" i="49"/>
  <c r="G82" i="49"/>
  <c r="I84" i="49"/>
  <c r="C86" i="49"/>
  <c r="D87" i="49"/>
  <c r="E88" i="49"/>
  <c r="F89" i="49"/>
  <c r="G90" i="49"/>
  <c r="I92" i="49"/>
  <c r="C94" i="49"/>
  <c r="D95" i="49"/>
  <c r="E96" i="49"/>
  <c r="F97" i="49"/>
  <c r="G98" i="49"/>
  <c r="I100" i="49"/>
  <c r="C102" i="49"/>
  <c r="D103" i="49"/>
  <c r="E104" i="49"/>
  <c r="F105" i="49"/>
  <c r="G106" i="49"/>
  <c r="I108" i="49"/>
  <c r="C110" i="49"/>
  <c r="D111" i="49"/>
  <c r="E112" i="49"/>
  <c r="F113" i="49"/>
  <c r="G114" i="49"/>
  <c r="I116" i="49"/>
  <c r="C118" i="49"/>
  <c r="D119" i="49"/>
  <c r="E120" i="49"/>
  <c r="F121" i="49"/>
  <c r="G122" i="49"/>
  <c r="I124" i="49"/>
  <c r="C126" i="49"/>
  <c r="D127" i="49"/>
  <c r="E128" i="49"/>
  <c r="F129" i="49"/>
  <c r="E134" i="49"/>
  <c r="G85" i="49"/>
  <c r="G93" i="49"/>
  <c r="G101" i="49"/>
  <c r="G109" i="49"/>
  <c r="G125" i="49"/>
  <c r="G86" i="49"/>
  <c r="G94" i="49"/>
  <c r="F101" i="49"/>
  <c r="G102" i="49"/>
  <c r="G110" i="49"/>
  <c r="F125" i="49"/>
  <c r="G126" i="49"/>
  <c r="F78" i="49"/>
  <c r="G79" i="49"/>
  <c r="E85" i="49"/>
  <c r="F94" i="49"/>
  <c r="F102" i="49"/>
  <c r="G111" i="49"/>
  <c r="E117" i="49"/>
  <c r="G119" i="49"/>
  <c r="E125" i="49"/>
  <c r="F126" i="49"/>
  <c r="G127" i="49"/>
  <c r="E79" i="49"/>
  <c r="F80" i="49"/>
  <c r="F88" i="49"/>
  <c r="C93" i="49"/>
  <c r="F96" i="49"/>
  <c r="C101" i="49"/>
  <c r="E103" i="49"/>
  <c r="G105" i="49"/>
  <c r="C109" i="49"/>
  <c r="E111" i="49"/>
  <c r="G113" i="49"/>
  <c r="C117" i="49"/>
  <c r="G83" i="49"/>
  <c r="F90" i="49"/>
  <c r="C95" i="49"/>
  <c r="E97" i="49"/>
  <c r="F98" i="49"/>
  <c r="G99" i="49"/>
  <c r="I101" i="49"/>
  <c r="C103" i="49"/>
  <c r="G107" i="49"/>
  <c r="I109" i="49"/>
  <c r="C111" i="49"/>
  <c r="D112" i="49"/>
  <c r="E113" i="49"/>
  <c r="G115" i="49"/>
  <c r="I117" i="49"/>
  <c r="C119" i="49"/>
  <c r="D120" i="49"/>
  <c r="E121" i="49"/>
  <c r="F122" i="49"/>
  <c r="G123" i="49"/>
  <c r="I125" i="49"/>
  <c r="C127" i="49"/>
  <c r="D128" i="49"/>
  <c r="E129" i="49"/>
  <c r="D134" i="49"/>
  <c r="F120" i="49"/>
  <c r="C125" i="49"/>
  <c r="E127" i="49"/>
  <c r="F128" i="49"/>
  <c r="G129" i="49"/>
  <c r="F134" i="49"/>
  <c r="C79" i="49"/>
  <c r="E81" i="49"/>
  <c r="F82" i="49"/>
  <c r="I85" i="49"/>
  <c r="C87" i="49"/>
  <c r="E89" i="49"/>
  <c r="G91" i="49"/>
  <c r="I93" i="49"/>
  <c r="E105" i="49"/>
  <c r="I78" i="49"/>
  <c r="C80" i="49"/>
  <c r="D81" i="49"/>
  <c r="E82" i="49"/>
  <c r="F83" i="49"/>
  <c r="G84" i="49"/>
  <c r="H85" i="49"/>
  <c r="I86" i="49"/>
  <c r="C88" i="49"/>
  <c r="D89" i="49"/>
  <c r="E90" i="49"/>
  <c r="F91" i="49"/>
  <c r="G92" i="49"/>
  <c r="H93" i="49"/>
  <c r="I94" i="49"/>
  <c r="C96" i="49"/>
  <c r="D97" i="49"/>
  <c r="E98" i="49"/>
  <c r="F99" i="49"/>
  <c r="G100" i="49"/>
  <c r="H101" i="49"/>
  <c r="I102" i="49"/>
  <c r="C104" i="49"/>
  <c r="D105" i="49"/>
  <c r="E106" i="49"/>
  <c r="F107" i="49"/>
  <c r="G108" i="49"/>
  <c r="H109" i="49"/>
  <c r="I110" i="49"/>
  <c r="C112" i="49"/>
  <c r="D113" i="49"/>
  <c r="E114" i="49"/>
  <c r="F115" i="49"/>
  <c r="G116" i="49"/>
  <c r="H117" i="49"/>
  <c r="I118" i="49"/>
  <c r="C120" i="49"/>
  <c r="D121" i="49"/>
  <c r="E122" i="49"/>
  <c r="F123" i="49"/>
  <c r="G124" i="49"/>
  <c r="H125" i="49"/>
  <c r="I126" i="49"/>
  <c r="C128" i="49"/>
  <c r="G94" i="50"/>
  <c r="E91" i="50"/>
  <c r="H83" i="50"/>
  <c r="G83" i="50"/>
  <c r="G128" i="50"/>
  <c r="E112" i="50"/>
  <c r="D112" i="50"/>
  <c r="G105" i="50"/>
  <c r="I103" i="50"/>
  <c r="H125" i="50"/>
  <c r="D83" i="50"/>
  <c r="H103" i="50"/>
  <c r="H110" i="50"/>
  <c r="G118" i="50"/>
  <c r="G81" i="50"/>
  <c r="D91" i="50"/>
  <c r="H102" i="50"/>
  <c r="I109" i="50"/>
  <c r="I117" i="50"/>
  <c r="G80" i="50"/>
  <c r="H89" i="50"/>
  <c r="H97" i="50"/>
  <c r="H109" i="50"/>
  <c r="H117" i="50"/>
  <c r="D80" i="50"/>
  <c r="G87" i="50"/>
  <c r="G96" i="50"/>
  <c r="G109" i="50"/>
  <c r="G117" i="50"/>
  <c r="I78" i="50"/>
  <c r="G86" i="50"/>
  <c r="D96" i="50"/>
  <c r="G107" i="50"/>
  <c r="I114" i="50"/>
  <c r="H78" i="50"/>
  <c r="D86" i="50"/>
  <c r="H94" i="50"/>
  <c r="D107" i="50"/>
  <c r="G112" i="50"/>
  <c r="E88" i="50"/>
  <c r="I77" i="50"/>
  <c r="I87" i="50"/>
  <c r="H101" i="50"/>
  <c r="H114" i="50"/>
  <c r="I123" i="50"/>
  <c r="H77" i="50"/>
  <c r="I82" i="50"/>
  <c r="H87" i="50"/>
  <c r="I99" i="50"/>
  <c r="E107" i="50"/>
  <c r="I119" i="50"/>
  <c r="H82" i="50"/>
  <c r="G92" i="50"/>
  <c r="H99" i="50"/>
  <c r="E119" i="50"/>
  <c r="H86" i="50"/>
  <c r="H91" i="50"/>
  <c r="H98" i="50"/>
  <c r="H105" i="50"/>
  <c r="D128" i="50"/>
  <c r="I79" i="50"/>
  <c r="I85" i="50"/>
  <c r="I90" i="50"/>
  <c r="I93" i="50"/>
  <c r="I95" i="50"/>
  <c r="E99" i="50"/>
  <c r="E103" i="50"/>
  <c r="I106" i="50"/>
  <c r="I111" i="50"/>
  <c r="I113" i="50"/>
  <c r="D119" i="50"/>
  <c r="E123" i="50"/>
  <c r="I127" i="50"/>
  <c r="H79" i="50"/>
  <c r="I81" i="50"/>
  <c r="H85" i="50"/>
  <c r="H90" i="50"/>
  <c r="H93" i="50"/>
  <c r="H95" i="50"/>
  <c r="D99" i="50"/>
  <c r="D103" i="50"/>
  <c r="H106" i="50"/>
  <c r="D109" i="50"/>
  <c r="H111" i="50"/>
  <c r="H113" i="50"/>
  <c r="D117" i="50"/>
  <c r="I118" i="50"/>
  <c r="D123" i="50"/>
  <c r="E127" i="50"/>
  <c r="E79" i="50"/>
  <c r="H81" i="50"/>
  <c r="I83" i="50"/>
  <c r="E87" i="50"/>
  <c r="G90" i="50"/>
  <c r="E93" i="50"/>
  <c r="E95" i="50"/>
  <c r="I98" i="50"/>
  <c r="I102" i="50"/>
  <c r="I105" i="50"/>
  <c r="E108" i="50"/>
  <c r="E111" i="50"/>
  <c r="G113" i="50"/>
  <c r="E116" i="50"/>
  <c r="H118" i="50"/>
  <c r="I122" i="50"/>
  <c r="D127" i="50"/>
  <c r="I133" i="50"/>
  <c r="D79" i="50"/>
  <c r="D87" i="50"/>
  <c r="D90" i="50"/>
  <c r="D95" i="50"/>
  <c r="I107" i="50"/>
  <c r="D111" i="50"/>
  <c r="E113" i="50"/>
  <c r="I115" i="50"/>
  <c r="H122" i="50"/>
  <c r="I126" i="50"/>
  <c r="H133" i="50"/>
  <c r="E81" i="50"/>
  <c r="I86" i="50"/>
  <c r="I89" i="50"/>
  <c r="I91" i="50"/>
  <c r="I94" i="50"/>
  <c r="I97" i="50"/>
  <c r="I101" i="50"/>
  <c r="H107" i="50"/>
  <c r="I110" i="50"/>
  <c r="D113" i="50"/>
  <c r="E115" i="50"/>
  <c r="F118" i="50"/>
  <c r="I121" i="50"/>
  <c r="H126" i="50"/>
  <c r="D81" i="50"/>
  <c r="E83" i="50"/>
  <c r="D105" i="50"/>
  <c r="D115" i="50"/>
  <c r="D118" i="50"/>
  <c r="H121" i="50"/>
  <c r="I125" i="50"/>
  <c r="G88" i="51"/>
  <c r="F83" i="51"/>
  <c r="E86" i="51"/>
  <c r="F88" i="51"/>
  <c r="F91" i="51"/>
  <c r="F94" i="51"/>
  <c r="F96" i="51"/>
  <c r="F100" i="51"/>
  <c r="E104" i="51"/>
  <c r="E108" i="51"/>
  <c r="G113" i="51"/>
  <c r="H117" i="51"/>
  <c r="G122" i="51"/>
  <c r="G124" i="51"/>
  <c r="D131" i="51"/>
  <c r="E134" i="51"/>
  <c r="G136" i="51"/>
  <c r="D140" i="51"/>
  <c r="H134" i="51"/>
  <c r="G91" i="51"/>
  <c r="G96" i="51"/>
  <c r="E83" i="51"/>
  <c r="E88" i="51"/>
  <c r="E91" i="51"/>
  <c r="E94" i="51"/>
  <c r="E96" i="51"/>
  <c r="E100" i="51"/>
  <c r="E103" i="51"/>
  <c r="E107" i="51"/>
  <c r="G110" i="51"/>
  <c r="E113" i="51"/>
  <c r="G115" i="51"/>
  <c r="G117" i="51"/>
  <c r="I118" i="51"/>
  <c r="E122" i="51"/>
  <c r="F124" i="51"/>
  <c r="E130" i="51"/>
  <c r="G133" i="51"/>
  <c r="F136" i="51"/>
  <c r="E139" i="51"/>
  <c r="G100" i="51"/>
  <c r="D83" i="51"/>
  <c r="G85" i="51"/>
  <c r="D88" i="51"/>
  <c r="D91" i="51"/>
  <c r="D94" i="51"/>
  <c r="D96" i="51"/>
  <c r="F99" i="51"/>
  <c r="D103" i="51"/>
  <c r="D107" i="51"/>
  <c r="E110" i="51"/>
  <c r="D113" i="51"/>
  <c r="E115" i="51"/>
  <c r="F117" i="51"/>
  <c r="H118" i="51"/>
  <c r="D122" i="51"/>
  <c r="E124" i="51"/>
  <c r="G128" i="51"/>
  <c r="E133" i="51"/>
  <c r="E136" i="51"/>
  <c r="D139" i="51"/>
  <c r="G94" i="51"/>
  <c r="I117" i="51"/>
  <c r="G92" i="51"/>
  <c r="G95" i="51"/>
  <c r="E99" i="51"/>
  <c r="E102" i="51"/>
  <c r="E106" i="51"/>
  <c r="G112" i="51"/>
  <c r="E117" i="51"/>
  <c r="G118" i="51"/>
  <c r="E121" i="51"/>
  <c r="F128" i="51"/>
  <c r="G135" i="51"/>
  <c r="G138" i="51"/>
  <c r="I85" i="51"/>
  <c r="I89" i="51"/>
  <c r="I93" i="51"/>
  <c r="I97" i="51"/>
  <c r="I101" i="51"/>
  <c r="I105" i="51"/>
  <c r="I109" i="51"/>
  <c r="I113" i="51"/>
  <c r="I121" i="51"/>
  <c r="I125" i="51"/>
  <c r="I129" i="51"/>
  <c r="I133" i="51"/>
  <c r="I137" i="51"/>
  <c r="H85" i="51"/>
  <c r="H89" i="51"/>
  <c r="H93" i="51"/>
  <c r="H97" i="51"/>
  <c r="H105" i="51"/>
  <c r="H109" i="51"/>
  <c r="H113" i="51"/>
  <c r="H121" i="51"/>
  <c r="H125" i="51"/>
  <c r="H129" i="51"/>
  <c r="H133" i="51"/>
  <c r="H137" i="51"/>
  <c r="I82" i="51"/>
  <c r="I86" i="51"/>
  <c r="I90" i="51"/>
  <c r="G93" i="51"/>
  <c r="I94" i="51"/>
  <c r="G97" i="51"/>
  <c r="I98" i="51"/>
  <c r="I102" i="51"/>
  <c r="I106" i="51"/>
  <c r="I110" i="51"/>
  <c r="I114" i="51"/>
  <c r="G121" i="51"/>
  <c r="I122" i="51"/>
  <c r="G125" i="51"/>
  <c r="I126" i="51"/>
  <c r="G129" i="51"/>
  <c r="I130" i="51"/>
  <c r="I134" i="51"/>
  <c r="I138" i="51"/>
  <c r="I141" i="51"/>
  <c r="H82" i="51"/>
  <c r="F85" i="51"/>
  <c r="H86" i="51"/>
  <c r="F89" i="51"/>
  <c r="H90" i="51"/>
  <c r="F93" i="51"/>
  <c r="H94" i="51"/>
  <c r="F97" i="51"/>
  <c r="H98" i="51"/>
  <c r="D100" i="51"/>
  <c r="F101" i="51"/>
  <c r="H102" i="51"/>
  <c r="D104" i="51"/>
  <c r="F105" i="51"/>
  <c r="H106" i="51"/>
  <c r="D108" i="51"/>
  <c r="F109" i="51"/>
  <c r="H110" i="51"/>
  <c r="F113" i="51"/>
  <c r="H114" i="51"/>
  <c r="D120" i="51"/>
  <c r="F121" i="51"/>
  <c r="H122" i="51"/>
  <c r="F125" i="51"/>
  <c r="H126" i="51"/>
  <c r="D128" i="51"/>
  <c r="F129" i="51"/>
  <c r="H130" i="51"/>
  <c r="D132" i="51"/>
  <c r="F133" i="51"/>
  <c r="D136" i="51"/>
  <c r="F137" i="51"/>
  <c r="H138" i="51"/>
  <c r="H141" i="51"/>
  <c r="G82" i="51"/>
  <c r="I83" i="51"/>
  <c r="E85" i="51"/>
  <c r="I87" i="51"/>
  <c r="E89" i="51"/>
  <c r="G90" i="51"/>
  <c r="I91" i="51"/>
  <c r="E93" i="51"/>
  <c r="I95" i="51"/>
  <c r="E97" i="51"/>
  <c r="G98" i="51"/>
  <c r="I99" i="51"/>
  <c r="E101" i="51"/>
  <c r="G102" i="51"/>
  <c r="I103" i="51"/>
  <c r="E105" i="51"/>
  <c r="G106" i="51"/>
  <c r="I107" i="51"/>
  <c r="E109" i="51"/>
  <c r="I111" i="51"/>
  <c r="I115" i="51"/>
  <c r="I119" i="51"/>
  <c r="I123" i="51"/>
  <c r="E125" i="51"/>
  <c r="G126" i="51"/>
  <c r="I127" i="51"/>
  <c r="E129" i="51"/>
  <c r="G130" i="51"/>
  <c r="I131" i="51"/>
  <c r="G134" i="51"/>
  <c r="I135" i="51"/>
  <c r="E137" i="51"/>
  <c r="I139" i="51"/>
  <c r="G141" i="51"/>
  <c r="H83" i="51"/>
  <c r="H87" i="51"/>
  <c r="H91" i="51"/>
  <c r="D93" i="51"/>
  <c r="H95" i="51"/>
  <c r="D97" i="51"/>
  <c r="H99" i="51"/>
  <c r="F102" i="51"/>
  <c r="H103" i="51"/>
  <c r="F106" i="51"/>
  <c r="H107" i="51"/>
  <c r="F110" i="51"/>
  <c r="H111" i="51"/>
  <c r="H115" i="51"/>
  <c r="H119" i="51"/>
  <c r="D121" i="51"/>
  <c r="F122" i="51"/>
  <c r="H123" i="51"/>
  <c r="D125" i="51"/>
  <c r="F126" i="51"/>
  <c r="H127" i="51"/>
  <c r="D129" i="51"/>
  <c r="F130" i="51"/>
  <c r="H131" i="51"/>
  <c r="H135" i="51"/>
  <c r="F138" i="51"/>
  <c r="H139" i="51"/>
  <c r="F141" i="51"/>
  <c r="G83" i="51"/>
  <c r="I84" i="51"/>
  <c r="G87" i="51"/>
  <c r="I88" i="51"/>
  <c r="I92" i="51"/>
  <c r="I96" i="51"/>
  <c r="G99" i="51"/>
  <c r="I100" i="51"/>
  <c r="G103" i="51"/>
  <c r="I104" i="51"/>
  <c r="G107" i="51"/>
  <c r="I108" i="51"/>
  <c r="G111" i="51"/>
  <c r="I112" i="51"/>
  <c r="I116" i="51"/>
  <c r="G119" i="51"/>
  <c r="I120" i="51"/>
  <c r="I124" i="51"/>
  <c r="G127" i="51"/>
  <c r="I128" i="51"/>
  <c r="G131" i="51"/>
  <c r="I132" i="51"/>
  <c r="I136" i="51"/>
  <c r="G139" i="51"/>
  <c r="I140" i="51"/>
  <c r="D82" i="51"/>
  <c r="H84" i="51"/>
  <c r="H88" i="51"/>
  <c r="D90" i="51"/>
  <c r="H92" i="51"/>
  <c r="H96" i="51"/>
  <c r="D98" i="51"/>
  <c r="H100" i="51"/>
  <c r="D102" i="51"/>
  <c r="F103" i="51"/>
  <c r="H104" i="51"/>
  <c r="D106" i="51"/>
  <c r="F107" i="51"/>
  <c r="H108" i="51"/>
  <c r="F111" i="51"/>
  <c r="H112" i="51"/>
  <c r="F115" i="51"/>
  <c r="H116" i="51"/>
  <c r="F119" i="51"/>
  <c r="H120" i="51"/>
  <c r="H124" i="51"/>
  <c r="D126" i="51"/>
  <c r="F127" i="51"/>
  <c r="H128" i="51"/>
  <c r="D130" i="51"/>
  <c r="F131" i="51"/>
  <c r="H132" i="51"/>
  <c r="D134" i="51"/>
  <c r="F135" i="51"/>
  <c r="H136" i="51"/>
  <c r="F139" i="51"/>
  <c r="H140" i="51"/>
  <c r="I93" i="52"/>
  <c r="H93" i="52"/>
  <c r="H96" i="52"/>
  <c r="I101" i="52"/>
  <c r="H104" i="52"/>
  <c r="H84" i="52"/>
  <c r="G93" i="52"/>
  <c r="G96" i="52"/>
  <c r="H101" i="52"/>
  <c r="G104" i="52"/>
  <c r="G84" i="52"/>
  <c r="G86" i="52"/>
  <c r="H88" i="52"/>
  <c r="F91" i="52"/>
  <c r="F93" i="52"/>
  <c r="F96" i="52"/>
  <c r="G101" i="52"/>
  <c r="F104" i="52"/>
  <c r="F107" i="52"/>
  <c r="F84" i="52"/>
  <c r="D86" i="52"/>
  <c r="G88" i="52"/>
  <c r="E91" i="52"/>
  <c r="E93" i="52"/>
  <c r="E96" i="52"/>
  <c r="I97" i="52"/>
  <c r="E101" i="52"/>
  <c r="E104" i="52"/>
  <c r="E107" i="52"/>
  <c r="I85" i="52"/>
  <c r="F88" i="52"/>
  <c r="I89" i="52"/>
  <c r="D93" i="52"/>
  <c r="D96" i="52"/>
  <c r="H97" i="52"/>
  <c r="H100" i="52"/>
  <c r="F103" i="52"/>
  <c r="I105" i="52"/>
  <c r="F83" i="52"/>
  <c r="H85" i="52"/>
  <c r="H89" i="52"/>
  <c r="H92" i="52"/>
  <c r="F95" i="52"/>
  <c r="G97" i="52"/>
  <c r="G100" i="52"/>
  <c r="H105" i="52"/>
  <c r="G85" i="52"/>
  <c r="G87" i="52"/>
  <c r="G89" i="52"/>
  <c r="G92" i="52"/>
  <c r="F97" i="52"/>
  <c r="F100" i="52"/>
  <c r="G102" i="52"/>
  <c r="G105" i="52"/>
  <c r="H108" i="52"/>
  <c r="D90" i="52"/>
  <c r="D94" i="52"/>
  <c r="D98" i="52"/>
  <c r="D106" i="52"/>
  <c r="D83" i="52"/>
  <c r="D91" i="52"/>
  <c r="D95" i="52"/>
  <c r="D99" i="52"/>
  <c r="D103" i="52"/>
  <c r="D107" i="52"/>
  <c r="I86" i="52"/>
  <c r="I90" i="52"/>
  <c r="I94" i="52"/>
  <c r="I98" i="52"/>
  <c r="I102" i="52"/>
  <c r="I106" i="52"/>
  <c r="D88" i="52"/>
  <c r="I83" i="52"/>
  <c r="I87" i="52"/>
  <c r="I91" i="52"/>
  <c r="G94" i="52"/>
  <c r="I95" i="52"/>
  <c r="I99" i="52"/>
  <c r="I107" i="52"/>
  <c r="H83" i="52"/>
  <c r="D85" i="52"/>
  <c r="F86" i="52"/>
  <c r="H87" i="52"/>
  <c r="F90" i="52"/>
  <c r="H91" i="52"/>
  <c r="F94" i="52"/>
  <c r="H95" i="52"/>
  <c r="D97" i="52"/>
  <c r="H99" i="52"/>
  <c r="D101" i="52"/>
  <c r="F102" i="52"/>
  <c r="H103" i="52"/>
  <c r="D105" i="52"/>
  <c r="F106" i="52"/>
  <c r="H107" i="52"/>
  <c r="G83" i="52"/>
  <c r="I84" i="52"/>
  <c r="E86" i="52"/>
  <c r="I88" i="52"/>
  <c r="E90" i="52"/>
  <c r="G91" i="52"/>
  <c r="I92" i="52"/>
  <c r="E94" i="52"/>
  <c r="G95" i="52"/>
  <c r="I96" i="52"/>
  <c r="E98" i="52"/>
  <c r="G99" i="52"/>
  <c r="I100" i="52"/>
  <c r="E102" i="52"/>
  <c r="G103" i="52"/>
  <c r="I104" i="52"/>
  <c r="E106" i="52"/>
  <c r="G107" i="52"/>
  <c r="I108" i="52"/>
  <c r="D84" i="52"/>
  <c r="H86" i="52"/>
  <c r="H90" i="52"/>
  <c r="H94" i="52"/>
  <c r="H98" i="52"/>
  <c r="F101" i="52"/>
  <c r="H102" i="52"/>
  <c r="D104" i="52"/>
  <c r="F105" i="52"/>
  <c r="H106" i="52"/>
  <c r="D108" i="52"/>
  <c r="G90" i="52"/>
  <c r="G98" i="52"/>
  <c r="I103" i="52"/>
  <c r="G106" i="52"/>
  <c r="F98" i="52"/>
  <c r="G77" i="50"/>
  <c r="E84" i="50"/>
  <c r="E92" i="50"/>
  <c r="E100" i="50"/>
  <c r="F77" i="50"/>
  <c r="F81" i="50"/>
  <c r="D84" i="50"/>
  <c r="F85" i="50"/>
  <c r="D88" i="50"/>
  <c r="F89" i="50"/>
  <c r="D92" i="50"/>
  <c r="F93" i="50"/>
  <c r="F97" i="50"/>
  <c r="D100" i="50"/>
  <c r="F101" i="50"/>
  <c r="D104" i="50"/>
  <c r="F105" i="50"/>
  <c r="D108" i="50"/>
  <c r="F109" i="50"/>
  <c r="F113" i="50"/>
  <c r="D116" i="50"/>
  <c r="F117" i="50"/>
  <c r="D120" i="50"/>
  <c r="F121" i="50"/>
  <c r="D124" i="50"/>
  <c r="F125" i="50"/>
  <c r="F133" i="50"/>
  <c r="E104" i="50"/>
  <c r="D77" i="50"/>
  <c r="F78" i="50"/>
  <c r="F82" i="50"/>
  <c r="D85" i="50"/>
  <c r="F86" i="50"/>
  <c r="D89" i="50"/>
  <c r="F90" i="50"/>
  <c r="D93" i="50"/>
  <c r="F94" i="50"/>
  <c r="D97" i="50"/>
  <c r="F98" i="50"/>
  <c r="D101" i="50"/>
  <c r="F102" i="50"/>
  <c r="F106" i="50"/>
  <c r="F110" i="50"/>
  <c r="F114" i="50"/>
  <c r="H115" i="50"/>
  <c r="H119" i="50"/>
  <c r="D121" i="50"/>
  <c r="F122" i="50"/>
  <c r="H123" i="50"/>
  <c r="D125" i="50"/>
  <c r="F126" i="50"/>
  <c r="H127" i="50"/>
  <c r="D133" i="50"/>
  <c r="E80" i="50"/>
  <c r="G85" i="50"/>
  <c r="I80" i="50"/>
  <c r="E86" i="50"/>
  <c r="I92" i="50"/>
  <c r="E98" i="50"/>
  <c r="E102" i="50"/>
  <c r="G103" i="50"/>
  <c r="I104" i="50"/>
  <c r="E106" i="50"/>
  <c r="E110" i="50"/>
  <c r="G111" i="50"/>
  <c r="I112" i="50"/>
  <c r="E114" i="50"/>
  <c r="G115" i="50"/>
  <c r="I116" i="50"/>
  <c r="E118" i="50"/>
  <c r="G119" i="50"/>
  <c r="I120" i="50"/>
  <c r="E122" i="50"/>
  <c r="G123" i="50"/>
  <c r="I124" i="50"/>
  <c r="E126" i="50"/>
  <c r="G127" i="50"/>
  <c r="I128" i="50"/>
  <c r="G84" i="50"/>
  <c r="G88" i="50"/>
  <c r="G100" i="50"/>
  <c r="G104" i="50"/>
  <c r="G108" i="50"/>
  <c r="G116" i="50"/>
  <c r="G120" i="50"/>
  <c r="G124" i="50"/>
  <c r="F80" i="50"/>
  <c r="F84" i="50"/>
  <c r="F88" i="50"/>
  <c r="F92" i="50"/>
  <c r="F96" i="50"/>
  <c r="F100" i="50"/>
  <c r="F104" i="50"/>
  <c r="F108" i="50"/>
  <c r="F112" i="50"/>
  <c r="F116" i="50"/>
  <c r="F120" i="50"/>
  <c r="F124" i="50"/>
  <c r="F128" i="50"/>
  <c r="G89" i="50"/>
  <c r="G93" i="50"/>
  <c r="E96" i="50"/>
  <c r="G97" i="50"/>
  <c r="G101" i="50"/>
  <c r="E120" i="50"/>
  <c r="G121" i="50"/>
  <c r="E124" i="50"/>
  <c r="G125" i="50"/>
  <c r="E128" i="50"/>
  <c r="G133" i="50"/>
  <c r="E77" i="50"/>
  <c r="G78" i="50"/>
  <c r="G82" i="50"/>
  <c r="E85" i="50"/>
  <c r="E89" i="50"/>
  <c r="E97" i="50"/>
  <c r="G98" i="50"/>
  <c r="E101" i="50"/>
  <c r="G102" i="50"/>
  <c r="E105" i="50"/>
  <c r="G106" i="50"/>
  <c r="E109" i="50"/>
  <c r="G110" i="50"/>
  <c r="G114" i="50"/>
  <c r="E117" i="50"/>
  <c r="E121" i="50"/>
  <c r="G122" i="50"/>
  <c r="E125" i="50"/>
  <c r="G126" i="50"/>
  <c r="E133" i="50"/>
  <c r="E78" i="50"/>
  <c r="G79" i="50"/>
  <c r="E82" i="50"/>
  <c r="I84" i="50"/>
  <c r="I88" i="50"/>
  <c r="E90" i="50"/>
  <c r="G91" i="50"/>
  <c r="G95" i="50"/>
  <c r="I96" i="50"/>
  <c r="I100" i="50"/>
  <c r="D78" i="50"/>
  <c r="F79" i="50"/>
  <c r="H80" i="50"/>
  <c r="D82" i="50"/>
  <c r="F83" i="50"/>
  <c r="H84" i="50"/>
  <c r="F87" i="50"/>
  <c r="H88" i="50"/>
  <c r="F91" i="50"/>
  <c r="H92" i="50"/>
  <c r="F95" i="50"/>
  <c r="H96" i="50"/>
  <c r="D98" i="50"/>
  <c r="F99" i="50"/>
  <c r="H100" i="50"/>
  <c r="D102" i="50"/>
  <c r="F103" i="50"/>
  <c r="H104" i="50"/>
  <c r="D106" i="50"/>
  <c r="F107" i="50"/>
  <c r="H108" i="50"/>
  <c r="D110" i="50"/>
  <c r="F111" i="50"/>
  <c r="H112" i="50"/>
  <c r="D114" i="50"/>
  <c r="F115" i="50"/>
  <c r="H116" i="50"/>
  <c r="F119" i="50"/>
  <c r="H120" i="50"/>
  <c r="D122" i="50"/>
  <c r="F123" i="50"/>
  <c r="H124" i="50"/>
  <c r="D126" i="50"/>
  <c r="F127" i="50"/>
  <c r="H128" i="50"/>
  <c r="B75" i="44" l="1"/>
  <c r="G46" i="3" l="1"/>
  <c r="F46" i="3"/>
  <c r="G45" i="3"/>
  <c r="B44" i="3"/>
  <c r="B43" i="3"/>
  <c r="B46" i="3"/>
  <c r="C47" i="3"/>
  <c r="D47" i="3"/>
  <c r="E47" i="3"/>
  <c r="F47" i="3"/>
  <c r="G44" i="3"/>
  <c r="H46" i="3"/>
  <c r="I44" i="3"/>
  <c r="J46" i="3"/>
  <c r="B17" i="3"/>
  <c r="D16" i="3"/>
  <c r="B16" i="3"/>
  <c r="B18" i="3"/>
  <c r="C13" i="3"/>
  <c r="C18" i="3" s="1"/>
  <c r="D13" i="3"/>
  <c r="D19" i="3" s="1"/>
  <c r="E13" i="3"/>
  <c r="E19" i="3" s="1"/>
  <c r="F13" i="3"/>
  <c r="F17" i="3" s="1"/>
  <c r="G13" i="3"/>
  <c r="G20" i="3" s="1"/>
  <c r="H13" i="3"/>
  <c r="H19" i="3" s="1"/>
  <c r="I13" i="3"/>
  <c r="I18" i="3" s="1"/>
  <c r="J13" i="3"/>
  <c r="J20" i="3" s="1"/>
  <c r="J93" i="1"/>
  <c r="I93" i="1"/>
  <c r="H93" i="1"/>
  <c r="G93" i="1"/>
  <c r="F93" i="1"/>
  <c r="E93" i="1"/>
  <c r="D93" i="1"/>
  <c r="C93" i="1"/>
  <c r="B93" i="1"/>
  <c r="J87" i="1"/>
  <c r="I87" i="1"/>
  <c r="H87" i="1"/>
  <c r="G87" i="1"/>
  <c r="F87" i="1"/>
  <c r="E87" i="1"/>
  <c r="D87" i="1"/>
  <c r="C87" i="1"/>
  <c r="B87" i="1"/>
  <c r="J86" i="1"/>
  <c r="I86" i="1"/>
  <c r="H86" i="1"/>
  <c r="G86" i="1"/>
  <c r="F86" i="1"/>
  <c r="E86" i="1"/>
  <c r="D86" i="1"/>
  <c r="C86" i="1"/>
  <c r="B86" i="1"/>
  <c r="J85" i="1"/>
  <c r="I85" i="1"/>
  <c r="H85" i="1"/>
  <c r="G85" i="1"/>
  <c r="F85" i="1"/>
  <c r="E85" i="1"/>
  <c r="D85" i="1"/>
  <c r="C85" i="1"/>
  <c r="B85" i="1"/>
  <c r="J84" i="1"/>
  <c r="I84" i="1"/>
  <c r="H84" i="1"/>
  <c r="G84" i="1"/>
  <c r="F84" i="1"/>
  <c r="E84" i="1"/>
  <c r="D84" i="1"/>
  <c r="C84" i="1"/>
  <c r="B84" i="1"/>
  <c r="J83" i="1"/>
  <c r="I83" i="1"/>
  <c r="H83" i="1"/>
  <c r="G83" i="1"/>
  <c r="F83" i="1"/>
  <c r="E83" i="1"/>
  <c r="D83" i="1"/>
  <c r="C83" i="1"/>
  <c r="B83" i="1"/>
  <c r="J82" i="1"/>
  <c r="I82" i="1"/>
  <c r="H82" i="1"/>
  <c r="G82" i="1"/>
  <c r="F82" i="1"/>
  <c r="E82" i="1"/>
  <c r="D82" i="1"/>
  <c r="C82" i="1"/>
  <c r="B82" i="1"/>
  <c r="J81" i="1"/>
  <c r="I81" i="1"/>
  <c r="H81" i="1"/>
  <c r="G81" i="1"/>
  <c r="F81" i="1"/>
  <c r="E81" i="1"/>
  <c r="D81" i="1"/>
  <c r="C81" i="1"/>
  <c r="B81" i="1"/>
  <c r="J80" i="1"/>
  <c r="I80" i="1"/>
  <c r="H80" i="1"/>
  <c r="G80" i="1"/>
  <c r="F80" i="1"/>
  <c r="E80" i="1"/>
  <c r="D80" i="1"/>
  <c r="C80" i="1"/>
  <c r="B80" i="1"/>
  <c r="J79" i="1"/>
  <c r="I79" i="1"/>
  <c r="H79" i="1"/>
  <c r="G79" i="1"/>
  <c r="F79" i="1"/>
  <c r="E79" i="1"/>
  <c r="D79" i="1"/>
  <c r="C79" i="1"/>
  <c r="B79" i="1"/>
  <c r="J78" i="1"/>
  <c r="I78" i="1"/>
  <c r="H78" i="1"/>
  <c r="G78" i="1"/>
  <c r="F78" i="1"/>
  <c r="E78" i="1"/>
  <c r="D78" i="1"/>
  <c r="C78" i="1"/>
  <c r="B78" i="1"/>
  <c r="J77" i="1"/>
  <c r="I77" i="1"/>
  <c r="H77" i="1"/>
  <c r="G77" i="1"/>
  <c r="F77" i="1"/>
  <c r="E77" i="1"/>
  <c r="D77" i="1"/>
  <c r="C77" i="1"/>
  <c r="B77" i="1"/>
  <c r="J76" i="1"/>
  <c r="I76" i="1"/>
  <c r="H76" i="1"/>
  <c r="G76" i="1"/>
  <c r="F76" i="1"/>
  <c r="E76" i="1"/>
  <c r="D76" i="1"/>
  <c r="C76" i="1"/>
  <c r="B76" i="1"/>
  <c r="J75" i="1"/>
  <c r="I75" i="1"/>
  <c r="H75" i="1"/>
  <c r="G75" i="1"/>
  <c r="F75" i="1"/>
  <c r="E75" i="1"/>
  <c r="D75" i="1"/>
  <c r="C75" i="1"/>
  <c r="B75" i="1"/>
  <c r="J74" i="1"/>
  <c r="I74" i="1"/>
  <c r="H74" i="1"/>
  <c r="G74" i="1"/>
  <c r="F74" i="1"/>
  <c r="E74" i="1"/>
  <c r="D74" i="1"/>
  <c r="C74" i="1"/>
  <c r="B74" i="1"/>
  <c r="J73" i="1"/>
  <c r="I73" i="1"/>
  <c r="H73" i="1"/>
  <c r="G73" i="1"/>
  <c r="F73" i="1"/>
  <c r="E73" i="1"/>
  <c r="D73" i="1"/>
  <c r="C73" i="1"/>
  <c r="B73" i="1"/>
  <c r="I19" i="3" l="1"/>
  <c r="G18" i="3"/>
  <c r="G19" i="3"/>
  <c r="C44" i="3"/>
  <c r="I46" i="3"/>
  <c r="D43" i="3"/>
  <c r="C43" i="3"/>
  <c r="F19" i="3"/>
  <c r="C17" i="3"/>
  <c r="C16" i="3"/>
  <c r="E18" i="3"/>
  <c r="G47" i="3"/>
  <c r="E16" i="3"/>
  <c r="E20" i="3"/>
  <c r="B45" i="3"/>
  <c r="D20" i="3"/>
  <c r="I47" i="3"/>
  <c r="E17" i="3"/>
  <c r="C20" i="3"/>
  <c r="I43" i="3"/>
  <c r="G43" i="3"/>
  <c r="H47" i="3"/>
  <c r="H43" i="3"/>
  <c r="E44" i="3"/>
  <c r="I45" i="3"/>
  <c r="I17" i="3"/>
  <c r="E46" i="3"/>
  <c r="J45" i="3"/>
  <c r="H45" i="3"/>
  <c r="J47" i="3"/>
  <c r="J43" i="3"/>
  <c r="F44" i="3"/>
  <c r="C19" i="3"/>
  <c r="B47" i="3"/>
  <c r="B20" i="3"/>
  <c r="F43" i="3"/>
  <c r="J44" i="3"/>
  <c r="F45" i="3"/>
  <c r="D44" i="3"/>
  <c r="D18" i="3"/>
  <c r="E43" i="3"/>
  <c r="E45" i="3"/>
  <c r="G17" i="3"/>
  <c r="B19" i="3"/>
  <c r="D46" i="3"/>
  <c r="H44" i="3"/>
  <c r="D45" i="3"/>
  <c r="G16" i="3"/>
  <c r="C46" i="3"/>
  <c r="C45" i="3"/>
  <c r="H17" i="3"/>
  <c r="I16" i="3"/>
  <c r="I20" i="3"/>
  <c r="F16" i="3"/>
  <c r="J17" i="3"/>
  <c r="F18" i="3"/>
  <c r="J19" i="3"/>
  <c r="F20" i="3"/>
  <c r="J16" i="3"/>
  <c r="J18" i="3"/>
  <c r="H16" i="3"/>
  <c r="D17" i="3"/>
  <c r="H18" i="3"/>
  <c r="H20" i="3"/>
  <c r="D20" i="2"/>
  <c r="D19" i="2"/>
  <c r="D18" i="2"/>
  <c r="G20" i="2"/>
  <c r="G19" i="2"/>
  <c r="G18" i="2"/>
  <c r="J20" i="2"/>
  <c r="J19" i="2"/>
  <c r="J18" i="2"/>
  <c r="J87" i="23"/>
  <c r="I87" i="23"/>
  <c r="H87" i="23"/>
  <c r="J86" i="23"/>
  <c r="I86" i="23"/>
  <c r="H86" i="23"/>
  <c r="J85" i="23"/>
  <c r="I85" i="23"/>
  <c r="H85" i="23"/>
  <c r="J84" i="23"/>
  <c r="I84" i="23"/>
  <c r="H84" i="23"/>
  <c r="J83" i="23"/>
  <c r="I83" i="23"/>
  <c r="H83" i="23"/>
  <c r="J82" i="23"/>
  <c r="I82" i="23"/>
  <c r="H82" i="23"/>
  <c r="J81" i="23"/>
  <c r="I81" i="23"/>
  <c r="H81" i="23"/>
  <c r="J80" i="23"/>
  <c r="I80" i="23"/>
  <c r="H80" i="23"/>
  <c r="J78" i="23"/>
  <c r="I78" i="23"/>
  <c r="H78" i="23"/>
  <c r="J77" i="23"/>
  <c r="I77" i="23"/>
  <c r="H77" i="23"/>
  <c r="J76" i="23"/>
  <c r="I76" i="23"/>
  <c r="H76" i="23"/>
  <c r="J75" i="23"/>
  <c r="I75" i="23"/>
  <c r="H75" i="23"/>
  <c r="J74" i="23"/>
  <c r="I74" i="23"/>
  <c r="H74" i="23"/>
  <c r="J73" i="23"/>
  <c r="I73" i="23"/>
  <c r="H73" i="23"/>
  <c r="J72" i="23"/>
  <c r="I72" i="23"/>
  <c r="H72" i="23"/>
  <c r="J71" i="23"/>
  <c r="I71" i="23"/>
  <c r="H71" i="23"/>
  <c r="J70" i="23"/>
  <c r="I70" i="23"/>
  <c r="H70" i="23"/>
  <c r="J69" i="23"/>
  <c r="I69" i="23"/>
  <c r="H69" i="23"/>
  <c r="J68" i="23"/>
  <c r="I68" i="23"/>
  <c r="H68" i="23"/>
  <c r="J67" i="23"/>
  <c r="I67" i="23"/>
  <c r="H67" i="23"/>
  <c r="J66" i="23"/>
  <c r="I66" i="23"/>
  <c r="H66" i="23"/>
  <c r="J65" i="23"/>
  <c r="I65" i="23"/>
  <c r="H65" i="23"/>
  <c r="J64" i="23"/>
  <c r="I64" i="23"/>
  <c r="H64" i="23"/>
  <c r="J63" i="23"/>
  <c r="I63" i="23"/>
  <c r="H63" i="23"/>
  <c r="J62" i="23"/>
  <c r="I62" i="23"/>
  <c r="H62" i="23"/>
  <c r="G87" i="23"/>
  <c r="F87" i="23"/>
  <c r="E87" i="23"/>
  <c r="D87" i="23"/>
  <c r="C87" i="23"/>
  <c r="G86" i="23"/>
  <c r="F86" i="23"/>
  <c r="E86" i="23"/>
  <c r="D86" i="23"/>
  <c r="C86" i="23"/>
  <c r="G85" i="23"/>
  <c r="F85" i="23"/>
  <c r="E85" i="23"/>
  <c r="D85" i="23"/>
  <c r="C85" i="23"/>
  <c r="G84" i="23"/>
  <c r="F84" i="23"/>
  <c r="E84" i="23"/>
  <c r="D84" i="23"/>
  <c r="C84" i="23"/>
  <c r="G83" i="23"/>
  <c r="F83" i="23"/>
  <c r="E83" i="23"/>
  <c r="D83" i="23"/>
  <c r="C83" i="23"/>
  <c r="G82" i="23"/>
  <c r="F82" i="23"/>
  <c r="E82" i="23"/>
  <c r="D82" i="23"/>
  <c r="C82" i="23"/>
  <c r="G81" i="23"/>
  <c r="F81" i="23"/>
  <c r="E81" i="23"/>
  <c r="D81" i="23"/>
  <c r="C81" i="23"/>
  <c r="G80" i="23"/>
  <c r="F80" i="23"/>
  <c r="E80" i="23"/>
  <c r="D80" i="23"/>
  <c r="C80" i="23"/>
  <c r="G78" i="23"/>
  <c r="F78" i="23"/>
  <c r="E78" i="23"/>
  <c r="D78" i="23"/>
  <c r="C78" i="23"/>
  <c r="G77" i="23"/>
  <c r="F77" i="23"/>
  <c r="E77" i="23"/>
  <c r="D77" i="23"/>
  <c r="C77" i="23"/>
  <c r="G76" i="23"/>
  <c r="F76" i="23"/>
  <c r="E76" i="23"/>
  <c r="D76" i="23"/>
  <c r="C76" i="23"/>
  <c r="G75" i="23"/>
  <c r="F75" i="23"/>
  <c r="E75" i="23"/>
  <c r="D75" i="23"/>
  <c r="C75" i="23"/>
  <c r="G74" i="23"/>
  <c r="F74" i="23"/>
  <c r="E74" i="23"/>
  <c r="D74" i="23"/>
  <c r="C74" i="23"/>
  <c r="G73" i="23"/>
  <c r="F73" i="23"/>
  <c r="E73" i="23"/>
  <c r="D73" i="23"/>
  <c r="C73" i="23"/>
  <c r="G72" i="23"/>
  <c r="F72" i="23"/>
  <c r="E72" i="23"/>
  <c r="D72" i="23"/>
  <c r="C72" i="23"/>
  <c r="G71" i="23"/>
  <c r="F71" i="23"/>
  <c r="E71" i="23"/>
  <c r="D71" i="23"/>
  <c r="C71" i="23"/>
  <c r="G70" i="23"/>
  <c r="F70" i="23"/>
  <c r="E70" i="23"/>
  <c r="D70" i="23"/>
  <c r="C70" i="23"/>
  <c r="G69" i="23"/>
  <c r="F69" i="23"/>
  <c r="E69" i="23"/>
  <c r="D69" i="23"/>
  <c r="C69" i="23"/>
  <c r="G68" i="23"/>
  <c r="F68" i="23"/>
  <c r="E68" i="23"/>
  <c r="D68" i="23"/>
  <c r="C68" i="23"/>
  <c r="G67" i="23"/>
  <c r="F67" i="23"/>
  <c r="E67" i="23"/>
  <c r="D67" i="23"/>
  <c r="C67" i="23"/>
  <c r="G66" i="23"/>
  <c r="F66" i="23"/>
  <c r="E66" i="23"/>
  <c r="D66" i="23"/>
  <c r="C66" i="23"/>
  <c r="G65" i="23"/>
  <c r="F65" i="23"/>
  <c r="E65" i="23"/>
  <c r="D65" i="23"/>
  <c r="C65" i="23"/>
  <c r="G64" i="23"/>
  <c r="F64" i="23"/>
  <c r="E64" i="23"/>
  <c r="D64" i="23"/>
  <c r="C64" i="23"/>
  <c r="G63" i="23"/>
  <c r="F63" i="23"/>
  <c r="E63" i="23"/>
  <c r="D63" i="23"/>
  <c r="C63" i="23"/>
  <c r="G62" i="23"/>
  <c r="F62" i="23"/>
  <c r="E62" i="23"/>
  <c r="D62" i="23"/>
  <c r="C62" i="23"/>
  <c r="J87" i="7" l="1"/>
  <c r="I87" i="7"/>
  <c r="H87" i="7"/>
  <c r="G87" i="7"/>
  <c r="F87" i="7"/>
  <c r="E87" i="7"/>
  <c r="D87" i="7"/>
  <c r="C87" i="7"/>
  <c r="B87" i="7"/>
  <c r="J86" i="7"/>
  <c r="I86" i="7"/>
  <c r="H86" i="7"/>
  <c r="G86" i="7"/>
  <c r="F86" i="7"/>
  <c r="E86" i="7"/>
  <c r="D86" i="7"/>
  <c r="C86" i="7"/>
  <c r="B86" i="7"/>
  <c r="J85" i="7"/>
  <c r="I85" i="7"/>
  <c r="H85" i="7"/>
  <c r="G85" i="7"/>
  <c r="F85" i="7"/>
  <c r="E85" i="7"/>
  <c r="D85" i="7"/>
  <c r="C85" i="7"/>
  <c r="B85" i="7"/>
  <c r="J84" i="7"/>
  <c r="I84" i="7"/>
  <c r="H84" i="7"/>
  <c r="G84" i="7"/>
  <c r="F84" i="7"/>
  <c r="E84" i="7"/>
  <c r="D84" i="7"/>
  <c r="C84" i="7"/>
  <c r="B84" i="7"/>
  <c r="J83" i="7"/>
  <c r="I83" i="7"/>
  <c r="H83" i="7"/>
  <c r="G83" i="7"/>
  <c r="F83" i="7"/>
  <c r="E83" i="7"/>
  <c r="D83" i="7"/>
  <c r="C83" i="7"/>
  <c r="B83" i="7"/>
  <c r="J82" i="7"/>
  <c r="I82" i="7"/>
  <c r="H82" i="7"/>
  <c r="G82" i="7"/>
  <c r="F82" i="7"/>
  <c r="E82" i="7"/>
  <c r="D82" i="7"/>
  <c r="C82" i="7"/>
  <c r="B82" i="7"/>
  <c r="J81" i="7"/>
  <c r="I81" i="7"/>
  <c r="H81" i="7"/>
  <c r="G81" i="7"/>
  <c r="F81" i="7"/>
  <c r="E81" i="7"/>
  <c r="D81" i="7"/>
  <c r="C81" i="7"/>
  <c r="B81" i="7"/>
  <c r="J80" i="7"/>
  <c r="I80" i="7"/>
  <c r="H80" i="7"/>
  <c r="G80" i="7"/>
  <c r="F80" i="7"/>
  <c r="E80" i="7"/>
  <c r="D80" i="7"/>
  <c r="C80" i="7"/>
  <c r="B80" i="7"/>
  <c r="J78" i="7"/>
  <c r="I78" i="7"/>
  <c r="H78" i="7"/>
  <c r="G78" i="7"/>
  <c r="F78" i="7"/>
  <c r="E78" i="7"/>
  <c r="D78" i="7"/>
  <c r="C78" i="7"/>
  <c r="B78" i="7"/>
  <c r="J77" i="7"/>
  <c r="I77" i="7"/>
  <c r="H77" i="7"/>
  <c r="G77" i="7"/>
  <c r="F77" i="7"/>
  <c r="E77" i="7"/>
  <c r="D77" i="7"/>
  <c r="C77" i="7"/>
  <c r="B77" i="7"/>
  <c r="J76" i="7"/>
  <c r="I76" i="7"/>
  <c r="H76" i="7"/>
  <c r="G76" i="7"/>
  <c r="F76" i="7"/>
  <c r="E76" i="7"/>
  <c r="D76" i="7"/>
  <c r="C76" i="7"/>
  <c r="B76" i="7"/>
  <c r="J75" i="7"/>
  <c r="I75" i="7"/>
  <c r="H75" i="7"/>
  <c r="G75" i="7"/>
  <c r="F75" i="7"/>
  <c r="E75" i="7"/>
  <c r="D75" i="7"/>
  <c r="C75" i="7"/>
  <c r="B75" i="7"/>
  <c r="J74" i="7"/>
  <c r="I74" i="7"/>
  <c r="H74" i="7"/>
  <c r="G74" i="7"/>
  <c r="F74" i="7"/>
  <c r="E74" i="7"/>
  <c r="D74" i="7"/>
  <c r="C74" i="7"/>
  <c r="J73" i="7"/>
  <c r="I73" i="7"/>
  <c r="H73" i="7"/>
  <c r="G73" i="7"/>
  <c r="F73" i="7"/>
  <c r="E73" i="7"/>
  <c r="D73" i="7"/>
  <c r="C73" i="7"/>
  <c r="B73" i="7"/>
  <c r="J72" i="7"/>
  <c r="I72" i="7"/>
  <c r="H72" i="7"/>
  <c r="G72" i="7"/>
  <c r="F72" i="7"/>
  <c r="E72" i="7"/>
  <c r="D72" i="7"/>
  <c r="C72" i="7"/>
  <c r="B72" i="7"/>
  <c r="J71" i="7"/>
  <c r="I71" i="7"/>
  <c r="H71" i="7"/>
  <c r="G71" i="7"/>
  <c r="F71" i="7"/>
  <c r="E71" i="7"/>
  <c r="D71" i="7"/>
  <c r="C71" i="7"/>
  <c r="B71" i="7"/>
  <c r="J70" i="7"/>
  <c r="I70" i="7"/>
  <c r="H70" i="7"/>
  <c r="G70" i="7"/>
  <c r="F70" i="7"/>
  <c r="E70" i="7"/>
  <c r="D70" i="7"/>
  <c r="C70" i="7"/>
  <c r="B70" i="7"/>
  <c r="J69" i="7"/>
  <c r="I69" i="7"/>
  <c r="H69" i="7"/>
  <c r="G69" i="7"/>
  <c r="F69" i="7"/>
  <c r="E69" i="7"/>
  <c r="D69" i="7"/>
  <c r="C69" i="7"/>
  <c r="B69" i="7"/>
  <c r="J68" i="7"/>
  <c r="I68" i="7"/>
  <c r="H68" i="7"/>
  <c r="G68" i="7"/>
  <c r="F68" i="7"/>
  <c r="E68" i="7"/>
  <c r="D68" i="7"/>
  <c r="C68" i="7"/>
  <c r="B68" i="7"/>
  <c r="J67" i="7"/>
  <c r="I67" i="7"/>
  <c r="H67" i="7"/>
  <c r="G67" i="7"/>
  <c r="F67" i="7"/>
  <c r="E67" i="7"/>
  <c r="D67" i="7"/>
  <c r="C67" i="7"/>
  <c r="B67" i="7"/>
  <c r="J66" i="7"/>
  <c r="I66" i="7"/>
  <c r="H66" i="7"/>
  <c r="G66" i="7"/>
  <c r="F66" i="7"/>
  <c r="E66" i="7"/>
  <c r="D66" i="7"/>
  <c r="C66" i="7"/>
  <c r="B66" i="7"/>
  <c r="J65" i="7"/>
  <c r="I65" i="7"/>
  <c r="H65" i="7"/>
  <c r="G65" i="7"/>
  <c r="F65" i="7"/>
  <c r="E65" i="7"/>
  <c r="D65" i="7"/>
  <c r="C65" i="7"/>
  <c r="B65" i="7"/>
  <c r="J64" i="7"/>
  <c r="I64" i="7"/>
  <c r="H64" i="7"/>
  <c r="G64" i="7"/>
  <c r="F64" i="7"/>
  <c r="E64" i="7"/>
  <c r="D64" i="7"/>
  <c r="C64" i="7"/>
  <c r="B64" i="7"/>
  <c r="J63" i="7"/>
  <c r="I63" i="7"/>
  <c r="H63" i="7"/>
  <c r="G63" i="7"/>
  <c r="F63" i="7"/>
  <c r="E63" i="7"/>
  <c r="D63" i="7"/>
  <c r="C63" i="7"/>
  <c r="B63" i="7"/>
  <c r="J62" i="7"/>
  <c r="I62" i="7"/>
  <c r="H62" i="7"/>
  <c r="G62" i="7"/>
  <c r="F62" i="7"/>
  <c r="E62" i="7"/>
  <c r="D62" i="7"/>
  <c r="C62" i="7"/>
  <c r="B62" i="7"/>
</calcChain>
</file>

<file path=xl/sharedStrings.xml><?xml version="1.0" encoding="utf-8"?>
<sst xmlns="http://schemas.openxmlformats.org/spreadsheetml/2006/main" count="11153" uniqueCount="817">
  <si>
    <t>recettes réelles de fonctionnement</t>
  </si>
  <si>
    <t xml:space="preserve">Epargne brute : excédent des recettes réelles de fonctionnement sur les dépenses réelles de fonctionnement. </t>
  </si>
  <si>
    <t>T 5.1</t>
  </si>
  <si>
    <t>T 5.2</t>
  </si>
  <si>
    <t>T 5.3</t>
  </si>
  <si>
    <t>T 5.4</t>
  </si>
  <si>
    <t>En nombre d'années</t>
  </si>
  <si>
    <t>T 5.5</t>
  </si>
  <si>
    <r>
      <t>Dépenses réelles totales</t>
    </r>
    <r>
      <rPr>
        <sz val="10"/>
        <color indexed="12"/>
        <rFont val="Arial"/>
        <family val="2"/>
      </rPr>
      <t xml:space="preserve"> hors gestion active de la dette :</t>
    </r>
    <r>
      <rPr>
        <sz val="10"/>
        <rFont val="Arial"/>
        <family val="2"/>
      </rPr>
      <t xml:space="preserve"> </t>
    </r>
    <r>
      <rPr>
        <sz val="10"/>
        <rFont val="Arial"/>
        <family val="2"/>
      </rPr>
      <t>somme des dépenses réelles de fonctionnement et des dépenses réelles d'investissement.</t>
    </r>
  </si>
  <si>
    <r>
      <t xml:space="preserve">Recettes réelles totales </t>
    </r>
    <r>
      <rPr>
        <sz val="10"/>
        <color indexed="12"/>
        <rFont val="Arial"/>
        <family val="2"/>
      </rPr>
      <t>hors gestion active de la dette :</t>
    </r>
    <r>
      <rPr>
        <sz val="10"/>
        <rFont val="Arial"/>
        <family val="2"/>
      </rPr>
      <t xml:space="preserve"> sommes des recettes de fonctionnement et des recettes réelles d'investissement.</t>
    </r>
  </si>
  <si>
    <t>Evaluation de l'ensemble des recettes courantes, en euros par habitant.</t>
  </si>
  <si>
    <t>Part relative des dotations, subventions et participations dans le total des recettes réelles de fonctionnement.</t>
  </si>
  <si>
    <t>Sources et définitions des grandeurs comptables utilisées</t>
  </si>
  <si>
    <t>6 – Emprunts réalisés hors gestion active de la dette / population</t>
  </si>
  <si>
    <t>Niveau des dépenses d'investissement réalisées, en euros par habitant.</t>
  </si>
  <si>
    <t>Epargne brute : excédent des recettes réelles de fonctionnement sur les dépenses réelles de fonctionnement.</t>
  </si>
  <si>
    <t>Evaluation de la charge de la dette payée, en euros par habitant pour l'exercice considéré.</t>
  </si>
  <si>
    <t>Ce ratio exprime le poids de la dette en nombre d'années d'épargne.</t>
  </si>
  <si>
    <t>Emprunts réalisés : recettes du compte 16 calculées hors gestion active de la dette.</t>
  </si>
  <si>
    <t>Produit des emprunts réalisés, en euros par habitant.</t>
  </si>
  <si>
    <t>Evaluation de l'effort d'équipement, en euros par habitant.</t>
  </si>
  <si>
    <t>Population</t>
  </si>
  <si>
    <t>T 2.1</t>
  </si>
  <si>
    <t>T 2.2</t>
  </si>
  <si>
    <t>T 2.3</t>
  </si>
  <si>
    <t>en %</t>
  </si>
  <si>
    <t>T 4.1</t>
  </si>
  <si>
    <t>T 4.2</t>
  </si>
  <si>
    <t>T 4.3</t>
  </si>
  <si>
    <t>T 4.4</t>
  </si>
  <si>
    <t>T 4.5</t>
  </si>
  <si>
    <t>T 4.6</t>
  </si>
  <si>
    <t>Part des dépenses réelles de fonctionnement affectée aux frais de personnel.</t>
  </si>
  <si>
    <t>Les dépenses d'investissement sont calculées hors gestion active de la dette.</t>
  </si>
  <si>
    <t>Expression du volume budgétaire, en euros par habitant.</t>
  </si>
  <si>
    <t>Moins</t>
  </si>
  <si>
    <t>à moins de</t>
  </si>
  <si>
    <t>habitants</t>
  </si>
  <si>
    <t>Alsace</t>
  </si>
  <si>
    <t>Aquitaine</t>
  </si>
  <si>
    <t>Auvergne</t>
  </si>
  <si>
    <t>Bourgogne</t>
  </si>
  <si>
    <t>Bretagne</t>
  </si>
  <si>
    <t>Centre</t>
  </si>
  <si>
    <t>Champagne-Ardenne</t>
  </si>
  <si>
    <t>Corse</t>
  </si>
  <si>
    <t>Franche-Comté</t>
  </si>
  <si>
    <t>Languedoc-Roussillon</t>
  </si>
  <si>
    <t>Limousin</t>
  </si>
  <si>
    <t>Lorraine</t>
  </si>
  <si>
    <t>Midi-Pyrénées</t>
  </si>
  <si>
    <t>Nord-Pas-de-Calais</t>
  </si>
  <si>
    <t>Basse-Normandie</t>
  </si>
  <si>
    <t>Haute-Normandie</t>
  </si>
  <si>
    <t>Pays de la Loire</t>
  </si>
  <si>
    <t>Picardie</t>
  </si>
  <si>
    <t>Poitou-Charentes</t>
  </si>
  <si>
    <t>Rhône-Alpes</t>
  </si>
  <si>
    <t xml:space="preserve">France entière </t>
  </si>
  <si>
    <t>Nombre</t>
  </si>
  <si>
    <t xml:space="preserve">de </t>
  </si>
  <si>
    <t>d'habitants</t>
  </si>
  <si>
    <t>Ensemble</t>
  </si>
  <si>
    <r>
      <t>FA</t>
    </r>
    <r>
      <rPr>
        <sz val="8"/>
        <rFont val="Arial"/>
        <family val="2"/>
      </rPr>
      <t xml:space="preserve">: Fiscalité Additionnelle ; </t>
    </r>
    <r>
      <rPr>
        <b/>
        <sz val="8"/>
        <rFont val="Arial"/>
        <family val="2"/>
      </rPr>
      <t>FPU</t>
    </r>
    <r>
      <rPr>
        <sz val="8"/>
        <rFont val="Arial"/>
        <family val="2"/>
      </rPr>
      <t>: Fiscalité Professionnelle Unique ;</t>
    </r>
  </si>
  <si>
    <t>Impôts et taxes</t>
  </si>
  <si>
    <t>En millions d'euros</t>
  </si>
  <si>
    <t>Hors gestion active de la dette</t>
  </si>
  <si>
    <t>T 1.1</t>
  </si>
  <si>
    <t>T 1.2</t>
  </si>
  <si>
    <t>T 1.3</t>
  </si>
  <si>
    <t>de 10 000 habitants</t>
  </si>
  <si>
    <t>Evaluation de l'effort d'équipement, en euros par habitant</t>
  </si>
  <si>
    <t>Comparaison de l'effort d'équipement au niveau des recettes réelles de fonctionnement</t>
  </si>
  <si>
    <t>France entière</t>
  </si>
  <si>
    <t>Métropole</t>
  </si>
  <si>
    <t>Ile-de-France</t>
  </si>
  <si>
    <t>Provence-Alpes-Côte d'Azur</t>
  </si>
  <si>
    <t>Outre-Mer</t>
  </si>
  <si>
    <t>- à une CU à FA</t>
  </si>
  <si>
    <t>- à une CC à FA</t>
  </si>
  <si>
    <t>- à une CC à FPU</t>
  </si>
  <si>
    <t>En €/hab.</t>
  </si>
  <si>
    <t>En %</t>
  </si>
  <si>
    <t>Part relative des ventes de produits, prestations de services, marchandises dans le total des recettes de fonctionnement.</t>
  </si>
  <si>
    <t>Evaluation de l'endettement total en fin d'exercice, en euros par habitant.</t>
  </si>
  <si>
    <t>-</t>
  </si>
  <si>
    <t xml:space="preserve">Département des Etudes et Statistiques Locales - DGCL </t>
  </si>
  <si>
    <t>►</t>
  </si>
  <si>
    <t>:</t>
  </si>
  <si>
    <t>Abréviations :</t>
  </si>
  <si>
    <t>- M€ : millions d'€</t>
  </si>
  <si>
    <t>- n.s. : non-significatif</t>
  </si>
  <si>
    <t>- n.d. : non-disponible</t>
  </si>
  <si>
    <t>moyenne des</t>
  </si>
  <si>
    <t>budgets</t>
  </si>
  <si>
    <t>Population des</t>
  </si>
  <si>
    <t>De 10 000</t>
  </si>
  <si>
    <t>De 20 000</t>
  </si>
  <si>
    <t>De 50 000</t>
  </si>
  <si>
    <t>20 000 hab.</t>
  </si>
  <si>
    <t>50 000 hab.</t>
  </si>
  <si>
    <t>100 000 hab.</t>
  </si>
  <si>
    <t>et plus</t>
  </si>
  <si>
    <t>Auvergne - Rhône-Alpes</t>
  </si>
  <si>
    <t>Bourgogne - Franche-Comté</t>
  </si>
  <si>
    <t>Centre - Val de Loire</t>
  </si>
  <si>
    <t>Grand Est</t>
  </si>
  <si>
    <t>Hauts de France</t>
  </si>
  <si>
    <t>Normandie</t>
  </si>
  <si>
    <t>Nouvelle Aquitaine</t>
  </si>
  <si>
    <t>Occitanie</t>
  </si>
  <si>
    <t>Île-de-France</t>
  </si>
  <si>
    <t>des</t>
  </si>
  <si>
    <t>totale des</t>
  </si>
  <si>
    <t>REGIONS</t>
  </si>
  <si>
    <t>Taille moyenne des</t>
  </si>
  <si>
    <t>Taille</t>
  </si>
  <si>
    <t>Nombre d'habitants appartenant à:</t>
  </si>
  <si>
    <t>Pourcentage d'habitants appartenant à:</t>
  </si>
  <si>
    <t xml:space="preserve">  CC à FPU</t>
  </si>
  <si>
    <t xml:space="preserve">  CC à FA</t>
  </si>
  <si>
    <t>DÉPENSES DE FONCTIONNEMENT (1)</t>
  </si>
  <si>
    <t>Achats et charges externes</t>
  </si>
  <si>
    <t>Frais de personnel</t>
  </si>
  <si>
    <t>Charges financières</t>
  </si>
  <si>
    <t>Dépenses d'intervention</t>
  </si>
  <si>
    <t>Autres dépenses de fonctionnement</t>
  </si>
  <si>
    <t>RECETTES DE FONCTIONNEMENT (2)</t>
  </si>
  <si>
    <t>- Impôts locaux</t>
  </si>
  <si>
    <t>- Autres impôts et taxes</t>
  </si>
  <si>
    <t>Concours de l'État</t>
  </si>
  <si>
    <t>- DGF</t>
  </si>
  <si>
    <t>- Autres dotations</t>
  </si>
  <si>
    <t>Subventions reçues et participations</t>
  </si>
  <si>
    <t>Ventes de biens et services</t>
  </si>
  <si>
    <t>Autres recettes de fonctionnement</t>
  </si>
  <si>
    <t>Épargne brute (3) = (2)-(1)</t>
  </si>
  <si>
    <t>Épargne nette = (3)-(8)</t>
  </si>
  <si>
    <t>DÉPENSES D'INVESTISSEMENT hors remboursements (4)</t>
  </si>
  <si>
    <t>Dépenses d'équipement</t>
  </si>
  <si>
    <t>Subventions d'équipement versées</t>
  </si>
  <si>
    <t>Autres depenses d'investissement</t>
  </si>
  <si>
    <t>RECETTES D'INVESTISSEMENT hors emprunts (5)</t>
  </si>
  <si>
    <t>FCTVA</t>
  </si>
  <si>
    <t>Dotations et Subventions d'équipement</t>
  </si>
  <si>
    <t>Autres recettes d'investissement</t>
  </si>
  <si>
    <t>DÉPENSES TOTALES hors remboursements (6) = (1)+(4)</t>
  </si>
  <si>
    <t>RECETTES TOTALES hors emprunts (7) = (2)+(5)</t>
  </si>
  <si>
    <t>Capacité ou besoin de financement = (7)-(6)</t>
  </si>
  <si>
    <t>Remboursements de dette (8)</t>
  </si>
  <si>
    <t>Emprunts (9)</t>
  </si>
  <si>
    <t>Flux net de dette = (9)-(8)</t>
  </si>
  <si>
    <t>DÉPENSES TOTALES (10)=(6)+(8)</t>
  </si>
  <si>
    <t>RECETTES TOTALES (11)=(7)+(9)</t>
  </si>
  <si>
    <t>Variation du fonds de roulement = (11)-(10)</t>
  </si>
  <si>
    <t>Ratios</t>
  </si>
  <si>
    <t>Taux d'épargne brute = (3) / (2)</t>
  </si>
  <si>
    <t xml:space="preserve">Taux d'épargne nette = [(3)-(8)] / (2) </t>
  </si>
  <si>
    <t>Taux d'endettement = (12) / (2)</t>
  </si>
  <si>
    <t>Opérations réelles</t>
  </si>
  <si>
    <t>Structure de fonctionnement</t>
  </si>
  <si>
    <t>Structure d'investissement</t>
  </si>
  <si>
    <t xml:space="preserve"> En €/habitant</t>
  </si>
  <si>
    <t>Habitants décomptés selon la population totale de l'Insee</t>
  </si>
  <si>
    <t>En milliers d'habitants</t>
  </si>
  <si>
    <t>Liste des 11 ratios</t>
  </si>
  <si>
    <t>Pour les communes de 3 500 habitants et plus, les données synthétiques sur la situation financière de la collectivité, prévues par l’article L. 2313-1 du code général des collectivités territoriales (CGCT), comprennent 11 ratios définis à l’article R. 2313-1. Ces ratios sont aussi calculés pour les groupements à fiscalité propre, les départements (articles L. 3313-1 et R. 3313-1) et les régions (articles L. 4313-2 et R. 4313-1). Toutefois, le ratio 8, qui correspond au coefficient de mobilisation du potentiel fiscal, n’est plus calculé.</t>
  </si>
  <si>
    <t>Les ratios 1 à 6 sont exprimés en euros par habitant : la population utilisée est la population totale légale en vigueur de l'année.</t>
  </si>
  <si>
    <t>Les ratios 7 à 11 sont exprimés en pourcentage.</t>
  </si>
  <si>
    <r>
      <t>À noter</t>
    </r>
    <r>
      <rPr>
        <sz val="8"/>
        <color rgb="FF000000"/>
        <rFont val="Arial"/>
        <family val="2"/>
      </rPr>
      <t xml:space="preserve"> : pour la détermination des montants de dépenses ou recettes réelles de fonctionnement à retenir pour le calcul des ratios, les reversements de fiscalité liés au FNGIR et aux différents fonds de péréquation horizontale sont comptabilisés en moindres recettes.</t>
    </r>
  </si>
  <si>
    <r>
      <t xml:space="preserve">• </t>
    </r>
    <r>
      <rPr>
        <u/>
        <sz val="8"/>
        <color rgb="FF003399"/>
        <rFont val="Arial"/>
        <family val="2"/>
      </rPr>
      <t>Ratio 1</t>
    </r>
    <r>
      <rPr>
        <sz val="8"/>
        <color rgb="FF003399"/>
        <rFont val="Arial"/>
        <family val="2"/>
      </rPr>
      <t xml:space="preserve"> = dépenses réelles de fonctionnement (DRF) / population :</t>
    </r>
    <r>
      <rPr>
        <sz val="8"/>
        <color rgb="FF0091FF"/>
        <rFont val="Arial"/>
        <family val="2"/>
      </rPr>
      <t xml:space="preserve"> </t>
    </r>
    <r>
      <rPr>
        <sz val="8"/>
        <color rgb="FF000000"/>
        <rFont val="Arial"/>
        <family val="2"/>
      </rPr>
      <t>montant total des dépenses de fonctionnement en mouvement réels. Les dépenses liées à des travaux en régie sont exclues des DRF.</t>
    </r>
    <r>
      <rPr>
        <sz val="8"/>
        <color rgb="FF003399"/>
        <rFont val="Arial"/>
        <family val="2"/>
      </rPr>
      <t xml:space="preserve"> </t>
    </r>
  </si>
  <si>
    <r>
      <t>• </t>
    </r>
    <r>
      <rPr>
        <u/>
        <sz val="8"/>
        <color rgb="FF003399"/>
        <rFont val="Arial"/>
        <family val="2"/>
      </rPr>
      <t>Ratio 2</t>
    </r>
    <r>
      <rPr>
        <sz val="8"/>
        <color rgb="FF003399"/>
        <rFont val="Arial"/>
        <family val="2"/>
      </rPr>
      <t xml:space="preserve"> = produit des impositions directes / population :</t>
    </r>
    <r>
      <rPr>
        <sz val="8"/>
        <rFont val="Arial"/>
        <family val="2"/>
      </rPr>
      <t xml:space="preserve"> (recettes hors fiscalité reversée).</t>
    </r>
  </si>
  <si>
    <r>
      <t xml:space="preserve">• </t>
    </r>
    <r>
      <rPr>
        <u/>
        <sz val="8"/>
        <color rgb="FF003399"/>
        <rFont val="Arial"/>
        <family val="2"/>
      </rPr>
      <t>Ratio 3</t>
    </r>
    <r>
      <rPr>
        <sz val="8"/>
        <color rgb="FF003399"/>
        <rFont val="Arial"/>
        <family val="2"/>
      </rPr>
      <t xml:space="preserve"> = recettes réelles de fonctionnement (RRF) / population</t>
    </r>
    <r>
      <rPr>
        <sz val="8"/>
        <color rgb="FF0091FF"/>
        <rFont val="Arial"/>
        <family val="2"/>
      </rPr>
      <t> :</t>
    </r>
    <r>
      <rPr>
        <sz val="8"/>
        <rFont val="Arial"/>
        <family val="2"/>
      </rPr>
      <t xml:space="preserve"> montant total des recettes de fonctionnement en mouvements réels. Ressources dont dispose la collectivité, à comparer aux dépenses de fonctionnement dans leur rythme de croissance.</t>
    </r>
  </si>
  <si>
    <r>
      <t xml:space="preserve">• </t>
    </r>
    <r>
      <rPr>
        <u/>
        <sz val="8"/>
        <color rgb="FF003399"/>
        <rFont val="Arial"/>
        <family val="2"/>
      </rPr>
      <t>Ratio 5</t>
    </r>
    <r>
      <rPr>
        <sz val="8"/>
        <color rgb="FF003399"/>
        <rFont val="Arial"/>
        <family val="2"/>
      </rPr>
      <t xml:space="preserve"> = dette / population :</t>
    </r>
    <r>
      <rPr>
        <sz val="8"/>
        <rFont val="Arial"/>
        <family val="2"/>
      </rPr>
      <t xml:space="preserve"> capital restant dû au 31 décembre de l’exercice. Endettement d’une collectivité à compléter avec un ratio de capacité de désendettement (dette / épargne brute) et le taux d’endettement (ratio 11).</t>
    </r>
  </si>
  <si>
    <r>
      <t xml:space="preserve">• </t>
    </r>
    <r>
      <rPr>
        <u/>
        <sz val="8"/>
        <color rgb="FF003399"/>
        <rFont val="Arial"/>
        <family val="2"/>
      </rPr>
      <t>Ratio 6</t>
    </r>
    <r>
      <rPr>
        <sz val="8"/>
        <color rgb="FF003399"/>
        <rFont val="Arial"/>
        <family val="2"/>
      </rPr>
      <t xml:space="preserve"> = DGF / population</t>
    </r>
    <r>
      <rPr>
        <sz val="8"/>
        <color rgb="FF0091FF"/>
        <rFont val="Arial"/>
        <family val="2"/>
      </rPr>
      <t> :</t>
    </r>
    <r>
      <rPr>
        <sz val="8"/>
        <color rgb="FF000000"/>
        <rFont val="Arial"/>
        <family val="2"/>
      </rPr>
      <t xml:space="preserve"> recettes du compte 741 en mouvements réels. Part de la contribution de l’État au fonctionnement de la collectivité. </t>
    </r>
  </si>
  <si>
    <r>
      <t xml:space="preserve">• </t>
    </r>
    <r>
      <rPr>
        <u/>
        <sz val="8"/>
        <color rgb="FF003399"/>
        <rFont val="Arial"/>
        <family val="2"/>
      </rPr>
      <t>Ratio 7</t>
    </r>
    <r>
      <rPr>
        <sz val="8"/>
        <color rgb="FF003399"/>
        <rFont val="Arial"/>
        <family val="2"/>
      </rPr>
      <t xml:space="preserve"> = dépenses de personnel / DRF :</t>
    </r>
    <r>
      <rPr>
        <sz val="8"/>
        <color rgb="FF000000"/>
        <rFont val="Arial"/>
        <family val="2"/>
      </rPr>
      <t xml:space="preserve"> mesure la charge de personnel de la collectivité ; c’est un coefficient de rigidité car c’est une dépense incompressible à court terme, quelle que soit la population de la collectivité.</t>
    </r>
  </si>
  <si>
    <r>
      <t xml:space="preserve">• </t>
    </r>
    <r>
      <rPr>
        <u/>
        <sz val="8"/>
        <color rgb="FF003399"/>
        <rFont val="Arial"/>
        <family val="2"/>
      </rPr>
      <t>Ratio 11</t>
    </r>
    <r>
      <rPr>
        <sz val="8"/>
        <color rgb="FF003399"/>
        <rFont val="Arial"/>
        <family val="2"/>
      </rPr>
      <t xml:space="preserve"> = dette / RRF = taux d’endettement :</t>
    </r>
    <r>
      <rPr>
        <sz val="8"/>
        <rFont val="Arial"/>
        <family val="2"/>
      </rPr>
      <t xml:space="preserve"> mesure la charge de la dette d’une collectivité relativement à ses ressources.</t>
    </r>
  </si>
  <si>
    <t>Ensemble des</t>
  </si>
  <si>
    <t xml:space="preserve">       -  : néant</t>
  </si>
  <si>
    <t>Symbole :</t>
  </si>
  <si>
    <t>(dépenses réelles de fonctionnement+remboursement de dette) / recettes réelles de fonctionnement</t>
  </si>
  <si>
    <t xml:space="preserve"> et dépenses pour compte de tiers / recettes réelles de fonctionnement</t>
  </si>
  <si>
    <t>T 5.6</t>
  </si>
  <si>
    <t>Niveau des recettes d'investissement réalisées, en euros par habitant.</t>
  </si>
  <si>
    <t>Moyenne métropole en 2014 : 24,2 %</t>
  </si>
  <si>
    <t>France métropolitaine</t>
  </si>
  <si>
    <t>et dépenses pour compte de tiers / population</t>
  </si>
  <si>
    <t xml:space="preserve"> Les dépenses d'investissement sont calculées hors gestion active de la dette.</t>
  </si>
  <si>
    <t>Les recettes d'investissement sont calculées hors gestion active de la dette.</t>
  </si>
  <si>
    <t>Dépenses de fonctionnement :</t>
  </si>
  <si>
    <t>débit net du compte 6 hormis les comptes 675, 676 et 68</t>
  </si>
  <si>
    <t>Dépenses d'investissement :</t>
  </si>
  <si>
    <t>Dépenses de fonctionnement : débit net du compte 6 hormis les comptes 675, 676 et 68</t>
  </si>
  <si>
    <t>Achats et charges externes : débit net des comptes 60, 61, 62, excepté les comptes 621, 6031</t>
  </si>
  <si>
    <t>Ratio (R1) de l'article L.2313-1 du CGCT</t>
  </si>
  <si>
    <t>Ratio (R7) de l'article L.2313-1 du CGCT</t>
  </si>
  <si>
    <t>Charges financières : débit net du compte 66</t>
  </si>
  <si>
    <t xml:space="preserve">Recettes réelles de fonctionnement : </t>
  </si>
  <si>
    <t>Recettes réelles de fonctionnement : crédit net du compte 7 excepté les comptes 775, 776, 777 et 78</t>
  </si>
  <si>
    <t>Autres dépenses de fonctionnement : par déduction des dépenses de fonctionnement précédentes</t>
  </si>
  <si>
    <t>Emprunts réalisés :  crédit du compte 16 excepté les comptes 169, 1645 et 1688</t>
  </si>
  <si>
    <t>Emprunts réalisés : cfrédits du compte 16 calculées hors gestion active de la dette.</t>
  </si>
  <si>
    <t>augmenté du crédit net des comptes 103, 775</t>
  </si>
  <si>
    <t>augmenté du crédit net des comptes 103, 775 et des emprunts réalisés :  crédit du compte 16 excepté les comptes 169, 1645 et 1688</t>
  </si>
  <si>
    <t>augmenté du crédit net des comptes 103, 775  et des emprunts réalisés :  crédit du compte 16 excepté les comptes 169, 1645 et 1688</t>
  </si>
  <si>
    <t>Ratio R9 de l'article L.2313-1 du CGCT</t>
  </si>
  <si>
    <t>Ratio R11 de l'article L.2313-1 du CGCT</t>
  </si>
  <si>
    <t>Part des dépenses réelles de fonctionnement affectée aux autres dépenses de fonctionnement.</t>
  </si>
  <si>
    <t>Part relative des impôts locaux dans le total des recettes réelles de fonctionnement.</t>
  </si>
  <si>
    <t>Part relative de la dotation globale de fonctionnement dans le total des recettes réelles de fonctionnement.</t>
  </si>
  <si>
    <t>Niveau des recettes d'investissement réalisées hors emprunts, en euros par habitant.</t>
  </si>
  <si>
    <t>Ratio (R3) de l'article L.2313-1 du CGCT</t>
  </si>
  <si>
    <t>Ratio (R4) de l'article L.2313-1 du CGCT</t>
  </si>
  <si>
    <t>Ratio (R10) de l'article L.2313-1 du CGCT</t>
  </si>
  <si>
    <t>Ratio (R5) de l'article L.2313-1 du CGCT</t>
  </si>
  <si>
    <t>(b) Il s'agit des 5 départements d'outre-mer (y compris Mayotte).</t>
  </si>
  <si>
    <t>moyenne</t>
  </si>
  <si>
    <t>en milliers</t>
  </si>
  <si>
    <t>Nombre total</t>
  </si>
  <si>
    <t xml:space="preserve">REGIONS </t>
  </si>
  <si>
    <t>Habitants comptés selon la population totale de l'Insee</t>
  </si>
  <si>
    <t xml:space="preserve">Dette au 31 décembre (12) </t>
  </si>
  <si>
    <t xml:space="preserve">RECETTES DE FONCTIONNEMENT </t>
  </si>
  <si>
    <t xml:space="preserve">DÉPENSES D'INVESTISSEMENT hors remboursements </t>
  </si>
  <si>
    <t xml:space="preserve">RECETTES D'INVESTISSEMENT hors emprunts </t>
  </si>
  <si>
    <t>DÉPENSES DE FONCTIONNEMENT</t>
  </si>
  <si>
    <t>(a) Habitants comptés selon la population totale de l'Insee</t>
  </si>
  <si>
    <t>Aux dépenses réelles de fonctionnement, on retire les travaux en régie (compte 72) pour obtenir les dépenses réelles de fonctionnement hors travaux en régie.</t>
  </si>
  <si>
    <t>Part des dépenses réelles de fonctionnement affectée aux charges financières.</t>
  </si>
  <si>
    <t>Evaluation des impôts et taxes en euros par habitant.</t>
  </si>
  <si>
    <t>Niveau hors remboursements de dette, en euros par habitant.</t>
  </si>
  <si>
    <t>L'annuité de la dette comprend les remboursements de dettes, soit le débit du compte 16 excepté les comptes 169, 1645 et 1688</t>
  </si>
  <si>
    <t>Intérêt des emprunts et dettes : débit net du compte 6611</t>
  </si>
  <si>
    <t>et les charges d'intérêts des emprunts et dettes (débit net du compte 6611)</t>
  </si>
  <si>
    <t>Champ : France entière (France métropolitaine et DOM).</t>
  </si>
  <si>
    <t>Frais de personnel : débit net des comptes 621, 631, 633, 64</t>
  </si>
  <si>
    <t>Sources et définitions des grandeurs comptables et de population utilisées</t>
  </si>
  <si>
    <t>(c) Ensemble constitué de la France métropolitaine et des départements d'Outre-mer y compris Mayotte.</t>
  </si>
  <si>
    <r>
      <rPr>
        <u/>
        <sz val="10"/>
        <color rgb="FF0000FF"/>
        <rFont val="Arial"/>
        <family val="2"/>
      </rPr>
      <t>À noter</t>
    </r>
    <r>
      <rPr>
        <sz val="10"/>
        <color rgb="FF0000FF"/>
        <rFont val="Arial"/>
        <family val="2"/>
      </rPr>
      <t xml:space="preserve"> :</t>
    </r>
    <r>
      <rPr>
        <sz val="10"/>
        <color rgb="FF000000"/>
        <rFont val="Arial"/>
        <family val="2"/>
      </rPr>
      <t xml:space="preserve"> pour la détermination des montants de dépenses ou recettes réelles de fonctionnement à retenir pour le calcul des ratios, les reversements de fiscalité liés au FNGIR et aux différents fonds de péréquation horizontale sont comptabilisés en moindres recettes.</t>
    </r>
  </si>
  <si>
    <r>
      <rPr>
        <sz val="10"/>
        <color rgb="FF0000FF"/>
        <rFont val="Arial"/>
        <family val="2"/>
      </rPr>
      <t>• </t>
    </r>
    <r>
      <rPr>
        <u/>
        <sz val="10"/>
        <color rgb="FF0000FF"/>
        <rFont val="Arial"/>
        <family val="2"/>
      </rPr>
      <t>Ratio 2</t>
    </r>
    <r>
      <rPr>
        <sz val="10"/>
        <color rgb="FF0000FF"/>
        <rFont val="Arial"/>
        <family val="2"/>
      </rPr>
      <t xml:space="preserve"> = produit des impositions directes / population :</t>
    </r>
    <r>
      <rPr>
        <sz val="10"/>
        <rFont val="Arial"/>
        <family val="2"/>
      </rPr>
      <t xml:space="preserve"> (recettes hors fiscalité reversée).</t>
    </r>
  </si>
  <si>
    <r>
      <rPr>
        <sz val="10"/>
        <color rgb="FF0000FF"/>
        <rFont val="Arial"/>
        <family val="2"/>
      </rPr>
      <t xml:space="preserve">• </t>
    </r>
    <r>
      <rPr>
        <u/>
        <sz val="10"/>
        <color rgb="FF0000FF"/>
        <rFont val="Arial"/>
        <family val="2"/>
      </rPr>
      <t>Ratio 2 bis</t>
    </r>
    <r>
      <rPr>
        <sz val="10"/>
        <color rgb="FF0000FF"/>
        <rFont val="Arial"/>
        <family val="2"/>
      </rPr>
      <t xml:space="preserve"> = produit net des impositions directes / population :</t>
    </r>
    <r>
      <rPr>
        <sz val="10"/>
        <rFont val="Arial"/>
        <family val="2"/>
      </rPr>
      <t xml:space="preserve"> en plus des impositions directes, ce ratio intègre les prélèvements pour reversements de fiscalité et la fiscalité reversée aux communes par les groupements à fiscalité propre.</t>
    </r>
  </si>
  <si>
    <r>
      <rPr>
        <sz val="10"/>
        <color rgb="FF0000FF"/>
        <rFont val="Arial"/>
        <family val="2"/>
      </rPr>
      <t xml:space="preserve">• </t>
    </r>
    <r>
      <rPr>
        <u/>
        <sz val="10"/>
        <color rgb="FF0000FF"/>
        <rFont val="Arial"/>
        <family val="2"/>
      </rPr>
      <t>Ratio 3</t>
    </r>
    <r>
      <rPr>
        <sz val="10"/>
        <color rgb="FF0000FF"/>
        <rFont val="Arial"/>
        <family val="2"/>
      </rPr>
      <t xml:space="preserve"> = recettes réelles de fonctionnement (RRF) / population :</t>
    </r>
    <r>
      <rPr>
        <sz val="10"/>
        <rFont val="Arial"/>
        <family val="2"/>
      </rPr>
      <t xml:space="preserve"> montant total des recettes de fonctionnement en mouvements réels. Ressources dont dispose la collectivité, à comparer aux dépenses de fonctionnement dans leur rythme de croissance.</t>
    </r>
  </si>
  <si>
    <r>
      <rPr>
        <sz val="10"/>
        <color rgb="FF0000FF"/>
        <rFont val="Arial"/>
        <family val="2"/>
      </rPr>
      <t xml:space="preserve">• </t>
    </r>
    <r>
      <rPr>
        <u/>
        <sz val="10"/>
        <color rgb="FF0000FF"/>
        <rFont val="Arial"/>
        <family val="2"/>
      </rPr>
      <t>Ratio 5</t>
    </r>
    <r>
      <rPr>
        <sz val="10"/>
        <color rgb="FF0000FF"/>
        <rFont val="Arial"/>
        <family val="2"/>
      </rPr>
      <t xml:space="preserve"> = dette / population :</t>
    </r>
    <r>
      <rPr>
        <sz val="10"/>
        <rFont val="Arial"/>
        <family val="2"/>
      </rPr>
      <t xml:space="preserve"> capital restant dû au 31 décembre de l’exercice. Endettement d’une collectivité à compléter avec un ratio de capacité de désendettement (dette / épargne brute) et le taux d’endettement (ratio 11).</t>
    </r>
  </si>
  <si>
    <r>
      <rPr>
        <sz val="10"/>
        <color rgb="FF0000FF"/>
        <rFont val="Arial"/>
        <family val="2"/>
      </rPr>
      <t xml:space="preserve">• </t>
    </r>
    <r>
      <rPr>
        <u/>
        <sz val="10"/>
        <color rgb="FF0000FF"/>
        <rFont val="Arial"/>
        <family val="2"/>
      </rPr>
      <t>Ratio 7</t>
    </r>
    <r>
      <rPr>
        <sz val="10"/>
        <color rgb="FF0000FF"/>
        <rFont val="Arial"/>
        <family val="2"/>
      </rPr>
      <t xml:space="preserve"> = dépenses de personnel / DRF :</t>
    </r>
    <r>
      <rPr>
        <sz val="10"/>
        <color rgb="FF000000"/>
        <rFont val="Arial"/>
        <family val="2"/>
      </rPr>
      <t xml:space="preserve"> mesure la charge de personnel de la collectivité ; c’est un coefficient de rigidité car c’est une dépense incompressible à court terme, quelle que soit la population de la collectivité.</t>
    </r>
  </si>
  <si>
    <r>
      <rPr>
        <sz val="10"/>
        <color rgb="FF0000FF"/>
        <rFont val="Arial"/>
        <family val="2"/>
      </rPr>
      <t xml:space="preserve">• </t>
    </r>
    <r>
      <rPr>
        <u/>
        <sz val="10"/>
        <color rgb="FF0000FF"/>
        <rFont val="Arial"/>
        <family val="2"/>
      </rPr>
      <t>Ratio 11</t>
    </r>
    <r>
      <rPr>
        <sz val="10"/>
        <color rgb="FF0000FF"/>
        <rFont val="Arial"/>
        <family val="2"/>
      </rPr>
      <t xml:space="preserve"> = dette / RRF = taux d’endettement :</t>
    </r>
    <r>
      <rPr>
        <sz val="10"/>
        <rFont val="Arial"/>
        <family val="2"/>
      </rPr>
      <t xml:space="preserve"> mesure la charge de la dette d’une collectivité relativement à ses ressources.</t>
    </r>
  </si>
  <si>
    <t>Annexe 1</t>
  </si>
  <si>
    <t>Annexe 2</t>
  </si>
  <si>
    <t>Annexe 3</t>
  </si>
  <si>
    <t>Définitions des ratios financiers obligatoires</t>
  </si>
  <si>
    <t>Zonages et classifications utilisés</t>
  </si>
  <si>
    <t>augmenté du crédit net des comptes 103, 775 et des emprunts réalisés : crédit du compte 16 excepté les comptes 169, 1645 et 1688</t>
  </si>
  <si>
    <t>Evolutions en %, en € courants</t>
  </si>
  <si>
    <r>
      <rPr>
        <sz val="10"/>
        <color rgb="FF0000FF"/>
        <rFont val="Arial"/>
        <family val="2"/>
      </rPr>
      <t xml:space="preserve">• </t>
    </r>
    <r>
      <rPr>
        <u/>
        <sz val="10"/>
        <color rgb="FF0000FF"/>
        <rFont val="Arial"/>
        <family val="2"/>
      </rPr>
      <t>Ratio 6</t>
    </r>
    <r>
      <rPr>
        <sz val="10"/>
        <color rgb="FF0000FF"/>
        <rFont val="Arial"/>
        <family val="2"/>
      </rPr>
      <t xml:space="preserve"> = dotation globale de fonctionnement (DGF) / population :</t>
    </r>
    <r>
      <rPr>
        <sz val="10"/>
        <color rgb="FF000000"/>
        <rFont val="Arial"/>
        <family val="2"/>
      </rPr>
      <t xml:space="preserve"> recettes du compte 741 en mouvements réels. Part de la contribution de l’État au fonctionnement de la collectivité.</t>
    </r>
  </si>
  <si>
    <t>Évaluation des dépenses de fonctionnement, en euros par habitant.</t>
  </si>
  <si>
    <t>Part des dépenses réelles de fonctionnement affectée aux achats et charges externes.</t>
  </si>
  <si>
    <t>Subventions d'équipement versées : débit du compte 204</t>
  </si>
  <si>
    <t>Rapport entre les subventions d'équipement versées et les dépenses d'investissement.</t>
  </si>
  <si>
    <r>
      <t>Epargne brute :</t>
    </r>
    <r>
      <rPr>
        <sz val="10"/>
        <rFont val="Arial"/>
        <family val="2"/>
      </rPr>
      <t xml:space="preserve"> excédent des recettes réelles de fonctionnement sur les dépenses réelles de fonctionnement. </t>
    </r>
  </si>
  <si>
    <t>Nombre de</t>
  </si>
  <si>
    <r>
      <t xml:space="preserve">  CU ou métropoles</t>
    </r>
    <r>
      <rPr>
        <vertAlign val="superscript"/>
        <sz val="10"/>
        <rFont val="Arial"/>
        <family val="2"/>
      </rPr>
      <t>(a)</t>
    </r>
  </si>
  <si>
    <t>moins crédit des comptes 237, 238</t>
  </si>
  <si>
    <t>Évaluation des dépenses réelles de fonctionnement hors travaux en régie, en euros par habitant.</t>
  </si>
  <si>
    <t>Part des dépenses réelles de fonctionnement affectée aux dépenses d'intervention.</t>
  </si>
  <si>
    <r>
      <t xml:space="preserve">Outre-Mer </t>
    </r>
    <r>
      <rPr>
        <b/>
        <i/>
        <vertAlign val="superscript"/>
        <sz val="10"/>
        <rFont val="Arial"/>
        <family val="2"/>
      </rPr>
      <t>(b)</t>
    </r>
  </si>
  <si>
    <r>
      <t xml:space="preserve">France entière </t>
    </r>
    <r>
      <rPr>
        <b/>
        <vertAlign val="superscript"/>
        <sz val="10"/>
        <rFont val="Arial"/>
        <family val="2"/>
      </rPr>
      <t>(c)</t>
    </r>
  </si>
  <si>
    <r>
      <rPr>
        <b/>
        <sz val="11"/>
        <rFont val="Arial"/>
        <family val="2"/>
      </rPr>
      <t>R1</t>
    </r>
    <r>
      <rPr>
        <sz val="11"/>
        <rFont val="Arial"/>
        <family val="2"/>
      </rPr>
      <t xml:space="preserve"> : Dépenses réelles de fonctionnement (DRF)  /  habitant</t>
    </r>
  </si>
  <si>
    <r>
      <rPr>
        <b/>
        <sz val="11"/>
        <rFont val="Arial"/>
        <family val="2"/>
      </rPr>
      <t>R2 bis</t>
    </r>
    <r>
      <rPr>
        <sz val="11"/>
        <rFont val="Arial"/>
        <family val="2"/>
      </rPr>
      <t xml:space="preserve"> : Produit des impositions directes y compris fiscalité reversée / habitant</t>
    </r>
  </si>
  <si>
    <r>
      <rPr>
        <b/>
        <sz val="11"/>
        <rFont val="Arial"/>
        <family val="2"/>
      </rPr>
      <t>R3</t>
    </r>
    <r>
      <rPr>
        <sz val="11"/>
        <rFont val="Arial"/>
        <family val="2"/>
      </rPr>
      <t xml:space="preserve"> : Recettes réelles de fonctionnement (RRF) / habitant</t>
    </r>
  </si>
  <si>
    <r>
      <rPr>
        <b/>
        <sz val="11"/>
        <rFont val="Arial"/>
        <family val="2"/>
      </rPr>
      <t>R5</t>
    </r>
    <r>
      <rPr>
        <sz val="11"/>
        <rFont val="Arial"/>
        <family val="2"/>
      </rPr>
      <t xml:space="preserve"> : Dette / habitant</t>
    </r>
  </si>
  <si>
    <r>
      <rPr>
        <b/>
        <sz val="11"/>
        <rFont val="Arial"/>
        <family val="2"/>
      </rPr>
      <t>R2</t>
    </r>
    <r>
      <rPr>
        <sz val="11"/>
        <rFont val="Arial"/>
        <family val="2"/>
      </rPr>
      <t xml:space="preserve"> : Produit des impositions directes hors fiscalité reversée / habitant</t>
    </r>
  </si>
  <si>
    <r>
      <rPr>
        <b/>
        <sz val="11"/>
        <rFont val="Arial"/>
        <family val="2"/>
      </rPr>
      <t>R6</t>
    </r>
    <r>
      <rPr>
        <sz val="11"/>
        <rFont val="Arial"/>
        <family val="2"/>
      </rPr>
      <t xml:space="preserve"> : DGF / habitant</t>
    </r>
  </si>
  <si>
    <t>Annexe 2 : Zonages et classifications utilisés</t>
  </si>
  <si>
    <t>Annexe 3 : Les ratios financiers obligatoires</t>
  </si>
  <si>
    <t>Dette au 31 décembre (12)</t>
  </si>
  <si>
    <t xml:space="preserve"> </t>
  </si>
  <si>
    <t>de 100 000 à moins de  300 000 habitants</t>
  </si>
  <si>
    <t>300 000 habitants et plus</t>
  </si>
  <si>
    <t>De 50 000 à moins de 100 000 habitants</t>
  </si>
  <si>
    <t>Groupements de moins de 100 000 habitants</t>
  </si>
  <si>
    <t>Ensemble des groupements (y compris la métropole de Lyon)</t>
  </si>
  <si>
    <t>d'un</t>
  </si>
  <si>
    <t>groupement</t>
  </si>
  <si>
    <t>des groupements</t>
  </si>
  <si>
    <t>intercommunaux</t>
  </si>
  <si>
    <t xml:space="preserve"> groupements de</t>
  </si>
  <si>
    <t>groupements de</t>
  </si>
  <si>
    <t xml:space="preserve"> groupements</t>
  </si>
  <si>
    <t>groupements</t>
  </si>
  <si>
    <t>(a) Il s'agit des groupements des 5 départements d'outre-mer (y compris Mayotte).</t>
  </si>
  <si>
    <t>De 100 000</t>
  </si>
  <si>
    <t>300 000 hab.</t>
  </si>
  <si>
    <t>moins de 100 000 hab.</t>
  </si>
  <si>
    <t>100 000 hab. et plus</t>
  </si>
  <si>
    <r>
      <t xml:space="preserve">  CU ou métropoles</t>
    </r>
    <r>
      <rPr>
        <vertAlign val="superscript"/>
        <sz val="10"/>
        <rFont val="Arial"/>
        <family val="2"/>
      </rPr>
      <t>(b)</t>
    </r>
  </si>
  <si>
    <t>Strate des groupements</t>
  </si>
  <si>
    <t>Nombre de groupements appartenant à :</t>
  </si>
  <si>
    <t>Pourcentage de groupements appartenant à:</t>
  </si>
  <si>
    <r>
      <rPr>
        <b/>
        <sz val="10"/>
        <color theme="1"/>
        <rFont val="Arial"/>
        <family val="2"/>
      </rPr>
      <t xml:space="preserve">R7 </t>
    </r>
    <r>
      <rPr>
        <sz val="10"/>
        <color theme="1"/>
        <rFont val="Arial"/>
        <family val="2"/>
      </rPr>
      <t>: Dépenses de personnel / dépenses réelles de fonctionnement (DRF)</t>
    </r>
  </si>
  <si>
    <r>
      <rPr>
        <b/>
        <sz val="10"/>
        <color theme="1"/>
        <rFont val="Arial"/>
        <family val="2"/>
      </rPr>
      <t>R9</t>
    </r>
    <r>
      <rPr>
        <sz val="10"/>
        <color theme="1"/>
        <rFont val="Arial"/>
        <family val="2"/>
      </rPr>
      <t xml:space="preserve"> : Marge d'autofinancement courant (MAC)=(DRF+Remboursement de dette) / RRF</t>
    </r>
  </si>
  <si>
    <r>
      <rPr>
        <b/>
        <sz val="11"/>
        <color theme="1"/>
        <rFont val="Arial"/>
        <family val="2"/>
      </rPr>
      <t>R1</t>
    </r>
    <r>
      <rPr>
        <sz val="11"/>
        <color theme="1"/>
        <rFont val="Arial"/>
        <family val="2"/>
      </rPr>
      <t xml:space="preserve"> : Dépenses réelles de fonctionnement (DRF)  /  habitant</t>
    </r>
  </si>
  <si>
    <r>
      <rPr>
        <b/>
        <sz val="11"/>
        <color theme="1"/>
        <rFont val="Arial"/>
        <family val="2"/>
      </rPr>
      <t>R2 bis</t>
    </r>
    <r>
      <rPr>
        <sz val="11"/>
        <color theme="1"/>
        <rFont val="Arial"/>
        <family val="2"/>
      </rPr>
      <t xml:space="preserve"> : Produit des impositions directes y compris fiscalité reversée / habitant</t>
    </r>
  </si>
  <si>
    <r>
      <rPr>
        <b/>
        <sz val="11"/>
        <color theme="1"/>
        <rFont val="Arial"/>
        <family val="2"/>
      </rPr>
      <t>R3</t>
    </r>
    <r>
      <rPr>
        <sz val="11"/>
        <color theme="1"/>
        <rFont val="Arial"/>
        <family val="2"/>
      </rPr>
      <t xml:space="preserve"> : Recettes réelles de fonctionnement (RRF) / habitant</t>
    </r>
  </si>
  <si>
    <r>
      <rPr>
        <b/>
        <sz val="11"/>
        <color theme="1"/>
        <rFont val="Arial"/>
        <family val="2"/>
      </rPr>
      <t>R5</t>
    </r>
    <r>
      <rPr>
        <sz val="11"/>
        <color theme="1"/>
        <rFont val="Arial"/>
        <family val="2"/>
      </rPr>
      <t xml:space="preserve"> : Dette / habitant</t>
    </r>
  </si>
  <si>
    <t>de moins de</t>
  </si>
  <si>
    <t>de 100 000 hab.</t>
  </si>
  <si>
    <t xml:space="preserve">Groupements </t>
  </si>
  <si>
    <t>groupements en</t>
  </si>
  <si>
    <t>T 4.1.a – Dépenses réelles totales / population</t>
  </si>
  <si>
    <t>T 4.1.b – Dépenses réelles totales hors remboursements de dettes / population</t>
  </si>
  <si>
    <t>Strates de groupements</t>
  </si>
  <si>
    <t>- à une CA</t>
  </si>
  <si>
    <t>T 4.2.a – Dépenses réelles de fonctionnement / population</t>
  </si>
  <si>
    <t>T 4.2.a bis – (R1) : Dépenses réelles de fonctionnement hors travaux en régie / population</t>
  </si>
  <si>
    <t>T 4.2.b – Achats et charges externes / dépenses réelles de fonctionnement</t>
  </si>
  <si>
    <t>T 4.2.c – (R7) : Frais de personnel / dépenses réelles de fonctionnement</t>
  </si>
  <si>
    <t>T 4.2.d - Dépenses d'intervention / dépenses réelles de fonctionnement</t>
  </si>
  <si>
    <t>T 4.2.e - Charges financières / dépenses réelles de fonctionnement</t>
  </si>
  <si>
    <t>T 4.2.f - Autres dépenses de fonctionnement / dépenses réelles de fonctionnement</t>
  </si>
  <si>
    <t>T 4.3.g - Ventes de produits, prestations de services, marchandises /</t>
  </si>
  <si>
    <t>T 4.3.a - (R3) : Recettes réelles de fonctionnement / population</t>
  </si>
  <si>
    <t>T 4.3.b - Impôts et taxes / population</t>
  </si>
  <si>
    <t>T 4.3.c - Impôts et taxes / Recettes réelles de fonctionnement</t>
  </si>
  <si>
    <t>T 4.3.d - Impôts locaux / recettes réelles de fonctionnement</t>
  </si>
  <si>
    <t>T 4.3.e - Concours et dotations de l'Etat / recettes réelles de fonctionnement</t>
  </si>
  <si>
    <t>T 4.3.f - Dotation globale de fonctionnement / recettes réelles de fonctionnement</t>
  </si>
  <si>
    <t>T 4.3.h – Taux d'épargne brute : épargne brute / recettes réelles de fonctionnement</t>
  </si>
  <si>
    <t xml:space="preserve">  CA </t>
  </si>
  <si>
    <t xml:space="preserve">  CA</t>
  </si>
  <si>
    <t xml:space="preserve">Groupements de moins </t>
  </si>
  <si>
    <t>Groupements selon l'appartenance à un groupement au 01/01/2010 (1) :</t>
  </si>
  <si>
    <t xml:space="preserve">T 4.4.b bis – (R4) : Dépenses d'équipement y compris travaux en régie </t>
  </si>
  <si>
    <t>T 4.4.c – (R10) Taux d'équipement : dépenses d'équipement y compris travaux en régie</t>
  </si>
  <si>
    <t>T 4.4.a – Dépenses réelles d'investissement / population</t>
  </si>
  <si>
    <t>T 4.4.a bis – Dépenses réelles d'investissement hors remboursements / population</t>
  </si>
  <si>
    <t>T 4.4.b – Dépenses d'équipement / population</t>
  </si>
  <si>
    <t>T 4.4.d – Subventions d'équipement versées  / dépenses réelles d'investissement</t>
  </si>
  <si>
    <t>T 4.4.e – Emprunts réalisés / dépenses réelles d'investissement</t>
  </si>
  <si>
    <t>T 4.5.a bis – Recettes réelles d'investissement hors emprunts / population</t>
  </si>
  <si>
    <t>T 4.5.b – Dotations et subventions d'équipement / recettes réelles d'investissement</t>
  </si>
  <si>
    <t>T 4.5.c – Fonds de compensation pour la TVA (FCTVA) / recettes réelles d'investissement</t>
  </si>
  <si>
    <t>T 4.5.d – Autres recettes d'investissement / recettes réelles d'investissement</t>
  </si>
  <si>
    <t>T 4.6.e - (R9) : Marge d'autofinancement courant (MAC) :</t>
  </si>
  <si>
    <t>T 4.6.b – Annuité de la dette / population</t>
  </si>
  <si>
    <t>Dépenses d'intervention : en M14, débit net des comptes 655 et 657; en M57, débit net des comptes 651, 652, 655, 656, 657</t>
  </si>
  <si>
    <t>Services généraux des administrations publiques locales</t>
  </si>
  <si>
    <t>Administration générale</t>
  </si>
  <si>
    <t>Conseil, assemblée locale</t>
  </si>
  <si>
    <t>Coopération décentralisée et actions interrégionales, actions européennes et internationales</t>
  </si>
  <si>
    <t>Sécurité et salubrité publiques</t>
  </si>
  <si>
    <t>Gendarmerie, police, sécurité, justice</t>
  </si>
  <si>
    <t>Pompiers, incendies et secours</t>
  </si>
  <si>
    <t>Hygiène et salubrité publique</t>
  </si>
  <si>
    <t>Autres services de protection civile</t>
  </si>
  <si>
    <t>Enseignement, formation et apprentissage</t>
  </si>
  <si>
    <t>Services communs</t>
  </si>
  <si>
    <t>Enseignement du premier degré</t>
  </si>
  <si>
    <t>Enseignement du second degré</t>
  </si>
  <si>
    <t>Enseignement supérieur, professionnel et continue</t>
  </si>
  <si>
    <t>Hébergement et restauration scolaire</t>
  </si>
  <si>
    <t>Autres services annexes de l'enseignement</t>
  </si>
  <si>
    <t>Culture</t>
  </si>
  <si>
    <t>Expression et action culturelles</t>
  </si>
  <si>
    <t>Conservation et diffusion des patrimoines</t>
  </si>
  <si>
    <t>Sport et jeunesse</t>
  </si>
  <si>
    <t>Sports</t>
  </si>
  <si>
    <t>Jeunesse et loisirs</t>
  </si>
  <si>
    <t>Santé, action sociale et familiale</t>
  </si>
  <si>
    <t>Santé</t>
  </si>
  <si>
    <t>Personnes handicapées</t>
  </si>
  <si>
    <t>Personnes âgées</t>
  </si>
  <si>
    <t>Autre actions sociales et familiales</t>
  </si>
  <si>
    <t>Environnement, aménagement et services urbains</t>
  </si>
  <si>
    <t>Eau et assainissement</t>
  </si>
  <si>
    <t>Déchets et propreté urbaine</t>
  </si>
  <si>
    <t>Eclairage public</t>
  </si>
  <si>
    <t>Espaces verts urbains</t>
  </si>
  <si>
    <t>Autres aménagements et services urbains divers</t>
  </si>
  <si>
    <t>Transports</t>
  </si>
  <si>
    <t>Transports scolaires</t>
  </si>
  <si>
    <t>Transports (hors scolaire)</t>
  </si>
  <si>
    <t>Voirie et routes</t>
  </si>
  <si>
    <t>Equipement de voirie</t>
  </si>
  <si>
    <t>Action économique transversale</t>
  </si>
  <si>
    <t>Interventions économiques</t>
  </si>
  <si>
    <t>Foires et marchés</t>
  </si>
  <si>
    <t>Aides au tourisme</t>
  </si>
  <si>
    <t>Autres aides sectorielles</t>
  </si>
  <si>
    <t>Autres opérations non ventilées</t>
  </si>
  <si>
    <t>en millions d'euros</t>
  </si>
  <si>
    <t>TOTAL</t>
  </si>
  <si>
    <r>
      <rPr>
        <b/>
        <sz val="11"/>
        <color theme="1"/>
        <rFont val="Arial"/>
        <family val="2"/>
      </rPr>
      <t xml:space="preserve">R2 </t>
    </r>
    <r>
      <rPr>
        <sz val="11"/>
        <color theme="1"/>
        <rFont val="Arial"/>
        <family val="2"/>
      </rPr>
      <t>: Produit des impositions directes hors fiscalité reversée / habitant</t>
    </r>
  </si>
  <si>
    <r>
      <rPr>
        <b/>
        <sz val="11"/>
        <color theme="1"/>
        <rFont val="Arial"/>
        <family val="2"/>
      </rPr>
      <t xml:space="preserve">R6 </t>
    </r>
    <r>
      <rPr>
        <sz val="11"/>
        <color theme="1"/>
        <rFont val="Arial"/>
        <family val="2"/>
      </rPr>
      <t>: DGF / habitant</t>
    </r>
  </si>
  <si>
    <t>Dépenses de fonctionnement</t>
  </si>
  <si>
    <t>de 10 000 à moins</t>
  </si>
  <si>
    <t>10 000 hab. et plus</t>
  </si>
  <si>
    <t>Dépenses d'investissement hors remboursement</t>
  </si>
  <si>
    <t>en € / habitant</t>
  </si>
  <si>
    <t>Gestion des fonds européens</t>
  </si>
  <si>
    <t>APA</t>
  </si>
  <si>
    <t>RSA-Régularisations du RMI</t>
  </si>
  <si>
    <t>Infrastructures et services liés aux transports</t>
  </si>
  <si>
    <t>de 50 000 à moins</t>
  </si>
  <si>
    <t xml:space="preserve">Ensemble </t>
  </si>
  <si>
    <t>(b) Il n'y a pas de métropole, ni de communauté urbaine (CU) de moins de 50 000 habitants.</t>
  </si>
  <si>
    <t xml:space="preserve">Services communs </t>
  </si>
  <si>
    <t xml:space="preserve">Services communs  </t>
  </si>
  <si>
    <t xml:space="preserve">Services communs   </t>
  </si>
  <si>
    <t xml:space="preserve">Services communs    </t>
  </si>
  <si>
    <t xml:space="preserve">Services communs     </t>
  </si>
  <si>
    <t xml:space="preserve">Services communs      </t>
  </si>
  <si>
    <t xml:space="preserve">Services communs       </t>
  </si>
  <si>
    <t xml:space="preserve"> CA </t>
  </si>
  <si>
    <t xml:space="preserve"> CA</t>
  </si>
  <si>
    <t xml:space="preserve"> Métropoles et CU </t>
  </si>
  <si>
    <t xml:space="preserve"> métropoles et CU</t>
  </si>
  <si>
    <r>
      <t xml:space="preserve">T 5.1 - Présentation fonctionnelle des comptes des métropoles </t>
    </r>
    <r>
      <rPr>
        <b/>
        <vertAlign val="superscript"/>
        <sz val="14"/>
        <color indexed="12"/>
        <rFont val="Arial"/>
        <family val="2"/>
      </rPr>
      <t>(a)</t>
    </r>
    <r>
      <rPr>
        <b/>
        <sz val="14"/>
        <color indexed="12"/>
        <rFont val="Arial"/>
        <family val="2"/>
      </rPr>
      <t xml:space="preserve"> et communautés urbaines par strate de population des groupements </t>
    </r>
    <r>
      <rPr>
        <b/>
        <vertAlign val="superscript"/>
        <sz val="14"/>
        <color indexed="12"/>
        <rFont val="Arial"/>
        <family val="2"/>
      </rPr>
      <t>(b)</t>
    </r>
    <r>
      <rPr>
        <b/>
        <sz val="14"/>
        <color indexed="12"/>
        <rFont val="Arial"/>
        <family val="2"/>
      </rPr>
      <t xml:space="preserve"> : dépenses de fonctionnement</t>
    </r>
  </si>
  <si>
    <r>
      <t>T 5.2 - Présentation fonctionnelle des comptes des métropoles</t>
    </r>
    <r>
      <rPr>
        <b/>
        <vertAlign val="superscript"/>
        <sz val="14"/>
        <color indexed="12"/>
        <rFont val="Arial"/>
        <family val="2"/>
      </rPr>
      <t xml:space="preserve"> (a) </t>
    </r>
    <r>
      <rPr>
        <b/>
        <sz val="14"/>
        <color indexed="12"/>
        <rFont val="Arial"/>
        <family val="2"/>
      </rPr>
      <t xml:space="preserve">et communautés urbaines par strate de population des groupements </t>
    </r>
    <r>
      <rPr>
        <b/>
        <vertAlign val="superscript"/>
        <sz val="14"/>
        <color indexed="12"/>
        <rFont val="Arial"/>
        <family val="2"/>
      </rPr>
      <t>(b)</t>
    </r>
    <r>
      <rPr>
        <b/>
        <sz val="14"/>
        <color indexed="12"/>
        <rFont val="Arial"/>
        <family val="2"/>
      </rPr>
      <t xml:space="preserve"> : dépenses d'investissement</t>
    </r>
  </si>
  <si>
    <t>Dépenses totales hors remboursement</t>
  </si>
  <si>
    <t>Somme des dépenses réelles de fonctionnement et des dépenses réelles d'investissement hors remboursement.</t>
  </si>
  <si>
    <t>Dépenses réelles totales hors remboursement : Somme des dépenses réelles de fonctionnement et des dépenses réelles d'investissement hors remboursement.</t>
  </si>
  <si>
    <t xml:space="preserve">CC </t>
  </si>
  <si>
    <t xml:space="preserve"> des CC de</t>
  </si>
  <si>
    <t>Logement, habitat</t>
  </si>
  <si>
    <r>
      <t>CU</t>
    </r>
    <r>
      <rPr>
        <i/>
        <sz val="10"/>
        <rFont val="Arial"/>
        <family val="2"/>
      </rPr>
      <t xml:space="preserve">: Communauté Urbaine ; </t>
    </r>
    <r>
      <rPr>
        <b/>
        <i/>
        <sz val="10"/>
        <rFont val="Arial"/>
        <family val="2"/>
      </rPr>
      <t>CA</t>
    </r>
    <r>
      <rPr>
        <i/>
        <sz val="10"/>
        <rFont val="Arial"/>
        <family val="2"/>
      </rPr>
      <t xml:space="preserve">: Communauté d'Agglomération; </t>
    </r>
    <r>
      <rPr>
        <b/>
        <i/>
        <sz val="10"/>
        <rFont val="Arial"/>
        <family val="2"/>
      </rPr>
      <t>CC</t>
    </r>
    <r>
      <rPr>
        <i/>
        <sz val="10"/>
        <rFont val="Arial"/>
        <family val="2"/>
      </rPr>
      <t>: Communauté de Communes.</t>
    </r>
  </si>
  <si>
    <r>
      <rPr>
        <b/>
        <sz val="8"/>
        <rFont val="Arial"/>
        <family val="2"/>
      </rPr>
      <t>Article R5211-14 du Code général des collectivités territoriales :</t>
    </r>
    <r>
      <rPr>
        <sz val="8"/>
        <rFont val="Arial"/>
        <family val="2"/>
      </rPr>
      <t xml:space="preserve"> Entrée en vigueur le 2005-12-29. Les chapitres et les articles du budget d'un établissement public de coopération intercommunale sont définis par le décret mentionné à l'article R. 2311-1. Les dispositions de l'article R. 2311-1 relatives à la présentation fonctionnelle et à la présentation par nature sont applicables au budget de l'établissement public de coopération intercommunale, compte tenu des modalités de vote retenues par l'assemblée délibérante et des dispositions ci-après. Le budget de l'établissement public de coopération intercommunale comprenant une commune de 10 000 habitants et plus est voté et présenté comme celui des communes de 10 000 habitants et plus dans les conditions de l'article R. 2311-1. Lorsqu'il comprend une commune de 3 500 habitants à moins de 10 000 habitants, il est voté par nature avec une présentation fonctionnelle identique à celle des communes de 3 500 à moins de 10 000 habitants dans les conditions de l'article R. 2311-1. Lorsqu'il ne comprend aucune commune de 3 500 habitants et plus, il est voté par nature ; si l'assemblée délibérante en décide ainsi, il peut comporter une présentation fonctionnelle dans les conditions prévues au dernier alinéa du 1° du II de l'article R. 2311-1. La présentation fonctionnelle croisée n'est pas applicable à un service public intercommunal à activité unique érigé en établissement public ou faisant l'objet d'un budget annexe. Nota: Les dispositions du décret 2005-1661 du 27 décembre 2005 entrent en vigueur à compter de l'exercice 2006.</t>
    </r>
  </si>
  <si>
    <t>(a) cf. Article R5211-14 du Code général des collectivités territoriales  (ci-dessous)</t>
  </si>
  <si>
    <t>(c) Il n'y a pas de métropole, ni de communauté urbaine (CU) de moins de 50 000 habitants.</t>
  </si>
  <si>
    <r>
      <t xml:space="preserve">Groupements </t>
    </r>
    <r>
      <rPr>
        <vertAlign val="superscript"/>
        <sz val="10"/>
        <color indexed="12"/>
        <rFont val="Arial"/>
        <family val="2"/>
      </rPr>
      <t>(b)</t>
    </r>
  </si>
  <si>
    <r>
      <t xml:space="preserve">Nombre de groupements </t>
    </r>
    <r>
      <rPr>
        <i/>
        <vertAlign val="superscript"/>
        <sz val="10"/>
        <rFont val="Arial"/>
        <family val="2"/>
      </rPr>
      <t>(a)</t>
    </r>
  </si>
  <si>
    <t>(a) Il s'agit, plus précisément, du nombre de budgets principaux d'EPCI à fiscalité propre. Bien qu'elle ne soit pas « stricto sensu » un EPCI, la métropole de Lyon est comptabilisée comme un budget intercommunal à fiscalité propre.</t>
  </si>
  <si>
    <t>(b) Il s'agit des groupements des 5 départements d'outre-mer (y compris Mayotte).</t>
  </si>
  <si>
    <t xml:space="preserve">(a) Il s'agit, plus précisément, du nombre de budgets principaux d'EPCI à fiscalité propre. </t>
  </si>
  <si>
    <r>
      <t>CU</t>
    </r>
    <r>
      <rPr>
        <sz val="8"/>
        <rFont val="Arial"/>
        <family val="2"/>
      </rPr>
      <t xml:space="preserve">: Communauté Urbaine ; </t>
    </r>
    <r>
      <rPr>
        <b/>
        <sz val="8"/>
        <rFont val="Arial"/>
        <family val="2"/>
      </rPr>
      <t>CA</t>
    </r>
    <r>
      <rPr>
        <sz val="8"/>
        <rFont val="Arial"/>
        <family val="2"/>
      </rPr>
      <t xml:space="preserve">: Communauté d'Agglomération; </t>
    </r>
    <r>
      <rPr>
        <b/>
        <sz val="8"/>
        <rFont val="Arial"/>
        <family val="2"/>
      </rPr>
      <t>CC</t>
    </r>
    <r>
      <rPr>
        <sz val="8"/>
        <rFont val="Arial"/>
        <family val="2"/>
      </rPr>
      <t>: Communauté de communes.</t>
    </r>
  </si>
  <si>
    <r>
      <t>CU</t>
    </r>
    <r>
      <rPr>
        <sz val="8"/>
        <rFont val="Arial"/>
        <family val="2"/>
      </rPr>
      <t xml:space="preserve">: Communauté Urbaine ; </t>
    </r>
    <r>
      <rPr>
        <b/>
        <sz val="8"/>
        <rFont val="Arial"/>
        <family val="2"/>
      </rPr>
      <t>CA</t>
    </r>
    <r>
      <rPr>
        <sz val="8"/>
        <rFont val="Arial"/>
        <family val="2"/>
      </rPr>
      <t xml:space="preserve">: Communauté d'Agglomération; </t>
    </r>
    <r>
      <rPr>
        <b/>
        <sz val="8"/>
        <rFont val="Arial"/>
        <family val="2"/>
      </rPr>
      <t>CC:</t>
    </r>
    <r>
      <rPr>
        <sz val="8"/>
        <rFont val="Arial"/>
        <family val="2"/>
      </rPr>
      <t xml:space="preserve"> Communauté de Communes.</t>
    </r>
  </si>
  <si>
    <r>
      <t xml:space="preserve">Groupements </t>
    </r>
    <r>
      <rPr>
        <vertAlign val="superscript"/>
        <sz val="10"/>
        <color indexed="12"/>
        <rFont val="Arial"/>
        <family val="2"/>
      </rPr>
      <t>(a)</t>
    </r>
  </si>
  <si>
    <t>par strate</t>
  </si>
  <si>
    <t xml:space="preserve"> communes</t>
  </si>
  <si>
    <t>moyen de</t>
  </si>
  <si>
    <t>Strate par taille de population de groupement (Strate intercommunale)</t>
  </si>
  <si>
    <t>de groupement</t>
  </si>
  <si>
    <t>par groupement</t>
  </si>
  <si>
    <t xml:space="preserve"> communes </t>
  </si>
  <si>
    <t>(a) Il s'agit, plus précisément, du nombre de budgets principaux d'EPCI à fiscalité propre présents dans le fichier des comptes de gestion. Bien qu'elle ne soit pas « stricto sensu » un EPCI puisqu'elle est une collectivité territoriale à part entière avec un statut particulier, au sens de l'article 72 de la Constitution,</t>
  </si>
  <si>
    <r>
      <rPr>
        <b/>
        <u/>
        <sz val="8"/>
        <rFont val="Arial"/>
        <family val="2"/>
      </rPr>
      <t>Métropole de Lyon :</t>
    </r>
    <r>
      <rPr>
        <sz val="8"/>
        <rFont val="Arial"/>
        <family val="2"/>
      </rPr>
      <t xml:space="preserve"> Contrairement aux autres métropoles, la métropole de Lyon est une collectivité territoriale à part entière et non un établissement public de coopération intercommunale. La métropole de Lyon est une collectivité à statut particulier, au sens de l'article 72 de la Constitution, qui exerce à la fois les compétences dévolues aux conseils départementaux et celles dévolues aux métropoles. On ne comptabilise pas la métropole de Lyon comme un EPCI à fiscalité propre, mais elle est prise en compte dans la détermination du nombre de communes et du nombre d’habitants couverts par une intercommunalité à fiscalité propre.</t>
    </r>
  </si>
  <si>
    <r>
      <rPr>
        <b/>
        <u/>
        <sz val="8"/>
        <color rgb="FF000000"/>
        <rFont val="Arial"/>
        <family val="2"/>
      </rPr>
      <t>Communauté urbaine (CU)</t>
    </r>
    <r>
      <rPr>
        <b/>
        <sz val="8"/>
        <color rgb="FF000000"/>
        <rFont val="Arial"/>
        <family val="2"/>
      </rPr>
      <t xml:space="preserve"> :</t>
    </r>
    <r>
      <rPr>
        <sz val="8"/>
        <color rgb="FF000000"/>
        <rFont val="Arial"/>
        <family val="2"/>
      </rPr>
      <t xml:space="preserve"> La communauté urbaine regroupe depuis la loi du 16 décembre 2010 plusieurs communes formant un ensemble de plus de 450 000 habitants, d’un seul tenant et sans enclave. Les communautés existant antérieurement à la loi de 1999 ont des effectifs inférieurs à ce seuil et peuvent ne pas avoir adopté le régime de la fiscalité professionnelle unique (FPU). La loi du 27 janvier 2014 abaisse ce seuil à 250 000 habitants. Forme de coopération plus intégrée que la communauté d’agglomération, la communauté urbaine dispose de compétences plus larges que celle-ci. </t>
    </r>
  </si>
  <si>
    <r>
      <rPr>
        <b/>
        <u/>
        <sz val="8"/>
        <color rgb="FF000000"/>
        <rFont val="Arial"/>
        <family val="2"/>
      </rPr>
      <t>Communauté de communes (CC)</t>
    </r>
    <r>
      <rPr>
        <b/>
        <sz val="8"/>
        <color rgb="FF000000"/>
        <rFont val="Arial"/>
        <family val="2"/>
      </rPr>
      <t xml:space="preserve"> : </t>
    </r>
    <r>
      <rPr>
        <sz val="8"/>
        <color rgb="FF000000"/>
        <rFont val="Arial"/>
        <family val="2"/>
      </rPr>
      <t xml:space="preserve">Créée par la loi du 6 février 1992 et renforcée par la loi du 12 juillet 1999, la communauté de communes est un établissement public de coopération intercommunale à fiscalité propre regroupant plusieurs communes, associées au sein d’un espace de solidarité, autour d’un projet commun de développement économique et d’aménagement de l’espace. </t>
    </r>
  </si>
  <si>
    <r>
      <rPr>
        <b/>
        <u/>
        <sz val="8"/>
        <color rgb="FF000000"/>
        <rFont val="Arial"/>
        <family val="2"/>
      </rPr>
      <t xml:space="preserve">Communauté d’agglomération (CA) </t>
    </r>
    <r>
      <rPr>
        <b/>
        <sz val="8"/>
        <color rgb="FF000000"/>
        <rFont val="Arial"/>
        <family val="2"/>
      </rPr>
      <t>:</t>
    </r>
    <r>
      <rPr>
        <sz val="8"/>
        <color rgb="FF000000"/>
        <rFont val="Arial"/>
        <family val="2"/>
      </rPr>
      <t xml:space="preserve"> Créée par la loi du 12 juillet 1999 et modifiée par la loi du 16 décembre 2010, la communauté d’agglomération est un EPCI à fiscalité propre regroupant plusieurs communes formant, à la date de sa création, un ensemble de plus de 50 000 habitants d'un seul tenant et sans enclave, autour d'une ou plusieurs communes centre de plus de 15 000 habitants (des dérogations existent pour ces deux seuils démographiques).</t>
    </r>
  </si>
  <si>
    <t>Définitions des grandeurs comptables à partir de la nomenclature M14 et M57 :</t>
  </si>
  <si>
    <t>Le régime fiscal :</t>
  </si>
  <si>
    <r>
      <rPr>
        <b/>
        <u/>
        <sz val="10"/>
        <color rgb="FF0000FF"/>
        <rFont val="Arial"/>
        <family val="2"/>
      </rPr>
      <t xml:space="preserve">France entière </t>
    </r>
    <r>
      <rPr>
        <b/>
        <sz val="10"/>
        <color rgb="FF0000FF"/>
        <rFont val="Arial"/>
        <family val="2"/>
      </rPr>
      <t>:</t>
    </r>
    <r>
      <rPr>
        <sz val="10"/>
        <rFont val="Arial"/>
        <family val="2"/>
      </rPr>
      <t xml:space="preserve"> ensemble constitué de la France métropolitaine et des départements d'Outre-mer y compris Mayotte.</t>
    </r>
  </si>
  <si>
    <r>
      <rPr>
        <b/>
        <u/>
        <sz val="10"/>
        <color rgb="FF0000FF"/>
        <rFont val="Arial"/>
        <family val="2"/>
      </rPr>
      <t>Métropole </t>
    </r>
    <r>
      <rPr>
        <b/>
        <sz val="10"/>
        <color rgb="FF0000FF"/>
        <rFont val="Arial"/>
        <family val="2"/>
      </rPr>
      <t>:</t>
    </r>
    <r>
      <rPr>
        <b/>
        <sz val="10"/>
        <color rgb="FF000000"/>
        <rFont val="Arial"/>
        <family val="2"/>
      </rPr>
      <t xml:space="preserve"> </t>
    </r>
    <r>
      <rPr>
        <sz val="10"/>
        <color rgb="FF000000"/>
        <rFont val="Arial"/>
        <family val="2"/>
      </rPr>
      <t>Créée par la loi n° 2010-1563 du 16 décembre 2010 de réforme des collectivités territoriales, la métropole était initialement un EPCI regroupant des communes, formant à la date de sa création un ensemble de plus de 500 000 habitants d’un seul tenant et sans enclave. La loi n° 2014-58 du 27 janvier 2014 de modernisation de l’action publique territoriale et d’affirmation des métropoles (MAPTAM) a redéfini les métropoles de droit commun et leurs compétences. Au 1</t>
    </r>
    <r>
      <rPr>
        <vertAlign val="superscript"/>
        <sz val="10"/>
        <color rgb="FF000000"/>
        <rFont val="Arial"/>
        <family val="2"/>
      </rPr>
      <t>er</t>
    </r>
    <r>
      <rPr>
        <sz val="10"/>
        <color rgb="FF000000"/>
        <rFont val="Arial"/>
        <family val="2"/>
      </rPr>
      <t xml:space="preserve"> janvier 2015, ont été transformés automatiquement en métropole huit EPCI à fiscalité propre qui formaient un ensemble de plus de 400 000 habitants dans une aire urbaine, au sens de l’Insee, de plus de 650 000 habitants. Deux autres EPCI à fiscalité propre ont été transformés en métropole selon un dispositif de transformation facultative. Cette loi comporte également des dispositions spécifiques sur la métropole d’Aix-Marseille-Provence et la métropole du Grand Paris, qui ont été mises en place le 1er janvier 2016. A noter que la loi n° 2017-257 du 28 février 2017 relative au statut de Paris et à l’aménagement métropolitain ouvre la possibilité à 7 nouveaux EPCI de se transformer en métropoles à l’avenir.</t>
    </r>
  </si>
  <si>
    <r>
      <rPr>
        <b/>
        <u/>
        <sz val="10"/>
        <color rgb="FF0000FF"/>
        <rFont val="Arial"/>
        <family val="2"/>
      </rPr>
      <t xml:space="preserve">Communauté d’agglomération (CA) </t>
    </r>
    <r>
      <rPr>
        <b/>
        <sz val="10"/>
        <color rgb="FF0000FF"/>
        <rFont val="Arial"/>
        <family val="2"/>
      </rPr>
      <t>:</t>
    </r>
    <r>
      <rPr>
        <sz val="10"/>
        <color rgb="FF000000"/>
        <rFont val="Arial"/>
        <family val="2"/>
      </rPr>
      <t xml:space="preserve"> Créée par la loi du 12 juillet 1999 et modifiée par la loi du 16 décembre 2010, la communauté d’agglomération est un EPCI à fiscalité propre regroupant plusieurs communes formant, à la date de sa création, un ensemble de plus de 50 000 habitants d'un seul tenant et sans enclave, autour d'une ou plusieurs communes centre de plus de 15 000 habitants (des dérogations existent pour ces deux seuils démographiques).</t>
    </r>
  </si>
  <si>
    <t>T 2.4</t>
  </si>
  <si>
    <t>T 2.5</t>
  </si>
  <si>
    <t>T 2.6</t>
  </si>
  <si>
    <t>T 2.7</t>
  </si>
  <si>
    <t>T 2.8</t>
  </si>
  <si>
    <t>T 2.9</t>
  </si>
  <si>
    <t>T 3.1</t>
  </si>
  <si>
    <t>T 3.2</t>
  </si>
  <si>
    <t>Présentation fonctionnelle des comptes des métropoles et communautés urbaines par strate de population des groupements : dépenses d'investissement</t>
  </si>
  <si>
    <t>Présentation fonctionnelle des comptes des métropoles et communautés urbaines par strate de population des groupements : dépenses de fonctionnement</t>
  </si>
  <si>
    <t>Présentation fonctionnelle des comptes des métropoles et communautés urbaines par strate de population des groupements : dépenses totales</t>
  </si>
  <si>
    <t>Présentation fonctionnelle des comptes des communautés d'agglomération par strate de population des groupements : dépenses de fonctionnement</t>
  </si>
  <si>
    <t>Présentation fonctionnelle des comptes des communautés d'agglomération par strate de population des groupements : dépenses d'investissement</t>
  </si>
  <si>
    <t>Présentation fonctionnelle des comptes des communautés d'agglomération par strate de population des groupements : dépenses totales</t>
  </si>
  <si>
    <t>Présentation fonctionnelle des comptes des communautés de communes de 10 000 hab. et plus par strate de population des groupements : dépenses de fonctionnement</t>
  </si>
  <si>
    <t>Présentation fonctionnelle des comptes des communautés de communes de 10 000 hab. et plus par strate de population des groupements : dépenses d'investissement</t>
  </si>
  <si>
    <t>Présentation fonctionnelle des comptes des communautés de communes de 10 000 hab. et plus par strate de population des groupements : dépenses totales</t>
  </si>
  <si>
    <r>
      <t>Groupements à fiscalité propre selon l'appartenance à une région</t>
    </r>
    <r>
      <rPr>
        <b/>
        <i/>
        <sz val="11"/>
        <rFont val="Arial"/>
        <family val="2"/>
      </rPr>
      <t xml:space="preserve"> :</t>
    </r>
  </si>
  <si>
    <r>
      <t>Outre-Mer</t>
    </r>
    <r>
      <rPr>
        <vertAlign val="superscript"/>
        <sz val="11"/>
        <rFont val="Arial"/>
        <family val="2"/>
      </rPr>
      <t>(1)</t>
    </r>
  </si>
  <si>
    <r>
      <t>- à une CU ou métropole</t>
    </r>
    <r>
      <rPr>
        <vertAlign val="superscript"/>
        <sz val="11"/>
        <rFont val="Arial"/>
        <family val="2"/>
      </rPr>
      <t>(2)</t>
    </r>
  </si>
  <si>
    <t>(1) Il s'agit des groupements des 5 départements d'outre-mer (y compris Mayotte).</t>
  </si>
  <si>
    <r>
      <t>Groupements selon l'appartenance à une région</t>
    </r>
    <r>
      <rPr>
        <b/>
        <i/>
        <sz val="11"/>
        <rFont val="Arial"/>
        <family val="2"/>
      </rPr>
      <t xml:space="preserve"> :</t>
    </r>
  </si>
  <si>
    <t>T 5.7</t>
  </si>
  <si>
    <t>T 5.8</t>
  </si>
  <si>
    <t>T 5.9</t>
  </si>
  <si>
    <t>(a)  Pour une définition des groupements de « montagne » voir la fiche méthodologique ci-dessous ou l'annexe 2 : Zonage ou classifications utilisés.</t>
  </si>
  <si>
    <r>
      <rPr>
        <b/>
        <sz val="11"/>
        <color theme="1"/>
        <rFont val="Arial"/>
        <family val="2"/>
      </rPr>
      <t>R1 :</t>
    </r>
    <r>
      <rPr>
        <sz val="11"/>
        <color theme="1"/>
        <rFont val="Arial"/>
        <family val="2"/>
      </rPr>
      <t xml:space="preserve"> Dépenses réelles de fonctionnement (DRF)  /  habitant</t>
    </r>
  </si>
  <si>
    <r>
      <rPr>
        <b/>
        <sz val="11"/>
        <color theme="1"/>
        <rFont val="Arial"/>
        <family val="2"/>
      </rPr>
      <t>R2 :</t>
    </r>
    <r>
      <rPr>
        <sz val="11"/>
        <color theme="1"/>
        <rFont val="Arial"/>
        <family val="2"/>
      </rPr>
      <t xml:space="preserve"> Produit des impositions directes hors fiscalité reversée / habitant </t>
    </r>
  </si>
  <si>
    <r>
      <rPr>
        <b/>
        <sz val="11"/>
        <color theme="1"/>
        <rFont val="Arial"/>
        <family val="2"/>
      </rPr>
      <t>R2 bis :</t>
    </r>
    <r>
      <rPr>
        <sz val="11"/>
        <color theme="1"/>
        <rFont val="Arial"/>
        <family val="2"/>
      </rPr>
      <t xml:space="preserve"> Produit des impositions directes y compris fiscalité reversée / habitant </t>
    </r>
  </si>
  <si>
    <r>
      <rPr>
        <b/>
        <sz val="11"/>
        <color theme="1"/>
        <rFont val="Arial"/>
        <family val="2"/>
      </rPr>
      <t>R3 :</t>
    </r>
    <r>
      <rPr>
        <sz val="11"/>
        <color theme="1"/>
        <rFont val="Arial"/>
        <family val="2"/>
      </rPr>
      <t xml:space="preserve"> Recettes réelles de fonctionnement (RRF) / habitant </t>
    </r>
  </si>
  <si>
    <r>
      <rPr>
        <b/>
        <sz val="11"/>
        <color theme="1"/>
        <rFont val="Arial"/>
        <family val="2"/>
      </rPr>
      <t>R5 :</t>
    </r>
    <r>
      <rPr>
        <sz val="11"/>
        <color theme="1"/>
        <rFont val="Arial"/>
        <family val="2"/>
      </rPr>
      <t xml:space="preserve"> Dette / habitant </t>
    </r>
  </si>
  <si>
    <r>
      <rPr>
        <b/>
        <sz val="11"/>
        <color theme="1"/>
        <rFont val="Arial"/>
        <family val="2"/>
      </rPr>
      <t>R6 :</t>
    </r>
    <r>
      <rPr>
        <sz val="11"/>
        <color theme="1"/>
        <rFont val="Arial"/>
        <family val="2"/>
      </rPr>
      <t xml:space="preserve"> DGF / habitant </t>
    </r>
  </si>
  <si>
    <t xml:space="preserve">Logement, habitat </t>
  </si>
  <si>
    <t xml:space="preserve">Services communs        </t>
  </si>
  <si>
    <r>
      <t xml:space="preserve">T 5.3 - Présentation fonctionnelle des comptes des métropoles </t>
    </r>
    <r>
      <rPr>
        <b/>
        <vertAlign val="superscript"/>
        <sz val="14"/>
        <color indexed="12"/>
        <rFont val="Arial"/>
        <family val="2"/>
      </rPr>
      <t>(a)</t>
    </r>
    <r>
      <rPr>
        <b/>
        <sz val="14"/>
        <color indexed="12"/>
        <rFont val="Arial"/>
        <family val="2"/>
      </rPr>
      <t xml:space="preserve"> et communautés urbaines par strate de population des groupements </t>
    </r>
    <r>
      <rPr>
        <b/>
        <vertAlign val="superscript"/>
        <sz val="14"/>
        <color indexed="12"/>
        <rFont val="Arial"/>
        <family val="2"/>
      </rPr>
      <t>(b)</t>
    </r>
    <r>
      <rPr>
        <b/>
        <sz val="14"/>
        <color indexed="12"/>
        <rFont val="Arial"/>
        <family val="2"/>
      </rPr>
      <t xml:space="preserve"> : dépenses totales</t>
    </r>
  </si>
  <si>
    <r>
      <t xml:space="preserve">T 5.7 - Présentation fonctionnelle des comptes des communautés de communes de 10 000 habitants et plus </t>
    </r>
    <r>
      <rPr>
        <b/>
        <vertAlign val="superscript"/>
        <sz val="14"/>
        <color indexed="12"/>
        <rFont val="Arial"/>
        <family val="2"/>
      </rPr>
      <t>(a)</t>
    </r>
    <r>
      <rPr>
        <b/>
        <sz val="14"/>
        <color indexed="12"/>
        <rFont val="Arial"/>
        <family val="2"/>
      </rPr>
      <t xml:space="preserve"> par strate de population des groupements </t>
    </r>
    <r>
      <rPr>
        <b/>
        <vertAlign val="superscript"/>
        <sz val="14"/>
        <color indexed="12"/>
        <rFont val="Arial"/>
        <family val="2"/>
      </rPr>
      <t>(b)</t>
    </r>
    <r>
      <rPr>
        <b/>
        <sz val="14"/>
        <color indexed="12"/>
        <rFont val="Arial"/>
        <family val="2"/>
      </rPr>
      <t xml:space="preserve"> : dépenses de fonctionnement</t>
    </r>
  </si>
  <si>
    <t>(b) Il n'y a pas de communautés de communes de plus de 300 000 habitants.</t>
  </si>
  <si>
    <r>
      <t xml:space="preserve">T 5.8 - Présentation fonctionnelle des comptes des communautés de communes de 10 000 habitants et plus </t>
    </r>
    <r>
      <rPr>
        <b/>
        <vertAlign val="superscript"/>
        <sz val="14"/>
        <color indexed="12"/>
        <rFont val="Arial"/>
        <family val="2"/>
      </rPr>
      <t>(a)</t>
    </r>
    <r>
      <rPr>
        <b/>
        <sz val="14"/>
        <color indexed="12"/>
        <rFont val="Arial"/>
        <family val="2"/>
      </rPr>
      <t xml:space="preserve"> par strate de population des groupements </t>
    </r>
    <r>
      <rPr>
        <b/>
        <vertAlign val="superscript"/>
        <sz val="14"/>
        <color indexed="12"/>
        <rFont val="Arial"/>
        <family val="2"/>
      </rPr>
      <t>(b)</t>
    </r>
    <r>
      <rPr>
        <b/>
        <sz val="14"/>
        <color indexed="12"/>
        <rFont val="Arial"/>
        <family val="2"/>
      </rPr>
      <t xml:space="preserve"> : dépenses d'investissement</t>
    </r>
  </si>
  <si>
    <r>
      <t xml:space="preserve">T 5.9 - Présentation fonctionnelle des comptes des communautés de communes de 10 000 habitants et plus </t>
    </r>
    <r>
      <rPr>
        <b/>
        <vertAlign val="superscript"/>
        <sz val="14"/>
        <color indexed="12"/>
        <rFont val="Arial"/>
        <family val="2"/>
      </rPr>
      <t>(a)</t>
    </r>
    <r>
      <rPr>
        <b/>
        <sz val="14"/>
        <color indexed="12"/>
        <rFont val="Arial"/>
        <family val="2"/>
      </rPr>
      <t xml:space="preserve"> par strate de population des groupements </t>
    </r>
    <r>
      <rPr>
        <b/>
        <vertAlign val="superscript"/>
        <sz val="14"/>
        <color indexed="12"/>
        <rFont val="Arial"/>
        <family val="2"/>
      </rPr>
      <t>(b)</t>
    </r>
    <r>
      <rPr>
        <b/>
        <sz val="14"/>
        <color indexed="12"/>
        <rFont val="Arial"/>
        <family val="2"/>
      </rPr>
      <t xml:space="preserve"> : dépenses totales</t>
    </r>
  </si>
  <si>
    <t>qui exerce à la fois les compétences dévolues aux conseils départementaux et celles dévolues aux métropoles, la métropole de Lyon est comptabilisée comme un budget d'établissement public de coopération intercommunale à fiscalité propre (EPCIFP).</t>
  </si>
  <si>
    <r>
      <t xml:space="preserve"> Total </t>
    </r>
    <r>
      <rPr>
        <vertAlign val="superscript"/>
        <sz val="10"/>
        <rFont val="Arial"/>
        <family val="2"/>
      </rPr>
      <t>(b)</t>
    </r>
  </si>
  <si>
    <r>
      <t xml:space="preserve"> Total </t>
    </r>
    <r>
      <rPr>
        <vertAlign val="superscript"/>
        <sz val="10"/>
        <rFont val="Arial"/>
        <family val="2"/>
      </rPr>
      <t>(a)</t>
    </r>
  </si>
  <si>
    <t>Champ : Groupements à fiscalté propre y compris la métropole de Lyon, la métropole du Grand Paris et ses établissement publics territotiaux; France entière (France métropolitaine et DOM).</t>
  </si>
  <si>
    <t>(b) y compris la métropole de Lyon, la métropole du Grand Paris et ses établissements publics territoriaux (EPT).</t>
  </si>
  <si>
    <t>(a) Pour une définition des groupements de « montagne » voir la fiche méthodologique ci-dessous ou l'annexe 2 : Zonages et classifications utilisés.</t>
  </si>
  <si>
    <t>(a) Pour une définition des groupements de « montagne » voir l'encadré méthodologique ci-dessous ou l'annexe 2 : Zonages et classifications utilisés.</t>
  </si>
  <si>
    <t>(a)  Pour une définition des groupements de « montagne » voir la fiche méthodologique ci-dessous ou l'annexe 2 : Zonages et classifications utilisés.</t>
  </si>
  <si>
    <t>Somme des dépenses réelles de fonctionnement et des dépenses réelles d'investissement (y compris les remboursements).</t>
  </si>
  <si>
    <t>Part relative des impôts et taxes dans le total des recettes réelles de fonctionnement.</t>
  </si>
  <si>
    <t>L'annuité de la dette est calculée hors gestion active de la dette.</t>
  </si>
  <si>
    <t>(2) y compris la métropole de Lyon, la métropole du Grand Paris et ses établissements publics territoriaux (EPT).</t>
  </si>
  <si>
    <r>
      <rPr>
        <b/>
        <sz val="10"/>
        <color rgb="FF0000FF"/>
        <rFont val="Arial"/>
        <family val="2"/>
      </rPr>
      <t xml:space="preserve">Population totale </t>
    </r>
    <r>
      <rPr>
        <sz val="10"/>
        <rFont val="Arial"/>
        <family val="2"/>
      </rPr>
      <t xml:space="preserve">: Dans le recensement de la population, la «population totale» est égale à la  «population municipale» augmentée de la «population comptée à part», c’est-à-dire les personnes recensées sur d’autres communes mais qui ont conservé un lien avec une résidence sur la commune (par exemple les étudiants). La somme de toutes les populations totales dépasse donc la population réelle, du fait des personnes comptées à part, comptées une fois dans leur commune de résidence et une fois dans leur commune de rattachement occasionnel. </t>
    </r>
  </si>
  <si>
    <t xml:space="preserve">Les EPCI classés en «zone de montagne» : </t>
  </si>
  <si>
    <t>Contrairement aux autres métropoles, la métropole de Lyon est une collectivité territoriale à part entière et non un établissement public de coopération intercommunale. La métropole de Lyon est une collectivité à statut particulier, au sens de l'article 72 de la Constitution, qui exerce à la fois les compétences dévolues aux conseils départementaux et celles dévolues aux métropoles. On ne comptabilise pas la métropole de Lyon comme un EPCI à fiscalité propre, mais elle est prise en compte dans la détermination du nombre de communes et du nombre d’habitants couverts par une intercommunalité à fiscalité propre.</t>
  </si>
  <si>
    <r>
      <t xml:space="preserve">Métropole de Lyon </t>
    </r>
    <r>
      <rPr>
        <b/>
        <sz val="10"/>
        <color rgb="FF0000FF"/>
        <rFont val="Arial"/>
        <family val="2"/>
      </rPr>
      <t>:</t>
    </r>
    <r>
      <rPr>
        <b/>
        <u/>
        <sz val="10"/>
        <color rgb="FF0000FF"/>
        <rFont val="Arial"/>
        <family val="2"/>
      </rPr>
      <t xml:space="preserve"> </t>
    </r>
  </si>
  <si>
    <t>Communauté urbaine (CU) :</t>
  </si>
  <si>
    <t xml:space="preserve">La communauté urbaine regroupe depuis la loi du 16 décembre 2010 plusieurs communes formant un ensemble de plus de 450 000 habitants, d’un seul tenant et sans enclave. Les communautés existant antérieurement à la loi de 1999 ont des effectifs inférieurs à ce seuil et peuvent ne pas avoir adopté le régime de la fiscalité professionnelle unique (FPU). La loi du 27 janvier 2014 abaisse ce seuil à 250 000 habitants. Forme de coopération plus intégrée que la communauté d’agglomération, la communauté urbaine dispose de compétences plus larges que celle-ci. </t>
  </si>
  <si>
    <t xml:space="preserve">Créée par la loi du 6 février 1992 et renforcée par la loi du 12 juillet 1999, la communauté de communes est un établissement public de coopération intercommunale à fiscalité propre regroupant plusieurs communes, associées au sein d’un espace de solidarité, autour d’un projet commun de développement économique et d’aménagement de l’espace. </t>
  </si>
  <si>
    <r>
      <rPr>
        <b/>
        <u/>
        <sz val="10"/>
        <color rgb="FF0000FF"/>
        <rFont val="Arial"/>
        <family val="2"/>
      </rPr>
      <t>Communauté de communes (CC) :</t>
    </r>
    <r>
      <rPr>
        <sz val="10"/>
        <rFont val="Arial"/>
        <family val="2"/>
      </rPr>
      <t xml:space="preserve"> </t>
    </r>
  </si>
  <si>
    <t xml:space="preserve"> Les communes continuent à voter des taux sur les taxes « ménages » et votent un taux de CFE à la place de l’ancien taux de TP. Le groupement vote aussi des taux « additionnels » et perçoit des produits « additionnels » des taxes « ménages » et de CFE en appliquant des taux uniformes sur l'ensemble du territoire intercommunal.</t>
  </si>
  <si>
    <t>Le régime de fiscalité additionnelle  sur les quatre taxes (FA) :</t>
  </si>
  <si>
    <t xml:space="preserve"> Le régime à fiscalité professionnelle unique (FPU) :</t>
  </si>
  <si>
    <t>les « groupements à fiscalité propre de montagne » sont définis comme étant les groupements d'au moins 5000 habitants dont la moitié au moins des communes appartient à une zone de montagne</t>
  </si>
  <si>
    <t>CU : communauté urbaine, CA : communauté d'agglomération, CC à FPU : communauté de communes à fiscalité professionnelle unique, CC à FA : communauté de communes à fiscalité additionnelle.</t>
  </si>
  <si>
    <t>https://www.collectivites-locales.gouv.fr/etudes-et-statistiques-locales</t>
  </si>
  <si>
    <t>de 10 000</t>
  </si>
  <si>
    <t xml:space="preserve">Impôts et taxes </t>
  </si>
  <si>
    <t xml:space="preserve">- Impôts locaux </t>
  </si>
  <si>
    <t xml:space="preserve">Concours de l'État </t>
  </si>
  <si>
    <r>
      <t>- DGF</t>
    </r>
    <r>
      <rPr>
        <vertAlign val="superscript"/>
        <sz val="11"/>
        <rFont val="Arial"/>
        <family val="2"/>
      </rPr>
      <t xml:space="preserve"> </t>
    </r>
  </si>
  <si>
    <r>
      <t xml:space="preserve">Taux d'épargne brute </t>
    </r>
    <r>
      <rPr>
        <vertAlign val="superscript"/>
        <sz val="11"/>
        <rFont val="Arial"/>
        <family val="2"/>
      </rPr>
      <t>(b)</t>
    </r>
    <r>
      <rPr>
        <sz val="11"/>
        <rFont val="Arial"/>
        <family val="2"/>
      </rPr>
      <t xml:space="preserve"> = (3) / (2) </t>
    </r>
    <r>
      <rPr>
        <vertAlign val="superscript"/>
        <sz val="11"/>
        <rFont val="Arial"/>
        <family val="2"/>
      </rPr>
      <t xml:space="preserve"> </t>
    </r>
  </si>
  <si>
    <r>
      <t xml:space="preserve">Taux d'épargne nette </t>
    </r>
    <r>
      <rPr>
        <vertAlign val="superscript"/>
        <sz val="11"/>
        <rFont val="Arial"/>
        <family val="2"/>
      </rPr>
      <t>(b)</t>
    </r>
    <r>
      <rPr>
        <sz val="11"/>
        <rFont val="Arial"/>
        <family val="2"/>
      </rPr>
      <t xml:space="preserve"> = [(3)-(8)] / (2)  </t>
    </r>
  </si>
  <si>
    <r>
      <t xml:space="preserve">Taux d'endettement </t>
    </r>
    <r>
      <rPr>
        <vertAlign val="superscript"/>
        <sz val="11"/>
        <rFont val="Arial"/>
        <family val="2"/>
      </rPr>
      <t>(b)</t>
    </r>
    <r>
      <rPr>
        <sz val="11"/>
        <rFont val="Arial"/>
        <family val="2"/>
      </rPr>
      <t xml:space="preserve"> = (12) / (2) </t>
    </r>
  </si>
  <si>
    <t>(c) écarts en nombre d'années.</t>
  </si>
  <si>
    <t>Les EPCI concernés sont les groupements à fiscalité propre y compris la MGP de Paris et ses EPT et y compris la métropole de Lyon.</t>
  </si>
  <si>
    <t>(a) Y compris la métropole de Lyon, la métropole du Grand Paris et ses établissements publics territoriaux (EPT).</t>
  </si>
  <si>
    <t>(2) Y compris la métropole de Lyon, la métropole du Grand Paris et ses établissements publics territoriaux (EPT).</t>
  </si>
  <si>
    <r>
      <t>Outre-Mer</t>
    </r>
    <r>
      <rPr>
        <vertAlign val="superscript"/>
        <sz val="11"/>
        <rFont val="Arial"/>
        <family val="2"/>
      </rPr>
      <t>(a)</t>
    </r>
  </si>
  <si>
    <r>
      <t>- à une CU ou métropole</t>
    </r>
    <r>
      <rPr>
        <vertAlign val="superscript"/>
        <sz val="11"/>
        <rFont val="Arial"/>
        <family val="2"/>
      </rPr>
      <t>(b)</t>
    </r>
  </si>
  <si>
    <t>(b) Y compris la métropole de Lyon, la métropole du Grand Paris et ses établissements publics territoriaux (EPT).</t>
  </si>
  <si>
    <r>
      <rPr>
        <b/>
        <sz val="11"/>
        <rFont val="Arial"/>
        <family val="2"/>
      </rPr>
      <t xml:space="preserve">R7 </t>
    </r>
    <r>
      <rPr>
        <sz val="11"/>
        <rFont val="Arial"/>
        <family val="2"/>
      </rPr>
      <t xml:space="preserve">: Dépenses de personnel / dépenses réelles de fonctionnement </t>
    </r>
    <r>
      <rPr>
        <vertAlign val="superscript"/>
        <sz val="11"/>
        <rFont val="Arial"/>
        <family val="2"/>
      </rPr>
      <t>(b)</t>
    </r>
  </si>
  <si>
    <r>
      <rPr>
        <b/>
        <sz val="11"/>
        <rFont val="Arial"/>
        <family val="2"/>
      </rPr>
      <t>R9</t>
    </r>
    <r>
      <rPr>
        <sz val="11"/>
        <rFont val="Arial"/>
        <family val="2"/>
      </rPr>
      <t xml:space="preserve"> : Marge d'autofinancement courant (MAC)=(DRF+Remboursement de dette) / RRF </t>
    </r>
    <r>
      <rPr>
        <vertAlign val="superscript"/>
        <sz val="11"/>
        <rFont val="Arial"/>
        <family val="2"/>
      </rPr>
      <t>(b)</t>
    </r>
  </si>
  <si>
    <t>Champ : Groupements à fiscalité propre y compris la métropole de Lyon, la métropole du Grand Paris et ses établissement publics territotiaux; France entière (France métropolitaine et DOM).</t>
  </si>
  <si>
    <t>Groupements de 100 000 habitants et plus (y c. la métropole de Lyon)</t>
  </si>
  <si>
    <t>(b) Y compris la métropole de Lyon .</t>
  </si>
  <si>
    <t>(a) Y compris la métropole de Lyon.</t>
  </si>
  <si>
    <r>
      <rPr>
        <sz val="10"/>
        <color rgb="FF0000FF"/>
        <rFont val="Arial"/>
        <family val="2"/>
      </rPr>
      <t xml:space="preserve">• </t>
    </r>
    <r>
      <rPr>
        <u/>
        <sz val="10"/>
        <color rgb="FF0000FF"/>
        <rFont val="Arial"/>
        <family val="2"/>
      </rPr>
      <t>Ratio 10</t>
    </r>
    <r>
      <rPr>
        <sz val="10"/>
        <color rgb="FF0000FF"/>
        <rFont val="Arial"/>
        <family val="2"/>
      </rPr>
      <t xml:space="preserve"> = dépenses d’équipement "brutes"/ RRF = taux d’équipement : </t>
    </r>
    <r>
      <rPr>
        <sz val="10"/>
        <rFont val="Arial"/>
        <family val="2"/>
      </rPr>
      <t>effort d’équipement de la collectivité au regard de ses ressources. À relativiser sur une année donnée car les programmes d’équipement se jouent souvent sur plusieurs années. Voir le ratio 4 pour la définition des dépenses d'équipement "brutes".</t>
    </r>
  </si>
  <si>
    <t>Collection</t>
  </si>
  <si>
    <t>Statistiques et finances locales (tableaux)</t>
  </si>
  <si>
    <t>ont été élaborés au Département des études et des statistiques locales (DESL)</t>
  </si>
  <si>
    <t>de la Direction générale des collectivités locales (DGCL)</t>
  </si>
  <si>
    <t>par Guillaume LEFORESTIER</t>
  </si>
  <si>
    <t xml:space="preserve">         Les Finances des</t>
  </si>
  <si>
    <t xml:space="preserve">         Groupements de</t>
  </si>
  <si>
    <t xml:space="preserve">         communes à</t>
  </si>
  <si>
    <t xml:space="preserve">         fiscalité propre</t>
  </si>
  <si>
    <t xml:space="preserve">Moins de 15 000 habitants </t>
  </si>
  <si>
    <t>De 15 000 à moins de 30 000 habitants</t>
  </si>
  <si>
    <t>De 30 000 à moins de 50 000 habitants</t>
  </si>
  <si>
    <t>de 15 000</t>
  </si>
  <si>
    <t>De 15 000</t>
  </si>
  <si>
    <t>30 000 hab.</t>
  </si>
  <si>
    <t>De 30 000</t>
  </si>
  <si>
    <t xml:space="preserve">  - dont Guadeloupe</t>
  </si>
  <si>
    <t xml:space="preserve">  - dont Martinique</t>
  </si>
  <si>
    <t xml:space="preserve">  - dont Guyane</t>
  </si>
  <si>
    <t xml:space="preserve">  - dont Réunion</t>
  </si>
  <si>
    <t xml:space="preserve">  - dont Mayotte</t>
  </si>
  <si>
    <r>
      <t xml:space="preserve">Outre-Mer </t>
    </r>
    <r>
      <rPr>
        <b/>
        <i/>
        <vertAlign val="superscript"/>
        <sz val="10"/>
        <rFont val="Arial"/>
        <family val="2"/>
      </rPr>
      <t>(b)</t>
    </r>
    <r>
      <rPr>
        <b/>
        <i/>
        <sz val="10"/>
        <rFont val="Arial"/>
        <family val="2"/>
      </rPr>
      <t xml:space="preserve"> :</t>
    </r>
  </si>
  <si>
    <r>
      <t xml:space="preserve">Outre-Mer </t>
    </r>
    <r>
      <rPr>
        <b/>
        <i/>
        <vertAlign val="superscript"/>
        <sz val="10"/>
        <rFont val="Arial"/>
        <family val="2"/>
      </rPr>
      <t>(a)</t>
    </r>
    <r>
      <rPr>
        <b/>
        <i/>
        <sz val="10"/>
        <rFont val="Arial"/>
        <family val="2"/>
      </rPr>
      <t xml:space="preserve"> :</t>
    </r>
  </si>
  <si>
    <r>
      <t xml:space="preserve">Outre-Mer </t>
    </r>
    <r>
      <rPr>
        <b/>
        <i/>
        <vertAlign val="superscript"/>
        <sz val="10"/>
        <rFont val="Arial"/>
        <family val="2"/>
      </rPr>
      <t xml:space="preserve">(a) </t>
    </r>
    <r>
      <rPr>
        <b/>
        <i/>
        <sz val="10"/>
        <rFont val="Arial"/>
        <family val="2"/>
      </rPr>
      <t>:</t>
    </r>
  </si>
  <si>
    <r>
      <t xml:space="preserve">• </t>
    </r>
    <r>
      <rPr>
        <u/>
        <sz val="8"/>
        <color rgb="FF003399"/>
        <rFont val="Arial"/>
        <family val="2"/>
      </rPr>
      <t>Ratio 2 bis</t>
    </r>
    <r>
      <rPr>
        <sz val="8"/>
        <color rgb="FF003399"/>
        <rFont val="Arial"/>
        <family val="2"/>
      </rPr>
      <t xml:space="preserve"> = produit net des impositions directes / population :</t>
    </r>
    <r>
      <rPr>
        <sz val="8"/>
        <rFont val="Arial"/>
        <family val="2"/>
      </rPr>
      <t xml:space="preserve"> en plus des impositions directes, ce ratio intègre les prélèvements pour reversements de fiscalité et la fiscalité reversée aux communes par les groupements à fiscalité propre.</t>
    </r>
  </si>
  <si>
    <r>
      <t xml:space="preserve">• </t>
    </r>
    <r>
      <rPr>
        <u/>
        <sz val="8"/>
        <color rgb="FF003399"/>
        <rFont val="Arial"/>
        <family val="2"/>
      </rPr>
      <t>Ratio 4</t>
    </r>
    <r>
      <rPr>
        <sz val="8"/>
        <color rgb="FF003399"/>
        <rFont val="Arial"/>
        <family val="2"/>
      </rPr>
      <t xml:space="preserve"> = dépenses d’équipement </t>
    </r>
    <r>
      <rPr>
        <sz val="8"/>
        <color rgb="FF003399"/>
        <rFont val="Calibri"/>
        <family val="2"/>
      </rPr>
      <t>«brutes»</t>
    </r>
    <r>
      <rPr>
        <sz val="8"/>
        <color rgb="FF003399"/>
        <rFont val="Arial"/>
        <family val="2"/>
      </rPr>
      <t>/ population :</t>
    </r>
    <r>
      <rPr>
        <sz val="8"/>
        <rFont val="Arial"/>
        <family val="2"/>
      </rPr>
      <t xml:space="preserve"> dépenses des comptes 20 (immobilisations incorporelles) sauf 204 (subventions d’équipement versées), 21 (immobilisations corporelles), 23 (immobilisations en cours, diminué des crédits des comptes 236, 237 et 238), 454 (travaux effectués d’office pour le compte de tiers), 456 (opérations d’investissement sur établissement d’enseignement) et 458 (opérations d’investissement sous mandat). Les travaux en régie (crédit du compte 72 en opérations budgétaires) sont ajoutés au calcul. Pour les départements et les régions, on rajoute le débit du compte correspondant aux opérations d’investissement sur établissements publics locaux d’enseignement (compte 455 ou 456 selon les nomenclatures).</t>
    </r>
  </si>
  <si>
    <r>
      <t xml:space="preserve">• </t>
    </r>
    <r>
      <rPr>
        <u/>
        <sz val="8"/>
        <color rgb="FF003399"/>
        <rFont val="Arial"/>
        <family val="2"/>
      </rPr>
      <t>Ratio 9</t>
    </r>
    <r>
      <rPr>
        <sz val="8"/>
        <color rgb="FF003399"/>
        <rFont val="Arial"/>
        <family val="2"/>
      </rPr>
      <t xml:space="preserve"> = marge d’autofinancement courant (MAC) = (DRF + remboursement de dette) / RRF</t>
    </r>
    <r>
      <rPr>
        <sz val="8"/>
        <rFont val="Arial"/>
        <family val="2"/>
      </rPr>
      <t> : capacité de la collectivité à financer l’investissement une fois les charges obligatoires payées. Les remboursements de dette sont calculés hors gestion active de la dette. Plus le ratio est faible, plus la capacité à autofinancer l’investissement est élevée ; a contrario, un ratio supérieur à 100 % indique un recours nécessaire aux recettes d’investissement pour financer la charge de la dette. Les dépenses liées à des travaux en régie sont exclues des DRF.</t>
    </r>
  </si>
  <si>
    <r>
      <t xml:space="preserve">• </t>
    </r>
    <r>
      <rPr>
        <u/>
        <sz val="8"/>
        <color rgb="FF003399"/>
        <rFont val="Arial"/>
        <family val="2"/>
      </rPr>
      <t>Ratio 10</t>
    </r>
    <r>
      <rPr>
        <sz val="8"/>
        <color rgb="FF003399"/>
        <rFont val="Arial"/>
        <family val="2"/>
      </rPr>
      <t xml:space="preserve"> = dépenses d’équipement </t>
    </r>
    <r>
      <rPr>
        <sz val="8"/>
        <color rgb="FF003399"/>
        <rFont val="Calibri"/>
        <family val="2"/>
      </rPr>
      <t>«</t>
    </r>
    <r>
      <rPr>
        <sz val="8"/>
        <color rgb="FF003399"/>
        <rFont val="Arial"/>
        <family val="2"/>
      </rPr>
      <t>brutes</t>
    </r>
    <r>
      <rPr>
        <sz val="8"/>
        <color rgb="FF003399"/>
        <rFont val="Calibri"/>
        <family val="2"/>
      </rPr>
      <t>»</t>
    </r>
    <r>
      <rPr>
        <sz val="8"/>
        <color rgb="FF003399"/>
        <rFont val="Arial"/>
        <family val="2"/>
      </rPr>
      <t xml:space="preserve"> / RRF = taux d’équipement : </t>
    </r>
    <r>
      <rPr>
        <sz val="8"/>
        <rFont val="Arial"/>
        <family val="2"/>
      </rPr>
      <t>effort d’équipement de la collectivité au regard de ses ressources. À relativiser sur une année donnée car les programmes d’équipement se jouent souvent sur plusieurs années.Voir le ratio 4 pour la définition des dépenses.</t>
    </r>
  </si>
  <si>
    <t>- Péréquation et compensations fiscales</t>
  </si>
  <si>
    <r>
      <rPr>
        <b/>
        <sz val="10"/>
        <color theme="1"/>
        <rFont val="Arial"/>
        <family val="2"/>
      </rPr>
      <t>R10</t>
    </r>
    <r>
      <rPr>
        <sz val="10"/>
        <color theme="1"/>
        <rFont val="Arial"/>
        <family val="2"/>
      </rPr>
      <t xml:space="preserve"> : Dépenses d'équipement </t>
    </r>
    <r>
      <rPr>
        <sz val="10"/>
        <color theme="1"/>
        <rFont val="Calibri"/>
        <family val="2"/>
      </rPr>
      <t>«</t>
    </r>
    <r>
      <rPr>
        <sz val="10"/>
        <color theme="1"/>
        <rFont val="Arial"/>
        <family val="2"/>
      </rPr>
      <t>brutes</t>
    </r>
    <r>
      <rPr>
        <sz val="10"/>
        <color theme="1"/>
        <rFont val="Calibri"/>
        <family val="2"/>
      </rPr>
      <t>»</t>
    </r>
    <r>
      <rPr>
        <sz val="10"/>
        <color theme="1"/>
        <rFont val="Arial"/>
        <family val="2"/>
      </rPr>
      <t>/ RRF (Taux d'équipement)</t>
    </r>
  </si>
  <si>
    <r>
      <rPr>
        <b/>
        <sz val="11"/>
        <color theme="1"/>
        <rFont val="Arial"/>
        <family val="2"/>
      </rPr>
      <t>R4</t>
    </r>
    <r>
      <rPr>
        <sz val="11"/>
        <color theme="1"/>
        <rFont val="Arial"/>
        <family val="2"/>
      </rPr>
      <t xml:space="preserve"> : Dépenses d'équipement </t>
    </r>
    <r>
      <rPr>
        <sz val="11"/>
        <color theme="1"/>
        <rFont val="Calibri"/>
        <family val="2"/>
      </rPr>
      <t>«</t>
    </r>
    <r>
      <rPr>
        <sz val="11"/>
        <color theme="1"/>
        <rFont val="Arial"/>
        <family val="2"/>
      </rPr>
      <t>brutes</t>
    </r>
    <r>
      <rPr>
        <sz val="11"/>
        <color theme="1"/>
        <rFont val="Calibri"/>
        <family val="2"/>
      </rPr>
      <t>»</t>
    </r>
    <r>
      <rPr>
        <sz val="11"/>
        <color theme="1"/>
        <rFont val="Arial"/>
        <family val="2"/>
      </rPr>
      <t xml:space="preserve"> / habitant</t>
    </r>
  </si>
  <si>
    <r>
      <rPr>
        <b/>
        <sz val="11"/>
        <rFont val="Arial"/>
        <family val="2"/>
      </rPr>
      <t>R4</t>
    </r>
    <r>
      <rPr>
        <sz val="11"/>
        <rFont val="Arial"/>
        <family val="2"/>
      </rPr>
      <t xml:space="preserve"> : Dépenses d'équipement </t>
    </r>
    <r>
      <rPr>
        <sz val="11"/>
        <rFont val="Calibri"/>
        <family val="2"/>
      </rPr>
      <t>«</t>
    </r>
    <r>
      <rPr>
        <sz val="11"/>
        <rFont val="Arial"/>
        <family val="2"/>
      </rPr>
      <t>brutes</t>
    </r>
    <r>
      <rPr>
        <sz val="11"/>
        <rFont val="Calibri"/>
        <family val="2"/>
      </rPr>
      <t>»</t>
    </r>
    <r>
      <rPr>
        <sz val="11"/>
        <rFont val="Arial"/>
        <family val="2"/>
      </rPr>
      <t>/ habitant</t>
    </r>
  </si>
  <si>
    <r>
      <rPr>
        <b/>
        <sz val="11"/>
        <rFont val="Arial"/>
        <family val="2"/>
      </rPr>
      <t>R10</t>
    </r>
    <r>
      <rPr>
        <sz val="11"/>
        <rFont val="Arial"/>
        <family val="2"/>
      </rPr>
      <t xml:space="preserve"> : Dépenses d'équipement </t>
    </r>
    <r>
      <rPr>
        <sz val="11"/>
        <rFont val="Calibri"/>
        <family val="2"/>
      </rPr>
      <t>«</t>
    </r>
    <r>
      <rPr>
        <sz val="11"/>
        <rFont val="Arial"/>
        <family val="2"/>
      </rPr>
      <t>brutes</t>
    </r>
    <r>
      <rPr>
        <sz val="11"/>
        <rFont val="Calibri"/>
        <family val="2"/>
      </rPr>
      <t>»</t>
    </r>
    <r>
      <rPr>
        <sz val="11"/>
        <rFont val="Arial"/>
        <family val="2"/>
      </rPr>
      <t xml:space="preserve">/ RRF (Taux d'équipement) </t>
    </r>
    <r>
      <rPr>
        <vertAlign val="superscript"/>
        <sz val="11"/>
        <rFont val="Arial"/>
        <family val="2"/>
      </rPr>
      <t>(b)</t>
    </r>
  </si>
  <si>
    <r>
      <rPr>
        <b/>
        <u/>
        <sz val="8"/>
        <rFont val="Arial"/>
        <family val="2"/>
      </rPr>
      <t>Métropole de Lyon :</t>
    </r>
    <r>
      <rPr>
        <sz val="8"/>
        <rFont val="Arial"/>
        <family val="2"/>
      </rPr>
      <t xml:space="preserve"> Contrairement aux autres métropoles, la métropole de Lyon est une collectivité territoriale à part entière et non un établissement public de coopération intercommunale. La métropole de Lyon est une collectivité à statut particulier, au sens de l'article 72 de la Constitution, qui exerce à la fois les compétences dévolues aux conseils départementaux et celles dévolues aux métropoles.</t>
    </r>
  </si>
  <si>
    <r>
      <rPr>
        <b/>
        <u/>
        <sz val="8"/>
        <rFont val="Arial"/>
        <family val="2"/>
      </rPr>
      <t>Métropole de Lyon :</t>
    </r>
    <r>
      <rPr>
        <sz val="8"/>
        <rFont val="Arial"/>
        <family val="2"/>
      </rPr>
      <t xml:space="preserve"> Contrairement aux autres métropoles, la métropole de Lyon est une collectivité territoriale à part entière et non un établissement public de coopération intercommunale. La métropole de Lyon est une collectivité à statut particulier, au sens de l'article 72 de la Constitution, qui exerce à la fois les compétences dévolues aux conseils départementaux et celles dévolues aux métropoles. </t>
    </r>
  </si>
  <si>
    <r>
      <t xml:space="preserve">• </t>
    </r>
    <r>
      <rPr>
        <u/>
        <sz val="8"/>
        <color rgb="FF003399"/>
        <rFont val="Arial"/>
        <family val="2"/>
      </rPr>
      <t>Ratio 4</t>
    </r>
    <r>
      <rPr>
        <sz val="8"/>
        <color rgb="FF003399"/>
        <rFont val="Arial"/>
        <family val="2"/>
      </rPr>
      <t xml:space="preserve"> = dépenses d’équipement </t>
    </r>
    <r>
      <rPr>
        <sz val="8"/>
        <color rgb="FF003399"/>
        <rFont val="Calibri"/>
        <family val="2"/>
      </rPr>
      <t>«</t>
    </r>
    <r>
      <rPr>
        <sz val="8"/>
        <color rgb="FF003399"/>
        <rFont val="Arial"/>
        <family val="2"/>
      </rPr>
      <t>brutes</t>
    </r>
    <r>
      <rPr>
        <sz val="8"/>
        <color rgb="FF003399"/>
        <rFont val="Calibri"/>
        <family val="2"/>
      </rPr>
      <t>»</t>
    </r>
    <r>
      <rPr>
        <sz val="8"/>
        <color rgb="FF003399"/>
        <rFont val="Arial"/>
        <family val="2"/>
      </rPr>
      <t>/ population :</t>
    </r>
    <r>
      <rPr>
        <sz val="8"/>
        <rFont val="Arial"/>
        <family val="2"/>
      </rPr>
      <t xml:space="preserve"> dépenses des comptes 20 (immobilisations incorporelles) sauf 204 (subventions d’équipement versées), 21 (immobilisations corporelles), 23 (immobilisations en cours, diminué des crédits des comptes 236, 237 et 238), 454 (travaux effectués d’office pour le compte de tiers), 456 (opérations d’investissement sur établissement d’enseignement) et 458 (opérations d’investissement sous mandat). Les travaux en régie (crédit du compte 72 en opérations budgétaires) sont ajoutés au calcul. Pour les départements et les régions, on rajoute le débit du compte correspondant aux opérations d’investissement sur établissements publics locaux d’enseignement (compte 455 ou 456 selon les nomenclatures).</t>
    </r>
  </si>
  <si>
    <t>de 30 000 hab.</t>
  </si>
  <si>
    <t>(a) Cette strate de taille de groupement est délimitée à 30 000 habitants, seuil plus pertinent pour les communautés de communes.</t>
  </si>
  <si>
    <t>(b) Cette strate de taille de groupement est délimitée à 30 000 habitants, seuil plus pertinent pour les communautés de communes.</t>
  </si>
  <si>
    <r>
      <t xml:space="preserve">Le seul aspect particulier lié à la </t>
    </r>
    <r>
      <rPr>
        <b/>
        <u/>
        <sz val="8"/>
        <rFont val="Arial"/>
        <family val="2"/>
      </rPr>
      <t>montagne</t>
    </r>
    <r>
      <rPr>
        <sz val="8"/>
        <rFont val="Arial"/>
        <family val="2"/>
      </rPr>
      <t xml:space="preserve"> pour les EPCI à fiscalité propre est celui du seuil minimal de population, issu de l'article 33 de la loi NOTRe, et codifié au III de l'article L. 5210-1-1 du CGCT. 1° la constitution d'établissements publics de coopération intercommunale à fiscalité propre regroupant au moins 15 000 habitants ; toutefois, ce seuil est adapté, sans pouvoir être inférieur à 5 000 habitants pour les établissements publics de coopération intercommunale à fiscalité propre ainsi que pour les projets d'établissement public de coopération intercommunale à fiscalité propre : c) comprenant une moitié au moins de communes situées dans une zone de montagne délimitée en application de l'article 3 de la loi n° 85-30 du 9 janvier 1985 relative au développement et à la protection de la montagne ou regroupant toutes les communes composant un territoire insulaire. </t>
    </r>
  </si>
  <si>
    <t>En M14 et M57</t>
  </si>
  <si>
    <t>débit des comptes 13, 20, 21, 23, 26, 27, 102, 454, 456 (455 en M57), 458, 481 excepté les comptes 139, 269, 279, 1027, 2768, 10229</t>
  </si>
  <si>
    <t>- dont Guadeloupe</t>
  </si>
  <si>
    <t>- dont Martinique</t>
  </si>
  <si>
    <t>- dont Guyane</t>
  </si>
  <si>
    <t>- dont Réunion</t>
  </si>
  <si>
    <t>- dont Mayotte</t>
  </si>
  <si>
    <r>
      <t>Outre-Mer</t>
    </r>
    <r>
      <rPr>
        <vertAlign val="superscript"/>
        <sz val="11"/>
        <rFont val="Arial"/>
        <family val="2"/>
      </rPr>
      <t xml:space="preserve">(a) </t>
    </r>
    <r>
      <rPr>
        <sz val="11"/>
        <rFont val="Arial"/>
        <family val="2"/>
      </rPr>
      <t>:</t>
    </r>
  </si>
  <si>
    <t>En M14 et M57 :</t>
  </si>
  <si>
    <t>Dépenses de fonctionnement : en M14 et M57, débit net du compte 6 hormis les comptes 675, 676 et 68</t>
  </si>
  <si>
    <t>en M57  débit net des comptes, 731, 732, 733, 734, 735, 736, 737, 738, 7391, 7392, 7393, 7394, 7398</t>
  </si>
  <si>
    <t>moins crédit des comptes 236, 237, 238 et augmenté des remboursements de dettes, soit le débit du compte 16 excepté les comptes 169, 1645 et 1688</t>
  </si>
  <si>
    <t>en M14 et M57, crédit net du compte, 7 excepté les comptes, 775, 776, 777 et 78</t>
  </si>
  <si>
    <t>Recettes réelles de fonctionnement : en M14 et M57, crédit net du compte, 7 excepté les comptes, 775, 776, 777 et 78</t>
  </si>
  <si>
    <t xml:space="preserve">Impôts locaux : en M14, crédit net des comptes, 731, 732, 7391, 7392 et 74752 pour les EPT de la MGP; </t>
  </si>
  <si>
    <t>en M57 cédit net des comptes 7311, 732, 73911 et 7392</t>
  </si>
  <si>
    <t>en M57 débit net des comptes, 731, 732, 733, 734, 735, 736, 737, 738, 7391, 7392, 7393, 7394, 7398</t>
  </si>
  <si>
    <t>Concours et dotations de l'Etat : en M14, crédit net des comptes, 741, 742, 744, 745, 746, 7483; en M57, crédit net des comptes 741, 742, 743, 744, 745, 746, 7483</t>
  </si>
  <si>
    <t>Recettes réelles de fonctionnement : en M14 et M57, crédit net du compte 7 excepté les comptes, 775, 776, 777 et 78</t>
  </si>
  <si>
    <t>Dotation globale de fonctionnement : en M14 et M57, crédit net du compte, 741</t>
  </si>
  <si>
    <t>Ventes de produits, prestations de services, marchandises : en M14 et M57, crédit net du compte 70.</t>
  </si>
  <si>
    <t>Dépenses réelles d'investissement : débit des comptes 13, 20, 21, 23, 26, 27, 102, 454, 456 (455 en M57), 458, 481 excepté les comptes 139, 269, 279, 1027, 2768, 10229</t>
  </si>
  <si>
    <t>diminué des crédits des comptes 236 (en M57), 237, 238 et augmenté des remboursements de dettes, soit le débit du compte 16 excepté les comptes 169, 1645 et 1688</t>
  </si>
  <si>
    <t xml:space="preserve">diminué des crédits des comptes 236 (en M57), 237, 238 </t>
  </si>
  <si>
    <t>Dépenses d'équipement : débit des comptes  20, 21, 23 excepté 204 moins le crédit des comptes 236 (en M57), 237, 238</t>
  </si>
  <si>
    <t>Dépenses d'équipement : débit des comptes  20, 21, 23 excepté 204 moins le crédit des comptes 236 (M57), 237, 238</t>
  </si>
  <si>
    <t>Dépenses pour compte de tiers : débit des comptes 454, 456 (455 en M57) et 458</t>
  </si>
  <si>
    <t>Travaux en régie : crédit du compte 72 (en opération budgétaire)</t>
  </si>
  <si>
    <t>Les emprunts réalisés et les remboursements de dettes sont calculés hors gestion active de la dette.</t>
  </si>
  <si>
    <t>Les recettes réelles d'investissement : crédit des comptes 13, 20, 21, 26, 27, 102, 231, 232, 454, 456 (455 en M57), 458 excepté les comptes 139, 269, 279, 1027, 2768, 10229</t>
  </si>
  <si>
    <t>T 4.5.a – Recettes réelles d'investissement (y compris emprunts) / population</t>
  </si>
  <si>
    <t>Les recettes réelles d'investissement : crédit des comptes 13, 20, 21, 26, 27, 102, 231, 232, 454, 456 (455 en M57), 458 excepté les comptes,139, 269, 279, 1027, 2768, 10229</t>
  </si>
  <si>
    <t>Les recettes réelles d'investissement : crédit des comptes 13, 20, 21, 26, 27, 102, 231, 232, 454, 456 (455 en M57), 458 excepté les comptes 139, 269,279, 1027, 2768, 10229</t>
  </si>
  <si>
    <t>Dotations et subventions d'équipement :  crédit des comptes 13, 102 excepté les comptes 139, 1027, 10222, 10229</t>
  </si>
  <si>
    <t>FCTVA :  recette du compte 10222</t>
  </si>
  <si>
    <t>Les recettes réelles d'investissement : en M14 et M57, crédit des comptes 13, 20, 21, 26, 27, 102, 231, 232, 454, 456 (455 en M57), 458 excepté les comptes 139, 269, 279, 1027, 2768, 10229</t>
  </si>
  <si>
    <t xml:space="preserve">Autres recettes : ce sont les recettes réelles d'investissement hors emprunts moins les dotations et subventions d'équipement et moins le fonds de compensation pour la TVA. </t>
  </si>
  <si>
    <t>Encours de la dette : solde créditeur du compte 16 excepté les comptes 1688 et 169</t>
  </si>
  <si>
    <t>Les remboursements de dettes sont calculés hors gestion active de la dette.</t>
  </si>
  <si>
    <t>Aux dépenses réelles de fonctionnement, on retire les travaux en régie (crédit du compte 72, en opérations budgétaires).</t>
  </si>
  <si>
    <t>Rapport entre les charges courantes augmentées des remboursements de la dette et les recettes courantes.</t>
  </si>
  <si>
    <t>Un ratio supérieur à 100 exprime que les charges courantes et de remboursement ne sont pas totalement financées par les recettes courantes.</t>
  </si>
  <si>
    <t>Dépenses de fonctionnement : débit net du compte 6 hormis les comptes 675, 676 et 68 , augmenté du remboursements de dettes, soit le débit du compte 16 excepté les comptes 169, 1645 et 1688</t>
  </si>
  <si>
    <t xml:space="preserve">Recettes de fonctionnement : crédit net des comptes 7 (sauf 775, 776, 777, 78) </t>
  </si>
  <si>
    <r>
      <rPr>
        <b/>
        <sz val="10"/>
        <color theme="1"/>
        <rFont val="Arial"/>
        <family val="2"/>
      </rPr>
      <t>R10</t>
    </r>
    <r>
      <rPr>
        <sz val="10"/>
        <color theme="1"/>
        <rFont val="Arial"/>
        <family val="2"/>
      </rPr>
      <t xml:space="preserve"> : Dépenses d'équipement </t>
    </r>
    <r>
      <rPr>
        <sz val="10"/>
        <color theme="1"/>
        <rFont val="Calibri"/>
        <family val="2"/>
      </rPr>
      <t>«</t>
    </r>
    <r>
      <rPr>
        <sz val="10"/>
        <color theme="1"/>
        <rFont val="Arial"/>
        <family val="2"/>
      </rPr>
      <t>brutes</t>
    </r>
    <r>
      <rPr>
        <sz val="10"/>
        <color theme="1"/>
        <rFont val="Calibri"/>
        <family val="2"/>
      </rPr>
      <t>»</t>
    </r>
    <r>
      <rPr>
        <sz val="10"/>
        <color theme="1"/>
        <rFont val="Arial"/>
        <family val="2"/>
      </rPr>
      <t xml:space="preserve"> / RRF (Taux d'équipement)</t>
    </r>
  </si>
  <si>
    <r>
      <rPr>
        <b/>
        <sz val="10"/>
        <color theme="1"/>
        <rFont val="Arial"/>
        <family val="2"/>
      </rPr>
      <t>R10</t>
    </r>
    <r>
      <rPr>
        <sz val="10"/>
        <color theme="1"/>
        <rFont val="Arial"/>
        <family val="2"/>
      </rPr>
      <t xml:space="preserve"> : Dépenses d'équipement «brutes» / RRF (Taux d'équipement)</t>
    </r>
  </si>
  <si>
    <r>
      <rPr>
        <b/>
        <sz val="11"/>
        <color theme="1"/>
        <rFont val="Arial"/>
        <family val="2"/>
      </rPr>
      <t>R4</t>
    </r>
    <r>
      <rPr>
        <sz val="11"/>
        <color theme="1"/>
        <rFont val="Arial"/>
        <family val="2"/>
      </rPr>
      <t xml:space="preserve"> : Dépenses d'équipement «brutes» / habitant</t>
    </r>
  </si>
  <si>
    <r>
      <rPr>
        <b/>
        <sz val="11"/>
        <color theme="1"/>
        <rFont val="Arial"/>
        <family val="2"/>
      </rPr>
      <t>R4 :</t>
    </r>
    <r>
      <rPr>
        <sz val="11"/>
        <color theme="1"/>
        <rFont val="Arial"/>
        <family val="2"/>
      </rPr>
      <t xml:space="preserve"> Dépenses d'équipement «brutes» / habitant</t>
    </r>
  </si>
  <si>
    <r>
      <rPr>
        <b/>
        <sz val="11"/>
        <color theme="1"/>
        <rFont val="Arial"/>
        <family val="2"/>
      </rPr>
      <t>R4 :</t>
    </r>
    <r>
      <rPr>
        <sz val="11"/>
        <color theme="1"/>
        <rFont val="Arial"/>
        <family val="2"/>
      </rPr>
      <t xml:space="preserve"> Dépenses d'équipement «brutes» / habitant </t>
    </r>
  </si>
  <si>
    <t>Petite enfance</t>
  </si>
  <si>
    <t>Dépenses réelles d'investissement hors remboursement : en M14 et M57, débit des comptes 13, 20, 21, 23, 26, 27, 102, 454, 456 (455 en M57), 458, 481 excepté les comptes 139, 269, 279, 1027, 2768, 10229.</t>
  </si>
  <si>
    <t>- crédit des comptes 236 (en M57), 237 et 238.</t>
  </si>
  <si>
    <t>Dépenses de fonctionnement : en M14 et M57, débit net du compte 6 hormis les comptes 675, 676 et 68.</t>
  </si>
  <si>
    <t>de 30 000 à moins</t>
  </si>
  <si>
    <t xml:space="preserve"> de 30 000 hab.</t>
  </si>
  <si>
    <r>
      <t xml:space="preserve">Achats et charges externes : </t>
    </r>
    <r>
      <rPr>
        <sz val="10"/>
        <rFont val="Arial"/>
        <family val="2"/>
      </rPr>
      <t>en M14 et M57</t>
    </r>
    <r>
      <rPr>
        <b/>
        <sz val="10"/>
        <color indexed="12"/>
        <rFont val="Arial"/>
        <family val="2"/>
      </rPr>
      <t xml:space="preserve">, </t>
    </r>
    <r>
      <rPr>
        <sz val="10"/>
        <rFont val="Arial"/>
        <family val="2"/>
      </rPr>
      <t>débit net des comptes 60, 61, 62, excepté les comptes 621, 6031.</t>
    </r>
  </si>
  <si>
    <r>
      <t xml:space="preserve">Frais de personnel : </t>
    </r>
    <r>
      <rPr>
        <sz val="10"/>
        <rFont val="Arial"/>
        <family val="2"/>
      </rPr>
      <t>en M14 et M57</t>
    </r>
    <r>
      <rPr>
        <b/>
        <sz val="10"/>
        <color indexed="12"/>
        <rFont val="Arial"/>
        <family val="2"/>
      </rPr>
      <t xml:space="preserve">, </t>
    </r>
    <r>
      <rPr>
        <sz val="10"/>
        <rFont val="Arial"/>
        <family val="2"/>
      </rPr>
      <t>débit net des comptes 621, 631, 633, 64.</t>
    </r>
  </si>
  <si>
    <t>En M57, débit net des comptes 651, 652, 655, 656, 657.</t>
  </si>
  <si>
    <r>
      <t xml:space="preserve">Charges financières : </t>
    </r>
    <r>
      <rPr>
        <sz val="10"/>
        <rFont val="Arial"/>
        <family val="2"/>
      </rPr>
      <t>en M14 et M57</t>
    </r>
    <r>
      <rPr>
        <b/>
        <sz val="10"/>
        <color indexed="12"/>
        <rFont val="Arial"/>
        <family val="2"/>
      </rPr>
      <t xml:space="preserve">, </t>
    </r>
    <r>
      <rPr>
        <sz val="10"/>
        <rFont val="Arial"/>
        <family val="2"/>
      </rPr>
      <t>débit net du compte 66.</t>
    </r>
  </si>
  <si>
    <r>
      <t>Ventes de produits, prestations de services, marchandises :</t>
    </r>
    <r>
      <rPr>
        <sz val="10"/>
        <rFont val="Arial"/>
        <family val="2"/>
      </rPr>
      <t xml:space="preserve"> en M14 et M57, crédit net du compte 70.</t>
    </r>
  </si>
  <si>
    <r>
      <t xml:space="preserve">Concours et dotations de l'Etat : </t>
    </r>
    <r>
      <rPr>
        <sz val="10"/>
        <rFont val="Arial"/>
        <family val="2"/>
      </rPr>
      <t>en M14,</t>
    </r>
    <r>
      <rPr>
        <b/>
        <sz val="10"/>
        <color indexed="12"/>
        <rFont val="Arial"/>
        <family val="2"/>
      </rPr>
      <t xml:space="preserve"> </t>
    </r>
    <r>
      <rPr>
        <sz val="10"/>
        <rFont val="Arial"/>
        <family val="2"/>
      </rPr>
      <t>crédit net des comptes 741, 742, 744, 745, 746, 7483. En M57, crédit net des comptes 741, 742, 743, 744, 745, 746, 7483.</t>
    </r>
  </si>
  <si>
    <r>
      <t xml:space="preserve">Dotation globale de fonctionnement : </t>
    </r>
    <r>
      <rPr>
        <sz val="10"/>
        <rFont val="Arial"/>
        <family val="2"/>
      </rPr>
      <t>en M14 et M57,</t>
    </r>
    <r>
      <rPr>
        <b/>
        <sz val="10"/>
        <color indexed="12"/>
        <rFont val="Arial"/>
        <family val="2"/>
      </rPr>
      <t xml:space="preserve"> </t>
    </r>
    <r>
      <rPr>
        <sz val="10"/>
        <rFont val="Arial"/>
        <family val="2"/>
      </rPr>
      <t>crédit net du compte 741.</t>
    </r>
  </si>
  <si>
    <r>
      <rPr>
        <b/>
        <sz val="10"/>
        <color rgb="FF0000FF"/>
        <rFont val="Arial"/>
        <family val="2"/>
      </rPr>
      <t xml:space="preserve">Dépenses réelles d'investissement : </t>
    </r>
    <r>
      <rPr>
        <sz val="10"/>
        <rFont val="Arial"/>
        <family val="2"/>
      </rPr>
      <t>en M14 et M57, débit des comptes 13, 20, 21, 23, 26, 27, 102, 454, 456 (455 en M57), 458, 481 excepté les comptes 139, 269, 279, 1027, 2768, 10229 diminuées des crédits des comptes 236, 237, 238 et augmenté des remboursements de dettes, soit le débit du compte 16 excepté les comptes 169, 1645 et 1688 - GAD</t>
    </r>
    <r>
      <rPr>
        <vertAlign val="superscript"/>
        <sz val="10"/>
        <rFont val="Arial"/>
        <family val="2"/>
      </rPr>
      <t>(a)</t>
    </r>
    <r>
      <rPr>
        <sz val="10"/>
        <rFont val="Arial"/>
        <family val="2"/>
      </rPr>
      <t>.</t>
    </r>
  </si>
  <si>
    <r>
      <t xml:space="preserve">Dépenses d'équipement : </t>
    </r>
    <r>
      <rPr>
        <sz val="10"/>
        <rFont val="Arial"/>
        <family val="2"/>
      </rPr>
      <t>en M14 et M57,</t>
    </r>
    <r>
      <rPr>
        <b/>
        <sz val="10"/>
        <color indexed="12"/>
        <rFont val="Arial"/>
        <family val="2"/>
      </rPr>
      <t xml:space="preserve"> </t>
    </r>
    <r>
      <rPr>
        <sz val="10"/>
        <rFont val="Arial"/>
        <family val="2"/>
      </rPr>
      <t>débit des comptes  20, 21, 23 excepté 204 moins le crédit des comptes 236, 237, 238.</t>
    </r>
  </si>
  <si>
    <r>
      <t xml:space="preserve">Recettes réelles d'investissement : </t>
    </r>
    <r>
      <rPr>
        <sz val="10"/>
        <rFont val="Arial"/>
        <family val="2"/>
      </rPr>
      <t>en M14 et M57,</t>
    </r>
    <r>
      <rPr>
        <b/>
        <sz val="10"/>
        <color indexed="12"/>
        <rFont val="Arial"/>
        <family val="2"/>
      </rPr>
      <t xml:space="preserve"> </t>
    </r>
    <r>
      <rPr>
        <sz val="10"/>
        <rFont val="Arial"/>
        <family val="2"/>
      </rPr>
      <t>crédit des comptes 13, 20, 21, 26, 27, 102, 231, 232, 454, 456 (455 en M57), 458 excepté les comptes 139, 269, 279, 1027, 2768, 10229 augmenté du crédit net des comptes 103, 775 et des emprunts réalisés : crédit du compte 16 excepté les comptes 169, 1645 et 1688 - GAD</t>
    </r>
    <r>
      <rPr>
        <vertAlign val="superscript"/>
        <sz val="10"/>
        <rFont val="Arial"/>
        <family val="2"/>
      </rPr>
      <t>(a)</t>
    </r>
    <r>
      <rPr>
        <sz val="10"/>
        <rFont val="Arial"/>
        <family val="2"/>
      </rPr>
      <t>.</t>
    </r>
  </si>
  <si>
    <r>
      <t xml:space="preserve">Dotations et subventions d'équipement : </t>
    </r>
    <r>
      <rPr>
        <sz val="10"/>
        <rFont val="Arial"/>
        <family val="2"/>
      </rPr>
      <t>en M14 et M57,</t>
    </r>
    <r>
      <rPr>
        <b/>
        <sz val="10"/>
        <color indexed="12"/>
        <rFont val="Arial"/>
        <family val="2"/>
      </rPr>
      <t xml:space="preserve"> </t>
    </r>
    <r>
      <rPr>
        <sz val="10"/>
        <rFont val="Arial"/>
        <family val="2"/>
      </rPr>
      <t>crédit des comptes 13, 102 excepté les comptes 139, 1027, 10222, 10229</t>
    </r>
  </si>
  <si>
    <r>
      <t xml:space="preserve">Emprunts réalisés : </t>
    </r>
    <r>
      <rPr>
        <sz val="10"/>
        <rFont val="Arial"/>
        <family val="2"/>
      </rPr>
      <t>en M14 et M57,</t>
    </r>
    <r>
      <rPr>
        <b/>
        <sz val="10"/>
        <color indexed="12"/>
        <rFont val="Arial"/>
        <family val="2"/>
      </rPr>
      <t xml:space="preserve"> </t>
    </r>
    <r>
      <rPr>
        <sz val="10"/>
        <rFont val="Arial"/>
        <family val="2"/>
      </rPr>
      <t>crédit du compte 16 excepté les comptes 169, 1645 et 1688 - GAD</t>
    </r>
    <r>
      <rPr>
        <vertAlign val="superscript"/>
        <sz val="10"/>
        <rFont val="Arial"/>
        <family val="2"/>
      </rPr>
      <t>(a)</t>
    </r>
    <r>
      <rPr>
        <sz val="10"/>
        <rFont val="Arial"/>
        <family val="2"/>
      </rPr>
      <t>.</t>
    </r>
  </si>
  <si>
    <r>
      <t xml:space="preserve">Encours de la dette : </t>
    </r>
    <r>
      <rPr>
        <sz val="10"/>
        <rFont val="Arial"/>
        <family val="2"/>
      </rPr>
      <t>en M14 et M57,</t>
    </r>
    <r>
      <rPr>
        <b/>
        <sz val="10"/>
        <color indexed="12"/>
        <rFont val="Arial"/>
        <family val="2"/>
      </rPr>
      <t xml:space="preserve"> </t>
    </r>
    <r>
      <rPr>
        <sz val="10"/>
        <rFont val="Arial"/>
        <family val="2"/>
      </rPr>
      <t>solde créditeur du compte 16 excepté les comptes 1688 et 169.</t>
    </r>
  </si>
  <si>
    <r>
      <rPr>
        <b/>
        <sz val="10"/>
        <color rgb="FF0000FF"/>
        <rFont val="Arial"/>
        <family val="2"/>
      </rPr>
      <t>L'annuité de la dette</t>
    </r>
    <r>
      <rPr>
        <sz val="10"/>
        <rFont val="Arial"/>
        <family val="2"/>
      </rPr>
      <t xml:space="preserve"> comprend, en M14 et M57, les remboursements de dettes, soit le débit du compte 16 excepté les comptes 169, 1645 et 1688 et les charges d'intérêts des emprunts et dettes (débit net du compte 6611).</t>
    </r>
  </si>
  <si>
    <r>
      <t>Dépenses réelles de fonctionnement :</t>
    </r>
    <r>
      <rPr>
        <sz val="10"/>
        <rFont val="Arial"/>
        <family val="2"/>
      </rPr>
      <t xml:space="preserve"> en  M14 et M57, débit net du compte 6 hormis les comptes 675, 676 et 68 .</t>
    </r>
  </si>
  <si>
    <r>
      <rPr>
        <b/>
        <sz val="10"/>
        <color rgb="FF0000FF"/>
        <rFont val="Arial"/>
        <family val="2"/>
      </rPr>
      <t>Dépenses d'intervention :</t>
    </r>
    <r>
      <rPr>
        <sz val="10"/>
        <rFont val="Arial"/>
        <family val="2"/>
      </rPr>
      <t xml:space="preserve"> en M14, débit net des comptes 655 et 657.</t>
    </r>
  </si>
  <si>
    <r>
      <t>Recettes réelles de fonctionnement :</t>
    </r>
    <r>
      <rPr>
        <sz val="10"/>
        <rFont val="Arial"/>
        <family val="2"/>
      </rPr>
      <t xml:space="preserve"> en M14 et M57, crédit net du compte 7 (excepté les comptes 775, 776, 777 et 78).</t>
    </r>
  </si>
  <si>
    <r>
      <t xml:space="preserve">Impôts et taxes : </t>
    </r>
    <r>
      <rPr>
        <sz val="10"/>
        <rFont val="Arial"/>
        <family val="2"/>
      </rPr>
      <t>en M14, crédit net des comptes 731, 732, 733, 734, 735, 736, 737, 738, 7391, 7392, 7394, 7396, 7398 et 74752 pour les EPT de la MGP. En M57, crédit net des comptes 731, 732, 733, 734, 735, 738, 7391, 7392, 7393, 7394, 7398 .</t>
    </r>
  </si>
  <si>
    <r>
      <t>Fiscalité reversée :</t>
    </r>
    <r>
      <rPr>
        <sz val="10"/>
        <rFont val="Arial"/>
        <family val="2"/>
      </rPr>
      <t xml:space="preserve"> en M14,</t>
    </r>
    <r>
      <rPr>
        <b/>
        <sz val="10"/>
        <color indexed="12"/>
        <rFont val="Arial"/>
        <family val="2"/>
      </rPr>
      <t xml:space="preserve"> </t>
    </r>
    <r>
      <rPr>
        <sz val="10"/>
        <rFont val="Arial"/>
        <family val="2"/>
      </rPr>
      <t>crédit net des</t>
    </r>
    <r>
      <rPr>
        <b/>
        <sz val="10"/>
        <rFont val="Arial"/>
        <family val="2"/>
      </rPr>
      <t xml:space="preserve"> </t>
    </r>
    <r>
      <rPr>
        <sz val="10"/>
        <rFont val="Arial"/>
        <family val="2"/>
      </rPr>
      <t>comptes 7321, 7328, 73921, 73928 et 74752 pour les EPT de la MGP. En M57, crédit net des comptes 7321, 7328, 73921, 73928 exceptés les comptes 73214 et 739214.</t>
    </r>
  </si>
  <si>
    <r>
      <t xml:space="preserve">Impôts locaux : </t>
    </r>
    <r>
      <rPr>
        <sz val="10"/>
        <rFont val="Arial"/>
        <family val="2"/>
      </rPr>
      <t>en M14, crédit net des comptes 731, 732, 7391, 7392 et 74752 pour les EPT de la MGP. En M57, crédit net des comptes 7311, 732, 7392, 73911.</t>
    </r>
  </si>
  <si>
    <t>(a) Gestion active de la dette : GAD = min(débit compte 16449; crédit compte 16449) + min(débit compte 166; crédit compte 166).</t>
  </si>
  <si>
    <r>
      <t>Directeur de la publication :</t>
    </r>
    <r>
      <rPr>
        <b/>
        <sz val="10"/>
        <rFont val="Arial"/>
        <family val="2"/>
      </rPr>
      <t xml:space="preserve"> Stanislas BOURRON</t>
    </r>
  </si>
  <si>
    <t>Nombre d'habitants par groupement</t>
  </si>
  <si>
    <t>Les finances des établissements publics intercommunaux (EPCI) à fiscalité propre en 2019</t>
  </si>
  <si>
    <t>Répartition des groupements à fiscalité propre par strate de population en 2019</t>
  </si>
  <si>
    <t>Répartition des groupements à fiscalité propre et de leur population par région et strate de population en 2019</t>
  </si>
  <si>
    <t>Répartition des groupements à fiscalité propre selon le type de groupement et strate de population en 2019</t>
  </si>
  <si>
    <t>Comptes des groupements à fiscalité propre par strate de population en 2019</t>
  </si>
  <si>
    <t>Les dépenses et recettes par habitant des groupements à fscalité propre par strate de population en 2019</t>
  </si>
  <si>
    <t>Comptes des métropoles et communautés urbaines (CU) par strate de population en 2019</t>
  </si>
  <si>
    <t>Les dépenses et recettes par habitant des métropoles et CU par strate de population en 2019</t>
  </si>
  <si>
    <t>Comptes des communautés d'agglomération (CA) par strate de population en 2019</t>
  </si>
  <si>
    <t>Les dépenses et recettes par habitant des communautés d'agglomération par strate de population en 2019</t>
  </si>
  <si>
    <t>Comptes des communautés de communes (CC) par strate de population en 2019</t>
  </si>
  <si>
    <t>Les dépenses et recettes par habitant des communautés de communes par strate de population en 2019</t>
  </si>
  <si>
    <t>Comptes des groupements à fiscalité propre de « montagne » par strate de population en 2019</t>
  </si>
  <si>
    <t>Les dépenses et recettes par habitant des groupements de « montagne »  par strate de population en 2019</t>
  </si>
  <si>
    <t>Comptes des groupements à fiscalité propre n'étant pas de « montagne » par strate de population en 2019</t>
  </si>
  <si>
    <t>Les dépenses et recettes par habitant des groupements n'étant pas de « montagne »  par strate de population en 2019</t>
  </si>
  <si>
    <t>Ratios financiers 2019 : Dépenses de fonctionnement par région, type du groupement et strate de population</t>
  </si>
  <si>
    <t>Ratios financiers 2019 : Recettes de fonctionnement et capacité d'épargne par région, type du groupement et strate de population</t>
  </si>
  <si>
    <t>Ratios financiers 2019 : Dépenses d'investissement par région, type du groupement et strate de population</t>
  </si>
  <si>
    <t>Ratios financiers 2019 : Recettes d'investissement par région, type du groupement et strate de population</t>
  </si>
  <si>
    <t>Ratios financiers 2019 : Charge de la dette et marge de manœuvre par région, type du groupement et strate de population</t>
  </si>
  <si>
    <t>Evolution 2019/2018 des données budgétaires des groupements par strate de population</t>
  </si>
  <si>
    <t>Source : DGFIP, comptes de gestion, budgets principaux; INSEE, Recensement de la population (population totale en 2019 - année de référence 2016) ; calculs DGCL.</t>
  </si>
  <si>
    <r>
      <t xml:space="preserve">T 1.1.a - Répartition en nombre de groupements à fiscalité propre </t>
    </r>
    <r>
      <rPr>
        <b/>
        <vertAlign val="superscript"/>
        <sz val="14"/>
        <color indexed="12"/>
        <rFont val="Arial"/>
        <family val="2"/>
      </rPr>
      <t>(a)</t>
    </r>
    <r>
      <rPr>
        <b/>
        <sz val="14"/>
        <color indexed="12"/>
        <rFont val="Arial"/>
        <family val="2"/>
      </rPr>
      <t xml:space="preserve"> par strate de population intercommunale en 2019</t>
    </r>
  </si>
  <si>
    <r>
      <t xml:space="preserve">T 1.1.b - Répartition en nombre de communes des groupements à fiscalité propre </t>
    </r>
    <r>
      <rPr>
        <b/>
        <vertAlign val="superscript"/>
        <sz val="14"/>
        <color indexed="12"/>
        <rFont val="Arial"/>
        <family val="2"/>
      </rPr>
      <t>(a)</t>
    </r>
    <r>
      <rPr>
        <b/>
        <sz val="14"/>
        <color indexed="12"/>
        <rFont val="Arial"/>
        <family val="2"/>
      </rPr>
      <t xml:space="preserve"> par strate de population intercommunale en 2019</t>
    </r>
  </si>
  <si>
    <t>Lecture : en France métropolitaine, il y a 343 groupements à fiscalité propre dans la strate de taille de population des groupements de moins de 15 000 habitants, qui regroupent 3 179 107 habitants pour une taille moyenne de 9269 habitants.</t>
  </si>
  <si>
    <t>Lecture : en France métropolitaine, il y a 7322 communes dans la strate de taille de population des groupements de moins de 15 000  habitants, pour un nombre moyen de 21,3 communes par EPCI à fiscalité propre.</t>
  </si>
  <si>
    <t>T 1.2.b - Répartition de la population des groupements à fiscalité propre par région et strate intercommunale en 2019</t>
  </si>
  <si>
    <t>T 1.2.c - Taille moyenne des groupements à fiscalité propre par région et strate intercommunale en 2019</t>
  </si>
  <si>
    <t>Source : DGFIP, comptes de gestion, budgets principaux ; INSEE, Recensement de la population (population totale en 2019 - année de référence 2016) ; calculs DGCL.</t>
  </si>
  <si>
    <t>Source : INSEE, Recensement de la population (population totale en 2019 - année de référence 2016) ; calculs DGCL.</t>
  </si>
  <si>
    <t>Source : DGFIP, comptes de gestion ; INSEE, Recensement de la population (population totale en 2019 - année de référence 2016) ; calculs DGCL.</t>
  </si>
  <si>
    <r>
      <t xml:space="preserve">T 1.2.a - Répartition du nombre de groupements à fiscalité propre </t>
    </r>
    <r>
      <rPr>
        <b/>
        <vertAlign val="superscript"/>
        <sz val="14"/>
        <color indexed="12"/>
        <rFont val="Arial"/>
        <family val="2"/>
      </rPr>
      <t>(a)</t>
    </r>
    <r>
      <rPr>
        <b/>
        <sz val="14"/>
        <color indexed="12"/>
        <rFont val="Arial"/>
        <family val="2"/>
      </rPr>
      <t xml:space="preserve"> par région et strate intercommunale en 2019</t>
    </r>
  </si>
  <si>
    <t>Lecture: il y a 53 budgets principaux de groupements à fiscalité propre de moins de 15 000 habitants en région Auvergne - Rhône-Alpes</t>
  </si>
  <si>
    <t>Lecture : les EPCI à fiscalité propre de 300 000 habitants et plus de la région Auvergne - Rhône-Alpes regroupent 2 260 milliers habitants.</t>
  </si>
  <si>
    <t>Lecture : la taille moyenne d'un EPCI à fiscalité propre de moins de 15 000 habitants en région Auvergne - Rhône-Alpes est de 9212 habitants.</t>
  </si>
  <si>
    <t xml:space="preserve"> Les communes votent des taux et perçoivent des produits sur les trois taxes « ménages ». En revanche elles ne perçoivent aucun produit économique (CFE, CVAE, IFER, TASCOM) ni la taxe additionnelle au foncier non bâti. Le groupement perçoit d’office tous les impôts économiques, une part de la taxe d’habitation et une part de la taxe foncière sur les propriétés non bâties (qui correspondent à la part des impôts ménages qui ne sont plus perçus par les départements ou les régions du fait de la réforme). Il vote seul un taux unique de CFE sur l'ensemble des communes de l’intercommunalité et peut, dès 2011, voter des taux additionnels sur les trois taxes « ménages » : TH, TFNB hors taxe additionnelle et TFB. Si un EPCI souhaite renoncer à l’une de ces recettes, son conseil doit opter pour un taux nul. Parmi les EPCI à fiscalité propre, on distingue les EPCI à fiscalité professionnelle unique (FPU) (les métropoles, la plupart des communautés urbaines, les communautés d’agglomération) et les EPCI à fiscalité additionnelle (la plupart des communautés de communes appliquent, en principe, la fiscalité additionnelle mais peuvent opter pour la FPU).</t>
  </si>
  <si>
    <r>
      <t xml:space="preserve">Le nouveau schéma de fiscalité locale issu de la loi de finances pour 2010 ne modifie pas l’esprit du régime fiscal des EPCI à fiscalité additionnelle (EPCI à FA) qui continuent à percevoir une part additionnelle de l’ensemble des taxes attribuées à la commune par la réforme. Les EPCI à FA peuvent toujours opter pour le régime à fiscalité de zone ou pour le régime de zone « éolienne » (EPCI à FPZ ou FPE). En revanche, les régimes fiscaux de taxe professionnelle unique (TPU) et de fiscalité mixte (totalité de la taxe professionnelle et une part additionnelle sur les taxes ménages) disparaissent au profit du régime fiscal à FPU. Ce régime s’apparente à celui des anciens EPCI à fiscalité mixte. 
</t>
    </r>
    <r>
      <rPr>
        <b/>
        <u/>
        <sz val="8"/>
        <color rgb="FF000000"/>
        <rFont val="Arial"/>
        <family val="2"/>
      </rPr>
      <t xml:space="preserve">Le régime de fiscalité additionnelle  sur les quatre taxes (FA) : </t>
    </r>
    <r>
      <rPr>
        <sz val="8"/>
        <color rgb="FF000000"/>
        <rFont val="Arial"/>
        <family val="2"/>
      </rPr>
      <t xml:space="preserve">Les communes continuent à voter des taux sur les taxes « ménages » et votent un taux de CFE à la place de l’ancien taux de TP. Le groupement vote aussi des taux « additionnels » et perçoit des produits « additionnels » des taxes « ménages » et de CFE en appliquant des taux uniformes sur l'ensemble du territoire intercommunal.
 </t>
    </r>
    <r>
      <rPr>
        <b/>
        <u/>
        <sz val="8"/>
        <color rgb="FF000000"/>
        <rFont val="Arial"/>
        <family val="2"/>
      </rPr>
      <t>Le régime à fiscalité professionnelle unique (FPU) :</t>
    </r>
    <r>
      <rPr>
        <sz val="8"/>
        <color rgb="FF000000"/>
        <rFont val="Arial"/>
        <family val="2"/>
      </rPr>
      <t xml:space="preserve"> Les communes votent des taux et perçoivent des produits sur les trois taxes « ménages ». En revanche elles ne perçoivent aucun produit économique (CFE, CVAE, IFER, TASCOM) ni la taxe additionnelle au foncier non bâti. Le groupement perçoit d’office tous les impôts économiques, une part de la taxe d’habitation et une part de la taxe foncière sur les propriétés non bâties (qui correspondent à la part des impôts ménages qui ne sont plus perçus par les départements ou les régions du fait de la réforme). Il vote seul un taux unique de CFE sur l'ensemble des communes de l’intercommunalité et peut, dès 2011, voter des taux additionnels sur les trois taxes « ménages » : TH, TFNB hors taxe additionnelle et TFB. Si un EPCI souhaite renoncer à l’une de ces recettes, son conseil doit opter pour un taux nul. 
</t>
    </r>
  </si>
  <si>
    <t>T 1.3.b - Répartition de la population des groupements à fiscalité propre par type de groupement et strate intercommunale en 2019</t>
  </si>
  <si>
    <r>
      <t xml:space="preserve">T 1.3.a - Répartition des groupements à fiscalité propre </t>
    </r>
    <r>
      <rPr>
        <b/>
        <vertAlign val="superscript"/>
        <sz val="14"/>
        <color indexed="12"/>
        <rFont val="Arial"/>
        <family val="2"/>
      </rPr>
      <t>(a)</t>
    </r>
    <r>
      <rPr>
        <b/>
        <sz val="14"/>
        <color indexed="12"/>
        <rFont val="Arial"/>
        <family val="2"/>
      </rPr>
      <t xml:space="preserve"> selon le type de groupement par strate intercommunale en 2019</t>
    </r>
  </si>
  <si>
    <r>
      <rPr>
        <b/>
        <u/>
        <sz val="8"/>
        <color rgb="FF000000"/>
        <rFont val="Arial"/>
        <family val="2"/>
      </rPr>
      <t>Métropole</t>
    </r>
    <r>
      <rPr>
        <sz val="8"/>
        <color rgb="FF000000"/>
        <rFont val="Arial"/>
        <family val="2"/>
      </rPr>
      <t> : Créée par la loi n° 2010-1563 du 16 décembre 2010 de réforme des collectivités territoriales, la métropole était initialement un EPCI regroupant des communes, formant à la date de sa création un ensemble de plus de 500 000 habitants d’un seul tenant et sans enclave. La loi n° 2014-58 du 27 janvier 2014 de modernisation de l’action publique territoriale et d’affirmation des métropoles (MAPTAM) a redéfini les métropoles de droit commun et leurs compétences. Au 1er janvier 2016, ont été transformés automatiquement en métropole huit EPCI à fiscalité propre qui formaient un ensemble de plus de 400 000 habitants dans une aire urbaine, au sens de l’Insee, de plus de 650 000 habitants. Deux autres EPCI à fiscalité propre ont été transformés en métropole selon un dispositif de transformation facultative. Cette loi comporte également des dispositions spécifiques sur la métropole d’Aix-Marseille-Provence et la métropole du Grand Paris, qui ont été mises en place le 1er janvier 2016. La loi n° 2017-257 du 28 février 2017  relative au statut de Paris et à l’aménagement métropolitain a assoupli les conditions de création d’une métropole et a ouvert la possibilité à de nouveaux EPCI de se transformer en métropoles.</t>
    </r>
  </si>
  <si>
    <r>
      <rPr>
        <b/>
        <u/>
        <sz val="8"/>
        <color rgb="FF000000"/>
        <rFont val="Arial"/>
        <family val="2"/>
      </rPr>
      <t>Communauté urbaine (CU)</t>
    </r>
    <r>
      <rPr>
        <sz val="8"/>
        <color rgb="FF000000"/>
        <rFont val="Arial"/>
        <family val="2"/>
      </rPr>
      <t xml:space="preserve"> : La communauté urbaine regroupe depuis la loi du 16 décembre 2010 plusieurs communes formant un ensemble de plus de 450 000 habitants, d’un seul tenant et sans enclave. Les communautés existant antérieurement à la loi de 1999 ont des effectifs inférieurs à ce seuil et peuvent ne pas avoir adopté le régime de la fiscalité professionnelle unique (FPU). La loi du 27 janvier 2016 abaisse ce seuil à 250 000 habitants. Forme de coopération plus intégrée que la communauté d’agglomération, la communauté urbaine dispose de compétences plus larges que celle-ci. </t>
    </r>
  </si>
  <si>
    <t>Lecture : il y a 241 CC à FPU de moins de 15 000 habitants. Elles représentent 69,9 % des groupements à fiscalité propre de moins de 15 000 habitants.</t>
  </si>
  <si>
    <t>Lecture : il y a 2 319 323 habitants dans la strate des CC à FPU de moins de 15 000 habitants qui représentent 72,5 % de la population des groupements à fiscalité propre de moins de 15 000 habitants.</t>
  </si>
  <si>
    <t xml:space="preserve">T 2.1.a - Comptes des groupements à fiscalité propre par strate de population en 2019 </t>
  </si>
  <si>
    <t>Exercice 2019</t>
  </si>
  <si>
    <t xml:space="preserve">T 2.1.b - Structure des dépenses et recettes des groupements à fiscalité propre par strate de population en 2019 </t>
  </si>
  <si>
    <t xml:space="preserve">Source : DGFiP-Comptes de gestion ; budgets principaux - opérations réelles. Calculs DGCL. Montants calculés hors gestion active de la dette. INSEE, Recensement de la population (population totale en 2019 - année de référence 2016) </t>
  </si>
  <si>
    <t>Lecture : Les dépenses de fonctionnement des groupements à fiscalité propre de moins de 15 000 habitants se montent à 1149 M€.</t>
  </si>
  <si>
    <t>Lecture : Les achats et charges externes des groupements à fiscalité propre de moins de 15 000 habitants représentent 25,3 % de leurs dépenses de fonctionnement.</t>
  </si>
  <si>
    <t>Délai de désendettement = (12) / (3)</t>
  </si>
  <si>
    <t>Source : DGFiP-Comptes de gestion ; budgets principaux - opérations réelles. Calculs DGCL. Montants calculés hors gestion active de la dette; INSEE, Recensement de la population (population totale en 2019 - année de référence 2016).</t>
  </si>
  <si>
    <r>
      <t xml:space="preserve">T 2.2  Dépenses et recettes par habitant </t>
    </r>
    <r>
      <rPr>
        <b/>
        <vertAlign val="superscript"/>
        <sz val="14"/>
        <color indexed="12"/>
        <rFont val="Arial"/>
        <family val="2"/>
      </rPr>
      <t>(a)</t>
    </r>
    <r>
      <rPr>
        <b/>
        <sz val="14"/>
        <color indexed="12"/>
        <rFont val="Arial"/>
        <family val="2"/>
      </rPr>
      <t xml:space="preserve"> des groupements à fiscalité propre par strate de population en 2019 </t>
    </r>
  </si>
  <si>
    <t>Lecture : les achats et charges externes des groupements à fiscalité propre de moins de 15 000 habitants sont de 91 € par habitant.</t>
  </si>
  <si>
    <t>(b) écarts en point de pourcentage entre 2019 et 2018.</t>
  </si>
  <si>
    <r>
      <t xml:space="preserve">T 2.3 - Évolution 2018-2019 à champ constant </t>
    </r>
    <r>
      <rPr>
        <b/>
        <vertAlign val="superscript"/>
        <sz val="14"/>
        <color indexed="12"/>
        <rFont val="Arial"/>
        <family val="2"/>
      </rPr>
      <t>(a)</t>
    </r>
    <r>
      <rPr>
        <b/>
        <sz val="14"/>
        <color indexed="12"/>
        <rFont val="Arial"/>
        <family val="2"/>
      </rPr>
      <t xml:space="preserve"> des données budgétaires des groupements à fiscalité propre par strate de population des groupements </t>
    </r>
  </si>
  <si>
    <t>(a) à champ «constant», c'est-à-dire en ne conservant que les groupements à fiscalité propre inchangés  entre les deux années 2018 et 2019. Les strates sont celles des groupements en 2019.</t>
  </si>
  <si>
    <r>
      <t xml:space="preserve">Délai de désendettement </t>
    </r>
    <r>
      <rPr>
        <vertAlign val="superscript"/>
        <sz val="11"/>
        <rFont val="Arial"/>
        <family val="2"/>
      </rPr>
      <t>(c)</t>
    </r>
    <r>
      <rPr>
        <sz val="11"/>
        <rFont val="Arial"/>
        <family val="2"/>
      </rPr>
      <t xml:space="preserve"> = (12) / (3)</t>
    </r>
  </si>
  <si>
    <t xml:space="preserve">T 2.4.b - Structure des dépenses et recettes des métropoles (a) et CU par strate de population de groupements (b) en 2019 </t>
  </si>
  <si>
    <t>Métropole : Créée par la loi n° 2010-1563 du 16 décembre 2010 de réforme des collectivités territoriales, la métropole était initialement un EPCI regroupant des communes, formant à la date de sa création un ensemble de plus de 500 000 habitants d’un seul tenant et sans enclave. La loi n° 2014-58 du 27 janvier 2014 de modernisation de l’action publique territoriale et d’affirmation des métropoles (MAPTAM) a redéfini les métropoles de droit commun et leurs compétences. Au 1er janvier 2016, ont été transformés automatiquement en métropole huit EPCI à fiscalité propre qui formaient un ensemble de plus de 400 000 habitants dans une aire urbaine, au sens de l’Insee, de plus de 650 000 habitants. Deux autres EPCI à fiscalité propre ont été transformés en métropole selon un dispositif de transformation facultative. Cette loi comporte également des dispositions spécifiques sur la métropole d’Aix-Marseille-Provence et la métropole du Grand Paris, qui ont été mises en place le 1er janvier 2016. La loi n° 2017-257 du 28 février 2017  relative au statut de Paris et à l’aménagement métropolitain a assoupli les conditions de création d’une métropole et a ouvert la possibilité à de nouveaux EPCI de se transformer en métropoles.</t>
  </si>
  <si>
    <r>
      <t xml:space="preserve">T 2.4.a - Comptes des métropoles </t>
    </r>
    <r>
      <rPr>
        <b/>
        <vertAlign val="superscript"/>
        <sz val="14"/>
        <color indexed="12"/>
        <rFont val="Arial"/>
        <family val="2"/>
      </rPr>
      <t>(a)</t>
    </r>
    <r>
      <rPr>
        <b/>
        <sz val="14"/>
        <color indexed="12"/>
        <rFont val="Arial"/>
        <family val="2"/>
      </rPr>
      <t xml:space="preserve"> et communautés urbaines par strate de population des groupements </t>
    </r>
    <r>
      <rPr>
        <b/>
        <vertAlign val="superscript"/>
        <sz val="14"/>
        <color indexed="12"/>
        <rFont val="Arial"/>
        <family val="2"/>
      </rPr>
      <t>(b)</t>
    </r>
    <r>
      <rPr>
        <b/>
        <sz val="14"/>
        <color indexed="12"/>
        <rFont val="Arial"/>
        <family val="2"/>
      </rPr>
      <t xml:space="preserve"> en 2019 </t>
    </r>
  </si>
  <si>
    <t>Lecture : Les achats et charges externes des métropoles et CU de 50 000 à 100 000 habitants sont de 35 M€.</t>
  </si>
  <si>
    <t>Lecture : Les achats et charges externes des métropoles et CU de 50 000 à 100 000 habitants représentent 38,5 % de leurs dépenses de fonctionnement.</t>
  </si>
  <si>
    <t>Métropole : Créée par la loi n° 2010-1563 du 16 décembre 2010 de réforme des collectivités territoriales, la métropole était initialement un EPCI regroupant des communes, formant à la date de sa création un ensemble de plus de 500 000 habitants d’un seul tenant et sans enclave. La loi n° 2014-58 du 27 janvier 2014 de modernisation de l’action publique territoriale et d’affirmation des métropoles (MAPTAM) a redéfini les métropoles de droit commun et leurs compétences. Au 1er janvier 2016, ont été transformés automatiquement en métropole huit EPCI à fiscalité propre qui formaient un ensemble de plus de 400 000 habitants dans une aire urbaine, au sens de l’Insee, de plus de 650 000 habitants. Deux autres EPCI à fiscalité propre ont été transformés en métropole selon un dispositif de transformation facultative. Cette loi comporte également des dispositions spécifiques sur la métropole d’Aix-Marseille-Provence et la métropole du Grand Paris, qui ont été mises en place le 1er janvier 2016.  La loi n° 2017-257 du 28 février 2017  relative au statut de Paris et à l’aménagement métropolitain a assoupli les conditions de création d’une métropole et a ouvert la possibilité à de nouveaux EPCI de se transformer en métropoles.</t>
  </si>
  <si>
    <r>
      <t xml:space="preserve">T 2.5  Dépenses et recettes par habitant </t>
    </r>
    <r>
      <rPr>
        <b/>
        <vertAlign val="superscript"/>
        <sz val="14"/>
        <color indexed="12"/>
        <rFont val="Arial"/>
        <family val="2"/>
      </rPr>
      <t>(a)</t>
    </r>
    <r>
      <rPr>
        <b/>
        <sz val="14"/>
        <color indexed="12"/>
        <rFont val="Arial"/>
        <family val="2"/>
      </rPr>
      <t xml:space="preserve"> des métropoles </t>
    </r>
    <r>
      <rPr>
        <b/>
        <vertAlign val="superscript"/>
        <sz val="14"/>
        <color indexed="12"/>
        <rFont val="Arial"/>
        <family val="2"/>
      </rPr>
      <t>(b)</t>
    </r>
    <r>
      <rPr>
        <b/>
        <sz val="14"/>
        <color indexed="12"/>
        <rFont val="Arial"/>
        <family val="2"/>
      </rPr>
      <t xml:space="preserve"> et communautés urbaines par strate de groupement </t>
    </r>
    <r>
      <rPr>
        <b/>
        <vertAlign val="superscript"/>
        <sz val="14"/>
        <color indexed="12"/>
        <rFont val="Arial"/>
        <family val="2"/>
      </rPr>
      <t>(c)</t>
    </r>
    <r>
      <rPr>
        <b/>
        <sz val="14"/>
        <color indexed="12"/>
        <rFont val="Arial"/>
        <family val="2"/>
      </rPr>
      <t xml:space="preserve"> en 2019 </t>
    </r>
  </si>
  <si>
    <r>
      <t xml:space="preserve">T 2.6.a - Comptes des communautés d'agglomération par strate de population des groupements </t>
    </r>
    <r>
      <rPr>
        <b/>
        <vertAlign val="superscript"/>
        <sz val="14"/>
        <color indexed="12"/>
        <rFont val="Arial"/>
        <family val="2"/>
      </rPr>
      <t>(a)</t>
    </r>
    <r>
      <rPr>
        <b/>
        <sz val="14"/>
        <color indexed="12"/>
        <rFont val="Arial"/>
        <family val="2"/>
      </rPr>
      <t xml:space="preserve"> en 2019 </t>
    </r>
  </si>
  <si>
    <t>(a) Il n'y a pas de communautés d'agglomération (CA) de moins de 15 000 habitants.</t>
  </si>
  <si>
    <t>Lecture : Les achats et charges externes des CA de 50 000 à 100 000 habitants sont de 858 M€.</t>
  </si>
  <si>
    <r>
      <t xml:space="preserve">T 2.6.b - Structure des dépenses et recettes des communautés d'agglomération par strate de population de groupements </t>
    </r>
    <r>
      <rPr>
        <b/>
        <vertAlign val="superscript"/>
        <sz val="14"/>
        <color indexed="12"/>
        <rFont val="Arial"/>
        <family val="2"/>
      </rPr>
      <t>(a)</t>
    </r>
    <r>
      <rPr>
        <b/>
        <sz val="14"/>
        <color indexed="12"/>
        <rFont val="Arial"/>
        <family val="2"/>
      </rPr>
      <t xml:space="preserve"> en 2019 </t>
    </r>
  </si>
  <si>
    <t>Lecture : Les achats et charges externes des CA de 50 000 à 100 000 habitants représentent 28,0 % des dépenses de fonctionnement.</t>
  </si>
  <si>
    <r>
      <t xml:space="preserve">T 2.7  Dépenses et recettes par habitant </t>
    </r>
    <r>
      <rPr>
        <b/>
        <vertAlign val="superscript"/>
        <sz val="14"/>
        <color indexed="12"/>
        <rFont val="Arial"/>
        <family val="2"/>
      </rPr>
      <t>(a)</t>
    </r>
    <r>
      <rPr>
        <b/>
        <sz val="14"/>
        <color indexed="12"/>
        <rFont val="Arial"/>
        <family val="2"/>
      </rPr>
      <t xml:space="preserve"> des communautés d'agglomération par strate de groupement </t>
    </r>
    <r>
      <rPr>
        <b/>
        <vertAlign val="superscript"/>
        <sz val="14"/>
        <color indexed="12"/>
        <rFont val="Arial"/>
        <family val="2"/>
      </rPr>
      <t>(b)</t>
    </r>
    <r>
      <rPr>
        <b/>
        <sz val="14"/>
        <color indexed="12"/>
        <rFont val="Arial"/>
        <family val="2"/>
      </rPr>
      <t xml:space="preserve"> en 2019 </t>
    </r>
  </si>
  <si>
    <t>(b) Il n'y a pas de communautés d'agglomération (CA) de moins de 15 000 habitants.</t>
  </si>
  <si>
    <t xml:space="preserve">T 2.8.a - Comptes des communautés de communes par strate de population des groupements en 2019 </t>
  </si>
  <si>
    <t xml:space="preserve">T 2.8.b - Structure des dépenses et recettes des communautés de communes par strate de population de groupements en 2019 </t>
  </si>
  <si>
    <t>Lecture : Les achats et charges externes des communautés de communes de 50 000 à 100 000 habitants sont de 199 M€.</t>
  </si>
  <si>
    <t>Lecture : Les achats et charges externes des communautés de communes de 50 000 à 100 000 habitants représentent 31,3 % de leurs dépenses de fonctionnement.</t>
  </si>
  <si>
    <r>
      <t xml:space="preserve">T 2.9  Dépenses et recettes par habitant </t>
    </r>
    <r>
      <rPr>
        <b/>
        <vertAlign val="superscript"/>
        <sz val="14"/>
        <color indexed="12"/>
        <rFont val="Arial"/>
        <family val="2"/>
      </rPr>
      <t>(a)</t>
    </r>
    <r>
      <rPr>
        <b/>
        <sz val="14"/>
        <color indexed="12"/>
        <rFont val="Arial"/>
        <family val="2"/>
      </rPr>
      <t xml:space="preserve"> des communautés de communes par strate de groupement en 2019 </t>
    </r>
  </si>
  <si>
    <r>
      <t xml:space="preserve">T 3.1.a - Comptes des groupements à fiscalité propre de « montagne » </t>
    </r>
    <r>
      <rPr>
        <b/>
        <vertAlign val="superscript"/>
        <sz val="14"/>
        <color indexed="12"/>
        <rFont val="Arial"/>
        <family val="2"/>
      </rPr>
      <t>(a)</t>
    </r>
    <r>
      <rPr>
        <b/>
        <sz val="14"/>
        <color indexed="12"/>
        <rFont val="Arial"/>
        <family val="2"/>
      </rPr>
      <t xml:space="preserve"> par strate de population des groupements en 2019 </t>
    </r>
  </si>
  <si>
    <r>
      <t xml:space="preserve">T 3.1.b - Structure des dépenses et des recettes des groupements  à fiscalité propre de « montagne » </t>
    </r>
    <r>
      <rPr>
        <b/>
        <vertAlign val="superscript"/>
        <sz val="14"/>
        <color indexed="12"/>
        <rFont val="Arial"/>
        <family val="2"/>
      </rPr>
      <t>(a)</t>
    </r>
    <r>
      <rPr>
        <b/>
        <sz val="14"/>
        <color indexed="12"/>
        <rFont val="Arial"/>
        <family val="2"/>
      </rPr>
      <t xml:space="preserve"> par strate de population des groupements en 2019 </t>
    </r>
  </si>
  <si>
    <t>Lecture : les achats et charges externes représentent 168 M€ par habitant pour les groupements à fiscalité propre de montagne de 300 000 habitants et plus.</t>
  </si>
  <si>
    <t>Lecture : les achats et charges externes repésentent 20,7 % des dépenses de fonctionnement des groupements à fiscalité propre de montagne de 300 000 habitants et plus.</t>
  </si>
  <si>
    <r>
      <rPr>
        <b/>
        <sz val="11"/>
        <color theme="1"/>
        <rFont val="Arial"/>
        <family val="2"/>
      </rPr>
      <t xml:space="preserve">R7 </t>
    </r>
    <r>
      <rPr>
        <sz val="11"/>
        <color theme="1"/>
        <rFont val="Arial"/>
        <family val="2"/>
      </rPr>
      <t>: Dépenses de personnel / dépenses réelles de fonctionnement (DRF)</t>
    </r>
  </si>
  <si>
    <r>
      <rPr>
        <b/>
        <sz val="11"/>
        <color theme="1"/>
        <rFont val="Arial"/>
        <family val="2"/>
      </rPr>
      <t>R9</t>
    </r>
    <r>
      <rPr>
        <sz val="11"/>
        <color theme="1"/>
        <rFont val="Arial"/>
        <family val="2"/>
      </rPr>
      <t xml:space="preserve"> : Marge d'autofinancement courant (MAC)=(DRF+Remboursement de dette) / RRF</t>
    </r>
  </si>
  <si>
    <r>
      <rPr>
        <b/>
        <sz val="11"/>
        <color theme="1"/>
        <rFont val="Arial"/>
        <family val="2"/>
      </rPr>
      <t>R10</t>
    </r>
    <r>
      <rPr>
        <sz val="11"/>
        <color theme="1"/>
        <rFont val="Arial"/>
        <family val="2"/>
      </rPr>
      <t xml:space="preserve"> : Dépenses d'équipement «brutes» / RRF (Taux d'équipement)</t>
    </r>
  </si>
  <si>
    <r>
      <t xml:space="preserve">T3.1.c - Dépenses et recettes par habitant des groupements à fiscalité propre de « montagne » </t>
    </r>
    <r>
      <rPr>
        <b/>
        <vertAlign val="superscript"/>
        <sz val="14"/>
        <color indexed="12"/>
        <rFont val="Arial"/>
        <family val="2"/>
      </rPr>
      <t>(a)</t>
    </r>
    <r>
      <rPr>
        <b/>
        <sz val="14"/>
        <color indexed="12"/>
        <rFont val="Arial"/>
        <family val="2"/>
      </rPr>
      <t xml:space="preserve"> par strate de population de groupement en 2019 </t>
    </r>
  </si>
  <si>
    <t>Lecture : pour l'ensemble des groupements à fiscalité propre de montagne de 300 000 habitants et plus, les achats et charges externes représentent 98 € par habitant.</t>
  </si>
  <si>
    <r>
      <t xml:space="preserve">T 3.2.a - Comptes des groupements à fiscalité propre n'étant pas de « montagne » </t>
    </r>
    <r>
      <rPr>
        <b/>
        <vertAlign val="superscript"/>
        <sz val="14"/>
        <color indexed="12"/>
        <rFont val="Arial"/>
        <family val="2"/>
      </rPr>
      <t>(a)</t>
    </r>
    <r>
      <rPr>
        <b/>
        <sz val="14"/>
        <color indexed="12"/>
        <rFont val="Arial"/>
        <family val="2"/>
      </rPr>
      <t xml:space="preserve"> par strate de population des groupements en 2019 </t>
    </r>
  </si>
  <si>
    <r>
      <t xml:space="preserve">T 3.2.b - Structure des dépenses et des recettes des groupements  à fiscalité propre n'étant pas de « montagne » </t>
    </r>
    <r>
      <rPr>
        <b/>
        <vertAlign val="superscript"/>
        <sz val="14"/>
        <color indexed="12"/>
        <rFont val="Arial"/>
        <family val="2"/>
      </rPr>
      <t>(a)</t>
    </r>
    <r>
      <rPr>
        <b/>
        <sz val="14"/>
        <color indexed="12"/>
        <rFont val="Arial"/>
        <family val="2"/>
      </rPr>
      <t xml:space="preserve"> par strate de population des groupements en 2019 </t>
    </r>
  </si>
  <si>
    <t>Lecture : les achats et charges externes représentent 2070 M€  pour les groupements à fiscalité propre n'étant pas de montagne de 300 000 habitants et plus.</t>
  </si>
  <si>
    <t>Lecture : les achats et charges externes repésentent 25,7 % des dépenses de fonctionnement des groupements à fiscalité propre n'étant pas de montagne de 300 000 habitants et plus.</t>
  </si>
  <si>
    <r>
      <t xml:space="preserve">T3.2.c - Dépenses et recettes par habitant des groupements à fiscalité propre n'étant pas de « montagne » </t>
    </r>
    <r>
      <rPr>
        <b/>
        <vertAlign val="superscript"/>
        <sz val="14"/>
        <color indexed="12"/>
        <rFont val="Arial"/>
        <family val="2"/>
      </rPr>
      <t>(a)</t>
    </r>
    <r>
      <rPr>
        <b/>
        <sz val="14"/>
        <color indexed="12"/>
        <rFont val="Arial"/>
        <family val="2"/>
      </rPr>
      <t xml:space="preserve"> par strate de population de groupement en 2019 </t>
    </r>
  </si>
  <si>
    <t>Lecture : pour l'ensemble des groupements à fiscalité propre n'étant pas de montagne de  300 000 habitants et plus, les achats et charges externes représentent 112 € par habitant.</t>
  </si>
  <si>
    <t>Impôts et taxes : en M14, crédit net des comptes, 731, 732, 733, 734, 735, 736, 737, 738, 7391, 7392, 7394, 7396, 7398 et 74752 pour les EPT de la MGP</t>
  </si>
  <si>
    <t>Ratios financiers 2019 : Dépenses et recettes totales du budget intercommunal par région, type du groupement et strate de population</t>
  </si>
  <si>
    <t>T 4.1 - Ratios financiers en 2019 : dépenses et recettes du budget des groupements à fiscalité propre par région</t>
  </si>
  <si>
    <t>Groupements selon l'appartenance au 01/01/2019 :</t>
  </si>
  <si>
    <t>Source : DGFiP-Comptes de gestion ; budgets principaux - opérations réelles. Calculs DGCL; INSEE, Recensement de la population (population totale en 2019 - année de référence 2016).</t>
  </si>
  <si>
    <t>T 4.1.c – Recettes réelles totales / population</t>
  </si>
  <si>
    <t>Somme des recettes réelles de fonctionnement et des recettes réelles d'investissement y compris emprunts.</t>
  </si>
  <si>
    <t xml:space="preserve">Recettes de fonctionnement : </t>
  </si>
  <si>
    <t xml:space="preserve">Recettes d'investissement : </t>
  </si>
  <si>
    <t>crédit des comptes 13, 20, 21, 26, 27, 102, 231, 232, 454, 456 (455 en M57), 458 excepté les comptes 139, 269, 279, 1027, 2768, 10229</t>
  </si>
  <si>
    <t xml:space="preserve">crédit net du compte 7 (excepté les comptes 775, 776, 777 et 78) </t>
  </si>
  <si>
    <t>T 4.1.d – Recettes réelles totales hors emprunts / population</t>
  </si>
  <si>
    <t>Somme des recettes réelles de fonctionnement et des recettes réelles d'investissement hors emprunts.</t>
  </si>
  <si>
    <t>Recettes de fonctionnement :</t>
  </si>
  <si>
    <t>Recettes d'investissement :</t>
  </si>
  <si>
    <t>crédit des comptes 13, 20, 21, 26, 27, 102, 231, 232, 454, 456 (455 en M57), 458 excepté les comptes,139, 269, 279, 1027, 2768, 10229</t>
  </si>
  <si>
    <t>T 4.2 - Ratios financiers 2019 : dépenses de fonctionnement par région</t>
  </si>
  <si>
    <t>T 4.3 - Ratios financiers 2019 : recettes de fonctionnement et capacité d'épargne par région</t>
  </si>
  <si>
    <t>T 4.4 - Ratios financiers 2019 : dépenses d'investissement par régions</t>
  </si>
  <si>
    <t>T 4.5 - Ratios financiers 2019 : recettes d'investissement par région</t>
  </si>
  <si>
    <t>T 4.6 - Ratios financiers 2019 : charge de la dette et marge de manœuvre par région</t>
  </si>
  <si>
    <t>T 4.6.a – (R5) : Encours de la dette au 31/12/2019 / population</t>
  </si>
  <si>
    <t>T 4.6.c – (R11) : Encours de la dette au 31/12/2019 / recettes réelles de fonctionnement (Taux d'endettement)</t>
  </si>
  <si>
    <t>T 4.6.f – Intérêts versés / encours de la dette au 31/12/2019</t>
  </si>
  <si>
    <t>T 4.6.d – Encours de la dette au 31/12/2019 / épargne brute (délai de désendettement)</t>
  </si>
  <si>
    <t>T 5.1.a – Montants des dépenses de fonctionnement en 2019 (métropoles, EPT et communautés urbaines)</t>
  </si>
  <si>
    <t>T 5.1.b – Répatition des dépenses de fonctionnement par fonction en 2019 (métropoles, EPT et communautés urbaines)</t>
  </si>
  <si>
    <t>T 5.1.c – Dépenses de fonctionnement par habitant en 2019 (métropoles, EPT et communautés urbaines)</t>
  </si>
  <si>
    <t>T 5.2.a – Montants des dépenses d'investissement en 2019 (métropoles, EPT et communautés urbaines)</t>
  </si>
  <si>
    <t>T 5.2.b – Répartition des dépenses d'investissement par fonction en 2019 (métropoles, EPT et communautés urbaines)</t>
  </si>
  <si>
    <t>T 5.2.c – Dépenses d'investissement par habitant en 2019 (métropoles, EPT et communautés urbaines)</t>
  </si>
  <si>
    <t>T 5.3.a – Montants des dépenses totales en 2019 (métropoles, EPT et communautés urbaines)</t>
  </si>
  <si>
    <t>T 5.3.b – Répartitions des dépenses totales par fonction en 2019 (métropoles, EPT et communautés urbaines)</t>
  </si>
  <si>
    <t>T 5.3.c – Dépenses totales par habitant en 2019 (métropoles, EPT et communautés urbaines)</t>
  </si>
  <si>
    <t>T 5.4.a – Montants des dépenses de fonctionnement en 2019</t>
  </si>
  <si>
    <t>T 5.4.b – Répartition des dépenses de fonctionnement par fonction en 2019 (communautés d'agglomération)</t>
  </si>
  <si>
    <t>T 5.4.c – Dépenses de fonctionnement par habitant en 2019 (communautés d'agglomération)</t>
  </si>
  <si>
    <t>Vie sociale et citoyenne</t>
  </si>
  <si>
    <r>
      <t xml:space="preserve">T 5.4 - Présentation fonctionnelle des comptes des communautés d'agglomération par strate de population des groupements </t>
    </r>
    <r>
      <rPr>
        <b/>
        <sz val="14"/>
        <color indexed="12"/>
        <rFont val="Arial"/>
        <family val="2"/>
      </rPr>
      <t>: dépenses de fonctionnement</t>
    </r>
  </si>
  <si>
    <r>
      <t>T 5.5 - Présentation fonctionnelle des comptes des communautés d'agglomération par strate de population des groupements</t>
    </r>
    <r>
      <rPr>
        <b/>
        <vertAlign val="superscript"/>
        <sz val="14"/>
        <color indexed="12"/>
        <rFont val="Arial"/>
        <family val="2"/>
      </rPr>
      <t xml:space="preserve"> </t>
    </r>
    <r>
      <rPr>
        <b/>
        <sz val="14"/>
        <color indexed="12"/>
        <rFont val="Arial"/>
        <family val="2"/>
      </rPr>
      <t>: dépenses d'investissement</t>
    </r>
  </si>
  <si>
    <t>T 5.5.a – Montants des dépenses d'investissement en 2019 (communautés d'agglomération)</t>
  </si>
  <si>
    <t>T 5.5.b – Répartition des dépenses d'investissement par fonction en 2019 (communautés d'agglomération)</t>
  </si>
  <si>
    <t>T 5.5.c – Dépenses d'investissement par habitant en 2019 (communautés d'agglomération)</t>
  </si>
  <si>
    <r>
      <t xml:space="preserve">T 5.6 - Présentation fonctionnelle des comptes des communautés d'agglomération par strate de population des groupements </t>
    </r>
    <r>
      <rPr>
        <b/>
        <sz val="14"/>
        <color indexed="12"/>
        <rFont val="Arial"/>
        <family val="2"/>
      </rPr>
      <t>: dépenses totales</t>
    </r>
  </si>
  <si>
    <t>T 5.6.a – Montants des dépenses totales en 2019 (communautés d'agglomération)</t>
  </si>
  <si>
    <t>T 5.6.b – Répartition des dépenses totales par fonction en 2019 (communautés d'agglomération)</t>
  </si>
  <si>
    <t>T 5.6.c – Dépenses totales par habitant en 2019 (communautés d'agglomération)</t>
  </si>
  <si>
    <t>T 5.7.a – Montants des dépenses de fonctionnement en 2019 (communautés de communes)</t>
  </si>
  <si>
    <t>T 5.7.b – Répartition des dépenses de fonctionnement par fonction en 2019 (communautés de communes)</t>
  </si>
  <si>
    <t>T 5.7.c – Dépenses de fonctionnement par habitant en 2019 (communautés de communes)</t>
  </si>
  <si>
    <t>T 5.8.a – Montants des dépenses d'investissement en 2019 (communautés de communes)</t>
  </si>
  <si>
    <t>T 5.8.b – Répartion des dépenses d'investissement par fonction en 2019 (communautés de communes)</t>
  </si>
  <si>
    <t>T 5.8.c – Dépenses d'investissement par habitant en 2019 (communautés de communes)</t>
  </si>
  <si>
    <t>T 5.9.a – Montants des dépenses totales en 2019 (communautés de communes)</t>
  </si>
  <si>
    <t>T 5.9.b – Répartition des dépenses totales par fonction en 2019 (communautés de communes)</t>
  </si>
  <si>
    <t>T 5.9.c – Dépenses totales par habitant en 2019 (communautés de communes)</t>
  </si>
  <si>
    <t>Ce document présente les résultats tirés de l'exploitation des comptes de gestion 2019 fournis par la Direction générale des finances publiques (DGFiP).</t>
  </si>
  <si>
    <t>La population prise en compte pour déterminer les tranches de taille des communes en 2019 est la population totale tirée du recensement de population en vigueur au 1er janvier 2019 (population millésimée 2016).</t>
  </si>
  <si>
    <r>
      <t xml:space="preserve">Les évolutions sont présentées en euros courants. Des </t>
    </r>
    <r>
      <rPr>
        <b/>
        <sz val="10"/>
        <color rgb="FF0000FF"/>
        <rFont val="Arial"/>
        <family val="2"/>
      </rPr>
      <t xml:space="preserve">calculs à champ constant </t>
    </r>
    <r>
      <rPr>
        <sz val="10"/>
        <rFont val="Arial"/>
        <family val="2"/>
      </rPr>
      <t>(c'est-à-dire sur les groupements présents à la fois l'année N et l'année N+1) neutralisent les modifications de périmètre et les changements de strate de population. 
La métropole du grand Paris (MGP) a été créée au 1er janvier 2016 ; elle regroupe 131 communes. Les 11 établissements publics territoriaux (EPT) prennent en 2016 la suite des groupements à fiscalité propre (GFP) qui existaient en 2015 et intègrent les communes qui étaient jusqu’à présent isolées ; la situation de Paris reste particulière puisque la commune joue le rôle d’EPT. Dans les comptes du présent document, la MGP et ses EPT sont intégrés dans les groupements à fiscalité propre, Paris restant dans le compte des communes. Des flux financiers importants apparaissent alors à partir de 2016 entre les communes, les EPT et la MGP. Le traitement retenu varie selon les flux. 
a - La loi NOTRe garantit aux EPT le même niveau de ressources que les groupements à fiscalité propre préexistants. Selon les cas, c’est la MGP qui verse une dotation d’équilibre aux EPT, ou l’inverse ; les montants en jeu sont de l’ordre d’un milliard d’euros. Les montants sont déclarés en recettes ou moindres recettes par la MGP (comptes 74861 ou 74869 en M57) et par les EPT (comptes 7431 ou 7439 en M14). Il n’y a donc aucun traitement spécifique à faire puisque ces flux s’annulent au sein du même agrégat («Autres recettes de fonctionnement») dans le même niveau de collectivités (les GFP).
b - Une autre conséquence de la création de la MGP en 2016 est la création du «fonds de compensation des charges territoriales» (FCCT), pour compenser le fait que les communes perçoivent aujourd’hui des recettes fiscales qui étaient auparavant perçues par les GFP. Compte tenu de la nature comptable des opérations, le versement  des communes est enregistrée dans leur compte 655 41 en M14 et 655 61 en M57, comme une contribution, et en recettes des GFP (en compte 747 52). Ce flux, de l’ordre d’un milliard d’euros, perturberait l’analyse de l’évolution des comptes si l’on considérait la contribution des communes comme une subvention versée, puisque cela augmenterait artificiellement leurs dépenses ; ce flux perturberait également les comparaisons entre communes, notamment par taille puisque ce flux concerne surtout des communes de plus de 20 000 habitants. Pour pouvoir mieux interpréter les comptes des communes et des GFP, on décide donc dans le document sur les communes de neutraliser la contribution des communes au FCCT en ne la considérant pas comme une dépense, mais en la déduisant des recettes fiscales des communes ; dans le compte des GFP, on intègre symétriquement ces recettes perçues par les GFP non pas dans les subventions reçues, mais dans l’agrégat « fiscalité reversée » afin de privilégier une approche économique plutôt que strictement comptable.</t>
    </r>
  </si>
  <si>
    <r>
      <rPr>
        <sz val="10"/>
        <color rgb="FF0000FF"/>
        <rFont val="Arial"/>
        <family val="2"/>
      </rPr>
      <t xml:space="preserve">• </t>
    </r>
    <r>
      <rPr>
        <u/>
        <sz val="10"/>
        <color rgb="FF0000FF"/>
        <rFont val="Arial"/>
        <family val="2"/>
      </rPr>
      <t>Ratio 1</t>
    </r>
    <r>
      <rPr>
        <sz val="10"/>
        <color rgb="FF0000FF"/>
        <rFont val="Arial"/>
        <family val="2"/>
      </rPr>
      <t xml:space="preserve"> = dépenses réelles de fonctionnement (DRF) / population :</t>
    </r>
    <r>
      <rPr>
        <sz val="10"/>
        <color rgb="FF0091FF"/>
        <rFont val="Arial"/>
        <family val="2"/>
      </rPr>
      <t xml:space="preserve"> </t>
    </r>
    <r>
      <rPr>
        <sz val="10"/>
        <color rgb="FF000000"/>
        <rFont val="Arial"/>
        <family val="2"/>
      </rPr>
      <t>montant total des dépenses de fonctionnement en mouvement réels. Les dépenses liées à des travaux en régie (crédit du compte 72 en opération budgétaire) sont exclues des DRF.</t>
    </r>
    <r>
      <rPr>
        <sz val="10"/>
        <color rgb="FF003399"/>
        <rFont val="Arial"/>
        <family val="2"/>
      </rPr>
      <t xml:space="preserve"> </t>
    </r>
  </si>
  <si>
    <r>
      <rPr>
        <sz val="10"/>
        <color rgb="FF0000FF"/>
        <rFont val="Arial"/>
        <family val="2"/>
      </rPr>
      <t xml:space="preserve">• </t>
    </r>
    <r>
      <rPr>
        <u/>
        <sz val="10"/>
        <color rgb="FF0000FF"/>
        <rFont val="Arial"/>
        <family val="2"/>
      </rPr>
      <t>Ratio 4</t>
    </r>
    <r>
      <rPr>
        <sz val="10"/>
        <color rgb="FF0000FF"/>
        <rFont val="Arial"/>
        <family val="2"/>
      </rPr>
      <t xml:space="preserve"> = dépenses d’équipement "brutes" / population :</t>
    </r>
    <r>
      <rPr>
        <sz val="10"/>
        <rFont val="Arial"/>
        <family val="2"/>
      </rPr>
      <t xml:space="preserve"> dépenses des comptes 20 (immobilisations incorporelles) sauf 204 (subventions d’équipement versées), 21 (immobilisations corporelles), 23 (immobilisations en cours), 454 (travaux effectués d’office pour le compte de tiers), 456 (opérations d’investissement sur établissement d’enseignement) et 458 (opérations d’investissement sous mandat). Les travaux en régie (crédit du compte 72 en opérations budgétaires) sont ajoutés au calcul. Pour les départements et les régions, on rajoute le débit du compte 455 (opérations d’investissement sur établissements publics locaux d’enseignement).</t>
    </r>
  </si>
  <si>
    <r>
      <rPr>
        <sz val="10"/>
        <color rgb="FF0000FF"/>
        <rFont val="Arial"/>
        <family val="2"/>
      </rPr>
      <t xml:space="preserve">• </t>
    </r>
    <r>
      <rPr>
        <u/>
        <sz val="10"/>
        <color rgb="FF0000FF"/>
        <rFont val="Arial"/>
        <family val="2"/>
      </rPr>
      <t>Ratio 9</t>
    </r>
    <r>
      <rPr>
        <sz val="10"/>
        <color rgb="FF0000FF"/>
        <rFont val="Arial"/>
        <family val="2"/>
      </rPr>
      <t xml:space="preserve"> = marge d’autofinancement courant (MAC) = (DRF + remboursement de dette) / RRF :</t>
    </r>
    <r>
      <rPr>
        <sz val="10"/>
        <rFont val="Arial"/>
        <family val="2"/>
      </rPr>
      <t xml:space="preserve"> capacité de la collectivité à financer l’investissement une fois les charges obligatoires payées. Les remboursements de dette sont calculés hors gestion active de la dette. Plus le ratio est faible, plus la capacité à autofinancer l’investissement est élevée ; a contrario, un ratio supérieur à 100 % indique un recours nécessaire aux recettes d’investissement pour financer la charge de la dette. Les dépenses liées à des travaux en régie (crédit du compte 72 en opérations budgétaires)  sont exclues des DRF.</t>
    </r>
  </si>
  <si>
    <t>Mise en ligne : Mai 2021</t>
  </si>
  <si>
    <t xml:space="preserve">         en 2019</t>
  </si>
  <si>
    <t>Mail 2021</t>
  </si>
  <si>
    <t>T 3.1.c</t>
  </si>
  <si>
    <t>T 3.2.c</t>
  </si>
  <si>
    <r>
      <t>Les tableaux</t>
    </r>
    <r>
      <rPr>
        <b/>
        <sz val="8"/>
        <rFont val="Arial"/>
        <family val="2"/>
      </rPr>
      <t xml:space="preserve"> « Les finances des groupements de communes à fiscalité propre en 2019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</si>
</sst>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
    <numFmt numFmtId="166" formatCode="0.0"/>
    <numFmt numFmtId="167" formatCode="0.000000000"/>
    <numFmt numFmtId="168" formatCode="[$-40C]d\ mmmm\ yyyy;@"/>
    <numFmt numFmtId="169" formatCode="#,##0.000000"/>
    <numFmt numFmtId="170" formatCode="\+0.0;\-0.0"/>
    <numFmt numFmtId="171" formatCode="\+0;\-0"/>
  </numFmts>
  <fonts count="131" x14ac:knownFonts="1">
    <font>
      <sz val="10"/>
      <name val="Arial"/>
    </font>
    <font>
      <sz val="11"/>
      <color theme="1"/>
      <name val="Calibri"/>
      <family val="2"/>
      <scheme val="minor"/>
    </font>
    <font>
      <sz val="10"/>
      <name val="Arial"/>
      <family val="2"/>
    </font>
    <font>
      <sz val="8"/>
      <name val="Arial"/>
      <family val="2"/>
    </font>
    <font>
      <sz val="10"/>
      <color indexed="12"/>
      <name val="Arial"/>
      <family val="2"/>
    </font>
    <font>
      <b/>
      <sz val="10"/>
      <color indexed="12"/>
      <name val="Arial"/>
      <family val="2"/>
    </font>
    <font>
      <b/>
      <sz val="10"/>
      <name val="Arial"/>
      <family val="2"/>
    </font>
    <font>
      <i/>
      <sz val="10"/>
      <name val="Arial"/>
      <family val="2"/>
    </font>
    <font>
      <i/>
      <sz val="8"/>
      <name val="Arial"/>
      <family val="2"/>
    </font>
    <font>
      <b/>
      <sz val="14"/>
      <color indexed="12"/>
      <name val="Arial"/>
      <family val="2"/>
    </font>
    <font>
      <sz val="10"/>
      <name val="Arial"/>
      <family val="2"/>
    </font>
    <font>
      <sz val="8"/>
      <name val="Arial"/>
      <family val="2"/>
    </font>
    <font>
      <b/>
      <i/>
      <sz val="10"/>
      <name val="Arial"/>
      <family val="2"/>
    </font>
    <font>
      <b/>
      <sz val="8"/>
      <name val="Arial"/>
      <family val="2"/>
    </font>
    <font>
      <u/>
      <sz val="10"/>
      <color indexed="12"/>
      <name val="Arial"/>
      <family val="2"/>
    </font>
    <font>
      <sz val="9"/>
      <name val="Arial"/>
      <family val="2"/>
    </font>
    <font>
      <i/>
      <sz val="9"/>
      <name val="Arial"/>
      <family val="2"/>
    </font>
    <font>
      <sz val="8"/>
      <color indexed="12"/>
      <name val="Arial"/>
      <family val="2"/>
    </font>
    <font>
      <b/>
      <sz val="9"/>
      <name val="Arial"/>
      <family val="2"/>
    </font>
    <font>
      <sz val="10"/>
      <name val="MS Sans Serif"/>
      <family val="2"/>
    </font>
    <font>
      <b/>
      <sz val="12"/>
      <color indexed="12"/>
      <name val="Arial"/>
      <family val="2"/>
    </font>
    <font>
      <i/>
      <sz val="10"/>
      <color indexed="12"/>
      <name val="Arial"/>
      <family val="2"/>
    </font>
    <font>
      <b/>
      <sz val="16"/>
      <color indexed="48"/>
      <name val="Arial"/>
      <family val="2"/>
    </font>
    <font>
      <b/>
      <sz val="16"/>
      <color indexed="48"/>
      <name val="Wingdings"/>
      <charset val="2"/>
    </font>
    <font>
      <b/>
      <sz val="10"/>
      <color indexed="48"/>
      <name val="Arial"/>
      <family val="2"/>
    </font>
    <font>
      <b/>
      <sz val="10"/>
      <name val="Arial"/>
      <family val="2"/>
    </font>
    <font>
      <b/>
      <sz val="13"/>
      <name val="Arial"/>
      <family val="2"/>
    </font>
    <font>
      <b/>
      <sz val="13"/>
      <color indexed="12"/>
      <name val="Arial"/>
      <family val="2"/>
    </font>
    <font>
      <b/>
      <sz val="13"/>
      <name val="Arial"/>
      <family val="2"/>
    </font>
    <font>
      <b/>
      <sz val="14"/>
      <color indexed="48"/>
      <name val="Arial"/>
      <family val="2"/>
    </font>
    <font>
      <b/>
      <sz val="8"/>
      <color indexed="48"/>
      <name val="Arial"/>
      <family val="2"/>
    </font>
    <font>
      <b/>
      <sz val="13"/>
      <name val="MS Sans Serif"/>
      <family val="2"/>
    </font>
    <font>
      <sz val="10"/>
      <color indexed="12"/>
      <name val="Arial"/>
      <family val="2"/>
    </font>
    <font>
      <b/>
      <sz val="13"/>
      <color indexed="12"/>
      <name val="Arial"/>
      <family val="2"/>
    </font>
    <font>
      <sz val="10"/>
      <color indexed="12"/>
      <name val="MS Sans Serif"/>
      <family val="2"/>
    </font>
    <font>
      <b/>
      <sz val="13"/>
      <color indexed="12"/>
      <name val="MS Sans Serif"/>
      <family val="2"/>
    </font>
    <font>
      <b/>
      <sz val="16"/>
      <color indexed="48"/>
      <name val="MS Sans Serif"/>
      <family val="2"/>
    </font>
    <font>
      <b/>
      <sz val="16"/>
      <color indexed="12"/>
      <name val="Arial"/>
      <family val="2"/>
    </font>
    <font>
      <b/>
      <sz val="16"/>
      <color indexed="12"/>
      <name val="MS Sans Serif"/>
      <family val="2"/>
    </font>
    <font>
      <sz val="10"/>
      <name val="Times New Roman"/>
      <family val="1"/>
    </font>
    <font>
      <u/>
      <sz val="10"/>
      <color indexed="12"/>
      <name val="MS Sans Serif"/>
      <family val="2"/>
    </font>
    <font>
      <sz val="10"/>
      <color indexed="48"/>
      <name val="Arial"/>
      <family val="2"/>
    </font>
    <font>
      <u/>
      <sz val="10"/>
      <color indexed="12"/>
      <name val="Calibri"/>
      <family val="2"/>
    </font>
    <font>
      <sz val="10"/>
      <color indexed="48"/>
      <name val="Calibri"/>
      <family val="2"/>
    </font>
    <font>
      <b/>
      <sz val="10"/>
      <color indexed="48"/>
      <name val="MS Sans Serif"/>
      <family val="2"/>
    </font>
    <font>
      <b/>
      <sz val="10"/>
      <color rgb="FF0000FF"/>
      <name val="Arial"/>
      <family val="2"/>
    </font>
    <font>
      <sz val="10"/>
      <color rgb="FF0000FF"/>
      <name val="Arial"/>
      <family val="2"/>
    </font>
    <font>
      <vertAlign val="superscript"/>
      <sz val="10"/>
      <name val="Arial"/>
      <family val="2"/>
    </font>
    <font>
      <sz val="10"/>
      <color rgb="FF000000"/>
      <name val="Bookman Old Style"/>
      <family val="1"/>
    </font>
    <font>
      <b/>
      <u/>
      <sz val="8"/>
      <color rgb="FF000000"/>
      <name val="Arial"/>
      <family val="2"/>
    </font>
    <font>
      <sz val="8"/>
      <color rgb="FF000000"/>
      <name val="Arial"/>
      <family val="2"/>
    </font>
    <font>
      <u/>
      <sz val="8"/>
      <color rgb="FF000000"/>
      <name val="Arial"/>
      <family val="2"/>
    </font>
    <font>
      <sz val="8"/>
      <color rgb="FF003399"/>
      <name val="Arial"/>
      <family val="2"/>
    </font>
    <font>
      <u/>
      <sz val="8"/>
      <color rgb="FF003399"/>
      <name val="Arial"/>
      <family val="2"/>
    </font>
    <font>
      <sz val="8"/>
      <color rgb="FF0091FF"/>
      <name val="Arial"/>
      <family val="2"/>
    </font>
    <font>
      <b/>
      <vertAlign val="superscript"/>
      <sz val="10"/>
      <name val="Arial"/>
      <family val="2"/>
    </font>
    <font>
      <b/>
      <vertAlign val="superscript"/>
      <sz val="14"/>
      <color indexed="12"/>
      <name val="Arial"/>
      <family val="2"/>
    </font>
    <font>
      <i/>
      <sz val="10"/>
      <color theme="1"/>
      <name val="Arial"/>
      <family val="2"/>
    </font>
    <font>
      <b/>
      <i/>
      <vertAlign val="superscript"/>
      <sz val="10"/>
      <name val="Arial"/>
      <family val="2"/>
    </font>
    <font>
      <b/>
      <i/>
      <sz val="10"/>
      <color indexed="12"/>
      <name val="Arial"/>
      <family val="2"/>
    </font>
    <font>
      <b/>
      <i/>
      <sz val="8"/>
      <name val="Arial"/>
      <family val="2"/>
    </font>
    <font>
      <b/>
      <sz val="9"/>
      <color indexed="12"/>
      <name val="Arial"/>
      <family val="2"/>
    </font>
    <font>
      <sz val="9"/>
      <color indexed="12"/>
      <name val="Arial"/>
      <family val="2"/>
    </font>
    <font>
      <sz val="10"/>
      <color rgb="FF000000"/>
      <name val="Arial"/>
      <family val="2"/>
    </font>
    <font>
      <u/>
      <sz val="10"/>
      <color rgb="FF000000"/>
      <name val="Arial"/>
      <family val="2"/>
    </font>
    <font>
      <sz val="10"/>
      <color rgb="FF003399"/>
      <name val="Arial"/>
      <family val="2"/>
    </font>
    <font>
      <sz val="10"/>
      <color rgb="FF0091FF"/>
      <name val="Arial"/>
      <family val="2"/>
    </font>
    <font>
      <b/>
      <u/>
      <sz val="10"/>
      <color rgb="FF0000FF"/>
      <name val="Arial"/>
      <family val="2"/>
    </font>
    <font>
      <u/>
      <sz val="10"/>
      <color rgb="FF0000FF"/>
      <name val="Arial"/>
      <family val="2"/>
    </font>
    <font>
      <sz val="11"/>
      <name val="Arial"/>
      <family val="2"/>
    </font>
    <font>
      <sz val="16"/>
      <color indexed="12"/>
      <name val="Calibri"/>
      <family val="2"/>
    </font>
    <font>
      <b/>
      <sz val="16"/>
      <name val="Calibri"/>
      <family val="2"/>
    </font>
    <font>
      <sz val="16"/>
      <name val="Arial"/>
      <family val="2"/>
    </font>
    <font>
      <sz val="16"/>
      <name val="Calibri"/>
      <family val="2"/>
    </font>
    <font>
      <sz val="16"/>
      <color indexed="48"/>
      <name val="Arial"/>
      <family val="2"/>
    </font>
    <font>
      <u/>
      <sz val="16"/>
      <color indexed="12"/>
      <name val="Arial"/>
      <family val="2"/>
    </font>
    <font>
      <sz val="16"/>
      <color indexed="48"/>
      <name val="Calibri"/>
      <family val="2"/>
    </font>
    <font>
      <b/>
      <u/>
      <sz val="16"/>
      <name val="Calibri"/>
      <family val="2"/>
    </font>
    <font>
      <b/>
      <sz val="18"/>
      <name val="Calibri"/>
      <family val="2"/>
    </font>
    <font>
      <b/>
      <sz val="18"/>
      <color indexed="12"/>
      <name val="Calibri"/>
      <family val="2"/>
    </font>
    <font>
      <sz val="18"/>
      <name val="Arial"/>
      <family val="2"/>
    </font>
    <font>
      <sz val="18"/>
      <color indexed="48"/>
      <name val="Arial"/>
      <family val="2"/>
    </font>
    <font>
      <i/>
      <sz val="18"/>
      <color indexed="12"/>
      <name val="Calibri"/>
      <family val="2"/>
    </font>
    <font>
      <sz val="18"/>
      <color indexed="12"/>
      <name val="Calibri"/>
      <family val="2"/>
    </font>
    <font>
      <b/>
      <sz val="20"/>
      <color indexed="12"/>
      <name val="Calibri"/>
      <family val="2"/>
    </font>
    <font>
      <b/>
      <sz val="11"/>
      <color indexed="12"/>
      <name val="Arial"/>
      <family val="2"/>
    </font>
    <font>
      <b/>
      <sz val="11"/>
      <name val="Arial"/>
      <family val="2"/>
    </font>
    <font>
      <b/>
      <sz val="11"/>
      <color theme="1"/>
      <name val="Arial"/>
      <family val="2"/>
    </font>
    <font>
      <sz val="11"/>
      <color theme="1"/>
      <name val="Arial"/>
      <family val="2"/>
    </font>
    <font>
      <b/>
      <sz val="11"/>
      <color rgb="FF0000FF"/>
      <name val="Arial"/>
      <family val="2"/>
    </font>
    <font>
      <sz val="11"/>
      <color rgb="FF0000FF"/>
      <name val="Arial"/>
      <family val="2"/>
    </font>
    <font>
      <vertAlign val="superscript"/>
      <sz val="11"/>
      <name val="Arial"/>
      <family val="2"/>
    </font>
    <font>
      <b/>
      <i/>
      <sz val="11"/>
      <name val="Arial"/>
      <family val="2"/>
    </font>
    <font>
      <b/>
      <i/>
      <sz val="9"/>
      <color indexed="12"/>
      <name val="Arial"/>
      <family val="2"/>
    </font>
    <font>
      <i/>
      <sz val="9"/>
      <color indexed="12"/>
      <name val="Arial"/>
      <family val="2"/>
    </font>
    <font>
      <b/>
      <sz val="14"/>
      <color rgb="FF0000FF"/>
      <name val="Arial"/>
      <family val="2"/>
    </font>
    <font>
      <b/>
      <sz val="10"/>
      <color theme="1"/>
      <name val="Arial"/>
      <family val="2"/>
    </font>
    <font>
      <sz val="10"/>
      <color theme="1"/>
      <name val="Arial"/>
      <family val="2"/>
    </font>
    <font>
      <vertAlign val="superscript"/>
      <sz val="10"/>
      <color indexed="12"/>
      <name val="Arial"/>
      <family val="2"/>
    </font>
    <font>
      <sz val="10"/>
      <name val="Calibri"/>
      <family val="2"/>
    </font>
    <font>
      <i/>
      <vertAlign val="superscript"/>
      <sz val="10"/>
      <name val="Arial"/>
      <family val="2"/>
    </font>
    <font>
      <b/>
      <u/>
      <sz val="8"/>
      <name val="Arial"/>
      <family val="2"/>
    </font>
    <font>
      <b/>
      <sz val="10"/>
      <color rgb="FF000000"/>
      <name val="Arial"/>
      <family val="2"/>
    </font>
    <font>
      <vertAlign val="superscript"/>
      <sz val="10"/>
      <color rgb="FF000000"/>
      <name val="Arial"/>
      <family val="2"/>
    </font>
    <font>
      <b/>
      <sz val="8"/>
      <color rgb="FF00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b/>
      <sz val="36"/>
      <color rgb="FF0000FF"/>
      <name val="Tahoma"/>
      <family val="2"/>
    </font>
    <font>
      <sz val="14"/>
      <name val="Tahoma"/>
      <family val="2"/>
    </font>
    <font>
      <b/>
      <sz val="14"/>
      <name val="Tahoma"/>
      <family val="2"/>
    </font>
    <font>
      <sz val="12"/>
      <name val="Tahoma"/>
      <family val="2"/>
    </font>
    <font>
      <sz val="8"/>
      <color rgb="FF003399"/>
      <name val="Calibri"/>
      <family val="2"/>
    </font>
    <font>
      <sz val="10"/>
      <color theme="1"/>
      <name val="Calibri"/>
      <family val="2"/>
    </font>
    <font>
      <sz val="11"/>
      <color theme="1"/>
      <name val="Calibri"/>
      <family val="2"/>
    </font>
    <font>
      <sz val="11"/>
      <name val="Calibri"/>
      <family val="2"/>
    </font>
  </fonts>
  <fills count="4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DDDDDD"/>
        <bgColor indexed="64"/>
      </patternFill>
    </fill>
    <fill>
      <patternFill patternType="solid">
        <fgColor rgb="FFC0C0C0"/>
        <bgColor indexed="64"/>
      </patternFill>
    </fill>
    <fill>
      <patternFill patternType="solid">
        <fgColor theme="0" tint="-0.14999847407452621"/>
        <bgColor theme="0" tint="-0.14999847407452621"/>
      </patternFill>
    </fill>
    <fill>
      <patternFill patternType="solid">
        <fgColor theme="0"/>
        <bgColor theme="0" tint="-0.14999847407452621"/>
      </patternFill>
    </fill>
    <fill>
      <patternFill patternType="solid">
        <fgColor rgb="FFD8D8D8"/>
        <bgColor theme="0" tint="-0.14999847407452621"/>
      </patternFill>
    </fill>
    <fill>
      <patternFill patternType="solid">
        <fgColor theme="0" tint="-0.249977111117893"/>
        <bgColor indexed="64"/>
      </patternFill>
    </fill>
    <fill>
      <patternFill patternType="solid">
        <fgColor rgb="FFFFFFFF"/>
        <bgColor theme="0" tint="-0.14999847407452621"/>
      </patternFill>
    </fill>
    <fill>
      <patternFill patternType="solid">
        <fgColor rgb="FFD8D8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rgb="FFFFFFFF"/>
      </patternFill>
    </fill>
    <fill>
      <patternFill patternType="solid">
        <fgColor rgb="FFDDDDDD"/>
        <bgColor rgb="FFFFFFFF"/>
      </patternFill>
    </fill>
    <fill>
      <patternFill patternType="solid">
        <fgColor theme="0" tint="-0.14999847407452621"/>
        <bgColor indexed="64"/>
      </patternFill>
    </fill>
  </fills>
  <borders count="5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bottom style="thin">
        <color indexed="30"/>
      </bottom>
      <diagonal/>
    </border>
    <border>
      <left style="thin">
        <color indexed="30"/>
      </left>
      <right/>
      <top style="thin">
        <color indexed="30"/>
      </top>
      <bottom/>
      <diagonal/>
    </border>
    <border>
      <left/>
      <right/>
      <top style="thin">
        <color indexed="30"/>
      </top>
      <bottom/>
      <diagonal/>
    </border>
    <border>
      <left style="thin">
        <color indexed="30"/>
      </left>
      <right/>
      <top/>
      <bottom/>
      <diagonal/>
    </border>
    <border>
      <left style="thin">
        <color indexed="30"/>
      </left>
      <right/>
      <top/>
      <bottom style="thin">
        <color indexed="30"/>
      </bottom>
      <diagonal/>
    </border>
    <border>
      <left/>
      <right style="thin">
        <color indexed="30"/>
      </right>
      <top/>
      <bottom/>
      <diagonal/>
    </border>
    <border>
      <left/>
      <right style="thin">
        <color indexed="30"/>
      </right>
      <top style="thin">
        <color indexed="30"/>
      </top>
      <bottom/>
      <diagonal/>
    </border>
    <border>
      <left/>
      <right style="thin">
        <color indexed="30"/>
      </right>
      <top/>
      <bottom style="thin">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theme="1"/>
      </top>
      <bottom/>
      <diagonal/>
    </border>
    <border>
      <left style="thin">
        <color indexed="64"/>
      </left>
      <right style="medium">
        <color indexed="64"/>
      </right>
      <top/>
      <bottom style="thin">
        <color indexed="64"/>
      </bottom>
      <diagonal/>
    </border>
    <border>
      <left style="thin">
        <color indexed="30"/>
      </left>
      <right style="thin">
        <color indexed="30"/>
      </right>
      <top style="thin">
        <color indexed="30"/>
      </top>
      <bottom/>
      <diagonal/>
    </border>
    <border>
      <left style="thin">
        <color indexed="30"/>
      </left>
      <right style="thin">
        <color indexed="30"/>
      </right>
      <top/>
      <bottom/>
      <diagonal/>
    </border>
    <border>
      <left style="thin">
        <color indexed="30"/>
      </left>
      <right style="thin">
        <color indexed="30"/>
      </right>
      <top/>
      <bottom style="thin">
        <color indexed="30"/>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9">
    <xf numFmtId="0" fontId="0" fillId="0" borderId="0"/>
    <xf numFmtId="0" fontId="14" fillId="0" borderId="0" applyNumberFormat="0" applyFill="0" applyBorder="0" applyAlignment="0" applyProtection="0">
      <alignment vertical="top"/>
      <protection locked="0"/>
    </xf>
    <xf numFmtId="0" fontId="40" fillId="0" borderId="0" applyNumberFormat="0" applyFill="0" applyBorder="0" applyAlignment="0" applyProtection="0"/>
    <xf numFmtId="0" fontId="19" fillId="0" borderId="0"/>
    <xf numFmtId="0" fontId="2" fillId="0" borderId="0"/>
    <xf numFmtId="0" fontId="2" fillId="0" borderId="0"/>
    <xf numFmtId="0" fontId="2" fillId="0" borderId="0"/>
    <xf numFmtId="0" fontId="105" fillId="0" borderId="0" applyNumberFormat="0" applyFill="0" applyBorder="0" applyAlignment="0" applyProtection="0"/>
    <xf numFmtId="0" fontId="106" fillId="0" borderId="46" applyNumberFormat="0" applyFill="0" applyAlignment="0" applyProtection="0"/>
    <xf numFmtId="0" fontId="107" fillId="0" borderId="47" applyNumberFormat="0" applyFill="0" applyAlignment="0" applyProtection="0"/>
    <xf numFmtId="0" fontId="108" fillId="0" borderId="48" applyNumberFormat="0" applyFill="0" applyAlignment="0" applyProtection="0"/>
    <xf numFmtId="0" fontId="108" fillId="0" borderId="0" applyNumberFormat="0" applyFill="0" applyBorder="0" applyAlignment="0" applyProtection="0"/>
    <xf numFmtId="0" fontId="109" fillId="13" borderId="0" applyNumberFormat="0" applyBorder="0" applyAlignment="0" applyProtection="0"/>
    <xf numFmtId="0" fontId="110" fillId="14" borderId="0" applyNumberFormat="0" applyBorder="0" applyAlignment="0" applyProtection="0"/>
    <xf numFmtId="0" fontId="111" fillId="15" borderId="0" applyNumberFormat="0" applyBorder="0" applyAlignment="0" applyProtection="0"/>
    <xf numFmtId="0" fontId="112" fillId="16" borderId="49" applyNumberFormat="0" applyAlignment="0" applyProtection="0"/>
    <xf numFmtId="0" fontId="113" fillId="17" borderId="50" applyNumberFormat="0" applyAlignment="0" applyProtection="0"/>
    <xf numFmtId="0" fontId="114" fillId="17" borderId="49" applyNumberFormat="0" applyAlignment="0" applyProtection="0"/>
    <xf numFmtId="0" fontId="115" fillId="0" borderId="51" applyNumberFormat="0" applyFill="0" applyAlignment="0" applyProtection="0"/>
    <xf numFmtId="0" fontId="116" fillId="18" borderId="52" applyNumberFormat="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19" fillId="0" borderId="54" applyNumberFormat="0" applyFill="0" applyAlignment="0" applyProtection="0"/>
    <xf numFmtId="0" fontId="1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20" fillId="23" borderId="0" applyNumberFormat="0" applyBorder="0" applyAlignment="0" applyProtection="0"/>
    <xf numFmtId="0" fontId="1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20" fillId="27" borderId="0" applyNumberFormat="0" applyBorder="0" applyAlignment="0" applyProtection="0"/>
    <xf numFmtId="0" fontId="1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20" fillId="31" borderId="0" applyNumberFormat="0" applyBorder="0" applyAlignment="0" applyProtection="0"/>
    <xf numFmtId="0" fontId="12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20" fillId="35" borderId="0" applyNumberFormat="0" applyBorder="0" applyAlignment="0" applyProtection="0"/>
    <xf numFmtId="0" fontId="120"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20" fillId="39" borderId="0" applyNumberFormat="0" applyBorder="0" applyAlignment="0" applyProtection="0"/>
    <xf numFmtId="0" fontId="120"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20" fillId="43" borderId="0" applyNumberFormat="0" applyBorder="0" applyAlignment="0" applyProtection="0"/>
    <xf numFmtId="0" fontId="1" fillId="0" borderId="0"/>
    <xf numFmtId="0" fontId="1" fillId="19" borderId="53" applyNumberFormat="0" applyFont="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xf numFmtId="0" fontId="121" fillId="0" borderId="0" applyNumberFormat="0" applyFill="0" applyBorder="0" applyAlignment="0" applyProtection="0"/>
    <xf numFmtId="0" fontId="122" fillId="0" borderId="0" applyNumberFormat="0" applyFill="0" applyBorder="0" applyAlignment="0" applyProtection="0"/>
    <xf numFmtId="0" fontId="2" fillId="0" borderId="0"/>
    <xf numFmtId="0" fontId="14" fillId="0" borderId="0" applyNumberFormat="0" applyFill="0" applyBorder="0" applyAlignment="0" applyProtection="0">
      <alignment vertical="top"/>
      <protection locked="0"/>
    </xf>
    <xf numFmtId="0" fontId="2" fillId="0" borderId="0"/>
    <xf numFmtId="0" fontId="14" fillId="0" borderId="0" applyNumberFormat="0" applyFill="0" applyBorder="0" applyAlignment="0" applyProtection="0">
      <alignment vertical="top"/>
      <protection locked="0"/>
    </xf>
    <xf numFmtId="0" fontId="2" fillId="0" borderId="0"/>
  </cellStyleXfs>
  <cellXfs count="834">
    <xf numFmtId="0" fontId="0" fillId="0" borderId="0" xfId="0"/>
    <xf numFmtId="0" fontId="0" fillId="0" borderId="1" xfId="0" applyBorder="1"/>
    <xf numFmtId="0" fontId="4" fillId="0" borderId="1" xfId="0" applyFont="1" applyBorder="1"/>
    <xf numFmtId="0" fontId="0" fillId="0" borderId="0" xfId="0" applyBorder="1"/>
    <xf numFmtId="0" fontId="0" fillId="0" borderId="2" xfId="0" applyBorder="1"/>
    <xf numFmtId="0" fontId="4" fillId="0" borderId="2" xfId="0" applyFont="1" applyBorder="1"/>
    <xf numFmtId="0" fontId="0" fillId="0" borderId="0" xfId="0" applyFill="1"/>
    <xf numFmtId="0" fontId="6" fillId="0" borderId="0" xfId="0" applyFont="1"/>
    <xf numFmtId="0" fontId="8" fillId="0" borderId="0" xfId="0" applyFont="1"/>
    <xf numFmtId="0" fontId="9" fillId="0" borderId="0" xfId="0" applyFont="1"/>
    <xf numFmtId="0" fontId="0" fillId="0" borderId="0" xfId="0" applyBorder="1" applyAlignment="1">
      <alignment horizontal="center"/>
    </xf>
    <xf numFmtId="0" fontId="5" fillId="0" borderId="0" xfId="0" applyFont="1" applyBorder="1" applyAlignment="1">
      <alignment horizontal="center"/>
    </xf>
    <xf numFmtId="0" fontId="10" fillId="0" borderId="0" xfId="0" applyFont="1"/>
    <xf numFmtId="0" fontId="5" fillId="0" borderId="0" xfId="0" applyFont="1"/>
    <xf numFmtId="0" fontId="3" fillId="0" borderId="0" xfId="0" applyFont="1"/>
    <xf numFmtId="0" fontId="13" fillId="0" borderId="0" xfId="0" applyFont="1"/>
    <xf numFmtId="0" fontId="6" fillId="0" borderId="0" xfId="0" applyFont="1" applyBorder="1"/>
    <xf numFmtId="0" fontId="6" fillId="0" borderId="4" xfId="0" applyFont="1" applyBorder="1"/>
    <xf numFmtId="0" fontId="10" fillId="0" borderId="0" xfId="0" applyFont="1" applyBorder="1"/>
    <xf numFmtId="0" fontId="12" fillId="0" borderId="0" xfId="0" applyFont="1" applyAlignment="1">
      <alignment horizontal="right"/>
    </xf>
    <xf numFmtId="166" fontId="5" fillId="0" borderId="0" xfId="0" applyNumberFormat="1" applyFont="1" applyFill="1"/>
    <xf numFmtId="166" fontId="5" fillId="0" borderId="0" xfId="0" applyNumberFormat="1" applyFont="1"/>
    <xf numFmtId="0" fontId="7" fillId="0" borderId="0" xfId="0" applyFont="1"/>
    <xf numFmtId="0" fontId="4" fillId="0" borderId="0" xfId="0" applyFont="1"/>
    <xf numFmtId="0" fontId="10" fillId="0" borderId="0" xfId="0" applyFont="1" applyFill="1"/>
    <xf numFmtId="0" fontId="18" fillId="0" borderId="4" xfId="0" applyFont="1" applyBorder="1"/>
    <xf numFmtId="0" fontId="11" fillId="0" borderId="0" xfId="0" applyFont="1"/>
    <xf numFmtId="0" fontId="9" fillId="0" borderId="0" xfId="0" applyFont="1" applyAlignment="1">
      <alignment vertical="center"/>
    </xf>
    <xf numFmtId="0" fontId="23" fillId="0" borderId="0" xfId="0" applyFont="1"/>
    <xf numFmtId="166" fontId="24" fillId="0" borderId="0" xfId="0" applyNumberFormat="1" applyFont="1" applyFill="1"/>
    <xf numFmtId="0" fontId="25" fillId="0" borderId="0" xfId="0" applyFont="1"/>
    <xf numFmtId="0" fontId="0" fillId="0" borderId="0" xfId="0" applyFill="1" applyAlignment="1">
      <alignment horizontal="center"/>
    </xf>
    <xf numFmtId="0" fontId="0" fillId="0" borderId="0" xfId="0" applyAlignment="1">
      <alignment horizontal="center"/>
    </xf>
    <xf numFmtId="0" fontId="26" fillId="0" borderId="2" xfId="0" applyFont="1" applyFill="1" applyBorder="1"/>
    <xf numFmtId="166" fontId="27" fillId="0" borderId="2" xfId="0" applyNumberFormat="1" applyFont="1" applyFill="1" applyBorder="1"/>
    <xf numFmtId="0" fontId="28" fillId="0" borderId="2" xfId="0" applyFont="1" applyFill="1" applyBorder="1" applyAlignment="1">
      <alignment horizontal="center"/>
    </xf>
    <xf numFmtId="166" fontId="6" fillId="0" borderId="0" xfId="0" applyNumberFormat="1" applyFont="1" applyFill="1"/>
    <xf numFmtId="0" fontId="19" fillId="0" borderId="0" xfId="0" applyFont="1" applyFill="1" applyAlignment="1">
      <alignment horizontal="center"/>
    </xf>
    <xf numFmtId="0" fontId="12" fillId="0" borderId="0" xfId="0" applyFont="1"/>
    <xf numFmtId="3" fontId="0" fillId="0" borderId="0" xfId="0" applyNumberFormat="1" applyFill="1" applyBorder="1"/>
    <xf numFmtId="0" fontId="4" fillId="0" borderId="0" xfId="0" applyFont="1" applyFill="1" applyBorder="1" applyAlignment="1">
      <alignment horizontal="right"/>
    </xf>
    <xf numFmtId="0" fontId="4" fillId="0" borderId="0" xfId="0" applyFont="1" applyFill="1" applyBorder="1" applyAlignment="1">
      <alignment horizontal="center"/>
    </xf>
    <xf numFmtId="3" fontId="0" fillId="0" borderId="0" xfId="0" applyNumberFormat="1" applyFill="1" applyAlignment="1">
      <alignment horizontal="center"/>
    </xf>
    <xf numFmtId="3" fontId="6" fillId="0" borderId="1" xfId="0" applyNumberFormat="1" applyFont="1" applyBorder="1" applyAlignment="1" applyProtection="1">
      <alignment vertical="center"/>
      <protection locked="0"/>
    </xf>
    <xf numFmtId="3" fontId="6" fillId="0" borderId="0" xfId="0" applyNumberFormat="1" applyFont="1" applyBorder="1" applyAlignment="1" applyProtection="1">
      <alignment vertical="center"/>
      <protection locked="0"/>
    </xf>
    <xf numFmtId="0" fontId="10" fillId="0" borderId="2" xfId="0" applyFont="1" applyBorder="1"/>
    <xf numFmtId="0" fontId="24" fillId="0" borderId="0" xfId="0" applyFont="1" applyAlignment="1">
      <alignment horizontal="center"/>
    </xf>
    <xf numFmtId="0" fontId="2" fillId="0" borderId="0" xfId="0" applyFont="1"/>
    <xf numFmtId="0" fontId="22" fillId="0" borderId="0" xfId="0" applyFont="1"/>
    <xf numFmtId="0" fontId="24" fillId="0" borderId="0" xfId="0" applyFont="1" applyFill="1" applyAlignment="1">
      <alignment horizontal="center"/>
    </xf>
    <xf numFmtId="0" fontId="10" fillId="0" borderId="0" xfId="0" applyFont="1" applyFill="1" applyAlignment="1">
      <alignment horizontal="center"/>
    </xf>
    <xf numFmtId="0" fontId="10" fillId="0" borderId="0" xfId="0" applyFont="1" applyAlignment="1">
      <alignment horizontal="center"/>
    </xf>
    <xf numFmtId="0" fontId="26" fillId="0" borderId="2" xfId="0" applyFont="1" applyFill="1" applyBorder="1" applyAlignment="1">
      <alignment horizontal="center"/>
    </xf>
    <xf numFmtId="3" fontId="10" fillId="0" borderId="0" xfId="0" applyNumberFormat="1" applyFont="1" applyFill="1" applyBorder="1"/>
    <xf numFmtId="0" fontId="10" fillId="0" borderId="0" xfId="0" applyFont="1" applyBorder="1" applyAlignment="1">
      <alignment horizontal="center"/>
    </xf>
    <xf numFmtId="0" fontId="10" fillId="0" borderId="0" xfId="0" applyFont="1" applyFill="1" applyBorder="1" applyAlignment="1">
      <alignment horizontal="center"/>
    </xf>
    <xf numFmtId="0" fontId="29" fillId="0" borderId="0" xfId="0" applyFont="1"/>
    <xf numFmtId="0" fontId="24" fillId="0" borderId="0" xfId="0" applyFont="1"/>
    <xf numFmtId="0" fontId="30" fillId="0" borderId="0" xfId="0" applyFont="1"/>
    <xf numFmtId="0" fontId="29" fillId="0" borderId="0" xfId="0" applyFont="1" applyAlignment="1">
      <alignment horizontal="center"/>
    </xf>
    <xf numFmtId="0" fontId="31" fillId="0" borderId="2" xfId="0" applyFont="1" applyFill="1" applyBorder="1" applyAlignment="1">
      <alignment horizontal="center"/>
    </xf>
    <xf numFmtId="0" fontId="31" fillId="0" borderId="2" xfId="0" applyFont="1" applyFill="1" applyBorder="1"/>
    <xf numFmtId="0" fontId="11" fillId="0" borderId="0" xfId="0" applyFont="1" applyFill="1"/>
    <xf numFmtId="0" fontId="19" fillId="0" borderId="0" xfId="0" applyFont="1" applyFill="1"/>
    <xf numFmtId="0" fontId="6" fillId="0" borderId="0" xfId="0" applyFont="1" applyAlignment="1">
      <alignment horizontal="center"/>
    </xf>
    <xf numFmtId="167" fontId="10" fillId="0" borderId="0" xfId="0" applyNumberFormat="1" applyFont="1" applyAlignment="1">
      <alignment horizontal="center"/>
    </xf>
    <xf numFmtId="166" fontId="19" fillId="0" borderId="0" xfId="0" applyNumberFormat="1" applyFont="1"/>
    <xf numFmtId="3" fontId="0" fillId="0" borderId="0" xfId="0" applyNumberFormat="1" applyFill="1"/>
    <xf numFmtId="0" fontId="2" fillId="0" borderId="0" xfId="0" applyFont="1" applyFill="1"/>
    <xf numFmtId="0" fontId="5" fillId="0" borderId="0" xfId="0" applyFont="1" applyAlignment="1">
      <alignment horizontal="center"/>
    </xf>
    <xf numFmtId="0" fontId="32" fillId="0" borderId="0" xfId="0" applyFont="1" applyAlignment="1">
      <alignment horizontal="center"/>
    </xf>
    <xf numFmtId="0" fontId="33" fillId="0" borderId="2" xfId="0" applyFont="1" applyBorder="1" applyAlignment="1">
      <alignment horizontal="center"/>
    </xf>
    <xf numFmtId="0" fontId="34" fillId="0" borderId="0" xfId="0" applyFont="1" applyAlignment="1">
      <alignment horizontal="center"/>
    </xf>
    <xf numFmtId="0" fontId="32" fillId="0" borderId="0" xfId="0" applyFont="1" applyFill="1" applyAlignment="1">
      <alignment horizontal="center"/>
    </xf>
    <xf numFmtId="0" fontId="32" fillId="0" borderId="0" xfId="0" applyFont="1"/>
    <xf numFmtId="0" fontId="4" fillId="0" borderId="0" xfId="0" applyFont="1" applyAlignment="1">
      <alignment horizontal="center"/>
    </xf>
    <xf numFmtId="0" fontId="27" fillId="0" borderId="2" xfId="0" applyFont="1" applyFill="1" applyBorder="1" applyAlignment="1">
      <alignment horizontal="center"/>
    </xf>
    <xf numFmtId="0" fontId="4" fillId="0" borderId="0" xfId="0" applyFont="1" applyFill="1" applyAlignment="1">
      <alignment horizontal="center"/>
    </xf>
    <xf numFmtId="0" fontId="9" fillId="0" borderId="0" xfId="0" applyFont="1" applyAlignment="1">
      <alignment horizontal="center"/>
    </xf>
    <xf numFmtId="0" fontId="35" fillId="0" borderId="2" xfId="0" applyFont="1" applyFill="1" applyBorder="1" applyAlignment="1">
      <alignment horizontal="center"/>
    </xf>
    <xf numFmtId="0" fontId="34" fillId="0" borderId="0" xfId="0" applyFont="1" applyFill="1" applyAlignment="1">
      <alignment horizontal="center"/>
    </xf>
    <xf numFmtId="0" fontId="27" fillId="0" borderId="2" xfId="0" applyFont="1" applyBorder="1" applyAlignment="1">
      <alignment horizontal="center"/>
    </xf>
    <xf numFmtId="3" fontId="23" fillId="0" borderId="0" xfId="0" applyNumberFormat="1" applyFont="1"/>
    <xf numFmtId="0" fontId="22" fillId="0" borderId="0" xfId="0" applyFont="1" applyAlignment="1">
      <alignment horizontal="center"/>
    </xf>
    <xf numFmtId="0" fontId="36" fillId="0" borderId="0" xfId="0" applyFont="1"/>
    <xf numFmtId="0" fontId="36" fillId="0" borderId="0" xfId="0" applyFont="1" applyFill="1" applyAlignment="1">
      <alignment horizontal="center"/>
    </xf>
    <xf numFmtId="0" fontId="26" fillId="0" borderId="0" xfId="0" applyFont="1" applyFill="1"/>
    <xf numFmtId="0" fontId="26" fillId="0" borderId="0" xfId="0" applyFont="1" applyFill="1" applyAlignment="1">
      <alignment horizontal="center"/>
    </xf>
    <xf numFmtId="0" fontId="26" fillId="0" borderId="0" xfId="0" applyFont="1" applyFill="1" applyBorder="1"/>
    <xf numFmtId="0" fontId="26" fillId="0" borderId="0" xfId="0" applyFont="1"/>
    <xf numFmtId="0" fontId="6" fillId="0" borderId="0" xfId="0" applyFont="1" applyFill="1"/>
    <xf numFmtId="0" fontId="0" fillId="0" borderId="0" xfId="0" applyFill="1" applyAlignment="1">
      <alignment vertical="top"/>
    </xf>
    <xf numFmtId="3" fontId="0" fillId="0" borderId="0" xfId="0" applyNumberFormat="1" applyFill="1" applyAlignment="1">
      <alignment vertical="top"/>
    </xf>
    <xf numFmtId="0" fontId="0" fillId="0" borderId="0" xfId="0" applyAlignment="1">
      <alignment vertical="top"/>
    </xf>
    <xf numFmtId="0" fontId="4" fillId="0" borderId="0" xfId="0" applyFont="1" applyFill="1" applyBorder="1" applyAlignment="1">
      <alignment horizontal="right" vertical="top"/>
    </xf>
    <xf numFmtId="3" fontId="0" fillId="0" borderId="0" xfId="0" applyNumberFormat="1" applyFill="1" applyAlignment="1">
      <alignment horizontal="center" vertical="top"/>
    </xf>
    <xf numFmtId="3" fontId="0" fillId="0" borderId="0" xfId="0" quotePrefix="1" applyNumberFormat="1" applyFill="1" applyAlignment="1">
      <alignment vertical="top"/>
    </xf>
    <xf numFmtId="0" fontId="0" fillId="0" borderId="0" xfId="0" quotePrefix="1" applyNumberFormat="1" applyFill="1" applyAlignment="1">
      <alignment vertical="top"/>
    </xf>
    <xf numFmtId="0" fontId="0" fillId="0" borderId="0" xfId="0" quotePrefix="1" applyNumberFormat="1" applyFill="1" applyAlignment="1">
      <alignment horizontal="center" vertical="top"/>
    </xf>
    <xf numFmtId="0" fontId="0" fillId="0" borderId="0" xfId="0" applyFill="1" applyAlignment="1">
      <alignment horizontal="center" vertical="top"/>
    </xf>
    <xf numFmtId="0" fontId="4" fillId="0" borderId="0" xfId="0" applyFont="1" applyFill="1" applyAlignment="1">
      <alignment horizontal="right" vertical="top"/>
    </xf>
    <xf numFmtId="3" fontId="9" fillId="0" borderId="0" xfId="0" applyNumberFormat="1" applyFont="1"/>
    <xf numFmtId="0" fontId="37" fillId="0" borderId="0" xfId="0" applyFont="1" applyAlignment="1">
      <alignment horizontal="center"/>
    </xf>
    <xf numFmtId="0" fontId="27" fillId="0" borderId="0" xfId="0" applyFont="1" applyFill="1" applyAlignment="1">
      <alignment horizontal="center"/>
    </xf>
    <xf numFmtId="0" fontId="38" fillId="0" borderId="0" xfId="0" applyFont="1" applyAlignment="1">
      <alignment horizontal="center"/>
    </xf>
    <xf numFmtId="0" fontId="27" fillId="0" borderId="0" xfId="0" applyFont="1" applyAlignment="1">
      <alignment horizontal="center"/>
    </xf>
    <xf numFmtId="0" fontId="23" fillId="0" borderId="0" xfId="0" applyFont="1" applyFill="1"/>
    <xf numFmtId="0" fontId="22" fillId="0" borderId="0" xfId="0" applyFont="1" applyFill="1"/>
    <xf numFmtId="166" fontId="22" fillId="0" borderId="0" xfId="0" applyNumberFormat="1" applyFont="1" applyFill="1"/>
    <xf numFmtId="166" fontId="36" fillId="0" borderId="0" xfId="0" applyNumberFormat="1" applyFont="1" applyFill="1"/>
    <xf numFmtId="3" fontId="18" fillId="0" borderId="0" xfId="0" applyNumberFormat="1" applyFont="1"/>
    <xf numFmtId="0" fontId="19" fillId="0" borderId="0" xfId="0" applyFont="1"/>
    <xf numFmtId="166" fontId="19" fillId="0" borderId="0" xfId="0" applyNumberFormat="1" applyFont="1" applyFill="1"/>
    <xf numFmtId="166" fontId="26" fillId="0" borderId="2" xfId="0" applyNumberFormat="1" applyFont="1" applyFill="1" applyBorder="1"/>
    <xf numFmtId="166" fontId="31" fillId="0" borderId="2" xfId="0" applyNumberFormat="1" applyFont="1" applyFill="1" applyBorder="1"/>
    <xf numFmtId="166" fontId="26" fillId="0" borderId="0" xfId="0" applyNumberFormat="1" applyFont="1" applyFill="1"/>
    <xf numFmtId="166" fontId="31" fillId="0" borderId="0" xfId="0" applyNumberFormat="1" applyFont="1" applyFill="1"/>
    <xf numFmtId="3" fontId="10" fillId="0" borderId="0" xfId="0" applyNumberFormat="1" applyFont="1" applyFill="1"/>
    <xf numFmtId="1" fontId="6" fillId="0" borderId="0" xfId="0" applyNumberFormat="1" applyFont="1"/>
    <xf numFmtId="166" fontId="6" fillId="0" borderId="0" xfId="0" applyNumberFormat="1" applyFont="1"/>
    <xf numFmtId="0" fontId="12" fillId="0" borderId="0" xfId="0" applyFont="1" applyFill="1"/>
    <xf numFmtId="0" fontId="10" fillId="0" borderId="0" xfId="0" applyFont="1" applyAlignment="1">
      <alignment horizontal="center" vertical="top"/>
    </xf>
    <xf numFmtId="0" fontId="10" fillId="0" borderId="0" xfId="0" applyFont="1" applyFill="1" applyAlignment="1">
      <alignment horizontal="center" vertical="top"/>
    </xf>
    <xf numFmtId="0" fontId="19" fillId="0" borderId="0" xfId="0" applyFont="1" applyAlignment="1">
      <alignment horizontal="center" vertical="top"/>
    </xf>
    <xf numFmtId="166" fontId="6" fillId="0" borderId="0" xfId="0" applyNumberFormat="1" applyFont="1" applyAlignment="1">
      <alignment horizontal="center" vertical="top"/>
    </xf>
    <xf numFmtId="166" fontId="19" fillId="0" borderId="0" xfId="0" applyNumberFormat="1" applyFont="1" applyAlignment="1">
      <alignment horizontal="center" vertical="top"/>
    </xf>
    <xf numFmtId="0" fontId="26" fillId="0" borderId="1" xfId="0" applyFont="1" applyFill="1" applyBorder="1"/>
    <xf numFmtId="0" fontId="37" fillId="0" borderId="0" xfId="0" applyFont="1"/>
    <xf numFmtId="0" fontId="27" fillId="0" borderId="0" xfId="0" applyFont="1" applyFill="1" applyBorder="1"/>
    <xf numFmtId="0" fontId="27" fillId="0" borderId="1" xfId="0" applyFont="1" applyFill="1" applyBorder="1"/>
    <xf numFmtId="0" fontId="4" fillId="0" borderId="0" xfId="0" applyFont="1" applyAlignment="1">
      <alignment horizontal="center" vertical="top"/>
    </xf>
    <xf numFmtId="0" fontId="27" fillId="0" borderId="2" xfId="0" applyFont="1" applyFill="1" applyBorder="1"/>
    <xf numFmtId="0" fontId="27" fillId="0" borderId="0" xfId="0" applyFont="1" applyFill="1"/>
    <xf numFmtId="0" fontId="17" fillId="0" borderId="0" xfId="0" applyFont="1"/>
    <xf numFmtId="0" fontId="37" fillId="0" borderId="0" xfId="0" applyFont="1" applyFill="1"/>
    <xf numFmtId="0" fontId="4" fillId="0" borderId="0" xfId="0" applyFont="1" applyFill="1"/>
    <xf numFmtId="0" fontId="5" fillId="0" borderId="0" xfId="0" applyFont="1" applyFill="1"/>
    <xf numFmtId="166" fontId="38" fillId="0" borderId="0" xfId="0" applyNumberFormat="1" applyFont="1" applyFill="1"/>
    <xf numFmtId="166" fontId="34" fillId="0" borderId="0" xfId="0" applyNumberFormat="1" applyFont="1" applyFill="1"/>
    <xf numFmtId="166" fontId="35" fillId="0" borderId="2" xfId="0" applyNumberFormat="1" applyFont="1" applyFill="1" applyBorder="1"/>
    <xf numFmtId="166" fontId="35" fillId="0" borderId="0" xfId="0" applyNumberFormat="1" applyFont="1" applyFill="1"/>
    <xf numFmtId="166" fontId="34" fillId="0" borderId="0" xfId="0" applyNumberFormat="1" applyFont="1"/>
    <xf numFmtId="166" fontId="34" fillId="0" borderId="0" xfId="0" applyNumberFormat="1" applyFont="1" applyAlignment="1">
      <alignment horizontal="center" vertical="top"/>
    </xf>
    <xf numFmtId="3" fontId="22" fillId="0" borderId="0" xfId="0" applyNumberFormat="1" applyFont="1" applyFill="1"/>
    <xf numFmtId="3" fontId="18" fillId="0" borderId="0" xfId="0" applyNumberFormat="1" applyFont="1" applyFill="1"/>
    <xf numFmtId="164" fontId="18" fillId="0" borderId="0" xfId="0" applyNumberFormat="1" applyFont="1" applyFill="1"/>
    <xf numFmtId="0" fontId="26" fillId="0" borderId="2" xfId="0" applyFont="1" applyBorder="1"/>
    <xf numFmtId="0" fontId="39" fillId="0" borderId="0" xfId="0" applyFont="1" applyFill="1"/>
    <xf numFmtId="0" fontId="7" fillId="0" borderId="0" xfId="0" applyFont="1" applyFill="1"/>
    <xf numFmtId="3" fontId="9" fillId="0" borderId="0" xfId="0" applyNumberFormat="1" applyFont="1" applyFill="1"/>
    <xf numFmtId="165" fontId="38" fillId="0" borderId="0" xfId="0" applyNumberFormat="1" applyFont="1" applyFill="1"/>
    <xf numFmtId="165" fontId="32" fillId="0" borderId="0" xfId="0" applyNumberFormat="1" applyFont="1" applyFill="1"/>
    <xf numFmtId="165" fontId="27" fillId="0" borderId="2" xfId="0" applyNumberFormat="1" applyFont="1" applyFill="1" applyBorder="1"/>
    <xf numFmtId="165" fontId="27" fillId="0" borderId="0" xfId="0" applyNumberFormat="1" applyFont="1" applyFill="1"/>
    <xf numFmtId="165" fontId="32" fillId="0" borderId="0" xfId="0" applyNumberFormat="1" applyFont="1"/>
    <xf numFmtId="0" fontId="0" fillId="3" borderId="0" xfId="0" applyFill="1"/>
    <xf numFmtId="0" fontId="41" fillId="3" borderId="0" xfId="0" applyFont="1" applyFill="1" applyAlignment="1">
      <alignment vertical="top"/>
    </xf>
    <xf numFmtId="0" fontId="41" fillId="3" borderId="8" xfId="0" applyFont="1" applyFill="1" applyBorder="1" applyAlignment="1">
      <alignment vertical="top"/>
    </xf>
    <xf numFmtId="0" fontId="41" fillId="3" borderId="10" xfId="0" applyFont="1" applyFill="1" applyBorder="1" applyAlignment="1">
      <alignment vertical="top"/>
    </xf>
    <xf numFmtId="0" fontId="42" fillId="3" borderId="0" xfId="2" applyFont="1" applyFill="1"/>
    <xf numFmtId="0" fontId="41" fillId="3" borderId="11" xfId="0" applyFont="1" applyFill="1" applyBorder="1" applyAlignment="1">
      <alignment vertical="top"/>
    </xf>
    <xf numFmtId="0" fontId="43" fillId="3" borderId="0" xfId="0" applyFont="1" applyFill="1" applyAlignment="1">
      <alignment vertical="top"/>
    </xf>
    <xf numFmtId="0" fontId="32" fillId="0" borderId="0" xfId="0" applyFont="1" applyFill="1" applyAlignment="1">
      <alignment horizontal="right" vertical="top"/>
    </xf>
    <xf numFmtId="0" fontId="8" fillId="0" borderId="0" xfId="0" applyFont="1" applyAlignment="1">
      <alignment horizontal="right"/>
    </xf>
    <xf numFmtId="0" fontId="44" fillId="0" borderId="0" xfId="0" applyFont="1" applyFill="1" applyAlignment="1">
      <alignment horizontal="center"/>
    </xf>
    <xf numFmtId="0" fontId="44" fillId="0" borderId="0" xfId="0" applyFont="1" applyAlignment="1">
      <alignment horizontal="center"/>
    </xf>
    <xf numFmtId="0" fontId="28" fillId="0" borderId="2" xfId="0" applyFont="1" applyBorder="1" applyAlignment="1">
      <alignment horizontal="center"/>
    </xf>
    <xf numFmtId="0" fontId="19" fillId="0" borderId="0" xfId="0" applyFont="1" applyAlignment="1">
      <alignment horizontal="center"/>
    </xf>
    <xf numFmtId="0" fontId="31" fillId="0" borderId="0" xfId="0" applyFont="1" applyFill="1" applyBorder="1"/>
    <xf numFmtId="0" fontId="11" fillId="0" borderId="0" xfId="0" applyFont="1" applyBorder="1"/>
    <xf numFmtId="0" fontId="0" fillId="4" borderId="0" xfId="0" applyFill="1"/>
    <xf numFmtId="0" fontId="8" fillId="0" borderId="0" xfId="6" applyFont="1" applyFill="1"/>
    <xf numFmtId="169" fontId="0" fillId="0" borderId="0" xfId="0" applyNumberFormat="1"/>
    <xf numFmtId="0" fontId="2" fillId="4" borderId="23" xfId="0" applyFont="1" applyFill="1" applyBorder="1"/>
    <xf numFmtId="0" fontId="2" fillId="4" borderId="23" xfId="5" applyFont="1" applyFill="1" applyBorder="1"/>
    <xf numFmtId="0" fontId="8" fillId="0" borderId="0" xfId="5" applyFont="1" applyFill="1" applyBorder="1"/>
    <xf numFmtId="0" fontId="2" fillId="0" borderId="0" xfId="0" applyFont="1" applyBorder="1" applyAlignment="1">
      <alignment horizontal="center"/>
    </xf>
    <xf numFmtId="0" fontId="15" fillId="0" borderId="0" xfId="5" applyFont="1" applyBorder="1"/>
    <xf numFmtId="3" fontId="15" fillId="0" borderId="0" xfId="5" applyNumberFormat="1" applyFont="1" applyBorder="1" applyAlignment="1">
      <alignment horizontal="center"/>
    </xf>
    <xf numFmtId="0" fontId="15" fillId="0" borderId="0" xfId="5" applyFont="1" applyBorder="1" applyAlignment="1">
      <alignment horizontal="center"/>
    </xf>
    <xf numFmtId="0" fontId="2" fillId="2" borderId="0" xfId="0" applyFont="1" applyFill="1"/>
    <xf numFmtId="0" fontId="46" fillId="0" borderId="0" xfId="0" applyFont="1" applyBorder="1" applyAlignment="1">
      <alignment horizontal="center"/>
    </xf>
    <xf numFmtId="0" fontId="2" fillId="0" borderId="2" xfId="0" applyFont="1" applyBorder="1"/>
    <xf numFmtId="0" fontId="5" fillId="0" borderId="0" xfId="0" applyFont="1" applyBorder="1" applyAlignment="1">
      <alignment horizontal="left"/>
    </xf>
    <xf numFmtId="0" fontId="4" fillId="0" borderId="0" xfId="0" applyFont="1" applyBorder="1" applyAlignment="1">
      <alignment horizontal="center"/>
    </xf>
    <xf numFmtId="0" fontId="46" fillId="0" borderId="0" xfId="5" applyFont="1" applyBorder="1" applyAlignment="1">
      <alignment horizontal="center"/>
    </xf>
    <xf numFmtId="3" fontId="46" fillId="0" borderId="0" xfId="5" applyNumberFormat="1" applyFont="1" applyBorder="1" applyAlignment="1">
      <alignment horizontal="center"/>
    </xf>
    <xf numFmtId="0" fontId="2" fillId="0" borderId="21" xfId="0" applyFont="1" applyBorder="1"/>
    <xf numFmtId="0" fontId="2" fillId="0" borderId="23" xfId="0" applyFont="1" applyBorder="1"/>
    <xf numFmtId="0" fontId="2" fillId="0" borderId="26" xfId="0" applyFont="1" applyBorder="1"/>
    <xf numFmtId="0" fontId="2" fillId="0" borderId="0" xfId="0" applyFont="1" applyBorder="1"/>
    <xf numFmtId="0" fontId="2" fillId="6" borderId="0" xfId="0" applyFont="1" applyFill="1"/>
    <xf numFmtId="0" fontId="46" fillId="0" borderId="0" xfId="0" applyFont="1"/>
    <xf numFmtId="0" fontId="46" fillId="0" borderId="2" xfId="0" applyFont="1" applyBorder="1"/>
    <xf numFmtId="0" fontId="6" fillId="0" borderId="2" xfId="0" applyFont="1" applyBorder="1"/>
    <xf numFmtId="0" fontId="13" fillId="0" borderId="5" xfId="0" applyFont="1" applyBorder="1"/>
    <xf numFmtId="166" fontId="0" fillId="0" borderId="0" xfId="0" applyNumberFormat="1" applyBorder="1"/>
    <xf numFmtId="0" fontId="5" fillId="4" borderId="0" xfId="4" applyFont="1" applyFill="1" applyBorder="1" applyAlignment="1">
      <alignment horizontal="center"/>
    </xf>
    <xf numFmtId="0" fontId="16" fillId="0" borderId="0" xfId="6" applyFont="1" applyFill="1"/>
    <xf numFmtId="0" fontId="3" fillId="0" borderId="0" xfId="0" applyFont="1" applyBorder="1"/>
    <xf numFmtId="0" fontId="7" fillId="0" borderId="2" xfId="0" applyFont="1" applyBorder="1"/>
    <xf numFmtId="0" fontId="16" fillId="0" borderId="6" xfId="0" applyFont="1" applyBorder="1"/>
    <xf numFmtId="0" fontId="12" fillId="0" borderId="0" xfId="0" applyFont="1" applyAlignment="1">
      <alignment horizontal="left"/>
    </xf>
    <xf numFmtId="0" fontId="2" fillId="0" borderId="0" xfId="4" applyFont="1" applyBorder="1"/>
    <xf numFmtId="0" fontId="6" fillId="0" borderId="0" xfId="4" applyFont="1" applyBorder="1"/>
    <xf numFmtId="0" fontId="0" fillId="0" borderId="5" xfId="0" applyBorder="1"/>
    <xf numFmtId="0" fontId="2" fillId="0" borderId="5" xfId="4" applyFont="1" applyBorder="1"/>
    <xf numFmtId="0" fontId="48" fillId="0" borderId="0" xfId="0" applyFont="1" applyAlignment="1">
      <alignment horizontal="justify"/>
    </xf>
    <xf numFmtId="0" fontId="0" fillId="0" borderId="0" xfId="0" applyAlignment="1">
      <alignment vertical="center" wrapText="1"/>
    </xf>
    <xf numFmtId="0" fontId="7" fillId="0" borderId="0" xfId="0" applyFont="1" applyBorder="1"/>
    <xf numFmtId="0" fontId="16" fillId="0" borderId="0" xfId="6" applyFont="1" applyFill="1" applyBorder="1"/>
    <xf numFmtId="166" fontId="8" fillId="0" borderId="0" xfId="0" applyNumberFormat="1" applyFont="1" applyBorder="1" applyAlignment="1">
      <alignment horizontal="right"/>
    </xf>
    <xf numFmtId="0" fontId="8" fillId="0" borderId="0" xfId="0" applyFont="1" applyBorder="1" applyAlignment="1">
      <alignment horizontal="right"/>
    </xf>
    <xf numFmtId="0" fontId="12" fillId="0" borderId="0" xfId="0" applyFont="1" applyBorder="1"/>
    <xf numFmtId="0" fontId="6" fillId="2" borderId="0" xfId="0" applyFont="1" applyFill="1"/>
    <xf numFmtId="0" fontId="7" fillId="0" borderId="0" xfId="0" applyFont="1" applyFill="1" applyBorder="1"/>
    <xf numFmtId="0" fontId="7" fillId="0" borderId="0" xfId="6" applyFont="1" applyFill="1"/>
    <xf numFmtId="0" fontId="57" fillId="0" borderId="0" xfId="0" applyFont="1" applyFill="1" applyBorder="1"/>
    <xf numFmtId="3" fontId="2" fillId="0" borderId="0" xfId="0" applyNumberFormat="1" applyFont="1" applyFill="1" applyBorder="1"/>
    <xf numFmtId="0" fontId="6" fillId="0" borderId="0" xfId="0" applyFont="1" applyBorder="1" applyAlignment="1">
      <alignment horizontal="center"/>
    </xf>
    <xf numFmtId="0" fontId="6" fillId="0" borderId="1" xfId="0" applyFont="1" applyBorder="1" applyAlignment="1">
      <alignment horizontal="center"/>
    </xf>
    <xf numFmtId="3" fontId="6" fillId="0" borderId="1" xfId="0" applyNumberFormat="1" applyFont="1" applyBorder="1" applyAlignment="1">
      <alignment horizontal="center"/>
    </xf>
    <xf numFmtId="0" fontId="5" fillId="0" borderId="1" xfId="0" applyFont="1" applyBorder="1" applyAlignment="1">
      <alignment horizontal="center"/>
    </xf>
    <xf numFmtId="0" fontId="6" fillId="0" borderId="2" xfId="0" applyFont="1" applyBorder="1" applyAlignment="1">
      <alignment horizontal="center"/>
    </xf>
    <xf numFmtId="0" fontId="5" fillId="0" borderId="2" xfId="0" applyFont="1" applyBorder="1" applyAlignment="1">
      <alignment horizontal="center"/>
    </xf>
    <xf numFmtId="3" fontId="2" fillId="0" borderId="0" xfId="0" applyNumberFormat="1" applyFont="1" applyFill="1"/>
    <xf numFmtId="166" fontId="2" fillId="0" borderId="0" xfId="0" applyNumberFormat="1" applyFont="1"/>
    <xf numFmtId="0" fontId="2" fillId="0" borderId="0" xfId="0" applyFont="1" applyAlignment="1">
      <alignment horizontal="left"/>
    </xf>
    <xf numFmtId="0" fontId="10" fillId="0" borderId="0" xfId="0" applyFont="1" applyAlignment="1">
      <alignment horizontal="left"/>
    </xf>
    <xf numFmtId="0" fontId="2" fillId="0" borderId="1" xfId="0" applyFont="1" applyFill="1" applyBorder="1"/>
    <xf numFmtId="0" fontId="6" fillId="0" borderId="0" xfId="0" applyFont="1" applyFill="1" applyBorder="1"/>
    <xf numFmtId="0" fontId="13" fillId="0" borderId="0" xfId="0" applyFont="1" applyFill="1" applyBorder="1"/>
    <xf numFmtId="0" fontId="12" fillId="0" borderId="0" xfId="0" applyFont="1" applyAlignment="1">
      <alignment horizontal="center"/>
    </xf>
    <xf numFmtId="0" fontId="59" fillId="0" borderId="0" xfId="0" applyFont="1" applyAlignment="1">
      <alignment horizontal="center"/>
    </xf>
    <xf numFmtId="166" fontId="59" fillId="0" borderId="0" xfId="0" applyNumberFormat="1" applyFont="1"/>
    <xf numFmtId="0" fontId="60" fillId="0" borderId="0" xfId="0" applyFont="1"/>
    <xf numFmtId="0" fontId="10" fillId="0" borderId="0" xfId="0" applyFont="1" applyBorder="1" applyAlignment="1">
      <alignment horizontal="left"/>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7" fillId="11" borderId="0" xfId="0" applyFont="1" applyFill="1" applyBorder="1"/>
    <xf numFmtId="0" fontId="2" fillId="0" borderId="0" xfId="0" applyFont="1" applyFill="1" applyAlignment="1">
      <alignment horizontal="center"/>
    </xf>
    <xf numFmtId="0" fontId="7" fillId="0" borderId="0" xfId="6" applyFont="1" applyFill="1" applyBorder="1"/>
    <xf numFmtId="0" fontId="16" fillId="0" borderId="0" xfId="0" applyFont="1"/>
    <xf numFmtId="0" fontId="15" fillId="0" borderId="0" xfId="0" applyFont="1"/>
    <xf numFmtId="3" fontId="15" fillId="0" borderId="0" xfId="0" applyNumberFormat="1" applyFont="1" applyBorder="1" applyAlignment="1">
      <alignment horizontal="center" vertical="center"/>
    </xf>
    <xf numFmtId="3" fontId="61" fillId="0" borderId="0" xfId="0" applyNumberFormat="1" applyFont="1" applyBorder="1" applyAlignment="1">
      <alignment horizontal="center" vertical="center"/>
    </xf>
    <xf numFmtId="0" fontId="15" fillId="0" borderId="0" xfId="0" applyFont="1" applyAlignment="1">
      <alignment horizontal="center"/>
    </xf>
    <xf numFmtId="0" fontId="62" fillId="0" borderId="0" xfId="0" applyFont="1" applyAlignment="1">
      <alignment horizontal="center"/>
    </xf>
    <xf numFmtId="3" fontId="15" fillId="0" borderId="0" xfId="0" applyNumberFormat="1" applyFont="1"/>
    <xf numFmtId="0" fontId="15" fillId="0" borderId="0" xfId="0" quotePrefix="1" applyNumberFormat="1" applyFont="1" applyFill="1" applyAlignment="1">
      <alignment horizontal="center"/>
    </xf>
    <xf numFmtId="0" fontId="62" fillId="0" borderId="0" xfId="0" quotePrefix="1" applyNumberFormat="1" applyFont="1" applyFill="1" applyAlignment="1">
      <alignment horizontal="center"/>
    </xf>
    <xf numFmtId="0" fontId="0" fillId="0" borderId="0" xfId="0" applyAlignment="1">
      <alignment vertical="top" wrapText="1"/>
    </xf>
    <xf numFmtId="0" fontId="2" fillId="0" borderId="0" xfId="0" applyFont="1" applyAlignment="1">
      <alignment horizontal="left" vertical="center" wrapText="1"/>
    </xf>
    <xf numFmtId="0" fontId="65" fillId="0" borderId="0" xfId="0" applyFont="1" applyAlignment="1">
      <alignment horizontal="justify"/>
    </xf>
    <xf numFmtId="0" fontId="65" fillId="0" borderId="0" xfId="0" applyFont="1" applyAlignment="1">
      <alignment horizontal="left" vertical="center" wrapText="1"/>
    </xf>
    <xf numFmtId="0" fontId="2" fillId="0" borderId="0" xfId="0" applyFont="1" applyAlignment="1">
      <alignment horizontal="justify"/>
    </xf>
    <xf numFmtId="0" fontId="63" fillId="0" borderId="0" xfId="0" applyFont="1" applyAlignment="1">
      <alignment horizontal="justify"/>
    </xf>
    <xf numFmtId="0" fontId="67" fillId="0" borderId="0" xfId="0" applyFont="1"/>
    <xf numFmtId="3" fontId="4" fillId="2" borderId="0" xfId="0" quotePrefix="1" applyNumberFormat="1" applyFont="1" applyFill="1" applyBorder="1" applyAlignment="1">
      <alignment horizontal="right" indent="1"/>
    </xf>
    <xf numFmtId="3" fontId="4" fillId="0" borderId="0" xfId="0" quotePrefix="1" applyNumberFormat="1" applyFont="1" applyFill="1" applyBorder="1" applyAlignment="1">
      <alignment horizontal="right" indent="1"/>
    </xf>
    <xf numFmtId="3" fontId="4" fillId="2" borderId="0" xfId="0" applyNumberFormat="1" applyFont="1" applyFill="1" applyAlignment="1">
      <alignment horizontal="right" indent="1"/>
    </xf>
    <xf numFmtId="3" fontId="46" fillId="2" borderId="0" xfId="0" applyNumberFormat="1" applyFont="1" applyFill="1" applyAlignment="1">
      <alignment horizontal="right" indent="1"/>
    </xf>
    <xf numFmtId="3" fontId="4" fillId="0" borderId="0" xfId="0" applyNumberFormat="1" applyFont="1" applyFill="1" applyAlignment="1">
      <alignment horizontal="right" indent="1"/>
    </xf>
    <xf numFmtId="3" fontId="46" fillId="0" borderId="0" xfId="0" applyNumberFormat="1" applyFont="1" applyFill="1" applyAlignment="1">
      <alignment horizontal="right" indent="1"/>
    </xf>
    <xf numFmtId="3" fontId="0" fillId="2" borderId="0" xfId="0" applyNumberFormat="1" applyFill="1" applyAlignment="1">
      <alignment horizontal="right" indent="1"/>
    </xf>
    <xf numFmtId="3" fontId="0" fillId="0" borderId="0" xfId="0" applyNumberFormat="1" applyAlignment="1">
      <alignment horizontal="right" indent="1"/>
    </xf>
    <xf numFmtId="3" fontId="46" fillId="0" borderId="0" xfId="0" applyNumberFormat="1" applyFont="1" applyAlignment="1">
      <alignment horizontal="right" indent="1"/>
    </xf>
    <xf numFmtId="3" fontId="4" fillId="0" borderId="0" xfId="0" applyNumberFormat="1" applyFont="1" applyAlignment="1">
      <alignment horizontal="right" indent="1"/>
    </xf>
    <xf numFmtId="3" fontId="2" fillId="2" borderId="0" xfId="0" quotePrefix="1" applyNumberFormat="1" applyFont="1" applyFill="1" applyAlignment="1">
      <alignment horizontal="right" indent="1"/>
    </xf>
    <xf numFmtId="3" fontId="2" fillId="0" borderId="0" xfId="0" quotePrefix="1" applyNumberFormat="1" applyFont="1" applyAlignment="1">
      <alignment horizontal="right" indent="1"/>
    </xf>
    <xf numFmtId="164" fontId="0" fillId="2" borderId="0" xfId="0" applyNumberFormat="1" applyFill="1" applyAlignment="1">
      <alignment horizontal="right" indent="1"/>
    </xf>
    <xf numFmtId="164" fontId="0" fillId="6" borderId="0" xfId="0" applyNumberFormat="1" applyFill="1" applyAlignment="1">
      <alignment horizontal="right" indent="1"/>
    </xf>
    <xf numFmtId="164" fontId="46" fillId="2" borderId="0" xfId="0" applyNumberFormat="1" applyFont="1" applyFill="1" applyAlignment="1">
      <alignment horizontal="right" indent="1"/>
    </xf>
    <xf numFmtId="164" fontId="4" fillId="2" borderId="0" xfId="0" applyNumberFormat="1" applyFont="1" applyFill="1" applyAlignment="1">
      <alignment horizontal="right" indent="1"/>
    </xf>
    <xf numFmtId="164" fontId="0" fillId="4" borderId="0" xfId="0" applyNumberFormat="1" applyFill="1" applyAlignment="1">
      <alignment horizontal="right" indent="1"/>
    </xf>
    <xf numFmtId="164" fontId="46" fillId="4" borderId="0" xfId="0" applyNumberFormat="1" applyFont="1" applyFill="1" applyAlignment="1">
      <alignment horizontal="right" indent="1"/>
    </xf>
    <xf numFmtId="164" fontId="4" fillId="4" borderId="0" xfId="0" applyNumberFormat="1" applyFont="1" applyFill="1" applyAlignment="1">
      <alignment horizontal="right" indent="1"/>
    </xf>
    <xf numFmtId="3" fontId="2" fillId="2" borderId="2" xfId="0" quotePrefix="1" applyNumberFormat="1" applyFont="1" applyFill="1" applyBorder="1" applyAlignment="1">
      <alignment horizontal="right" indent="1"/>
    </xf>
    <xf numFmtId="164" fontId="2" fillId="2" borderId="2" xfId="0" quotePrefix="1" applyNumberFormat="1" applyFont="1" applyFill="1" applyBorder="1" applyAlignment="1">
      <alignment horizontal="right" indent="1"/>
    </xf>
    <xf numFmtId="164" fontId="4" fillId="6" borderId="2" xfId="0" applyNumberFormat="1" applyFont="1" applyFill="1" applyBorder="1" applyAlignment="1">
      <alignment horizontal="right" indent="1"/>
    </xf>
    <xf numFmtId="3" fontId="4" fillId="6" borderId="2" xfId="0" applyNumberFormat="1" applyFont="1" applyFill="1" applyBorder="1" applyAlignment="1">
      <alignment horizontal="right" indent="1"/>
    </xf>
    <xf numFmtId="0" fontId="0" fillId="0" borderId="0" xfId="0" applyBorder="1" applyAlignment="1">
      <alignment horizontal="right" indent="1"/>
    </xf>
    <xf numFmtId="3" fontId="2" fillId="2" borderId="0" xfId="0" quotePrefix="1" applyNumberFormat="1" applyFont="1" applyFill="1" applyBorder="1" applyAlignment="1">
      <alignment horizontal="right" indent="1"/>
    </xf>
    <xf numFmtId="0" fontId="46" fillId="0" borderId="0" xfId="0" applyFont="1" applyBorder="1" applyAlignment="1">
      <alignment horizontal="right" indent="1"/>
    </xf>
    <xf numFmtId="0" fontId="4" fillId="0" borderId="0" xfId="0" applyFont="1" applyBorder="1" applyAlignment="1">
      <alignment horizontal="right" indent="1"/>
    </xf>
    <xf numFmtId="3" fontId="10" fillId="4" borderId="35" xfId="0" quotePrefix="1" applyNumberFormat="1" applyFont="1" applyFill="1" applyBorder="1" applyAlignment="1">
      <alignment horizontal="right" indent="1"/>
    </xf>
    <xf numFmtId="3" fontId="10" fillId="4" borderId="25" xfId="0" quotePrefix="1" applyNumberFormat="1" applyFont="1" applyFill="1" applyBorder="1" applyAlignment="1">
      <alignment horizontal="right" indent="1"/>
    </xf>
    <xf numFmtId="3" fontId="10" fillId="4" borderId="19" xfId="0" quotePrefix="1" applyNumberFormat="1" applyFont="1" applyFill="1" applyBorder="1" applyAlignment="1">
      <alignment horizontal="right" indent="1"/>
    </xf>
    <xf numFmtId="3" fontId="10" fillId="4" borderId="17" xfId="0" quotePrefix="1" applyNumberFormat="1" applyFont="1" applyFill="1" applyBorder="1" applyAlignment="1">
      <alignment horizontal="right" indent="1"/>
    </xf>
    <xf numFmtId="3" fontId="2" fillId="4" borderId="35" xfId="5" applyNumberFormat="1" applyFill="1" applyBorder="1" applyAlignment="1">
      <alignment horizontal="right" indent="1"/>
    </xf>
    <xf numFmtId="3" fontId="2" fillId="4" borderId="19" xfId="5" applyNumberFormat="1" applyFill="1" applyBorder="1" applyAlignment="1">
      <alignment horizontal="right" indent="1"/>
    </xf>
    <xf numFmtId="3" fontId="2" fillId="4" borderId="25" xfId="5" applyNumberFormat="1" applyFill="1" applyBorder="1" applyAlignment="1">
      <alignment horizontal="right" indent="1"/>
    </xf>
    <xf numFmtId="3" fontId="2" fillId="4" borderId="17" xfId="5" applyNumberFormat="1" applyFill="1" applyBorder="1" applyAlignment="1">
      <alignment horizontal="right" indent="1"/>
    </xf>
    <xf numFmtId="0" fontId="2" fillId="0" borderId="5" xfId="0" applyFont="1" applyBorder="1"/>
    <xf numFmtId="0" fontId="2" fillId="0" borderId="0" xfId="0" applyFont="1" applyAlignment="1">
      <alignment horizontal="left"/>
    </xf>
    <xf numFmtId="0" fontId="2" fillId="0" borderId="0" xfId="0" applyFont="1" applyAlignment="1">
      <alignment horizontal="left"/>
    </xf>
    <xf numFmtId="0" fontId="70" fillId="3" borderId="0" xfId="3" applyFont="1" applyFill="1" applyBorder="1" applyAlignment="1">
      <alignment horizontal="left"/>
    </xf>
    <xf numFmtId="0" fontId="70" fillId="3" borderId="7" xfId="3" applyFont="1" applyFill="1" applyBorder="1" applyAlignment="1">
      <alignment horizontal="left"/>
    </xf>
    <xf numFmtId="0" fontId="72" fillId="3" borderId="0" xfId="0" applyFont="1" applyFill="1" applyBorder="1"/>
    <xf numFmtId="0" fontId="72" fillId="3" borderId="0" xfId="0" applyFont="1" applyFill="1"/>
    <xf numFmtId="0" fontId="73" fillId="3" borderId="0" xfId="0" quotePrefix="1" applyFont="1" applyFill="1"/>
    <xf numFmtId="0" fontId="73" fillId="3" borderId="0" xfId="0" applyFont="1" applyFill="1"/>
    <xf numFmtId="0" fontId="70" fillId="3" borderId="0" xfId="3" applyFont="1" applyFill="1" applyBorder="1" applyAlignment="1">
      <alignment horizontal="left" vertical="top"/>
    </xf>
    <xf numFmtId="0" fontId="75" fillId="3" borderId="9" xfId="1" applyFont="1" applyFill="1" applyBorder="1" applyAlignment="1" applyProtection="1">
      <alignment vertical="top"/>
    </xf>
    <xf numFmtId="0" fontId="74" fillId="3" borderId="9" xfId="0" applyFont="1" applyFill="1" applyBorder="1" applyAlignment="1">
      <alignment horizontal="center" vertical="top"/>
    </xf>
    <xf numFmtId="0" fontId="75" fillId="3" borderId="0" xfId="1" applyFont="1" applyFill="1" applyBorder="1" applyAlignment="1" applyProtection="1">
      <alignment vertical="top"/>
    </xf>
    <xf numFmtId="0" fontId="74" fillId="3" borderId="0" xfId="0" applyFont="1" applyFill="1" applyBorder="1" applyAlignment="1">
      <alignment horizontal="center" vertical="top"/>
    </xf>
    <xf numFmtId="0" fontId="75" fillId="3" borderId="7" xfId="1" applyFont="1" applyFill="1" applyBorder="1" applyAlignment="1" applyProtection="1">
      <alignment vertical="top"/>
    </xf>
    <xf numFmtId="0" fontId="74" fillId="3" borderId="7" xfId="0" applyFont="1" applyFill="1" applyBorder="1" applyAlignment="1">
      <alignment horizontal="center" vertical="top"/>
    </xf>
    <xf numFmtId="0" fontId="76" fillId="3" borderId="0" xfId="0" applyFont="1" applyFill="1" applyAlignment="1">
      <alignment vertical="top"/>
    </xf>
    <xf numFmtId="0" fontId="74" fillId="3" borderId="0" xfId="0" applyFont="1" applyFill="1" applyAlignment="1">
      <alignment horizontal="center" vertical="top"/>
    </xf>
    <xf numFmtId="0" fontId="77" fillId="3" borderId="0" xfId="0" applyFont="1" applyFill="1" applyAlignment="1">
      <alignment vertical="top"/>
    </xf>
    <xf numFmtId="0" fontId="71" fillId="3" borderId="0" xfId="0" applyFont="1" applyFill="1" applyAlignment="1">
      <alignment horizontal="center" vertical="top"/>
    </xf>
    <xf numFmtId="0" fontId="76" fillId="3" borderId="0" xfId="0" applyFont="1" applyFill="1" applyAlignment="1">
      <alignment horizontal="center" vertical="top"/>
    </xf>
    <xf numFmtId="0" fontId="79" fillId="3" borderId="0" xfId="3" applyFont="1" applyFill="1" applyBorder="1" applyAlignment="1">
      <alignment horizontal="left" vertical="top"/>
    </xf>
    <xf numFmtId="0" fontId="79" fillId="3" borderId="0" xfId="0" applyFont="1" applyFill="1" applyAlignment="1">
      <alignment horizontal="left"/>
    </xf>
    <xf numFmtId="0" fontId="80" fillId="3" borderId="0" xfId="0" applyFont="1" applyFill="1"/>
    <xf numFmtId="0" fontId="81" fillId="3" borderId="0" xfId="0" applyFont="1" applyFill="1" applyAlignment="1">
      <alignment vertical="top"/>
    </xf>
    <xf numFmtId="0" fontId="82" fillId="3" borderId="0" xfId="3" applyFont="1" applyFill="1" applyBorder="1" applyAlignment="1">
      <alignment horizontal="right" vertical="top"/>
    </xf>
    <xf numFmtId="168" fontId="82" fillId="3" borderId="0" xfId="3" applyNumberFormat="1" applyFont="1" applyFill="1" applyBorder="1" applyAlignment="1">
      <alignment horizontal="left" vertical="top"/>
    </xf>
    <xf numFmtId="0" fontId="80" fillId="3" borderId="0" xfId="0" applyFont="1" applyFill="1" applyAlignment="1">
      <alignment horizontal="left"/>
    </xf>
    <xf numFmtId="0" fontId="84" fillId="3" borderId="0" xfId="3" applyFont="1" applyFill="1" applyBorder="1" applyAlignment="1">
      <alignment horizontal="left" vertical="top"/>
    </xf>
    <xf numFmtId="0" fontId="69" fillId="0" borderId="0" xfId="0" applyFont="1"/>
    <xf numFmtId="166" fontId="69" fillId="0" borderId="0" xfId="0" applyNumberFormat="1" applyFont="1" applyBorder="1" applyAlignment="1">
      <alignment horizontal="right" indent="1"/>
    </xf>
    <xf numFmtId="0" fontId="86" fillId="0" borderId="0" xfId="0" applyFont="1"/>
    <xf numFmtId="0" fontId="69" fillId="0" borderId="2" xfId="0" applyFont="1" applyBorder="1"/>
    <xf numFmtId="0" fontId="86" fillId="0" borderId="2" xfId="0" applyFont="1" applyBorder="1"/>
    <xf numFmtId="0" fontId="86" fillId="0" borderId="0" xfId="0" applyFont="1" applyBorder="1"/>
    <xf numFmtId="0" fontId="86" fillId="0" borderId="3" xfId="0" applyFont="1" applyBorder="1"/>
    <xf numFmtId="3" fontId="90" fillId="0" borderId="0" xfId="0" applyNumberFormat="1" applyFont="1" applyAlignment="1">
      <alignment horizontal="right" indent="1"/>
    </xf>
    <xf numFmtId="166" fontId="90" fillId="0" borderId="0" xfId="0" applyNumberFormat="1" applyFont="1" applyBorder="1" applyAlignment="1">
      <alignment horizontal="right" indent="1"/>
    </xf>
    <xf numFmtId="0" fontId="87" fillId="7" borderId="40" xfId="0" applyFont="1" applyFill="1" applyBorder="1"/>
    <xf numFmtId="0" fontId="88" fillId="0" borderId="0" xfId="0" applyFont="1"/>
    <xf numFmtId="0" fontId="88" fillId="7" borderId="0" xfId="0" applyFont="1" applyFill="1"/>
    <xf numFmtId="0" fontId="87" fillId="7" borderId="0" xfId="0" applyFont="1" applyFill="1"/>
    <xf numFmtId="0" fontId="69" fillId="0" borderId="0" xfId="0" applyFont="1" applyBorder="1"/>
    <xf numFmtId="0" fontId="6" fillId="0" borderId="34" xfId="0" applyFont="1" applyBorder="1" applyAlignment="1">
      <alignment horizontal="center"/>
    </xf>
    <xf numFmtId="0" fontId="6" fillId="0" borderId="18" xfId="0" applyFont="1" applyBorder="1" applyAlignment="1">
      <alignment horizontal="center"/>
    </xf>
    <xf numFmtId="0" fontId="6" fillId="0" borderId="24" xfId="0" applyFont="1" applyBorder="1" applyAlignment="1">
      <alignment horizontal="center"/>
    </xf>
    <xf numFmtId="0" fontId="6" fillId="0" borderId="35" xfId="0" applyFont="1" applyBorder="1" applyAlignment="1">
      <alignment horizontal="center"/>
    </xf>
    <xf numFmtId="0" fontId="6" fillId="0" borderId="19" xfId="0" applyFont="1" applyBorder="1" applyAlignment="1">
      <alignment horizontal="center"/>
    </xf>
    <xf numFmtId="0" fontId="6" fillId="0" borderId="25" xfId="0" applyFont="1" applyBorder="1" applyAlignment="1">
      <alignment horizontal="center"/>
    </xf>
    <xf numFmtId="3" fontId="6" fillId="0" borderId="36" xfId="0" applyNumberFormat="1" applyFont="1" applyBorder="1" applyAlignment="1">
      <alignment horizontal="center" vertical="center" wrapText="1"/>
    </xf>
    <xf numFmtId="0" fontId="6" fillId="0" borderId="20" xfId="0" applyFont="1" applyBorder="1" applyAlignment="1">
      <alignment horizontal="center" vertical="center"/>
    </xf>
    <xf numFmtId="0" fontId="6" fillId="0" borderId="41" xfId="0" applyFont="1" applyBorder="1" applyAlignment="1">
      <alignment horizontal="center" vertical="center"/>
    </xf>
    <xf numFmtId="3" fontId="2" fillId="0" borderId="0" xfId="0" quotePrefix="1" applyNumberFormat="1" applyFont="1" applyFill="1" applyBorder="1" applyAlignment="1">
      <alignment horizontal="right" indent="1"/>
    </xf>
    <xf numFmtId="0" fontId="2" fillId="2" borderId="0" xfId="0" applyFont="1" applyFill="1" applyBorder="1"/>
    <xf numFmtId="0" fontId="2" fillId="0" borderId="0" xfId="0" applyFont="1" applyBorder="1" applyAlignment="1">
      <alignment horizontal="left"/>
    </xf>
    <xf numFmtId="164" fontId="88" fillId="0" borderId="0" xfId="0" applyNumberFormat="1" applyFont="1" applyFill="1" applyBorder="1" applyAlignment="1">
      <alignment horizontal="right" indent="1"/>
    </xf>
    <xf numFmtId="164" fontId="90" fillId="0" borderId="0" xfId="0" applyNumberFormat="1" applyFont="1" applyFill="1" applyBorder="1" applyAlignment="1">
      <alignment horizontal="right" indent="1"/>
    </xf>
    <xf numFmtId="0" fontId="69" fillId="0" borderId="0" xfId="0" applyFont="1" applyFill="1"/>
    <xf numFmtId="0" fontId="86" fillId="0" borderId="1" xfId="0" applyFont="1" applyFill="1" applyBorder="1"/>
    <xf numFmtId="3" fontId="86" fillId="0" borderId="0" xfId="0" applyNumberFormat="1" applyFont="1" applyFill="1" applyAlignment="1">
      <alignment horizontal="right" indent="1"/>
    </xf>
    <xf numFmtId="3" fontId="89" fillId="0" borderId="0" xfId="0" applyNumberFormat="1" applyFont="1" applyFill="1" applyAlignment="1">
      <alignment horizontal="right" indent="1"/>
    </xf>
    <xf numFmtId="3" fontId="85" fillId="0" borderId="0" xfId="0" applyNumberFormat="1" applyFont="1" applyFill="1" applyAlignment="1">
      <alignment horizontal="right" indent="1"/>
    </xf>
    <xf numFmtId="0" fontId="86" fillId="10" borderId="3" xfId="0" applyFont="1" applyFill="1" applyBorder="1"/>
    <xf numFmtId="3" fontId="86" fillId="10" borderId="3" xfId="0" applyNumberFormat="1" applyFont="1" applyFill="1" applyBorder="1" applyAlignment="1">
      <alignment horizontal="right" indent="1"/>
    </xf>
    <xf numFmtId="3" fontId="89" fillId="10" borderId="3" xfId="0" applyNumberFormat="1" applyFont="1" applyFill="1" applyBorder="1" applyAlignment="1">
      <alignment horizontal="right" indent="1"/>
    </xf>
    <xf numFmtId="3" fontId="85" fillId="10" borderId="3" xfId="0" applyNumberFormat="1" applyFont="1" applyFill="1" applyBorder="1" applyAlignment="1">
      <alignment horizontal="right" indent="1"/>
    </xf>
    <xf numFmtId="0" fontId="92" fillId="0" borderId="0" xfId="0" applyFont="1" applyBorder="1"/>
    <xf numFmtId="3" fontId="86" fillId="0" borderId="0" xfId="0" applyNumberFormat="1" applyFont="1" applyBorder="1" applyAlignment="1">
      <alignment horizontal="right" indent="1"/>
    </xf>
    <xf numFmtId="3" fontId="89" fillId="0" borderId="0" xfId="0" applyNumberFormat="1" applyFont="1" applyBorder="1" applyAlignment="1">
      <alignment horizontal="right" indent="1"/>
    </xf>
    <xf numFmtId="3" fontId="85" fillId="0" borderId="0" xfId="0" applyNumberFormat="1" applyFont="1" applyBorder="1" applyAlignment="1">
      <alignment horizontal="right" indent="1"/>
    </xf>
    <xf numFmtId="0" fontId="69" fillId="2" borderId="0" xfId="0" applyFont="1" applyFill="1" applyBorder="1"/>
    <xf numFmtId="3" fontId="69" fillId="2" borderId="0" xfId="0" applyNumberFormat="1" applyFont="1" applyFill="1" applyAlignment="1">
      <alignment horizontal="right" indent="1"/>
    </xf>
    <xf numFmtId="3" fontId="90" fillId="2" borderId="0" xfId="0" applyNumberFormat="1" applyFont="1" applyFill="1" applyAlignment="1">
      <alignment horizontal="right" indent="1"/>
    </xf>
    <xf numFmtId="3" fontId="85" fillId="2" borderId="0" xfId="0" applyNumberFormat="1" applyFont="1" applyFill="1" applyAlignment="1">
      <alignment horizontal="right" indent="1"/>
    </xf>
    <xf numFmtId="0" fontId="69" fillId="0" borderId="0" xfId="0" applyFont="1" applyFill="1" applyBorder="1"/>
    <xf numFmtId="3" fontId="69" fillId="0" borderId="0" xfId="0" applyNumberFormat="1" applyFont="1" applyFill="1" applyAlignment="1">
      <alignment horizontal="right" indent="1"/>
    </xf>
    <xf numFmtId="3" fontId="90" fillId="0" borderId="0" xfId="0" applyNumberFormat="1" applyFont="1" applyFill="1" applyAlignment="1">
      <alignment horizontal="right" indent="1"/>
    </xf>
    <xf numFmtId="3" fontId="69" fillId="0" borderId="0" xfId="0" quotePrefix="1" applyNumberFormat="1" applyFont="1" applyFill="1" applyAlignment="1">
      <alignment horizontal="right" indent="1"/>
    </xf>
    <xf numFmtId="0" fontId="69" fillId="0" borderId="0" xfId="0" quotePrefix="1" applyFont="1" applyFill="1" applyBorder="1" applyAlignment="1"/>
    <xf numFmtId="3" fontId="7" fillId="0" borderId="0" xfId="0" applyNumberFormat="1" applyFont="1" applyFill="1" applyBorder="1"/>
    <xf numFmtId="3" fontId="16" fillId="0" borderId="0" xfId="0" applyNumberFormat="1" applyFont="1" applyBorder="1" applyAlignment="1">
      <alignment horizontal="center" vertical="center"/>
    </xf>
    <xf numFmtId="3" fontId="93" fillId="0" borderId="0" xfId="0" applyNumberFormat="1" applyFont="1" applyBorder="1" applyAlignment="1">
      <alignment horizontal="center" vertical="center"/>
    </xf>
    <xf numFmtId="0" fontId="16" fillId="0" borderId="0" xfId="0" applyFont="1" applyFill="1"/>
    <xf numFmtId="164" fontId="16" fillId="0" borderId="0" xfId="0" applyNumberFormat="1" applyFont="1"/>
    <xf numFmtId="0" fontId="16" fillId="0" borderId="0" xfId="0" applyFont="1" applyAlignment="1">
      <alignment horizontal="center"/>
    </xf>
    <xf numFmtId="0" fontId="94" fillId="0" borderId="0" xfId="0" applyFont="1" applyAlignment="1">
      <alignment horizontal="center"/>
    </xf>
    <xf numFmtId="164" fontId="69" fillId="0" borderId="0" xfId="0" applyNumberFormat="1" applyFont="1"/>
    <xf numFmtId="166" fontId="86" fillId="10" borderId="3" xfId="0" applyNumberFormat="1" applyFont="1" applyFill="1" applyBorder="1" applyAlignment="1">
      <alignment horizontal="right" indent="1"/>
    </xf>
    <xf numFmtId="166" fontId="85" fillId="10" borderId="3" xfId="0" applyNumberFormat="1" applyFont="1" applyFill="1" applyBorder="1" applyAlignment="1">
      <alignment horizontal="right" indent="1"/>
    </xf>
    <xf numFmtId="166" fontId="86" fillId="0" borderId="0" xfId="0" applyNumberFormat="1" applyFont="1" applyBorder="1" applyAlignment="1">
      <alignment horizontal="right" indent="1"/>
    </xf>
    <xf numFmtId="166" fontId="85" fillId="0" borderId="0" xfId="0" applyNumberFormat="1" applyFont="1" applyBorder="1" applyAlignment="1">
      <alignment horizontal="right" indent="1"/>
    </xf>
    <xf numFmtId="166" fontId="69" fillId="2" borderId="0" xfId="0" applyNumberFormat="1" applyFont="1" applyFill="1" applyAlignment="1">
      <alignment horizontal="right" indent="1"/>
    </xf>
    <xf numFmtId="166" fontId="85" fillId="2" borderId="0" xfId="0" applyNumberFormat="1" applyFont="1" applyFill="1" applyAlignment="1">
      <alignment horizontal="right" indent="1"/>
    </xf>
    <xf numFmtId="166" fontId="69" fillId="0" borderId="0" xfId="0" applyNumberFormat="1" applyFont="1" applyFill="1" applyAlignment="1">
      <alignment horizontal="right" indent="1"/>
    </xf>
    <xf numFmtId="166" fontId="85" fillId="0" borderId="0" xfId="0" applyNumberFormat="1" applyFont="1" applyFill="1" applyAlignment="1">
      <alignment horizontal="right" indent="1"/>
    </xf>
    <xf numFmtId="166" fontId="69" fillId="0" borderId="0" xfId="0" quotePrefix="1" applyNumberFormat="1" applyFont="1" applyFill="1" applyAlignment="1">
      <alignment horizontal="right" indent="1"/>
    </xf>
    <xf numFmtId="166" fontId="89" fillId="10" borderId="3" xfId="0" applyNumberFormat="1" applyFont="1" applyFill="1" applyBorder="1" applyAlignment="1">
      <alignment horizontal="right" indent="1"/>
    </xf>
    <xf numFmtId="166" fontId="89" fillId="0" borderId="0" xfId="0" applyNumberFormat="1" applyFont="1" applyBorder="1" applyAlignment="1">
      <alignment horizontal="right" indent="1"/>
    </xf>
    <xf numFmtId="166" fontId="90" fillId="2" borderId="0" xfId="0" applyNumberFormat="1" applyFont="1" applyFill="1" applyAlignment="1">
      <alignment horizontal="right" indent="1"/>
    </xf>
    <xf numFmtId="166" fontId="90" fillId="0" borderId="0" xfId="0" applyNumberFormat="1" applyFont="1" applyFill="1" applyAlignment="1">
      <alignment horizontal="right" indent="1"/>
    </xf>
    <xf numFmtId="166" fontId="86" fillId="0" borderId="0" xfId="0" applyNumberFormat="1" applyFont="1" applyFill="1" applyAlignment="1">
      <alignment horizontal="right" indent="1"/>
    </xf>
    <xf numFmtId="166" fontId="89" fillId="0" borderId="0" xfId="0" applyNumberFormat="1" applyFont="1" applyFill="1" applyAlignment="1">
      <alignment horizontal="right" indent="1"/>
    </xf>
    <xf numFmtId="0" fontId="86" fillId="2" borderId="1" xfId="0" applyFont="1" applyFill="1" applyBorder="1"/>
    <xf numFmtId="3" fontId="7" fillId="0" borderId="0" xfId="0" applyNumberFormat="1" applyFont="1" applyBorder="1" applyAlignment="1">
      <alignment horizontal="center" vertical="center"/>
    </xf>
    <xf numFmtId="3" fontId="59" fillId="0" borderId="0" xfId="0" applyNumberFormat="1" applyFont="1" applyBorder="1" applyAlignment="1">
      <alignment horizontal="center" vertical="center"/>
    </xf>
    <xf numFmtId="0" fontId="7" fillId="2" borderId="2" xfId="0" applyFont="1" applyFill="1" applyBorder="1"/>
    <xf numFmtId="0" fontId="7" fillId="0" borderId="0" xfId="0" applyFont="1" applyAlignment="1">
      <alignment horizontal="center"/>
    </xf>
    <xf numFmtId="0" fontId="21" fillId="0" borderId="0" xfId="0" applyFont="1" applyAlignment="1">
      <alignment horizontal="center"/>
    </xf>
    <xf numFmtId="0" fontId="7" fillId="2" borderId="0" xfId="0" quotePrefix="1" applyFont="1" applyFill="1" applyBorder="1" applyAlignment="1"/>
    <xf numFmtId="0" fontId="80" fillId="3" borderId="0" xfId="0" applyFont="1" applyFill="1" applyAlignment="1">
      <alignment horizontal="center"/>
    </xf>
    <xf numFmtId="0" fontId="80" fillId="3" borderId="42" xfId="0" applyFont="1" applyFill="1" applyBorder="1" applyAlignment="1">
      <alignment horizontal="center" vertical="top"/>
    </xf>
    <xf numFmtId="0" fontId="80" fillId="3" borderId="43" xfId="0" applyFont="1" applyFill="1" applyBorder="1" applyAlignment="1">
      <alignment horizontal="center" vertical="top"/>
    </xf>
    <xf numFmtId="0" fontId="80" fillId="3" borderId="44" xfId="0" applyFont="1" applyFill="1" applyBorder="1" applyAlignment="1">
      <alignment horizontal="center" vertical="top"/>
    </xf>
    <xf numFmtId="0" fontId="0" fillId="0" borderId="0" xfId="0" applyAlignment="1">
      <alignment vertical="center"/>
    </xf>
    <xf numFmtId="0" fontId="82" fillId="3" borderId="0" xfId="3" applyFont="1" applyFill="1" applyBorder="1" applyAlignment="1">
      <alignment horizontal="left" vertical="top"/>
    </xf>
    <xf numFmtId="0" fontId="69" fillId="0" borderId="0" xfId="0" quotePrefix="1" applyFont="1"/>
    <xf numFmtId="3" fontId="2" fillId="0" borderId="0" xfId="0" applyNumberFormat="1" applyFont="1"/>
    <xf numFmtId="3" fontId="2" fillId="2" borderId="0" xfId="0" applyNumberFormat="1" applyFont="1" applyFill="1" applyBorder="1" applyAlignment="1">
      <alignment horizontal="right" indent="1"/>
    </xf>
    <xf numFmtId="0" fontId="2" fillId="6" borderId="2" xfId="0" applyFont="1" applyFill="1" applyBorder="1"/>
    <xf numFmtId="3" fontId="0" fillId="6" borderId="2" xfId="0" applyNumberFormat="1" applyFill="1" applyBorder="1" applyAlignment="1">
      <alignment horizontal="right" indent="1"/>
    </xf>
    <xf numFmtId="3" fontId="46" fillId="6" borderId="2" xfId="0" applyNumberFormat="1" applyFont="1" applyFill="1" applyBorder="1" applyAlignment="1">
      <alignment horizontal="right" indent="1"/>
    </xf>
    <xf numFmtId="3" fontId="6" fillId="0" borderId="0" xfId="0" applyNumberFormat="1" applyFont="1" applyFill="1" applyBorder="1" applyAlignment="1">
      <alignment horizontal="right" indent="1"/>
    </xf>
    <xf numFmtId="3" fontId="45" fillId="0" borderId="0" xfId="0" applyNumberFormat="1" applyFont="1" applyFill="1" applyBorder="1" applyAlignment="1">
      <alignment horizontal="right" indent="1"/>
    </xf>
    <xf numFmtId="3" fontId="4" fillId="0" borderId="0" xfId="0" applyNumberFormat="1" applyFont="1" applyFill="1" applyBorder="1" applyAlignment="1">
      <alignment horizontal="right" indent="1"/>
    </xf>
    <xf numFmtId="0" fontId="0" fillId="0" borderId="2" xfId="0" applyBorder="1" applyAlignment="1">
      <alignment horizontal="right" indent="1"/>
    </xf>
    <xf numFmtId="0" fontId="46" fillId="0" borderId="2" xfId="0" applyFont="1" applyBorder="1" applyAlignment="1">
      <alignment horizontal="right" indent="1"/>
    </xf>
    <xf numFmtId="0" fontId="4" fillId="0" borderId="2" xfId="0" applyFont="1" applyBorder="1" applyAlignment="1">
      <alignment horizontal="right" indent="1"/>
    </xf>
    <xf numFmtId="164" fontId="0" fillId="6" borderId="2" xfId="0" applyNumberFormat="1" applyFill="1" applyBorder="1" applyAlignment="1">
      <alignment horizontal="right" indent="1"/>
    </xf>
    <xf numFmtId="164" fontId="46" fillId="6" borderId="2" xfId="0" applyNumberFormat="1" applyFont="1" applyFill="1" applyBorder="1" applyAlignment="1">
      <alignment horizontal="right" indent="1"/>
    </xf>
    <xf numFmtId="0" fontId="0" fillId="0" borderId="0" xfId="0" applyProtection="1">
      <protection locked="0"/>
    </xf>
    <xf numFmtId="0" fontId="69" fillId="0" borderId="0" xfId="0" applyFont="1" applyProtection="1">
      <protection locked="0"/>
    </xf>
    <xf numFmtId="0" fontId="0" fillId="4" borderId="0" xfId="0" applyFill="1" applyProtection="1">
      <protection locked="0"/>
    </xf>
    <xf numFmtId="164" fontId="87" fillId="7" borderId="40" xfId="0" applyNumberFormat="1" applyFont="1" applyFill="1" applyBorder="1" applyAlignment="1" applyProtection="1">
      <alignment horizontal="right" indent="1"/>
      <protection locked="0"/>
    </xf>
    <xf numFmtId="164" fontId="88" fillId="0" borderId="0" xfId="0" applyNumberFormat="1" applyFont="1" applyAlignment="1" applyProtection="1">
      <alignment horizontal="right" indent="1"/>
      <protection locked="0"/>
    </xf>
    <xf numFmtId="164" fontId="88" fillId="7" borderId="0" xfId="0" applyNumberFormat="1" applyFont="1" applyFill="1" applyAlignment="1" applyProtection="1">
      <alignment horizontal="right" indent="1"/>
      <protection locked="0"/>
    </xf>
    <xf numFmtId="164" fontId="88" fillId="0" borderId="2" xfId="0" applyNumberFormat="1" applyFont="1" applyBorder="1" applyAlignment="1" applyProtection="1">
      <alignment horizontal="right" indent="1"/>
      <protection locked="0"/>
    </xf>
    <xf numFmtId="164" fontId="87" fillId="7" borderId="0" xfId="0" applyNumberFormat="1" applyFont="1" applyFill="1" applyAlignment="1" applyProtection="1">
      <alignment horizontal="right" indent="1"/>
      <protection locked="0"/>
    </xf>
    <xf numFmtId="0" fontId="88" fillId="4" borderId="2" xfId="0" applyFont="1" applyFill="1" applyBorder="1" applyAlignment="1" applyProtection="1">
      <alignment horizontal="right" indent="1"/>
      <protection locked="0"/>
    </xf>
    <xf numFmtId="164" fontId="87" fillId="0" borderId="0" xfId="0" applyNumberFormat="1" applyFont="1" applyAlignment="1" applyProtection="1">
      <alignment horizontal="right" indent="1"/>
      <protection locked="0"/>
    </xf>
    <xf numFmtId="164" fontId="88" fillId="8" borderId="0" xfId="0" applyNumberFormat="1" applyFont="1" applyFill="1" applyAlignment="1" applyProtection="1">
      <alignment horizontal="right" indent="1"/>
      <protection locked="0"/>
    </xf>
    <xf numFmtId="164" fontId="88" fillId="8" borderId="2" xfId="0" applyNumberFormat="1" applyFont="1" applyFill="1" applyBorder="1" applyAlignment="1" applyProtection="1">
      <alignment horizontal="right" indent="1"/>
      <protection locked="0"/>
    </xf>
    <xf numFmtId="164" fontId="88" fillId="8" borderId="0" xfId="0" applyNumberFormat="1" applyFont="1" applyFill="1" applyBorder="1" applyAlignment="1" applyProtection="1">
      <alignment horizontal="right" indent="1"/>
      <protection locked="0"/>
    </xf>
    <xf numFmtId="0" fontId="9" fillId="0" borderId="0" xfId="0" applyFont="1" applyProtection="1">
      <protection locked="0"/>
    </xf>
    <xf numFmtId="0" fontId="12" fillId="0" borderId="0" xfId="0" applyFont="1" applyAlignment="1" applyProtection="1">
      <alignment horizontal="right"/>
      <protection locked="0"/>
    </xf>
    <xf numFmtId="0" fontId="6" fillId="0" borderId="4" xfId="0" applyFont="1" applyBorder="1" applyProtection="1">
      <protection locked="0"/>
    </xf>
    <xf numFmtId="0" fontId="6" fillId="0" borderId="0" xfId="0" applyFont="1" applyBorder="1" applyProtection="1">
      <protection locked="0"/>
    </xf>
    <xf numFmtId="0" fontId="13" fillId="0" borderId="5" xfId="0" applyFont="1" applyBorder="1" applyProtection="1">
      <protection locked="0"/>
    </xf>
    <xf numFmtId="0" fontId="6" fillId="0" borderId="0" xfId="0" applyFont="1" applyProtection="1">
      <protection locked="0"/>
    </xf>
    <xf numFmtId="164" fontId="90" fillId="0" borderId="0" xfId="0" applyNumberFormat="1" applyFont="1" applyAlignment="1" applyProtection="1">
      <alignment horizontal="right" indent="1"/>
      <protection locked="0"/>
    </xf>
    <xf numFmtId="0" fontId="0" fillId="0" borderId="0" xfId="0" applyBorder="1" applyProtection="1">
      <protection locked="0"/>
    </xf>
    <xf numFmtId="0" fontId="7" fillId="0" borderId="0" xfId="0" applyFont="1" applyProtection="1">
      <protection locked="0"/>
    </xf>
    <xf numFmtId="0" fontId="7" fillId="0" borderId="0" xfId="6" applyFont="1" applyFill="1" applyProtection="1">
      <protection locked="0"/>
    </xf>
    <xf numFmtId="0" fontId="8" fillId="0" borderId="0" xfId="0" applyFont="1" applyAlignment="1" applyProtection="1">
      <alignment horizontal="right"/>
      <protection locked="0"/>
    </xf>
    <xf numFmtId="0" fontId="5" fillId="4" borderId="0" xfId="4" applyFont="1" applyFill="1" applyBorder="1" applyAlignment="1" applyProtection="1">
      <alignment horizontal="center"/>
      <protection locked="0"/>
    </xf>
    <xf numFmtId="0" fontId="87" fillId="7" borderId="40" xfId="0" applyFont="1" applyFill="1" applyBorder="1" applyProtection="1">
      <protection locked="0"/>
    </xf>
    <xf numFmtId="164" fontId="89" fillId="7" borderId="40" xfId="0" applyNumberFormat="1" applyFont="1" applyFill="1" applyBorder="1" applyAlignment="1" applyProtection="1">
      <alignment horizontal="right" indent="1"/>
      <protection locked="0"/>
    </xf>
    <xf numFmtId="0" fontId="88" fillId="0" borderId="0" xfId="0" applyFont="1" applyProtection="1">
      <protection locked="0"/>
    </xf>
    <xf numFmtId="164" fontId="0" fillId="0" borderId="0" xfId="0" applyNumberFormat="1" applyProtection="1">
      <protection locked="0"/>
    </xf>
    <xf numFmtId="0" fontId="88" fillId="7" borderId="0" xfId="0" applyFont="1" applyFill="1" applyProtection="1">
      <protection locked="0"/>
    </xf>
    <xf numFmtId="164" fontId="90" fillId="7" borderId="0" xfId="0" applyNumberFormat="1" applyFont="1" applyFill="1" applyAlignment="1" applyProtection="1">
      <alignment horizontal="right" indent="1"/>
      <protection locked="0"/>
    </xf>
    <xf numFmtId="0" fontId="88" fillId="0" borderId="2" xfId="0" applyFont="1" applyBorder="1" applyProtection="1">
      <protection locked="0"/>
    </xf>
    <xf numFmtId="164" fontId="90" fillId="0" borderId="2" xfId="0" applyNumberFormat="1" applyFont="1" applyBorder="1" applyAlignment="1" applyProtection="1">
      <alignment horizontal="right" indent="1"/>
      <protection locked="0"/>
    </xf>
    <xf numFmtId="0" fontId="87" fillId="7" borderId="0" xfId="0" applyFont="1" applyFill="1" applyProtection="1">
      <protection locked="0"/>
    </xf>
    <xf numFmtId="164" fontId="89" fillId="7" borderId="0" xfId="0" applyNumberFormat="1" applyFont="1" applyFill="1" applyAlignment="1" applyProtection="1">
      <alignment horizontal="right" indent="1"/>
      <protection locked="0"/>
    </xf>
    <xf numFmtId="0" fontId="85" fillId="4" borderId="2" xfId="4" applyFont="1" applyFill="1" applyBorder="1" applyAlignment="1" applyProtection="1">
      <alignment horizontal="center"/>
      <protection locked="0"/>
    </xf>
    <xf numFmtId="0" fontId="90" fillId="4" borderId="2" xfId="0" applyFont="1" applyFill="1" applyBorder="1" applyAlignment="1" applyProtection="1">
      <alignment horizontal="right" indent="1"/>
      <protection locked="0"/>
    </xf>
    <xf numFmtId="0" fontId="87" fillId="0" borderId="0" xfId="0" applyFont="1" applyProtection="1">
      <protection locked="0"/>
    </xf>
    <xf numFmtId="164" fontId="89" fillId="0" borderId="0" xfId="0" applyNumberFormat="1" applyFont="1" applyAlignment="1" applyProtection="1">
      <alignment horizontal="right" indent="1"/>
      <protection locked="0"/>
    </xf>
    <xf numFmtId="0" fontId="88" fillId="8" borderId="0" xfId="0" applyFont="1" applyFill="1" applyProtection="1">
      <protection locked="0"/>
    </xf>
    <xf numFmtId="164" fontId="90" fillId="8" borderId="0" xfId="0" applyNumberFormat="1" applyFont="1" applyFill="1" applyAlignment="1" applyProtection="1">
      <alignment horizontal="right" indent="1"/>
      <protection locked="0"/>
    </xf>
    <xf numFmtId="0" fontId="88" fillId="8" borderId="2" xfId="0" applyFont="1" applyFill="1" applyBorder="1" applyProtection="1">
      <protection locked="0"/>
    </xf>
    <xf numFmtId="164" fontId="90" fillId="8" borderId="2" xfId="0" applyNumberFormat="1" applyFont="1" applyFill="1" applyBorder="1" applyAlignment="1" applyProtection="1">
      <alignment horizontal="right" indent="1"/>
      <protection locked="0"/>
    </xf>
    <xf numFmtId="0" fontId="88" fillId="8" borderId="0" xfId="0" applyFont="1" applyFill="1" applyBorder="1" applyProtection="1">
      <protection locked="0"/>
    </xf>
    <xf numFmtId="164" fontId="90" fillId="8" borderId="0" xfId="0" applyNumberFormat="1" applyFont="1" applyFill="1" applyBorder="1" applyAlignment="1" applyProtection="1">
      <alignment horizontal="right" indent="1"/>
      <protection locked="0"/>
    </xf>
    <xf numFmtId="0" fontId="49" fillId="0" borderId="0" xfId="0" applyFont="1" applyAlignment="1" applyProtection="1">
      <alignment horizontal="justify" wrapText="1"/>
      <protection locked="0"/>
    </xf>
    <xf numFmtId="0" fontId="3" fillId="0" borderId="0" xfId="0" applyFont="1" applyAlignment="1" applyProtection="1">
      <alignment horizontal="justify" wrapText="1"/>
      <protection locked="0"/>
    </xf>
    <xf numFmtId="0" fontId="48" fillId="0" borderId="0" xfId="0" applyFont="1" applyAlignment="1" applyProtection="1">
      <alignment horizontal="justify" wrapText="1"/>
      <protection locked="0"/>
    </xf>
    <xf numFmtId="0" fontId="0" fillId="0" borderId="0" xfId="0" applyAlignment="1" applyProtection="1">
      <alignment horizontal="justify" wrapText="1"/>
      <protection locked="0"/>
    </xf>
    <xf numFmtId="0" fontId="50" fillId="0" borderId="0" xfId="0" applyFont="1" applyAlignment="1" applyProtection="1">
      <alignment horizontal="justify" wrapText="1"/>
      <protection locked="0"/>
    </xf>
    <xf numFmtId="0" fontId="50" fillId="0" borderId="0" xfId="0" applyFont="1" applyAlignment="1" applyProtection="1">
      <alignment horizontal="left" wrapText="1"/>
      <protection locked="0"/>
    </xf>
    <xf numFmtId="3" fontId="87" fillId="7" borderId="40" xfId="0" applyNumberFormat="1" applyFont="1" applyFill="1" applyBorder="1" applyAlignment="1">
      <alignment horizontal="right" indent="1"/>
    </xf>
    <xf numFmtId="3" fontId="89" fillId="7" borderId="40" xfId="0" applyNumberFormat="1" applyFont="1" applyFill="1" applyBorder="1" applyAlignment="1">
      <alignment horizontal="right" indent="1"/>
    </xf>
    <xf numFmtId="3" fontId="88" fillId="0" borderId="0" xfId="0" applyNumberFormat="1" applyFont="1" applyAlignment="1">
      <alignment horizontal="right" indent="1"/>
    </xf>
    <xf numFmtId="3" fontId="88" fillId="7" borderId="0" xfId="0" applyNumberFormat="1" applyFont="1" applyFill="1" applyAlignment="1">
      <alignment horizontal="right" indent="1"/>
    </xf>
    <xf numFmtId="3" fontId="90" fillId="7" borderId="0" xfId="0" applyNumberFormat="1" applyFont="1" applyFill="1" applyAlignment="1">
      <alignment horizontal="right" indent="1"/>
    </xf>
    <xf numFmtId="3" fontId="87" fillId="7" borderId="0" xfId="0" applyNumberFormat="1" applyFont="1" applyFill="1" applyAlignment="1">
      <alignment horizontal="right" indent="1"/>
    </xf>
    <xf numFmtId="3" fontId="89" fillId="7" borderId="0" xfId="0" applyNumberFormat="1" applyFont="1" applyFill="1" applyAlignment="1">
      <alignment horizontal="right" indent="1"/>
    </xf>
    <xf numFmtId="0" fontId="96" fillId="7" borderId="0" xfId="0" applyFont="1" applyFill="1"/>
    <xf numFmtId="0" fontId="97" fillId="0" borderId="0" xfId="0" applyFont="1"/>
    <xf numFmtId="0" fontId="97" fillId="7" borderId="0" xfId="0" applyFont="1" applyFill="1"/>
    <xf numFmtId="0" fontId="97" fillId="7" borderId="0" xfId="0" applyFont="1" applyFill="1" applyBorder="1"/>
    <xf numFmtId="0" fontId="97" fillId="0" borderId="0" xfId="0" applyFont="1" applyBorder="1"/>
    <xf numFmtId="0" fontId="2" fillId="0" borderId="4" xfId="0" applyFont="1" applyBorder="1" applyAlignment="1" applyProtection="1">
      <alignment horizontal="center"/>
      <protection locked="0"/>
    </xf>
    <xf numFmtId="3" fontId="2" fillId="0" borderId="4" xfId="0" applyNumberFormat="1" applyFont="1" applyBorder="1" applyAlignment="1" applyProtection="1">
      <alignment horizontal="center"/>
      <protection locked="0"/>
    </xf>
    <xf numFmtId="0" fontId="4" fillId="0" borderId="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2" fillId="0" borderId="0" xfId="0" applyFont="1" applyAlignment="1">
      <alignment horizontal="left"/>
    </xf>
    <xf numFmtId="3" fontId="97" fillId="0" borderId="0" xfId="0" applyNumberFormat="1" applyFont="1" applyAlignment="1">
      <alignment horizontal="right" indent="1"/>
    </xf>
    <xf numFmtId="3" fontId="97" fillId="7" borderId="0" xfId="0" applyNumberFormat="1" applyFont="1" applyFill="1" applyAlignment="1">
      <alignment horizontal="right" indent="1"/>
    </xf>
    <xf numFmtId="3" fontId="46" fillId="7" borderId="0" xfId="0" applyNumberFormat="1" applyFont="1" applyFill="1" applyAlignment="1">
      <alignment horizontal="right" indent="1"/>
    </xf>
    <xf numFmtId="0" fontId="97" fillId="7" borderId="0" xfId="0" quotePrefix="1" applyFont="1" applyFill="1"/>
    <xf numFmtId="3" fontId="97" fillId="0" borderId="0" xfId="0" applyNumberFormat="1" applyFont="1" applyBorder="1" applyAlignment="1">
      <alignment horizontal="right" indent="1"/>
    </xf>
    <xf numFmtId="3" fontId="46" fillId="0" borderId="0" xfId="0" applyNumberFormat="1" applyFont="1" applyBorder="1" applyAlignment="1">
      <alignment horizontal="right" indent="1"/>
    </xf>
    <xf numFmtId="3" fontId="97" fillId="7" borderId="0" xfId="0" applyNumberFormat="1" applyFont="1" applyFill="1" applyBorder="1" applyAlignment="1">
      <alignment horizontal="right" indent="1"/>
    </xf>
    <xf numFmtId="3" fontId="46" fillId="7" borderId="0" xfId="0" applyNumberFormat="1" applyFont="1" applyFill="1" applyBorder="1" applyAlignment="1">
      <alignment horizontal="right" indent="1"/>
    </xf>
    <xf numFmtId="0" fontId="96" fillId="7" borderId="40" xfId="0" applyFont="1" applyFill="1" applyBorder="1"/>
    <xf numFmtId="3" fontId="96" fillId="7" borderId="40" xfId="0" applyNumberFormat="1" applyFont="1" applyFill="1" applyBorder="1" applyAlignment="1">
      <alignment horizontal="right" indent="1"/>
    </xf>
    <xf numFmtId="3" fontId="45" fillId="7" borderId="40" xfId="0" applyNumberFormat="1" applyFont="1" applyFill="1" applyBorder="1" applyAlignment="1">
      <alignment horizontal="right" indent="1"/>
    </xf>
    <xf numFmtId="3" fontId="96" fillId="7" borderId="0" xfId="0" applyNumberFormat="1" applyFont="1" applyFill="1" applyAlignment="1">
      <alignment horizontal="right" indent="1"/>
    </xf>
    <xf numFmtId="3" fontId="45" fillId="7" borderId="0" xfId="0" applyNumberFormat="1" applyFont="1" applyFill="1" applyAlignment="1">
      <alignment horizontal="right" indent="1"/>
    </xf>
    <xf numFmtId="0" fontId="96" fillId="0" borderId="0" xfId="0" applyFont="1"/>
    <xf numFmtId="3" fontId="96" fillId="0" borderId="0" xfId="0" applyNumberFormat="1" applyFont="1" applyAlignment="1">
      <alignment horizontal="right" indent="1"/>
    </xf>
    <xf numFmtId="3" fontId="45" fillId="0" borderId="0" xfId="0" applyNumberFormat="1" applyFont="1" applyAlignment="1">
      <alignment horizontal="right" indent="1"/>
    </xf>
    <xf numFmtId="0" fontId="96" fillId="7" borderId="0" xfId="0" applyFont="1" applyFill="1" applyBorder="1"/>
    <xf numFmtId="3" fontId="96" fillId="7" borderId="0" xfId="0" applyNumberFormat="1" applyFont="1" applyFill="1" applyBorder="1" applyAlignment="1">
      <alignment horizontal="right" indent="1"/>
    </xf>
    <xf numFmtId="3" fontId="45" fillId="7" borderId="0" xfId="0" applyNumberFormat="1" applyFont="1" applyFill="1" applyBorder="1" applyAlignment="1">
      <alignment horizontal="right" indent="1"/>
    </xf>
    <xf numFmtId="0" fontId="96" fillId="0" borderId="0" xfId="0" applyFont="1" applyBorder="1"/>
    <xf numFmtId="3" fontId="96" fillId="0" borderId="0" xfId="0" applyNumberFormat="1" applyFont="1" applyBorder="1" applyAlignment="1">
      <alignment horizontal="right" indent="1"/>
    </xf>
    <xf numFmtId="3" fontId="45" fillId="0" borderId="0" xfId="0" applyNumberFormat="1" applyFont="1" applyBorder="1" applyAlignment="1">
      <alignment horizontal="right" indent="1"/>
    </xf>
    <xf numFmtId="0" fontId="96" fillId="7" borderId="3" xfId="0" applyFont="1" applyFill="1" applyBorder="1"/>
    <xf numFmtId="3" fontId="96" fillId="7" borderId="3" xfId="0" applyNumberFormat="1" applyFont="1" applyFill="1" applyBorder="1" applyAlignment="1">
      <alignment horizontal="right" indent="1"/>
    </xf>
    <xf numFmtId="3" fontId="0" fillId="0" borderId="0" xfId="0" applyNumberFormat="1" applyProtection="1">
      <protection locked="0"/>
    </xf>
    <xf numFmtId="166" fontId="7" fillId="0" borderId="0" xfId="0" applyNumberFormat="1" applyFont="1"/>
    <xf numFmtId="164" fontId="96" fillId="7" borderId="40" xfId="0" applyNumberFormat="1" applyFont="1" applyFill="1" applyBorder="1" applyAlignment="1">
      <alignment horizontal="right" indent="1"/>
    </xf>
    <xf numFmtId="164" fontId="45" fillId="7" borderId="40" xfId="0" applyNumberFormat="1" applyFont="1" applyFill="1" applyBorder="1" applyAlignment="1">
      <alignment horizontal="right" indent="1"/>
    </xf>
    <xf numFmtId="164" fontId="97" fillId="0" borderId="0" xfId="0" applyNumberFormat="1" applyFont="1" applyAlignment="1">
      <alignment horizontal="right" indent="1"/>
    </xf>
    <xf numFmtId="164" fontId="46" fillId="0" borderId="0" xfId="0" applyNumberFormat="1" applyFont="1" applyAlignment="1">
      <alignment horizontal="right" indent="1"/>
    </xf>
    <xf numFmtId="164" fontId="97" fillId="7" borderId="0" xfId="0" applyNumberFormat="1" applyFont="1" applyFill="1" applyAlignment="1">
      <alignment horizontal="right" indent="1"/>
    </xf>
    <xf numFmtId="164" fontId="46" fillId="7" borderId="0" xfId="0" applyNumberFormat="1" applyFont="1" applyFill="1" applyAlignment="1">
      <alignment horizontal="right" indent="1"/>
    </xf>
    <xf numFmtId="164" fontId="96" fillId="7" borderId="0" xfId="0" applyNumberFormat="1" applyFont="1" applyFill="1" applyAlignment="1">
      <alignment horizontal="right" indent="1"/>
    </xf>
    <xf numFmtId="164" fontId="45" fillId="7" borderId="0" xfId="0" applyNumberFormat="1" applyFont="1" applyFill="1" applyAlignment="1">
      <alignment horizontal="right" indent="1"/>
    </xf>
    <xf numFmtId="164" fontId="96" fillId="0" borderId="0" xfId="0" applyNumberFormat="1" applyFont="1" applyAlignment="1">
      <alignment horizontal="right" indent="1"/>
    </xf>
    <xf numFmtId="164" fontId="45" fillId="0" borderId="0" xfId="0" applyNumberFormat="1" applyFont="1" applyAlignment="1">
      <alignment horizontal="right" indent="1"/>
    </xf>
    <xf numFmtId="164" fontId="97" fillId="0" borderId="0" xfId="0" applyNumberFormat="1" applyFont="1" applyBorder="1" applyAlignment="1">
      <alignment horizontal="right" indent="1"/>
    </xf>
    <xf numFmtId="164" fontId="46" fillId="0" borderId="0" xfId="0" applyNumberFormat="1" applyFont="1" applyBorder="1" applyAlignment="1">
      <alignment horizontal="right" indent="1"/>
    </xf>
    <xf numFmtId="164" fontId="96" fillId="0" borderId="0" xfId="0" applyNumberFormat="1" applyFont="1" applyBorder="1" applyAlignment="1">
      <alignment horizontal="right" indent="1"/>
    </xf>
    <xf numFmtId="164" fontId="45" fillId="0" borderId="0" xfId="0" applyNumberFormat="1" applyFont="1" applyBorder="1" applyAlignment="1">
      <alignment horizontal="right" indent="1"/>
    </xf>
    <xf numFmtId="164" fontId="97" fillId="7" borderId="0" xfId="0" applyNumberFormat="1" applyFont="1" applyFill="1" applyBorder="1" applyAlignment="1">
      <alignment horizontal="right" indent="1"/>
    </xf>
    <xf numFmtId="164" fontId="46" fillId="7" borderId="0" xfId="0" applyNumberFormat="1" applyFont="1" applyFill="1" applyBorder="1" applyAlignment="1">
      <alignment horizontal="right" indent="1"/>
    </xf>
    <xf numFmtId="164" fontId="96" fillId="7" borderId="0" xfId="0" applyNumberFormat="1" applyFont="1" applyFill="1" applyBorder="1" applyAlignment="1">
      <alignment horizontal="right" indent="1"/>
    </xf>
    <xf numFmtId="164" fontId="45" fillId="7" borderId="0" xfId="0" applyNumberFormat="1" applyFont="1" applyFill="1" applyBorder="1" applyAlignment="1">
      <alignment horizontal="right" indent="1"/>
    </xf>
    <xf numFmtId="164" fontId="96" fillId="7" borderId="3" xfId="0" applyNumberFormat="1" applyFont="1" applyFill="1" applyBorder="1" applyAlignment="1">
      <alignment horizontal="right" indent="1"/>
    </xf>
    <xf numFmtId="3" fontId="96" fillId="0" borderId="0" xfId="0" applyNumberFormat="1" applyFont="1" applyFill="1" applyBorder="1" applyAlignment="1">
      <alignment horizontal="right" indent="1"/>
    </xf>
    <xf numFmtId="0" fontId="97" fillId="0" borderId="0" xfId="0" applyFont="1" applyFill="1" applyBorder="1"/>
    <xf numFmtId="3" fontId="0" fillId="0" borderId="0" xfId="0" applyNumberFormat="1"/>
    <xf numFmtId="0" fontId="96" fillId="12" borderId="3" xfId="0" applyFont="1" applyFill="1" applyBorder="1"/>
    <xf numFmtId="3" fontId="96" fillId="12" borderId="3" xfId="0" applyNumberFormat="1" applyFont="1" applyFill="1" applyBorder="1" applyAlignment="1">
      <alignment horizontal="right" indent="1"/>
    </xf>
    <xf numFmtId="3" fontId="97" fillId="9" borderId="0" xfId="0" applyNumberFormat="1" applyFont="1" applyFill="1" applyAlignment="1">
      <alignment horizontal="right" indent="1"/>
    </xf>
    <xf numFmtId="164" fontId="96" fillId="12" borderId="3" xfId="0" applyNumberFormat="1" applyFont="1" applyFill="1" applyBorder="1" applyAlignment="1">
      <alignment horizontal="right" indent="1"/>
    </xf>
    <xf numFmtId="3" fontId="97" fillId="0" borderId="0" xfId="0" applyNumberFormat="1" applyFont="1" applyFill="1" applyBorder="1" applyAlignment="1">
      <alignment horizontal="right" indent="1"/>
    </xf>
    <xf numFmtId="3" fontId="46" fillId="0" borderId="0" xfId="0" applyNumberFormat="1" applyFont="1" applyFill="1" applyBorder="1" applyAlignment="1">
      <alignment horizontal="right" indent="1"/>
    </xf>
    <xf numFmtId="164" fontId="97" fillId="0" borderId="0" xfId="0" applyNumberFormat="1" applyFont="1" applyFill="1" applyBorder="1" applyAlignment="1">
      <alignment horizontal="right" indent="1"/>
    </xf>
    <xf numFmtId="164" fontId="46" fillId="0" borderId="0" xfId="0" applyNumberFormat="1" applyFont="1" applyFill="1" applyBorder="1" applyAlignment="1">
      <alignment horizontal="right" indent="1"/>
    </xf>
    <xf numFmtId="167" fontId="0" fillId="0" borderId="0" xfId="0" applyNumberFormat="1"/>
    <xf numFmtId="167" fontId="6" fillId="0" borderId="0" xfId="0" applyNumberFormat="1" applyFont="1"/>
    <xf numFmtId="0" fontId="88" fillId="0" borderId="0" xfId="0" applyFont="1" applyBorder="1"/>
    <xf numFmtId="3" fontId="88" fillId="0" borderId="0" xfId="0" applyNumberFormat="1" applyFont="1" applyBorder="1" applyAlignment="1">
      <alignment horizontal="right" indent="1"/>
    </xf>
    <xf numFmtId="3" fontId="90" fillId="0" borderId="0" xfId="0" applyNumberFormat="1" applyFont="1" applyBorder="1" applyAlignment="1">
      <alignment horizontal="right" indent="1"/>
    </xf>
    <xf numFmtId="0" fontId="88" fillId="0" borderId="0" xfId="0" applyFont="1" applyFill="1"/>
    <xf numFmtId="3" fontId="88" fillId="0" borderId="0" xfId="0" applyNumberFormat="1" applyFont="1" applyFill="1" applyAlignment="1">
      <alignment horizontal="right" indent="1"/>
    </xf>
    <xf numFmtId="0" fontId="88" fillId="5" borderId="0" xfId="0" applyFont="1" applyFill="1"/>
    <xf numFmtId="3" fontId="88" fillId="5" borderId="0" xfId="0" applyNumberFormat="1" applyFont="1" applyFill="1" applyAlignment="1">
      <alignment horizontal="right" indent="1"/>
    </xf>
    <xf numFmtId="3" fontId="90" fillId="5" borderId="0" xfId="0" applyNumberFormat="1" applyFont="1" applyFill="1" applyAlignment="1">
      <alignment horizontal="right" indent="1"/>
    </xf>
    <xf numFmtId="0" fontId="88" fillId="0" borderId="2" xfId="0" applyFont="1" applyFill="1" applyBorder="1"/>
    <xf numFmtId="3" fontId="88" fillId="0" borderId="2" xfId="0" applyNumberFormat="1" applyFont="1" applyFill="1" applyBorder="1" applyAlignment="1">
      <alignment horizontal="right" indent="1"/>
    </xf>
    <xf numFmtId="3" fontId="90" fillId="0" borderId="2" xfId="0" applyNumberFormat="1" applyFont="1" applyFill="1" applyBorder="1" applyAlignment="1">
      <alignment horizontal="right" indent="1"/>
    </xf>
    <xf numFmtId="0" fontId="87" fillId="0" borderId="0" xfId="0" applyFont="1" applyFill="1"/>
    <xf numFmtId="3" fontId="87" fillId="0" borderId="0" xfId="0" applyNumberFormat="1" applyFont="1" applyFill="1" applyAlignment="1">
      <alignment horizontal="right" indent="1"/>
    </xf>
    <xf numFmtId="0" fontId="87" fillId="0" borderId="2" xfId="0" applyFont="1" applyFill="1" applyBorder="1"/>
    <xf numFmtId="3" fontId="87" fillId="0" borderId="2" xfId="0" applyNumberFormat="1" applyFont="1" applyFill="1" applyBorder="1" applyAlignment="1">
      <alignment horizontal="right" indent="1"/>
    </xf>
    <xf numFmtId="3" fontId="89" fillId="0" borderId="2" xfId="0" applyNumberFormat="1" applyFont="1" applyFill="1" applyBorder="1" applyAlignment="1">
      <alignment horizontal="right" indent="1"/>
    </xf>
    <xf numFmtId="0" fontId="87" fillId="0" borderId="0" xfId="0" applyFont="1" applyFill="1" applyBorder="1"/>
    <xf numFmtId="0" fontId="96" fillId="0" borderId="0" xfId="0" applyFont="1" applyFill="1"/>
    <xf numFmtId="0" fontId="90" fillId="0" borderId="0" xfId="0" applyFont="1" applyFill="1" applyAlignment="1">
      <alignment horizontal="right" indent="1"/>
    </xf>
    <xf numFmtId="0" fontId="97" fillId="0" borderId="0" xfId="0" applyFont="1" applyFill="1"/>
    <xf numFmtId="164" fontId="88" fillId="0" borderId="0" xfId="0" applyNumberFormat="1" applyFont="1" applyFill="1" applyAlignment="1">
      <alignment horizontal="right" indent="1"/>
    </xf>
    <xf numFmtId="164" fontId="90" fillId="0" borderId="0" xfId="0" applyNumberFormat="1" applyFont="1" applyFill="1" applyAlignment="1">
      <alignment horizontal="right" indent="1"/>
    </xf>
    <xf numFmtId="166" fontId="88" fillId="0" borderId="0" xfId="0" applyNumberFormat="1" applyFont="1" applyFill="1" applyBorder="1" applyAlignment="1">
      <alignment horizontal="right" indent="1"/>
    </xf>
    <xf numFmtId="166" fontId="90" fillId="0" borderId="0" xfId="0" applyNumberFormat="1" applyFont="1" applyFill="1" applyBorder="1" applyAlignment="1">
      <alignment horizontal="right" indent="1"/>
    </xf>
    <xf numFmtId="0" fontId="88" fillId="12" borderId="0" xfId="0" applyFont="1" applyFill="1"/>
    <xf numFmtId="3" fontId="88" fillId="12" borderId="0" xfId="0" applyNumberFormat="1" applyFont="1" applyFill="1" applyAlignment="1">
      <alignment horizontal="right" indent="1"/>
    </xf>
    <xf numFmtId="3" fontId="90" fillId="12" borderId="0" xfId="0" applyNumberFormat="1" applyFont="1" applyFill="1" applyAlignment="1">
      <alignment horizontal="right" indent="1"/>
    </xf>
    <xf numFmtId="0" fontId="88" fillId="12" borderId="2" xfId="0" applyFont="1" applyFill="1" applyBorder="1"/>
    <xf numFmtId="3" fontId="88" fillId="12" borderId="2" xfId="0" applyNumberFormat="1" applyFont="1" applyFill="1" applyBorder="1" applyAlignment="1">
      <alignment horizontal="right" indent="1"/>
    </xf>
    <xf numFmtId="3" fontId="90" fillId="12" borderId="2" xfId="0" applyNumberFormat="1" applyFont="1" applyFill="1" applyBorder="1" applyAlignment="1">
      <alignment horizontal="right" indent="1"/>
    </xf>
    <xf numFmtId="0" fontId="87" fillId="12" borderId="2" xfId="0" applyFont="1" applyFill="1" applyBorder="1"/>
    <xf numFmtId="3" fontId="87" fillId="12" borderId="2" xfId="0" applyNumberFormat="1" applyFont="1" applyFill="1" applyBorder="1" applyAlignment="1">
      <alignment horizontal="right" indent="1"/>
    </xf>
    <xf numFmtId="3" fontId="89" fillId="12" borderId="2" xfId="0" applyNumberFormat="1" applyFont="1" applyFill="1" applyBorder="1" applyAlignment="1">
      <alignment horizontal="right" indent="1"/>
    </xf>
    <xf numFmtId="0" fontId="87" fillId="12" borderId="0" xfId="0" applyFont="1" applyFill="1" applyBorder="1"/>
    <xf numFmtId="3" fontId="87" fillId="12" borderId="0" xfId="0" applyNumberFormat="1" applyFont="1" applyFill="1" applyAlignment="1">
      <alignment horizontal="right" indent="1"/>
    </xf>
    <xf numFmtId="3" fontId="89" fillId="12" borderId="0" xfId="0" applyNumberFormat="1" applyFont="1" applyFill="1" applyAlignment="1">
      <alignment horizontal="right" indent="1"/>
    </xf>
    <xf numFmtId="0" fontId="87" fillId="12" borderId="3" xfId="0" applyFont="1" applyFill="1" applyBorder="1"/>
    <xf numFmtId="0" fontId="97" fillId="12" borderId="0" xfId="0" applyFont="1" applyFill="1"/>
    <xf numFmtId="164" fontId="88" fillId="12" borderId="0" xfId="0" applyNumberFormat="1" applyFont="1" applyFill="1" applyAlignment="1">
      <alignment horizontal="right" indent="1"/>
    </xf>
    <xf numFmtId="164" fontId="90" fillId="12" borderId="0" xfId="0" applyNumberFormat="1" applyFont="1" applyFill="1" applyAlignment="1">
      <alignment horizontal="right" indent="1"/>
    </xf>
    <xf numFmtId="0" fontId="97" fillId="12" borderId="0" xfId="0" applyFont="1" applyFill="1" applyBorder="1"/>
    <xf numFmtId="164" fontId="88" fillId="12" borderId="0" xfId="0" applyNumberFormat="1" applyFont="1" applyFill="1" applyBorder="1" applyAlignment="1">
      <alignment horizontal="right" indent="1"/>
    </xf>
    <xf numFmtId="164" fontId="90" fillId="12" borderId="0" xfId="0" applyNumberFormat="1" applyFont="1" applyFill="1" applyBorder="1" applyAlignment="1">
      <alignment horizontal="right" indent="1"/>
    </xf>
    <xf numFmtId="0" fontId="97" fillId="12" borderId="2" xfId="0" applyFont="1" applyFill="1" applyBorder="1"/>
    <xf numFmtId="164" fontId="88" fillId="12" borderId="2" xfId="0" applyNumberFormat="1" applyFont="1" applyFill="1" applyBorder="1" applyAlignment="1">
      <alignment horizontal="right" indent="1"/>
    </xf>
    <xf numFmtId="164" fontId="90" fillId="12" borderId="2" xfId="0" applyNumberFormat="1" applyFont="1" applyFill="1" applyBorder="1" applyAlignment="1">
      <alignment horizontal="right" indent="1"/>
    </xf>
    <xf numFmtId="0" fontId="88" fillId="0" borderId="0" xfId="0" applyFont="1" applyFill="1" applyProtection="1">
      <protection locked="0"/>
    </xf>
    <xf numFmtId="164" fontId="88" fillId="0" borderId="0" xfId="0" applyNumberFormat="1" applyFont="1" applyFill="1" applyAlignment="1" applyProtection="1">
      <alignment horizontal="right" indent="1"/>
      <protection locked="0"/>
    </xf>
    <xf numFmtId="164" fontId="90" fillId="0" borderId="0" xfId="0" applyNumberFormat="1" applyFont="1" applyFill="1" applyAlignment="1" applyProtection="1">
      <alignment horizontal="right" indent="1"/>
      <protection locked="0"/>
    </xf>
    <xf numFmtId="0" fontId="88" fillId="5" borderId="0" xfId="0" applyFont="1" applyFill="1" applyProtection="1">
      <protection locked="0"/>
    </xf>
    <xf numFmtId="164" fontId="88" fillId="5" borderId="0" xfId="0" applyNumberFormat="1" applyFont="1" applyFill="1" applyAlignment="1" applyProtection="1">
      <alignment horizontal="right" indent="1"/>
      <protection locked="0"/>
    </xf>
    <xf numFmtId="164" fontId="90" fillId="5" borderId="0" xfId="0" applyNumberFormat="1" applyFont="1" applyFill="1" applyAlignment="1" applyProtection="1">
      <alignment horizontal="right" indent="1"/>
      <protection locked="0"/>
    </xf>
    <xf numFmtId="0" fontId="88" fillId="5" borderId="2" xfId="0" applyFont="1" applyFill="1" applyBorder="1" applyProtection="1">
      <protection locked="0"/>
    </xf>
    <xf numFmtId="164" fontId="88" fillId="5" borderId="2" xfId="0" applyNumberFormat="1" applyFont="1" applyFill="1" applyBorder="1" applyAlignment="1" applyProtection="1">
      <alignment horizontal="right" indent="1"/>
      <protection locked="0"/>
    </xf>
    <xf numFmtId="164" fontId="90" fillId="5" borderId="2" xfId="0" applyNumberFormat="1" applyFont="1" applyFill="1" applyBorder="1" applyAlignment="1" applyProtection="1">
      <alignment horizontal="right" indent="1"/>
      <protection locked="0"/>
    </xf>
    <xf numFmtId="167" fontId="99" fillId="0" borderId="0" xfId="0" applyNumberFormat="1" applyFont="1"/>
    <xf numFmtId="0" fontId="50" fillId="0" borderId="0" xfId="0" applyFont="1" applyAlignment="1" applyProtection="1">
      <alignment horizontal="justify" vertical="center" wrapText="1"/>
      <protection locked="0"/>
    </xf>
    <xf numFmtId="0" fontId="0" fillId="0" borderId="0" xfId="0" applyAlignment="1">
      <alignment wrapText="1"/>
    </xf>
    <xf numFmtId="1" fontId="104" fillId="0" borderId="0" xfId="0" applyNumberFormat="1" applyFont="1" applyAlignment="1">
      <alignment vertical="justify" wrapText="1"/>
    </xf>
    <xf numFmtId="0" fontId="3" fillId="0" borderId="0" xfId="0" applyFont="1" applyAlignment="1">
      <alignment vertical="justify" wrapText="1"/>
    </xf>
    <xf numFmtId="1" fontId="50" fillId="0" borderId="0" xfId="0" applyNumberFormat="1" applyFont="1" applyAlignment="1">
      <alignment vertical="justify" wrapText="1"/>
    </xf>
    <xf numFmtId="170" fontId="86" fillId="0" borderId="0" xfId="0" applyNumberFormat="1" applyFont="1" applyAlignment="1">
      <alignment horizontal="right" indent="1"/>
    </xf>
    <xf numFmtId="170" fontId="89" fillId="0" borderId="0" xfId="0" applyNumberFormat="1" applyFont="1" applyAlignment="1">
      <alignment horizontal="right" indent="1"/>
    </xf>
    <xf numFmtId="170" fontId="69" fillId="0" borderId="0" xfId="0" applyNumberFormat="1" applyFont="1" applyAlignment="1">
      <alignment horizontal="right" indent="1"/>
    </xf>
    <xf numFmtId="170" fontId="90" fillId="0" borderId="0" xfId="0" applyNumberFormat="1" applyFont="1" applyAlignment="1">
      <alignment horizontal="right" indent="1"/>
    </xf>
    <xf numFmtId="170" fontId="69" fillId="0" borderId="2" xfId="0" applyNumberFormat="1" applyFont="1" applyBorder="1" applyAlignment="1">
      <alignment horizontal="right" indent="1"/>
    </xf>
    <xf numFmtId="170" fontId="90" fillId="0" borderId="2" xfId="0" applyNumberFormat="1" applyFont="1" applyBorder="1" applyAlignment="1">
      <alignment horizontal="right" indent="1"/>
    </xf>
    <xf numFmtId="170" fontId="86" fillId="0" borderId="2" xfId="0" applyNumberFormat="1" applyFont="1" applyBorder="1" applyAlignment="1">
      <alignment horizontal="right" indent="1"/>
    </xf>
    <xf numFmtId="170" fontId="89" fillId="0" borderId="2" xfId="0" applyNumberFormat="1" applyFont="1" applyBorder="1" applyAlignment="1">
      <alignment horizontal="right" indent="1"/>
    </xf>
    <xf numFmtId="170" fontId="69" fillId="0" borderId="0" xfId="0" applyNumberFormat="1" applyFont="1" applyBorder="1" applyAlignment="1">
      <alignment horizontal="right" indent="1"/>
    </xf>
    <xf numFmtId="170" fontId="90" fillId="0" borderId="0" xfId="0" applyNumberFormat="1" applyFont="1" applyBorder="1" applyAlignment="1">
      <alignment horizontal="right" indent="1"/>
    </xf>
    <xf numFmtId="171" fontId="69" fillId="0" borderId="0" xfId="0" applyNumberFormat="1" applyFont="1" applyAlignment="1">
      <alignment horizontal="right" indent="1"/>
    </xf>
    <xf numFmtId="3" fontId="10" fillId="44" borderId="19" xfId="0" quotePrefix="1" applyNumberFormat="1" applyFont="1" applyFill="1" applyBorder="1" applyAlignment="1">
      <alignment horizontal="right" indent="1"/>
    </xf>
    <xf numFmtId="165" fontId="10" fillId="44" borderId="25" xfId="0" quotePrefix="1" applyNumberFormat="1" applyFont="1" applyFill="1" applyBorder="1" applyAlignment="1">
      <alignment horizontal="right" indent="1"/>
    </xf>
    <xf numFmtId="3" fontId="2" fillId="4" borderId="35" xfId="0" quotePrefix="1" applyNumberFormat="1" applyFont="1" applyFill="1" applyBorder="1" applyAlignment="1">
      <alignment horizontal="right" indent="1"/>
    </xf>
    <xf numFmtId="3" fontId="6" fillId="4" borderId="37" xfId="5" applyNumberFormat="1" applyFont="1" applyFill="1" applyBorder="1" applyAlignment="1">
      <alignment horizontal="right" indent="1"/>
    </xf>
    <xf numFmtId="3" fontId="6" fillId="4" borderId="15" xfId="5" applyNumberFormat="1" applyFont="1" applyFill="1" applyBorder="1" applyAlignment="1">
      <alignment horizontal="right" indent="1"/>
    </xf>
    <xf numFmtId="3" fontId="6" fillId="4" borderId="28" xfId="5" applyNumberFormat="1" applyFont="1" applyFill="1" applyBorder="1" applyAlignment="1">
      <alignment horizontal="right" indent="1"/>
    </xf>
    <xf numFmtId="3" fontId="6" fillId="4" borderId="16" xfId="5" applyNumberFormat="1" applyFont="1" applyFill="1" applyBorder="1" applyAlignment="1">
      <alignment horizontal="right" indent="1"/>
    </xf>
    <xf numFmtId="0" fontId="2" fillId="45" borderId="23" xfId="0" applyFont="1" applyFill="1" applyBorder="1"/>
    <xf numFmtId="3" fontId="2" fillId="45" borderId="35" xfId="0" applyNumberFormat="1" applyFont="1" applyFill="1" applyBorder="1" applyAlignment="1">
      <alignment horizontal="right" indent="1"/>
    </xf>
    <xf numFmtId="3" fontId="2" fillId="45" borderId="19" xfId="0" quotePrefix="1" applyNumberFormat="1" applyFont="1" applyFill="1" applyBorder="1" applyAlignment="1">
      <alignment horizontal="right" indent="1"/>
    </xf>
    <xf numFmtId="3" fontId="10" fillId="45" borderId="35" xfId="0" quotePrefix="1" applyNumberFormat="1" applyFont="1" applyFill="1" applyBorder="1" applyAlignment="1">
      <alignment horizontal="right" indent="1"/>
    </xf>
    <xf numFmtId="3" fontId="10" fillId="45" borderId="19" xfId="0" quotePrefix="1" applyNumberFormat="1" applyFont="1" applyFill="1" applyBorder="1" applyAlignment="1">
      <alignment horizontal="right" indent="1"/>
    </xf>
    <xf numFmtId="3" fontId="10" fillId="45" borderId="25" xfId="0" quotePrefix="1" applyNumberFormat="1" applyFont="1" applyFill="1" applyBorder="1" applyAlignment="1">
      <alignment horizontal="right" indent="1"/>
    </xf>
    <xf numFmtId="3" fontId="10" fillId="45" borderId="17" xfId="0" quotePrefix="1" applyNumberFormat="1" applyFont="1" applyFill="1" applyBorder="1" applyAlignment="1">
      <alignment horizontal="right" indent="1"/>
    </xf>
    <xf numFmtId="0" fontId="2" fillId="45" borderId="23" xfId="5" applyFont="1" applyFill="1" applyBorder="1"/>
    <xf numFmtId="3" fontId="2" fillId="45" borderId="35" xfId="5" applyNumberFormat="1" applyFill="1" applyBorder="1" applyAlignment="1">
      <alignment horizontal="right" indent="1"/>
    </xf>
    <xf numFmtId="3" fontId="2" fillId="45" borderId="19" xfId="5" applyNumberFormat="1" applyFill="1" applyBorder="1" applyAlignment="1">
      <alignment horizontal="right" indent="1"/>
    </xf>
    <xf numFmtId="3" fontId="2" fillId="45" borderId="25" xfId="5" applyNumberFormat="1" applyFill="1" applyBorder="1" applyAlignment="1">
      <alignment horizontal="right" indent="1"/>
    </xf>
    <xf numFmtId="3" fontId="2" fillId="45" borderId="17" xfId="5" applyNumberFormat="1" applyFill="1" applyBorder="1" applyAlignment="1">
      <alignment horizontal="right" indent="1"/>
    </xf>
    <xf numFmtId="0" fontId="6" fillId="45" borderId="27" xfId="0" applyFont="1" applyFill="1" applyBorder="1"/>
    <xf numFmtId="3" fontId="6" fillId="45" borderId="37" xfId="0" applyNumberFormat="1" applyFont="1" applyFill="1" applyBorder="1" applyAlignment="1">
      <alignment horizontal="right" indent="1"/>
    </xf>
    <xf numFmtId="3" fontId="6" fillId="45" borderId="15" xfId="0" applyNumberFormat="1" applyFont="1" applyFill="1" applyBorder="1" applyAlignment="1">
      <alignment horizontal="right" indent="1"/>
    </xf>
    <xf numFmtId="3" fontId="6" fillId="45" borderId="28" xfId="0" applyNumberFormat="1" applyFont="1" applyFill="1" applyBorder="1" applyAlignment="1">
      <alignment horizontal="right" indent="1"/>
    </xf>
    <xf numFmtId="3" fontId="6" fillId="45" borderId="16" xfId="0" applyNumberFormat="1" applyFont="1" applyFill="1" applyBorder="1" applyAlignment="1">
      <alignment horizontal="right" indent="1"/>
    </xf>
    <xf numFmtId="0" fontId="6" fillId="45" borderId="29" xfId="5" applyFont="1" applyFill="1" applyBorder="1"/>
    <xf numFmtId="3" fontId="6" fillId="45" borderId="38" xfId="5" applyNumberFormat="1" applyFont="1" applyFill="1" applyBorder="1" applyAlignment="1">
      <alignment horizontal="right" indent="1"/>
    </xf>
    <xf numFmtId="3" fontId="6" fillId="45" borderId="30" xfId="5" applyNumberFormat="1" applyFont="1" applyFill="1" applyBorder="1" applyAlignment="1">
      <alignment horizontal="right" indent="1"/>
    </xf>
    <xf numFmtId="3" fontId="6" fillId="45" borderId="31" xfId="5" applyNumberFormat="1" applyFont="1" applyFill="1" applyBorder="1" applyAlignment="1">
      <alignment horizontal="right" indent="1"/>
    </xf>
    <xf numFmtId="3" fontId="6" fillId="45" borderId="32" xfId="5" applyNumberFormat="1" applyFont="1" applyFill="1" applyBorder="1" applyAlignment="1">
      <alignment horizontal="right" indent="1"/>
    </xf>
    <xf numFmtId="165" fontId="10" fillId="45" borderId="25" xfId="0" quotePrefix="1" applyNumberFormat="1" applyFont="1" applyFill="1" applyBorder="1" applyAlignment="1">
      <alignment horizontal="right" indent="1"/>
    </xf>
    <xf numFmtId="165" fontId="2" fillId="45" borderId="25" xfId="5" applyNumberFormat="1" applyFill="1" applyBorder="1" applyAlignment="1">
      <alignment horizontal="right" indent="1"/>
    </xf>
    <xf numFmtId="165" fontId="6" fillId="45" borderId="28" xfId="0" applyNumberFormat="1" applyFont="1" applyFill="1" applyBorder="1" applyAlignment="1">
      <alignment horizontal="right" indent="1"/>
    </xf>
    <xf numFmtId="165" fontId="6" fillId="45" borderId="31" xfId="5" applyNumberFormat="1" applyFont="1" applyFill="1" applyBorder="1" applyAlignment="1">
      <alignment horizontal="right" indent="1"/>
    </xf>
    <xf numFmtId="3" fontId="2" fillId="44" borderId="19" xfId="5" applyNumberFormat="1" applyFill="1" applyBorder="1" applyAlignment="1">
      <alignment horizontal="right" indent="1"/>
    </xf>
    <xf numFmtId="3" fontId="2" fillId="44" borderId="25" xfId="5" applyNumberFormat="1" applyFill="1" applyBorder="1" applyAlignment="1">
      <alignment horizontal="right" indent="1"/>
    </xf>
    <xf numFmtId="165" fontId="2" fillId="44" borderId="25" xfId="5" applyNumberFormat="1" applyFill="1" applyBorder="1" applyAlignment="1">
      <alignment horizontal="right" indent="1"/>
    </xf>
    <xf numFmtId="0" fontId="6" fillId="44" borderId="27" xfId="5" applyFont="1" applyFill="1" applyBorder="1"/>
    <xf numFmtId="3" fontId="6" fillId="44" borderId="15" xfId="5" applyNumberFormat="1" applyFont="1" applyFill="1" applyBorder="1" applyAlignment="1">
      <alignment horizontal="right" indent="1"/>
    </xf>
    <xf numFmtId="165" fontId="6" fillId="44" borderId="28" xfId="5" applyNumberFormat="1" applyFont="1" applyFill="1" applyBorder="1" applyAlignment="1">
      <alignment horizontal="right" indent="1"/>
    </xf>
    <xf numFmtId="0" fontId="96" fillId="0" borderId="3" xfId="0" applyFont="1" applyFill="1" applyBorder="1"/>
    <xf numFmtId="3" fontId="96" fillId="0" borderId="3" xfId="0" applyNumberFormat="1" applyFont="1" applyFill="1" applyBorder="1" applyAlignment="1">
      <alignment horizontal="right" indent="1"/>
    </xf>
    <xf numFmtId="3" fontId="96" fillId="9" borderId="0" xfId="0" applyNumberFormat="1" applyFont="1" applyFill="1" applyBorder="1" applyAlignment="1">
      <alignment horizontal="right" indent="1"/>
    </xf>
    <xf numFmtId="3" fontId="96" fillId="0" borderId="3" xfId="0" applyNumberFormat="1" applyFont="1" applyBorder="1" applyAlignment="1">
      <alignment horizontal="right" indent="1"/>
    </xf>
    <xf numFmtId="164" fontId="96" fillId="0" borderId="3" xfId="0" applyNumberFormat="1" applyFont="1" applyBorder="1" applyAlignment="1">
      <alignment horizontal="right" indent="1"/>
    </xf>
    <xf numFmtId="164" fontId="45" fillId="0" borderId="3" xfId="0" applyNumberFormat="1" applyFont="1" applyBorder="1" applyAlignment="1">
      <alignment horizontal="right" indent="1"/>
    </xf>
    <xf numFmtId="164" fontId="96" fillId="0" borderId="3" xfId="0" applyNumberFormat="1" applyFont="1" applyFill="1" applyBorder="1" applyAlignment="1">
      <alignment horizontal="right" indent="1"/>
    </xf>
    <xf numFmtId="0" fontId="2" fillId="0" borderId="0" xfId="0" applyFont="1" applyAlignment="1">
      <alignment horizontal="left"/>
    </xf>
    <xf numFmtId="1" fontId="102" fillId="0" borderId="0" xfId="0" applyNumberFormat="1" applyFont="1" applyAlignment="1">
      <alignment horizontal="justify" vertical="justify" wrapText="1"/>
    </xf>
    <xf numFmtId="0" fontId="67" fillId="0" borderId="0" xfId="0" applyFont="1" applyBorder="1"/>
    <xf numFmtId="3" fontId="7" fillId="0" borderId="0" xfId="0" applyNumberFormat="1" applyFont="1" applyFill="1" applyBorder="1" applyAlignment="1">
      <alignment horizontal="left"/>
    </xf>
    <xf numFmtId="0" fontId="16" fillId="0" borderId="0" xfId="0" applyFont="1" applyFill="1" applyAlignment="1">
      <alignment horizontal="right"/>
    </xf>
    <xf numFmtId="0" fontId="16" fillId="0" borderId="0" xfId="0" applyFont="1" applyAlignment="1">
      <alignment horizontal="right"/>
    </xf>
    <xf numFmtId="164" fontId="88" fillId="8" borderId="0" xfId="0" applyNumberFormat="1" applyFont="1" applyFill="1" applyBorder="1" applyAlignment="1" applyProtection="1">
      <alignment horizontal="right"/>
      <protection locked="0"/>
    </xf>
    <xf numFmtId="164" fontId="90" fillId="8" borderId="0" xfId="0" applyNumberFormat="1" applyFont="1" applyFill="1" applyBorder="1" applyAlignment="1" applyProtection="1">
      <alignment horizontal="right"/>
      <protection locked="0"/>
    </xf>
    <xf numFmtId="3" fontId="10" fillId="46" borderId="25" xfId="0" quotePrefix="1" applyNumberFormat="1" applyFont="1" applyFill="1" applyBorder="1" applyAlignment="1">
      <alignment horizontal="right" indent="1"/>
    </xf>
    <xf numFmtId="165" fontId="10" fillId="46" borderId="25" xfId="0" quotePrefix="1" applyNumberFormat="1" applyFont="1" applyFill="1" applyBorder="1" applyAlignment="1">
      <alignment horizontal="right" indent="1"/>
    </xf>
    <xf numFmtId="0" fontId="2" fillId="0" borderId="0" xfId="0" applyFont="1" applyAlignment="1">
      <alignment horizontal="left"/>
    </xf>
    <xf numFmtId="0" fontId="6" fillId="0" borderId="0" xfId="0" applyFont="1" applyAlignment="1">
      <alignment horizontal="center" vertical="top" wrapText="1"/>
    </xf>
    <xf numFmtId="0" fontId="124" fillId="0" borderId="0" xfId="0" applyFont="1" applyAlignment="1">
      <alignment horizontal="left" indent="7"/>
    </xf>
    <xf numFmtId="0" fontId="125" fillId="0" borderId="0" xfId="0" applyFont="1" applyAlignment="1">
      <alignment horizontal="left" indent="7"/>
    </xf>
    <xf numFmtId="0" fontId="125" fillId="0" borderId="0" xfId="0" applyFont="1" applyAlignment="1">
      <alignment horizontal="left" indent="6"/>
    </xf>
    <xf numFmtId="0" fontId="126" fillId="0" borderId="0" xfId="0" applyFont="1" applyAlignment="1"/>
    <xf numFmtId="0" fontId="3" fillId="0" borderId="0" xfId="0" applyFont="1" applyAlignment="1">
      <alignment horizontal="center"/>
    </xf>
    <xf numFmtId="17" fontId="6" fillId="0" borderId="0" xfId="0" quotePrefix="1" applyNumberFormat="1" applyFont="1" applyAlignment="1">
      <alignment horizontal="center"/>
    </xf>
    <xf numFmtId="0" fontId="2" fillId="0" borderId="0" xfId="0" applyFont="1" applyAlignment="1">
      <alignment horizontal="center"/>
    </xf>
    <xf numFmtId="0" fontId="123" fillId="0" borderId="0" xfId="0" applyFont="1" applyAlignment="1">
      <alignment horizontal="left"/>
    </xf>
    <xf numFmtId="0" fontId="2" fillId="10" borderId="0" xfId="0" applyFont="1" applyFill="1"/>
    <xf numFmtId="3" fontId="2" fillId="10" borderId="0" xfId="0" quotePrefix="1" applyNumberFormat="1" applyFont="1" applyFill="1" applyBorder="1" applyAlignment="1">
      <alignment horizontal="right" indent="1"/>
    </xf>
    <xf numFmtId="0" fontId="6" fillId="6" borderId="3" xfId="0" applyFont="1" applyFill="1" applyBorder="1"/>
    <xf numFmtId="3" fontId="2" fillId="6" borderId="3" xfId="0" applyNumberFormat="1" applyFont="1" applyFill="1" applyBorder="1" applyAlignment="1">
      <alignment horizontal="right" indent="1"/>
    </xf>
    <xf numFmtId="3" fontId="4" fillId="6" borderId="3" xfId="0" applyNumberFormat="1" applyFont="1" applyFill="1" applyBorder="1" applyAlignment="1">
      <alignment horizontal="right" indent="1"/>
    </xf>
    <xf numFmtId="3" fontId="46" fillId="2" borderId="0" xfId="0" quotePrefix="1" applyNumberFormat="1" applyFont="1" applyFill="1" applyBorder="1" applyAlignment="1">
      <alignment horizontal="right" indent="1"/>
    </xf>
    <xf numFmtId="3" fontId="46" fillId="0" borderId="0" xfId="0" quotePrefix="1" applyNumberFormat="1" applyFont="1" applyFill="1" applyBorder="1" applyAlignment="1">
      <alignment horizontal="right" indent="1"/>
    </xf>
    <xf numFmtId="3" fontId="46" fillId="10" borderId="0" xfId="0" quotePrefix="1" applyNumberFormat="1" applyFont="1" applyFill="1" applyBorder="1" applyAlignment="1">
      <alignment horizontal="right" indent="1"/>
    </xf>
    <xf numFmtId="3" fontId="46" fillId="6" borderId="3" xfId="0" applyNumberFormat="1" applyFont="1" applyFill="1" applyBorder="1" applyAlignment="1">
      <alignment horizontal="right" indent="1"/>
    </xf>
    <xf numFmtId="0" fontId="52" fillId="0" borderId="0" xfId="0" applyFont="1" applyAlignment="1">
      <alignment horizontal="justify" wrapText="1"/>
    </xf>
    <xf numFmtId="0" fontId="3" fillId="0" borderId="0" xfId="0" applyFont="1" applyAlignment="1">
      <alignment horizontal="justify" wrapText="1"/>
    </xf>
    <xf numFmtId="0" fontId="52" fillId="0" borderId="0" xfId="0" applyFont="1" applyAlignment="1">
      <alignment horizontal="justify" vertical="center" wrapText="1"/>
    </xf>
    <xf numFmtId="0" fontId="50" fillId="0" borderId="0" xfId="0" applyFont="1" applyAlignment="1">
      <alignment horizontal="justify" wrapText="1"/>
    </xf>
    <xf numFmtId="0" fontId="88" fillId="0" borderId="0" xfId="0" quotePrefix="1" applyFont="1" applyFill="1"/>
    <xf numFmtId="0" fontId="50" fillId="0" borderId="0" xfId="0" applyFont="1" applyAlignment="1" applyProtection="1">
      <alignment wrapText="1"/>
      <protection locked="0"/>
    </xf>
    <xf numFmtId="0" fontId="2" fillId="0" borderId="0" xfId="0" applyFont="1" applyAlignment="1">
      <alignment horizontal="left"/>
    </xf>
    <xf numFmtId="0" fontId="92" fillId="0" borderId="0" xfId="0" applyFont="1" applyFill="1" applyBorder="1"/>
    <xf numFmtId="0" fontId="69" fillId="0" borderId="0" xfId="0" applyFont="1" applyFill="1" applyAlignment="1">
      <alignment horizontal="right" indent="1"/>
    </xf>
    <xf numFmtId="0" fontId="85" fillId="0" borderId="0" xfId="0" applyFont="1" applyFill="1" applyAlignment="1">
      <alignment horizontal="right" indent="1"/>
    </xf>
    <xf numFmtId="0" fontId="69" fillId="0" borderId="2" xfId="0" quotePrefix="1" applyNumberFormat="1" applyFont="1" applyFill="1" applyBorder="1" applyAlignment="1">
      <alignment wrapText="1"/>
    </xf>
    <xf numFmtId="3" fontId="69" fillId="0" borderId="2" xfId="0" applyNumberFormat="1" applyFont="1" applyFill="1" applyBorder="1" applyAlignment="1">
      <alignment horizontal="right" indent="1"/>
    </xf>
    <xf numFmtId="3" fontId="85" fillId="0" borderId="2" xfId="0" applyNumberFormat="1" applyFont="1" applyFill="1" applyBorder="1" applyAlignment="1">
      <alignment horizontal="right" indent="1"/>
    </xf>
    <xf numFmtId="0" fontId="69" fillId="6" borderId="0" xfId="0" quotePrefix="1" applyFont="1" applyFill="1" applyBorder="1" applyAlignment="1"/>
    <xf numFmtId="3" fontId="69" fillId="6" borderId="0" xfId="0" applyNumberFormat="1" applyFont="1" applyFill="1" applyAlignment="1">
      <alignment horizontal="right" indent="1"/>
    </xf>
    <xf numFmtId="3" fontId="90" fillId="6" borderId="0" xfId="0" applyNumberFormat="1" applyFont="1" applyFill="1" applyAlignment="1">
      <alignment horizontal="right" indent="1"/>
    </xf>
    <xf numFmtId="3" fontId="85" fillId="6" borderId="0" xfId="0" applyNumberFormat="1" applyFont="1" applyFill="1" applyAlignment="1">
      <alignment horizontal="right" indent="1"/>
    </xf>
    <xf numFmtId="0" fontId="69" fillId="6" borderId="0" xfId="0" quotePrefix="1" applyFont="1" applyFill="1" applyBorder="1" applyAlignment="1">
      <alignment wrapText="1"/>
    </xf>
    <xf numFmtId="166" fontId="2" fillId="0" borderId="0" xfId="0" applyNumberFormat="1" applyFont="1" applyFill="1"/>
    <xf numFmtId="166" fontId="69" fillId="6" borderId="0" xfId="0" applyNumberFormat="1" applyFont="1" applyFill="1" applyAlignment="1">
      <alignment horizontal="right" indent="1"/>
    </xf>
    <xf numFmtId="166" fontId="90" fillId="6" borderId="0" xfId="0" applyNumberFormat="1" applyFont="1" applyFill="1" applyAlignment="1">
      <alignment horizontal="right" indent="1"/>
    </xf>
    <xf numFmtId="166" fontId="85" fillId="6" borderId="0" xfId="0" applyNumberFormat="1" applyFont="1" applyFill="1" applyAlignment="1">
      <alignment horizontal="right" indent="1"/>
    </xf>
    <xf numFmtId="166" fontId="69" fillId="0" borderId="2" xfId="0" applyNumberFormat="1" applyFont="1" applyFill="1" applyBorder="1" applyAlignment="1">
      <alignment horizontal="right" indent="1"/>
    </xf>
    <xf numFmtId="166" fontId="90" fillId="0" borderId="2" xfId="0" applyNumberFormat="1" applyFont="1" applyFill="1" applyBorder="1" applyAlignment="1">
      <alignment horizontal="right" indent="1"/>
    </xf>
    <xf numFmtId="166" fontId="85" fillId="0" borderId="2" xfId="0" applyNumberFormat="1" applyFont="1" applyFill="1" applyBorder="1" applyAlignment="1">
      <alignment horizontal="right" indent="1"/>
    </xf>
    <xf numFmtId="0" fontId="2" fillId="0" borderId="0" xfId="0" applyFont="1" applyAlignment="1">
      <alignment horizontal="left"/>
    </xf>
    <xf numFmtId="0" fontId="2" fillId="0" borderId="0" xfId="0" applyFont="1" applyAlignment="1">
      <alignment horizontal="left"/>
    </xf>
    <xf numFmtId="0" fontId="92" fillId="4" borderId="0" xfId="0" applyFont="1" applyFill="1" applyBorder="1"/>
    <xf numFmtId="166" fontId="69" fillId="4" borderId="0" xfId="0" applyNumberFormat="1" applyFont="1" applyFill="1" applyAlignment="1">
      <alignment horizontal="right" indent="1"/>
    </xf>
    <xf numFmtId="166" fontId="90" fillId="4" borderId="0" xfId="0" applyNumberFormat="1" applyFont="1" applyFill="1" applyAlignment="1">
      <alignment horizontal="right" indent="1"/>
    </xf>
    <xf numFmtId="166" fontId="85" fillId="4" borderId="0" xfId="0" applyNumberFormat="1" applyFont="1" applyFill="1" applyAlignment="1">
      <alignment horizontal="right" indent="1"/>
    </xf>
    <xf numFmtId="0" fontId="69" fillId="4" borderId="0" xfId="0" quotePrefix="1" applyFont="1" applyFill="1" applyBorder="1" applyAlignment="1"/>
    <xf numFmtId="0" fontId="69" fillId="4" borderId="2" xfId="0" quotePrefix="1" applyNumberFormat="1" applyFont="1" applyFill="1" applyBorder="1" applyAlignment="1">
      <alignment wrapText="1"/>
    </xf>
    <xf numFmtId="166" fontId="69" fillId="4" borderId="2" xfId="0" applyNumberFormat="1" applyFont="1" applyFill="1" applyBorder="1" applyAlignment="1">
      <alignment horizontal="right" indent="1"/>
    </xf>
    <xf numFmtId="166" fontId="90" fillId="4" borderId="2" xfId="0" applyNumberFormat="1" applyFont="1" applyFill="1" applyBorder="1" applyAlignment="1">
      <alignment horizontal="right" indent="1"/>
    </xf>
    <xf numFmtId="166" fontId="85" fillId="4" borderId="2" xfId="0" applyNumberFormat="1" applyFont="1" applyFill="1" applyBorder="1" applyAlignment="1">
      <alignment horizontal="right" indent="1"/>
    </xf>
    <xf numFmtId="0" fontId="0" fillId="0" borderId="0" xfId="0" applyAlignment="1">
      <alignment wrapText="1"/>
    </xf>
    <xf numFmtId="0" fontId="0" fillId="0" borderId="0" xfId="0" applyAlignment="1"/>
    <xf numFmtId="0" fontId="5" fillId="0" borderId="0" xfId="0" applyFont="1" applyAlignment="1">
      <alignment horizontal="left" wrapText="1"/>
    </xf>
    <xf numFmtId="0" fontId="2" fillId="0" borderId="0" xfId="0" applyFont="1" applyAlignment="1">
      <alignment horizontal="left"/>
    </xf>
    <xf numFmtId="1" fontId="86" fillId="0" borderId="0" xfId="0" applyNumberFormat="1" applyFont="1" applyFill="1" applyAlignment="1">
      <alignment horizontal="right" indent="1"/>
    </xf>
    <xf numFmtId="1" fontId="89" fillId="0" borderId="0" xfId="0" applyNumberFormat="1" applyFont="1" applyFill="1" applyAlignment="1">
      <alignment horizontal="right" indent="1"/>
    </xf>
    <xf numFmtId="1" fontId="85" fillId="0" borderId="0" xfId="0" applyNumberFormat="1" applyFont="1" applyFill="1" applyAlignment="1">
      <alignment horizontal="right" indent="1"/>
    </xf>
    <xf numFmtId="1" fontId="86" fillId="10" borderId="3" xfId="0" applyNumberFormat="1" applyFont="1" applyFill="1" applyBorder="1" applyAlignment="1">
      <alignment horizontal="right" indent="1"/>
    </xf>
    <xf numFmtId="1" fontId="89" fillId="10" borderId="3" xfId="0" applyNumberFormat="1" applyFont="1" applyFill="1" applyBorder="1" applyAlignment="1">
      <alignment horizontal="right" indent="1"/>
    </xf>
    <xf numFmtId="1" fontId="85" fillId="10" borderId="3" xfId="0" applyNumberFormat="1" applyFont="1" applyFill="1" applyBorder="1" applyAlignment="1">
      <alignment horizontal="right" indent="1"/>
    </xf>
    <xf numFmtId="1" fontId="86" fillId="0" borderId="0" xfId="0" applyNumberFormat="1" applyFont="1" applyBorder="1" applyAlignment="1">
      <alignment horizontal="right" indent="1"/>
    </xf>
    <xf numFmtId="1" fontId="89" fillId="0" borderId="0" xfId="0" applyNumberFormat="1" applyFont="1" applyBorder="1" applyAlignment="1">
      <alignment horizontal="right" indent="1"/>
    </xf>
    <xf numFmtId="1" fontId="85" fillId="0" borderId="0" xfId="0" applyNumberFormat="1" applyFont="1" applyBorder="1" applyAlignment="1">
      <alignment horizontal="right" indent="1"/>
    </xf>
    <xf numFmtId="1" fontId="69" fillId="2" borderId="0" xfId="0" applyNumberFormat="1" applyFont="1" applyFill="1" applyAlignment="1">
      <alignment horizontal="right" indent="1"/>
    </xf>
    <xf numFmtId="1" fontId="90" fillId="2" borderId="0" xfId="0" applyNumberFormat="1" applyFont="1" applyFill="1" applyAlignment="1">
      <alignment horizontal="right" indent="1"/>
    </xf>
    <xf numFmtId="1" fontId="85" fillId="2" borderId="0" xfId="0" applyNumberFormat="1" applyFont="1" applyFill="1" applyAlignment="1">
      <alignment horizontal="right" indent="1"/>
    </xf>
    <xf numFmtId="1" fontId="69" fillId="0" borderId="0" xfId="0" applyNumberFormat="1" applyFont="1" applyFill="1" applyAlignment="1">
      <alignment horizontal="right" indent="1"/>
    </xf>
    <xf numFmtId="1" fontId="90" fillId="0" borderId="0" xfId="0" applyNumberFormat="1" applyFont="1" applyFill="1" applyAlignment="1">
      <alignment horizontal="right" indent="1"/>
    </xf>
    <xf numFmtId="1" fontId="69" fillId="0" borderId="0" xfId="0" quotePrefix="1" applyNumberFormat="1" applyFont="1" applyFill="1" applyAlignment="1">
      <alignment horizontal="right" indent="1"/>
    </xf>
    <xf numFmtId="166" fontId="69" fillId="2" borderId="0" xfId="0" applyNumberFormat="1" applyFont="1" applyFill="1" applyBorder="1"/>
    <xf numFmtId="166" fontId="69" fillId="0" borderId="0" xfId="0" applyNumberFormat="1" applyFont="1" applyFill="1" applyBorder="1"/>
    <xf numFmtId="166" fontId="92" fillId="0" borderId="0" xfId="0" applyNumberFormat="1" applyFont="1" applyFill="1" applyBorder="1"/>
    <xf numFmtId="166" fontId="69" fillId="6" borderId="0" xfId="0" quotePrefix="1" applyNumberFormat="1" applyFont="1" applyFill="1" applyBorder="1" applyAlignment="1"/>
    <xf numFmtId="166" fontId="69" fillId="0" borderId="0" xfId="0" quotePrefix="1" applyNumberFormat="1" applyFont="1" applyFill="1" applyBorder="1" applyAlignment="1"/>
    <xf numFmtId="166" fontId="69" fillId="6" borderId="0" xfId="0" quotePrefix="1" applyNumberFormat="1" applyFont="1" applyFill="1" applyBorder="1" applyAlignment="1">
      <alignment wrapText="1"/>
    </xf>
    <xf numFmtId="166" fontId="69" fillId="0" borderId="2" xfId="0" quotePrefix="1" applyNumberFormat="1" applyFont="1" applyFill="1" applyBorder="1" applyAlignment="1">
      <alignment wrapText="1"/>
    </xf>
    <xf numFmtId="166" fontId="7" fillId="0" borderId="0" xfId="0" quotePrefix="1" applyNumberFormat="1" applyFont="1"/>
    <xf numFmtId="0" fontId="4" fillId="0" borderId="5" xfId="0" applyFont="1" applyBorder="1" applyAlignment="1" applyProtection="1">
      <alignment horizontal="left"/>
      <protection locked="0"/>
    </xf>
    <xf numFmtId="3" fontId="2" fillId="4" borderId="35" xfId="0" applyNumberFormat="1" applyFont="1" applyFill="1" applyBorder="1" applyAlignment="1">
      <alignment horizontal="right" indent="1"/>
    </xf>
    <xf numFmtId="3" fontId="2" fillId="4" borderId="19" xfId="0" applyNumberFormat="1" applyFont="1" applyFill="1" applyBorder="1" applyAlignment="1">
      <alignment horizontal="right" indent="1"/>
    </xf>
    <xf numFmtId="3" fontId="2" fillId="44" borderId="19" xfId="0" applyNumberFormat="1" applyFont="1" applyFill="1" applyBorder="1" applyAlignment="1">
      <alignment horizontal="right" indent="1"/>
    </xf>
    <xf numFmtId="0" fontId="2" fillId="0" borderId="0" xfId="0" applyFont="1" applyAlignment="1">
      <alignment horizontal="left"/>
    </xf>
    <xf numFmtId="0" fontId="57" fillId="8" borderId="0" xfId="0" applyFont="1" applyFill="1" applyBorder="1" applyProtection="1">
      <protection locked="0"/>
    </xf>
    <xf numFmtId="0" fontId="88" fillId="0" borderId="0" xfId="0" applyFont="1" applyFill="1" applyBorder="1"/>
    <xf numFmtId="0" fontId="88" fillId="12" borderId="0" xfId="0" applyFont="1" applyFill="1" applyBorder="1"/>
    <xf numFmtId="0" fontId="97" fillId="46" borderId="0" xfId="0" applyFont="1" applyFill="1" applyBorder="1"/>
    <xf numFmtId="3" fontId="97" fillId="46" borderId="0" xfId="0" applyNumberFormat="1" applyFont="1" applyFill="1" applyBorder="1" applyAlignment="1">
      <alignment horizontal="right" indent="1"/>
    </xf>
    <xf numFmtId="3" fontId="46" fillId="46" borderId="0" xfId="0" applyNumberFormat="1" applyFont="1" applyFill="1" applyBorder="1" applyAlignment="1">
      <alignment horizontal="right" indent="1"/>
    </xf>
    <xf numFmtId="0" fontId="96" fillId="46" borderId="3" xfId="0" applyFont="1" applyFill="1" applyBorder="1"/>
    <xf numFmtId="3" fontId="96" fillId="46" borderId="3" xfId="0" applyNumberFormat="1" applyFont="1" applyFill="1" applyBorder="1" applyAlignment="1">
      <alignment horizontal="right" indent="1"/>
    </xf>
    <xf numFmtId="164" fontId="97" fillId="46" borderId="0" xfId="0" applyNumberFormat="1" applyFont="1" applyFill="1" applyBorder="1" applyAlignment="1">
      <alignment horizontal="right" indent="1"/>
    </xf>
    <xf numFmtId="164" fontId="46" fillId="46" borderId="0" xfId="0" applyNumberFormat="1" applyFont="1" applyFill="1" applyBorder="1" applyAlignment="1">
      <alignment horizontal="right" indent="1"/>
    </xf>
    <xf numFmtId="0" fontId="97" fillId="8" borderId="0" xfId="0" applyFont="1" applyFill="1" applyBorder="1"/>
    <xf numFmtId="3" fontId="97" fillId="8" borderId="0" xfId="0" applyNumberFormat="1" applyFont="1" applyFill="1" applyBorder="1" applyAlignment="1">
      <alignment horizontal="right" indent="1"/>
    </xf>
    <xf numFmtId="3" fontId="46" fillId="8" borderId="0" xfId="0" applyNumberFormat="1" applyFont="1" applyFill="1" applyBorder="1" applyAlignment="1">
      <alignment horizontal="right" indent="1"/>
    </xf>
    <xf numFmtId="164" fontId="97" fillId="8" borderId="0" xfId="0" applyNumberFormat="1" applyFont="1" applyFill="1" applyBorder="1" applyAlignment="1">
      <alignment horizontal="right" indent="1"/>
    </xf>
    <xf numFmtId="164" fontId="46" fillId="8" borderId="0" xfId="0" applyNumberFormat="1" applyFont="1" applyFill="1" applyBorder="1" applyAlignment="1">
      <alignment horizontal="right" indent="1"/>
    </xf>
    <xf numFmtId="0" fontId="73" fillId="3" borderId="0" xfId="0" quotePrefix="1" applyFont="1" applyFill="1" applyAlignment="1">
      <alignment horizontal="left"/>
    </xf>
    <xf numFmtId="0" fontId="73" fillId="3" borderId="0" xfId="0" quotePrefix="1" applyFont="1" applyFill="1" applyBorder="1" applyAlignment="1">
      <alignment horizontal="left"/>
    </xf>
    <xf numFmtId="0" fontId="78" fillId="3" borderId="14" xfId="3" applyFont="1" applyFill="1" applyBorder="1" applyAlignment="1">
      <alignment horizontal="left" vertical="top" wrapText="1"/>
    </xf>
    <xf numFmtId="0" fontId="78" fillId="3" borderId="12" xfId="3" applyFont="1" applyFill="1" applyBorder="1" applyAlignment="1">
      <alignment horizontal="left" vertical="top" wrapText="1"/>
    </xf>
    <xf numFmtId="168" fontId="82" fillId="3" borderId="0" xfId="3" applyNumberFormat="1" applyFont="1" applyFill="1" applyBorder="1" applyAlignment="1">
      <alignment horizontal="left" vertical="top"/>
    </xf>
    <xf numFmtId="0" fontId="83" fillId="3" borderId="0" xfId="3" applyFont="1" applyFill="1" applyBorder="1" applyAlignment="1">
      <alignment horizontal="left"/>
    </xf>
    <xf numFmtId="0" fontId="78" fillId="3" borderId="9" xfId="3" applyFont="1" applyFill="1" applyBorder="1" applyAlignment="1">
      <alignment horizontal="left" vertical="top" wrapText="1"/>
    </xf>
    <xf numFmtId="0" fontId="78" fillId="3" borderId="13" xfId="3" applyFont="1" applyFill="1" applyBorder="1" applyAlignment="1">
      <alignment horizontal="left" vertical="top" wrapText="1"/>
    </xf>
    <xf numFmtId="0" fontId="6" fillId="0" borderId="39" xfId="0" applyFont="1" applyBorder="1" applyAlignment="1">
      <alignment horizontal="center"/>
    </xf>
    <xf numFmtId="0" fontId="6" fillId="0" borderId="6" xfId="0" applyFont="1" applyBorder="1" applyAlignment="1">
      <alignment horizontal="center"/>
    </xf>
    <xf numFmtId="0" fontId="6" fillId="0" borderId="22" xfId="0" applyFont="1" applyBorder="1" applyAlignment="1">
      <alignment horizontal="center"/>
    </xf>
    <xf numFmtId="0" fontId="6" fillId="0" borderId="21" xfId="0" applyFont="1" applyBorder="1" applyAlignment="1">
      <alignment horizontal="center"/>
    </xf>
    <xf numFmtId="0" fontId="6" fillId="0" borderId="4" xfId="0" applyFont="1" applyBorder="1" applyAlignment="1">
      <alignment horizontal="center"/>
    </xf>
    <xf numFmtId="0" fontId="6" fillId="0" borderId="33" xfId="0" applyFont="1" applyBorder="1" applyAlignment="1">
      <alignment horizontal="center"/>
    </xf>
    <xf numFmtId="1" fontId="50" fillId="0" borderId="0" xfId="0" applyNumberFormat="1" applyFont="1" applyAlignment="1">
      <alignment horizontal="justify" vertical="justify" wrapText="1"/>
    </xf>
    <xf numFmtId="0" fontId="3" fillId="0" borderId="0" xfId="0" applyFont="1" applyAlignment="1">
      <alignment horizontal="justify" vertical="justify" wrapText="1"/>
    </xf>
    <xf numFmtId="1" fontId="104" fillId="0" borderId="0" xfId="0" applyNumberFormat="1" applyFont="1" applyAlignment="1">
      <alignment horizontal="justify" vertical="justify" wrapText="1"/>
    </xf>
    <xf numFmtId="0" fontId="52" fillId="0" borderId="0" xfId="0" applyFont="1" applyAlignment="1">
      <alignment horizontal="justify" vertical="center" wrapText="1"/>
    </xf>
    <xf numFmtId="0" fontId="50" fillId="0" borderId="0" xfId="0" applyFont="1" applyAlignment="1" applyProtection="1">
      <alignment horizontal="left" vertical="center" wrapText="1"/>
      <protection locked="0"/>
    </xf>
    <xf numFmtId="0" fontId="51" fillId="0" borderId="0" xfId="0" applyFont="1" applyAlignment="1" applyProtection="1">
      <alignment horizontal="left" vertical="center" wrapText="1"/>
      <protection locked="0"/>
    </xf>
    <xf numFmtId="0" fontId="52" fillId="0" borderId="0" xfId="0" applyFont="1" applyAlignment="1" applyProtection="1">
      <alignment horizontal="justify" vertical="center" wrapText="1"/>
      <protection locked="0"/>
    </xf>
    <xf numFmtId="0" fontId="3" fillId="0" borderId="45" xfId="0" applyFont="1" applyBorder="1" applyAlignment="1">
      <alignment horizontal="justify" vertical="justify" wrapText="1"/>
    </xf>
    <xf numFmtId="0" fontId="3" fillId="0" borderId="3" xfId="0" applyFont="1" applyBorder="1" applyAlignment="1">
      <alignment horizontal="justify" vertical="justify" wrapText="1"/>
    </xf>
    <xf numFmtId="0" fontId="3" fillId="0" borderId="16" xfId="0" applyFont="1" applyBorder="1" applyAlignment="1">
      <alignment horizontal="justify" vertical="justify" wrapText="1"/>
    </xf>
    <xf numFmtId="0" fontId="2" fillId="0" borderId="0" xfId="0" applyFont="1" applyAlignment="1">
      <alignment horizontal="justify" wrapText="1"/>
    </xf>
    <xf numFmtId="0" fontId="0" fillId="0" borderId="0" xfId="0" applyAlignment="1">
      <alignment horizontal="justify"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wrapText="1"/>
    </xf>
    <xf numFmtId="0" fontId="0" fillId="0" borderId="0" xfId="0" applyAlignment="1">
      <alignment wrapText="1"/>
    </xf>
    <xf numFmtId="0" fontId="5" fillId="0" borderId="0" xfId="0" applyFont="1" applyAlignment="1">
      <alignment wrapText="1"/>
    </xf>
    <xf numFmtId="0" fontId="5" fillId="0" borderId="0" xfId="0" applyFont="1" applyAlignment="1"/>
    <xf numFmtId="0" fontId="0" fillId="0" borderId="0" xfId="0" applyAlignment="1"/>
    <xf numFmtId="0" fontId="5" fillId="0" borderId="0" xfId="0" applyFont="1" applyAlignment="1">
      <alignment horizontal="justify" wrapText="1"/>
    </xf>
    <xf numFmtId="0" fontId="2" fillId="0" borderId="0" xfId="0" applyFont="1" applyFill="1" applyAlignment="1">
      <alignment horizontal="left" wrapText="1"/>
    </xf>
    <xf numFmtId="0" fontId="95" fillId="0" borderId="0" xfId="0" applyFont="1" applyAlignment="1">
      <alignment horizontal="center"/>
    </xf>
    <xf numFmtId="0" fontId="9" fillId="0" borderId="0" xfId="0" applyFont="1" applyAlignment="1">
      <alignment wrapText="1"/>
    </xf>
    <xf numFmtId="0" fontId="2"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wrapText="1"/>
    </xf>
    <xf numFmtId="0" fontId="2" fillId="0" borderId="0" xfId="0" applyFont="1" applyAlignment="1">
      <alignment horizontal="justify" vertical="justify" wrapText="1"/>
    </xf>
    <xf numFmtId="0" fontId="0" fillId="0" borderId="0" xfId="0" applyAlignment="1">
      <alignment horizontal="justify" vertical="justify" wrapText="1"/>
    </xf>
    <xf numFmtId="0" fontId="9"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xf>
    <xf numFmtId="1" fontId="63" fillId="0" borderId="0" xfId="0" applyNumberFormat="1" applyFont="1" applyAlignment="1">
      <alignment horizontal="justify" vertical="justify" wrapText="1"/>
    </xf>
    <xf numFmtId="0" fontId="2" fillId="0" borderId="0" xfId="0" applyFont="1" applyAlignment="1">
      <alignment horizontal="justify" vertical="center" wrapText="1"/>
    </xf>
    <xf numFmtId="1" fontId="102" fillId="0" borderId="0" xfId="0" applyNumberFormat="1" applyFont="1" applyAlignment="1">
      <alignment horizontal="justify" vertical="justify" wrapText="1"/>
    </xf>
    <xf numFmtId="0" fontId="65" fillId="0" borderId="0" xfId="0" applyFont="1" applyAlignment="1">
      <alignment horizontal="justify" vertical="center" wrapText="1"/>
    </xf>
    <xf numFmtId="0" fontId="63" fillId="0" borderId="0" xfId="0" applyFont="1" applyAlignment="1">
      <alignment horizontal="justify" vertical="center" wrapText="1"/>
    </xf>
    <xf numFmtId="0" fontId="64" fillId="0" borderId="0" xfId="0" applyFont="1" applyAlignment="1">
      <alignment horizontal="justify" vertical="center" wrapText="1"/>
    </xf>
  </cellXfs>
  <cellStyles count="59">
    <cellStyle name="20 % - Accent1" xfId="24" builtinId="30" customBuiltin="1"/>
    <cellStyle name="20 % - Accent2" xfId="28" builtinId="34" customBuiltin="1"/>
    <cellStyle name="20 % - Accent3" xfId="32" builtinId="38" customBuiltin="1"/>
    <cellStyle name="20 % - Accent4" xfId="36" builtinId="42" customBuiltin="1"/>
    <cellStyle name="20 % - Accent5" xfId="40" builtinId="46" customBuiltin="1"/>
    <cellStyle name="20 % - Accent6" xfId="44" builtinId="50" customBuiltin="1"/>
    <cellStyle name="40 % - Accent1" xfId="25" builtinId="31" customBuiltin="1"/>
    <cellStyle name="40 % - Accent2" xfId="29" builtinId="35" customBuiltin="1"/>
    <cellStyle name="40 % - Accent3" xfId="33" builtinId="39" customBuiltin="1"/>
    <cellStyle name="40 % - Accent4" xfId="37" builtinId="43" customBuiltin="1"/>
    <cellStyle name="40 % - Accent5" xfId="41" builtinId="47" customBuiltin="1"/>
    <cellStyle name="40 % - Accent6" xfId="45" builtinId="51" customBuiltin="1"/>
    <cellStyle name="60 % - Accent1" xfId="26" builtinId="32" customBuiltin="1"/>
    <cellStyle name="60 % - Accent2" xfId="30" builtinId="36" customBuiltin="1"/>
    <cellStyle name="60 % - Accent3" xfId="34" builtinId="40" customBuiltin="1"/>
    <cellStyle name="60 % - Accent4" xfId="38" builtinId="44" customBuiltin="1"/>
    <cellStyle name="60 % - Accent5" xfId="42" builtinId="48" customBuiltin="1"/>
    <cellStyle name="60 %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Avertissement" xfId="20" builtinId="11" customBuiltin="1"/>
    <cellStyle name="Calcul" xfId="17" builtinId="22" customBuiltin="1"/>
    <cellStyle name="Cellule liée" xfId="18" builtinId="24" customBuiltin="1"/>
    <cellStyle name="Commentaire 2" xfId="48"/>
    <cellStyle name="Entrée" xfId="15" builtinId="20" customBuiltin="1"/>
    <cellStyle name="Insatisfaisant" xfId="13" builtinId="27" customBuiltin="1"/>
    <cellStyle name="Lien hypertexte" xfId="1" builtinId="8"/>
    <cellStyle name="Lien hypertexte 2" xfId="55"/>
    <cellStyle name="Lien hypertexte 3" xfId="52"/>
    <cellStyle name="Lien hypertexte 4" xfId="57"/>
    <cellStyle name="Lien hypertexte 5" xfId="50"/>
    <cellStyle name="Lien hypertexte 6" xfId="49"/>
    <cellStyle name="Lien hypertexte visité" xfId="53" builtinId="9" customBuiltin="1"/>
    <cellStyle name="Lien hypertexte_FD2009" xfId="2"/>
    <cellStyle name="Neutre" xfId="14" builtinId="28" customBuiltin="1"/>
    <cellStyle name="Normal" xfId="0" builtinId="0"/>
    <cellStyle name="Normal 2" xfId="54"/>
    <cellStyle name="Normal 3" xfId="47"/>
    <cellStyle name="Normal 4" xfId="56"/>
    <cellStyle name="Normal 5" xfId="51"/>
    <cellStyle name="Normal 6" xfId="58"/>
    <cellStyle name="Normal_Annexe5_B_2007" xfId="6"/>
    <cellStyle name="Normal_BPD961" xfId="3"/>
    <cellStyle name="Normal_Guide99" xfId="4"/>
    <cellStyle name="Normal_nb_com_pop_str_reg_g07_m10m" xfId="5"/>
    <cellStyle name="Satisfaisant" xfId="12" builtinId="26" customBuiltin="1"/>
    <cellStyle name="Sortie" xfId="16" builtinId="21" customBuiltin="1"/>
    <cellStyle name="Texte explicatif" xfId="21" builtinId="53" customBuiltin="1"/>
    <cellStyle name="Titre" xfId="7" builtinId="15" customBuiltin="1"/>
    <cellStyle name="Titre 1" xfId="8" builtinId="16" customBuiltin="1"/>
    <cellStyle name="Titre 2" xfId="9" builtinId="17" customBuiltin="1"/>
    <cellStyle name="Titre 3" xfId="10" builtinId="18" customBuiltin="1"/>
    <cellStyle name="Titre 4" xfId="11" builtinId="19" customBuiltin="1"/>
    <cellStyle name="Total" xfId="22" builtinId="25" customBuiltin="1"/>
    <cellStyle name="Vérification" xfId="19" builtinId="23" customBuiltin="1"/>
  </cellStyles>
  <dxfs count="161">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protection locked="0" hidden="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protection locked="0" hidden="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protection locked="0" hidden="0"/>
    </dxf>
    <dxf>
      <font>
        <strike val="0"/>
        <outline val="0"/>
        <shadow val="0"/>
        <u val="none"/>
        <vertAlign val="baseline"/>
        <sz val="11"/>
        <color rgb="FF0000FF"/>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vertAlign val="baseline"/>
        <sz val="11"/>
        <color rgb="FF0000FF"/>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vertAlign val="baseline"/>
        <sz val="11"/>
        <color rgb="FF0000FF"/>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dxf>
    <dxf>
      <font>
        <b/>
        <i val="0"/>
        <strike val="0"/>
        <condense val="0"/>
        <extend val="0"/>
        <outline val="0"/>
        <shadow val="0"/>
        <u val="none"/>
        <vertAlign val="baseline"/>
        <sz val="10"/>
        <color auto="1"/>
        <name val="Arial"/>
        <scheme val="none"/>
      </font>
    </dxf>
    <dxf>
      <border outline="0">
        <bottom style="thin">
          <color indexed="64"/>
        </bottom>
      </border>
    </dxf>
    <dxf>
      <font>
        <strike val="0"/>
        <outline val="0"/>
        <shadow val="0"/>
        <u val="none"/>
        <sz val="11"/>
        <color auto="1"/>
        <name val="Arial"/>
        <scheme val="none"/>
      </font>
    </dxf>
    <dxf>
      <font>
        <strike val="0"/>
        <outline val="0"/>
        <shadow val="0"/>
        <u val="none"/>
        <sz val="11"/>
        <color auto="1"/>
        <name val="Arial"/>
        <scheme val="none"/>
      </font>
      <numFmt numFmtId="3" formatCode="#,##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tint="-0.14999847407452621"/>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protection locked="0" hidden="0"/>
    </dxf>
    <dxf>
      <font>
        <b/>
        <i val="0"/>
        <strike val="0"/>
        <condense val="0"/>
        <extend val="0"/>
        <outline val="0"/>
        <shadow val="0"/>
        <u val="none"/>
        <vertAlign val="baseline"/>
        <sz val="11"/>
        <color theme="1"/>
        <name val="Arial"/>
        <scheme val="none"/>
      </font>
      <numFmt numFmtId="164" formatCode="0.0%"/>
      <protection locked="0" hidden="0"/>
    </dxf>
  </dxfs>
  <tableStyles count="0" defaultTableStyle="TableStyleMedium9" defaultPivotStyle="PivotStyleLight16"/>
  <colors>
    <mruColors>
      <color rgb="FFC0C0C0"/>
      <color rgb="FF0000FF"/>
      <color rgb="FFDDDDDD"/>
      <color rgb="FFD8D8D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2390775</xdr:colOff>
      <xdr:row>0</xdr:row>
      <xdr:rowOff>0</xdr:rowOff>
    </xdr:from>
    <xdr:to>
      <xdr:col>0</xdr:col>
      <xdr:colOff>2390775</xdr:colOff>
      <xdr:row>5</xdr:row>
      <xdr:rowOff>38100</xdr:rowOff>
    </xdr:to>
    <xdr:pic>
      <xdr:nvPicPr>
        <xdr:cNvPr id="2" name="Image 1"/>
        <xdr:cNvPicPr/>
      </xdr:nvPicPr>
      <xdr:blipFill>
        <a:blip xmlns:r="http://schemas.openxmlformats.org/officeDocument/2006/relationships" r:embed="rId1" cstate="print"/>
        <a:srcRect/>
        <a:stretch>
          <a:fillRect/>
        </a:stretch>
      </xdr:blipFill>
      <xdr:spPr bwMode="auto">
        <a:xfrm>
          <a:off x="2390775" y="0"/>
          <a:ext cx="1333500" cy="847725"/>
        </a:xfrm>
        <a:prstGeom prst="rect">
          <a:avLst/>
        </a:prstGeom>
        <a:noFill/>
        <a:ln w="9525">
          <a:noFill/>
          <a:miter lim="800000"/>
          <a:headEnd/>
          <a:tailEnd/>
        </a:ln>
      </xdr:spPr>
    </xdr:pic>
    <xdr:clientData/>
  </xdr:twoCellAnchor>
  <xdr:twoCellAnchor editAs="oneCell">
    <xdr:from>
      <xdr:col>0</xdr:col>
      <xdr:colOff>0</xdr:colOff>
      <xdr:row>40</xdr:row>
      <xdr:rowOff>0</xdr:rowOff>
    </xdr:from>
    <xdr:to>
      <xdr:col>0</xdr:col>
      <xdr:colOff>1841500</xdr:colOff>
      <xdr:row>45</xdr:row>
      <xdr:rowOff>67310</xdr:rowOff>
    </xdr:to>
    <xdr:pic>
      <xdr:nvPicPr>
        <xdr:cNvPr id="4" name="Image 3" descr="S:\EspaceDESL\Publications\Logo_dgcl_bleu.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509000"/>
          <a:ext cx="1841500" cy="861060"/>
        </a:xfrm>
        <a:prstGeom prst="rect">
          <a:avLst/>
        </a:prstGeom>
        <a:noFill/>
        <a:ln>
          <a:noFill/>
        </a:ln>
      </xdr:spPr>
    </xdr:pic>
    <xdr:clientData/>
  </xdr:twoCellAnchor>
  <xdr:twoCellAnchor editAs="oneCell">
    <xdr:from>
      <xdr:col>0</xdr:col>
      <xdr:colOff>6121400</xdr:colOff>
      <xdr:row>39</xdr:row>
      <xdr:rowOff>6350</xdr:rowOff>
    </xdr:from>
    <xdr:to>
      <xdr:col>0</xdr:col>
      <xdr:colOff>6731000</xdr:colOff>
      <xdr:row>44</xdr:row>
      <xdr:rowOff>46957</xdr:rowOff>
    </xdr:to>
    <xdr:pic>
      <xdr:nvPicPr>
        <xdr:cNvPr id="5" name="Image 4"/>
        <xdr:cNvPicPr>
          <a:picLocks noChangeAspect="1"/>
        </xdr:cNvPicPr>
      </xdr:nvPicPr>
      <xdr:blipFill>
        <a:blip xmlns:r="http://schemas.openxmlformats.org/officeDocument/2006/relationships" r:embed="rId3" cstate="print"/>
        <a:srcRect/>
        <a:stretch>
          <a:fillRect/>
        </a:stretch>
      </xdr:blipFill>
      <xdr:spPr bwMode="auto">
        <a:xfrm>
          <a:off x="6121400" y="8356600"/>
          <a:ext cx="609600" cy="834357"/>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2222500</xdr:colOff>
      <xdr:row>11</xdr:row>
      <xdr:rowOff>76200</xdr:rowOff>
    </xdr:to>
    <xdr:pic>
      <xdr:nvPicPr>
        <xdr:cNvPr id="6" name="Image 5"/>
        <xdr:cNvPicPr>
          <a:picLocks noChangeAspect="1"/>
        </xdr:cNvPicPr>
      </xdr:nvPicPr>
      <xdr:blipFill>
        <a:blip xmlns:r="http://schemas.openxmlformats.org/officeDocument/2006/relationships" r:embed="rId4" cstate="print"/>
        <a:srcRect/>
        <a:stretch>
          <a:fillRect/>
        </a:stretch>
      </xdr:blipFill>
      <xdr:spPr bwMode="auto">
        <a:xfrm>
          <a:off x="0" y="0"/>
          <a:ext cx="2222500" cy="18542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333375</xdr:colOff>
      <xdr:row>138</xdr:row>
      <xdr:rowOff>85725</xdr:rowOff>
    </xdr:from>
    <xdr:ext cx="184731" cy="264560"/>
    <xdr:sp macro="" textlink="">
      <xdr:nvSpPr>
        <xdr:cNvPr id="2" name="ZoneTexte 1"/>
        <xdr:cNvSpPr txBox="1"/>
      </xdr:nvSpPr>
      <xdr:spPr>
        <a:xfrm>
          <a:off x="17135475" y="2275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tables/table1.xml><?xml version="1.0" encoding="utf-8"?>
<table xmlns="http://schemas.openxmlformats.org/spreadsheetml/2006/main" id="9" name="Tableau9" displayName="Tableau9" ref="A80:J87" headerRowCount="0" totalsRowShown="0" headerRowDxfId="160" dataDxfId="159" tableBorderDxfId="158">
  <tableColumns count="10">
    <tableColumn id="1" name="Colonne1" headerRowDxfId="157" dataDxfId="156"/>
    <tableColumn id="2" name="Colonne2" headerRowDxfId="155" dataDxfId="154"/>
    <tableColumn id="6" name="Colonne6" headerRowDxfId="153" dataDxfId="152"/>
    <tableColumn id="7" name="Colonne7" headerRowDxfId="151" dataDxfId="150"/>
    <tableColumn id="8" name="Colonne8" headerRowDxfId="149" dataDxfId="148"/>
    <tableColumn id="9" name="Colonne9" headerRowDxfId="147" dataDxfId="146"/>
    <tableColumn id="12" name="Colonne12" headerRowDxfId="145" dataDxfId="144"/>
    <tableColumn id="13" name="Colonne13" headerRowDxfId="143" dataDxfId="142"/>
    <tableColumn id="14" name="Colonne14" headerRowDxfId="141" dataDxfId="140"/>
    <tableColumn id="15" name="Colonne15" headerRowDxfId="139" dataDxfId="138"/>
  </tableColumns>
  <tableStyleInfo name="TableStyleLight1" showFirstColumn="0" showLastColumn="0" showRowStripes="1" showColumnStripes="0"/>
</table>
</file>

<file path=xl/tables/table2.xml><?xml version="1.0" encoding="utf-8"?>
<table xmlns="http://schemas.openxmlformats.org/spreadsheetml/2006/main" id="24" name="Tableau5225" displayName="Tableau5225" ref="A7:J58" headerRowCount="0" totalsRowShown="0" headerRowDxfId="137" dataDxfId="136" tableBorderDxfId="135">
  <tableColumns count="10">
    <tableColumn id="1" name="Colonne1" headerRowDxfId="134" dataDxfId="133"/>
    <tableColumn id="2" name="Colonne2" headerRowDxfId="132" dataDxfId="131"/>
    <tableColumn id="6" name="Colonne6" headerRowDxfId="130" dataDxfId="129"/>
    <tableColumn id="7" name="Colonne7" headerRowDxfId="128" dataDxfId="127"/>
    <tableColumn id="8" name="Colonne8" headerRowDxfId="126" dataDxfId="125"/>
    <tableColumn id="9" name="Colonne9" headerRowDxfId="124" dataDxfId="123"/>
    <tableColumn id="10" name="Colonne10" headerRowDxfId="122" dataDxfId="121"/>
    <tableColumn id="13" name="Colonne13" headerRowDxfId="120" dataDxfId="119"/>
    <tableColumn id="14" name="Colonne14" headerRowDxfId="118" dataDxfId="117"/>
    <tableColumn id="15" name="Colonne15" headerRowDxfId="116" dataDxfId="115"/>
  </tableColumns>
  <tableStyleInfo name="TableStyleLight1" showFirstColumn="0" showLastColumn="0" showRowStripes="1" showColumnStripes="0"/>
</table>
</file>

<file path=xl/tables/table3.xml><?xml version="1.0" encoding="utf-8"?>
<table xmlns="http://schemas.openxmlformats.org/spreadsheetml/2006/main" id="1" name="Tableau92" displayName="Tableau92" ref="A82:J89" headerRowCount="0" totalsRowShown="0" headerRowDxfId="114" dataDxfId="113" tableBorderDxfId="112">
  <tableColumns count="10">
    <tableColumn id="1" name="Colonne1" headerRowDxfId="111" dataDxfId="110"/>
    <tableColumn id="2" name="Colonne2" headerRowDxfId="109" dataDxfId="108"/>
    <tableColumn id="6" name="Colonne6" headerRowDxfId="107" dataDxfId="106"/>
    <tableColumn id="7" name="Colonne7" headerRowDxfId="105" dataDxfId="104"/>
    <tableColumn id="8" name="Colonne8" headerRowDxfId="103" dataDxfId="102"/>
    <tableColumn id="9" name="Colonne9" headerRowDxfId="101" dataDxfId="100"/>
    <tableColumn id="12" name="Colonne12" headerRowDxfId="99" dataDxfId="98"/>
    <tableColumn id="13" name="Colonne13" headerRowDxfId="97" dataDxfId="96"/>
    <tableColumn id="14" name="Colonne14" headerRowDxfId="95" dataDxfId="94"/>
    <tableColumn id="15" name="Colonne15" headerRowDxfId="93" dataDxfId="92"/>
  </tableColumns>
  <tableStyleInfo name="TableStyleLight1" showFirstColumn="0" showLastColumn="0" showRowStripes="1" showColumnStripes="0"/>
</table>
</file>

<file path=xl/tables/table4.xml><?xml version="1.0" encoding="utf-8"?>
<table xmlns="http://schemas.openxmlformats.org/spreadsheetml/2006/main" id="2" name="Tableau923" displayName="Tableau923" ref="A81:J89" headerRowCount="0" totalsRowShown="0" headerRowDxfId="91" dataDxfId="90" tableBorderDxfId="89">
  <tableColumns count="10">
    <tableColumn id="1" name="Colonne1" headerRowDxfId="88" dataDxfId="87"/>
    <tableColumn id="2" name="Colonne2" headerRowDxfId="86" dataDxfId="85"/>
    <tableColumn id="6" name="Colonne6" headerRowDxfId="84" dataDxfId="83"/>
    <tableColumn id="7" name="Colonne7" headerRowDxfId="82" dataDxfId="81"/>
    <tableColumn id="8" name="Colonne8" headerRowDxfId="80" dataDxfId="79"/>
    <tableColumn id="9" name="Colonne9" headerRowDxfId="78" dataDxfId="77"/>
    <tableColumn id="12" name="Colonne12" headerRowDxfId="76" dataDxfId="75"/>
    <tableColumn id="13" name="Colonne13" headerRowDxfId="74" dataDxfId="73"/>
    <tableColumn id="14" name="Colonne14" headerRowDxfId="72" dataDxfId="71"/>
    <tableColumn id="15" name="Colonne15" headerRowDxfId="70" dataDxfId="69"/>
  </tableColumns>
  <tableStyleInfo name="TableStyleLight1" showFirstColumn="0" showLastColumn="0" showRowStripes="1" showColumnStripes="0"/>
</table>
</file>

<file path=xl/tables/table5.xml><?xml version="1.0" encoding="utf-8"?>
<table xmlns="http://schemas.openxmlformats.org/spreadsheetml/2006/main" id="3" name="Tableau9234" displayName="Tableau9234" ref="A81:J88" headerRowCount="0" totalsRowShown="0" headerRowDxfId="68" dataDxfId="67" tableBorderDxfId="66">
  <tableColumns count="10">
    <tableColumn id="1" name="Colonne1" headerRowDxfId="65" dataDxfId="64"/>
    <tableColumn id="2" name="Colonne2" headerRowDxfId="63" dataDxfId="62"/>
    <tableColumn id="6" name="Colonne6" headerRowDxfId="61" dataDxfId="60"/>
    <tableColumn id="7" name="Colonne7" headerRowDxfId="59" dataDxfId="58"/>
    <tableColumn id="8" name="Colonne8" headerRowDxfId="57" dataDxfId="56"/>
    <tableColumn id="9" name="Colonne9" headerRowDxfId="55" dataDxfId="54"/>
    <tableColumn id="12" name="Colonne12" headerRowDxfId="53" dataDxfId="52"/>
    <tableColumn id="13" name="Colonne13" headerRowDxfId="51" dataDxfId="50"/>
    <tableColumn id="14" name="Colonne14" headerRowDxfId="49" dataDxfId="48"/>
    <tableColumn id="15" name="Colonne15" headerRowDxfId="47" dataDxfId="46"/>
  </tableColumns>
  <tableStyleInfo name="TableStyleLight1" showFirstColumn="0" showLastColumn="0" showRowStripes="1" showColumnStripes="0"/>
</table>
</file>

<file path=xl/tables/table6.xml><?xml version="1.0" encoding="utf-8"?>
<table xmlns="http://schemas.openxmlformats.org/spreadsheetml/2006/main" id="21" name="Tableau9358161822" displayName="Tableau9358161822" ref="A80:J87" headerRowCount="0" totalsRowShown="0" headerRowDxfId="45" dataDxfId="44" tableBorderDxfId="43">
  <tableColumns count="10">
    <tableColumn id="1" name="Colonne1" headerRowDxfId="42" dataDxfId="41"/>
    <tableColumn id="2" name="Colonne2" headerRowDxfId="40" dataDxfId="39"/>
    <tableColumn id="6" name="Colonne6" headerRowDxfId="38" dataDxfId="37"/>
    <tableColumn id="7" name="Colonne7" headerRowDxfId="36" dataDxfId="35"/>
    <tableColumn id="8" name="Colonne8" headerRowDxfId="34" dataDxfId="33"/>
    <tableColumn id="9" name="Colonne9" headerRowDxfId="32" dataDxfId="31"/>
    <tableColumn id="10" name="Colonne10" headerRowDxfId="30" dataDxfId="29"/>
    <tableColumn id="13" name="Colonne13" headerRowDxfId="28" dataDxfId="27"/>
    <tableColumn id="16" name="Colonne16" headerRowDxfId="26" dataDxfId="25"/>
    <tableColumn id="14" name="Colonne14" headerRowDxfId="24" dataDxfId="23"/>
  </tableColumns>
  <tableStyleInfo name="TableStyleLight1" showFirstColumn="0" showLastColumn="0" showRowStripes="1" showColumnStripes="0"/>
</table>
</file>

<file path=xl/tables/table7.xml><?xml version="1.0" encoding="utf-8"?>
<table xmlns="http://schemas.openxmlformats.org/spreadsheetml/2006/main" id="4" name="Tableau93581618225" displayName="Tableau93581618225" ref="A80:J87" headerRowCount="0" totalsRowShown="0" headerRowDxfId="22" dataDxfId="21" tableBorderDxfId="20">
  <tableColumns count="10">
    <tableColumn id="1" name="Colonne1" headerRowDxfId="19" dataDxfId="18"/>
    <tableColumn id="2" name="Colonne2" headerRowDxfId="17" dataDxfId="16"/>
    <tableColumn id="6" name="Colonne6" headerRowDxfId="15" dataDxfId="14"/>
    <tableColumn id="7" name="Colonne7" headerRowDxfId="13" dataDxfId="12"/>
    <tableColumn id="8" name="Colonne8" headerRowDxfId="11" dataDxfId="10"/>
    <tableColumn id="9" name="Colonne9" headerRowDxfId="9" dataDxfId="8"/>
    <tableColumn id="10" name="Colonne10" headerRowDxfId="7" dataDxfId="6"/>
    <tableColumn id="13" name="Colonne13" headerRowDxfId="5" dataDxfId="4"/>
    <tableColumn id="16" name="Colonne16" headerRowDxfId="3" dataDxfId="2"/>
    <tableColumn id="14" name="Colonne14" headerRowDxfId="1" dataDxfId="0"/>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llectivites-locales.gouv.fr/etudes-et-statistiques-locale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106"/>
  <sheetViews>
    <sheetView tabSelected="1" zoomScaleNormal="100" workbookViewId="0">
      <selection activeCell="B15" sqref="B15"/>
    </sheetView>
  </sheetViews>
  <sheetFormatPr baseColWidth="10" defaultRowHeight="12.5" x14ac:dyDescent="0.25"/>
  <cols>
    <col min="1" max="1" width="100.7265625" customWidth="1"/>
  </cols>
  <sheetData>
    <row r="1" spans="1:1" ht="13" x14ac:dyDescent="0.25">
      <c r="A1" s="681"/>
    </row>
    <row r="2" spans="1:1" x14ac:dyDescent="0.25">
      <c r="A2" s="32"/>
    </row>
    <row r="3" spans="1:1" x14ac:dyDescent="0.25">
      <c r="A3" s="32"/>
    </row>
    <row r="4" spans="1:1" x14ac:dyDescent="0.25">
      <c r="A4" s="32"/>
    </row>
    <row r="5" spans="1:1" x14ac:dyDescent="0.25">
      <c r="A5" s="32"/>
    </row>
    <row r="6" spans="1:1" ht="13" x14ac:dyDescent="0.25">
      <c r="A6" s="681"/>
    </row>
    <row r="7" spans="1:1" ht="13" x14ac:dyDescent="0.25">
      <c r="A7" s="681"/>
    </row>
    <row r="8" spans="1:1" ht="13" x14ac:dyDescent="0.25">
      <c r="A8" s="681"/>
    </row>
    <row r="9" spans="1:1" ht="13" x14ac:dyDescent="0.25">
      <c r="A9" s="681"/>
    </row>
    <row r="13" spans="1:1" ht="44" x14ac:dyDescent="0.8">
      <c r="A13" s="689" t="s">
        <v>544</v>
      </c>
    </row>
    <row r="14" spans="1:1" ht="44" x14ac:dyDescent="0.8">
      <c r="A14" s="689" t="s">
        <v>545</v>
      </c>
    </row>
    <row r="15" spans="1:1" ht="44" x14ac:dyDescent="0.8">
      <c r="A15" s="689" t="s">
        <v>546</v>
      </c>
    </row>
    <row r="16" spans="1:1" ht="44" x14ac:dyDescent="0.8">
      <c r="A16" s="689" t="s">
        <v>547</v>
      </c>
    </row>
    <row r="17" spans="1:1" ht="44" x14ac:dyDescent="0.8">
      <c r="A17" s="689" t="s">
        <v>812</v>
      </c>
    </row>
    <row r="31" spans="1:1" ht="17.5" x14ac:dyDescent="0.35">
      <c r="A31" s="682" t="s">
        <v>539</v>
      </c>
    </row>
    <row r="32" spans="1:1" ht="17.5" x14ac:dyDescent="0.35">
      <c r="A32" s="683" t="s">
        <v>540</v>
      </c>
    </row>
    <row r="48" spans="1:1" ht="17.5" x14ac:dyDescent="0.35">
      <c r="A48" s="684"/>
    </row>
    <row r="49" spans="1:1" ht="15" x14ac:dyDescent="0.3">
      <c r="A49" s="685"/>
    </row>
    <row r="99" spans="1:1" x14ac:dyDescent="0.25">
      <c r="A99" s="686" t="s">
        <v>816</v>
      </c>
    </row>
    <row r="100" spans="1:1" x14ac:dyDescent="0.25">
      <c r="A100" s="686" t="s">
        <v>541</v>
      </c>
    </row>
    <row r="101" spans="1:1" x14ac:dyDescent="0.25">
      <c r="A101" s="686" t="s">
        <v>542</v>
      </c>
    </row>
    <row r="102" spans="1:1" x14ac:dyDescent="0.25">
      <c r="A102" s="686" t="s">
        <v>543</v>
      </c>
    </row>
    <row r="103" spans="1:1" ht="13" x14ac:dyDescent="0.3">
      <c r="A103" s="64"/>
    </row>
    <row r="104" spans="1:1" ht="13" x14ac:dyDescent="0.3">
      <c r="A104" s="687" t="s">
        <v>813</v>
      </c>
    </row>
    <row r="105" spans="1:1" ht="13" x14ac:dyDescent="0.3">
      <c r="A105" s="64"/>
    </row>
    <row r="106" spans="1:1" ht="13" x14ac:dyDescent="0.3">
      <c r="A106" s="688" t="s">
        <v>655</v>
      </c>
    </row>
  </sheetData>
  <pageMargins left="0.7" right="0.7" top="0.75" bottom="0.75" header="0.3" footer="0.3"/>
  <pageSetup paperSize="9" scale="97" orientation="portrait" r:id="rId1"/>
  <rowBreaks count="1" manualBreakCount="1">
    <brk id="4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93"/>
  <sheetViews>
    <sheetView zoomScaleNormal="100" workbookViewId="0"/>
  </sheetViews>
  <sheetFormatPr baseColWidth="10" defaultRowHeight="12.5" x14ac:dyDescent="0.25"/>
  <cols>
    <col min="1" max="1" width="73.81640625" customWidth="1"/>
    <col min="2" max="7" width="14.7265625" customWidth="1"/>
    <col min="8" max="9" width="16.26953125" customWidth="1"/>
    <col min="10" max="10" width="12.7265625" customWidth="1"/>
  </cols>
  <sheetData>
    <row r="1" spans="1:10" ht="19.5" customHeight="1" x14ac:dyDescent="0.4">
      <c r="A1" s="9" t="s">
        <v>721</v>
      </c>
    </row>
    <row r="2" spans="1:10" ht="12.75" customHeight="1" thickBot="1" x14ac:dyDescent="0.35">
      <c r="A2" s="202"/>
      <c r="J2" s="19" t="s">
        <v>162</v>
      </c>
    </row>
    <row r="3" spans="1:10" ht="12.75" customHeight="1" x14ac:dyDescent="0.3">
      <c r="A3" s="17" t="s">
        <v>702</v>
      </c>
      <c r="B3" s="486" t="s">
        <v>35</v>
      </c>
      <c r="C3" s="486" t="s">
        <v>552</v>
      </c>
      <c r="D3" s="486" t="s">
        <v>554</v>
      </c>
      <c r="E3" s="486" t="s">
        <v>98</v>
      </c>
      <c r="F3" s="486" t="s">
        <v>289</v>
      </c>
      <c r="G3" s="487">
        <v>300000</v>
      </c>
      <c r="H3" s="488" t="s">
        <v>305</v>
      </c>
      <c r="I3" s="488" t="s">
        <v>305</v>
      </c>
      <c r="J3" s="488" t="s">
        <v>62</v>
      </c>
    </row>
    <row r="4" spans="1:10" ht="12.75" customHeight="1" x14ac:dyDescent="0.3">
      <c r="A4" s="16" t="s">
        <v>159</v>
      </c>
      <c r="B4" s="489" t="s">
        <v>551</v>
      </c>
      <c r="C4" s="489" t="s">
        <v>36</v>
      </c>
      <c r="D4" s="489" t="s">
        <v>36</v>
      </c>
      <c r="E4" s="489" t="s">
        <v>36</v>
      </c>
      <c r="F4" s="489" t="s">
        <v>36</v>
      </c>
      <c r="G4" s="489" t="s">
        <v>37</v>
      </c>
      <c r="H4" s="490" t="s">
        <v>303</v>
      </c>
      <c r="I4" s="490" t="s">
        <v>304</v>
      </c>
      <c r="J4" s="490" t="s">
        <v>112</v>
      </c>
    </row>
    <row r="5" spans="1:10" ht="12.75" customHeight="1" thickBot="1" x14ac:dyDescent="0.3">
      <c r="A5" s="195" t="s">
        <v>66</v>
      </c>
      <c r="B5" s="491" t="s">
        <v>37</v>
      </c>
      <c r="C5" s="491" t="s">
        <v>553</v>
      </c>
      <c r="D5" s="491" t="s">
        <v>100</v>
      </c>
      <c r="E5" s="491" t="s">
        <v>101</v>
      </c>
      <c r="F5" s="491" t="s">
        <v>290</v>
      </c>
      <c r="G5" s="491" t="s">
        <v>102</v>
      </c>
      <c r="H5" s="492" t="s">
        <v>101</v>
      </c>
      <c r="I5" s="492" t="s">
        <v>102</v>
      </c>
      <c r="J5" s="492" t="s">
        <v>287</v>
      </c>
    </row>
    <row r="6" spans="1:10" ht="12.75" customHeight="1" x14ac:dyDescent="0.3">
      <c r="A6" s="201"/>
    </row>
    <row r="7" spans="1:10" ht="13.5" customHeight="1" x14ac:dyDescent="0.3">
      <c r="A7" s="332" t="s">
        <v>121</v>
      </c>
      <c r="B7" s="474" t="s">
        <v>85</v>
      </c>
      <c r="C7" s="474" t="s">
        <v>85</v>
      </c>
      <c r="D7" s="474" t="s">
        <v>85</v>
      </c>
      <c r="E7" s="474">
        <v>587.18442919999995</v>
      </c>
      <c r="F7" s="474">
        <v>538.482250712</v>
      </c>
      <c r="G7" s="474">
        <v>448.21697513599997</v>
      </c>
      <c r="H7" s="475">
        <v>587.18442919999995</v>
      </c>
      <c r="I7" s="475">
        <v>462.860333427</v>
      </c>
      <c r="J7" s="475">
        <v>463.72871453300002</v>
      </c>
    </row>
    <row r="8" spans="1:10" ht="13.5" customHeight="1" x14ac:dyDescent="0.3">
      <c r="A8" s="333" t="s">
        <v>122</v>
      </c>
      <c r="B8" s="476" t="s">
        <v>85</v>
      </c>
      <c r="C8" s="476" t="s">
        <v>85</v>
      </c>
      <c r="D8" s="476" t="s">
        <v>85</v>
      </c>
      <c r="E8" s="476">
        <v>225.97503157200001</v>
      </c>
      <c r="F8" s="476">
        <v>136.18230722199999</v>
      </c>
      <c r="G8" s="476">
        <v>110.144714767</v>
      </c>
      <c r="H8" s="330">
        <v>225.97503157200001</v>
      </c>
      <c r="I8" s="330">
        <v>114.36868453699999</v>
      </c>
      <c r="J8" s="330">
        <v>115.148234491</v>
      </c>
    </row>
    <row r="9" spans="1:10" ht="13.5" customHeight="1" x14ac:dyDescent="0.3">
      <c r="A9" s="334" t="s">
        <v>123</v>
      </c>
      <c r="B9" s="477" t="s">
        <v>85</v>
      </c>
      <c r="C9" s="477" t="s">
        <v>85</v>
      </c>
      <c r="D9" s="477" t="s">
        <v>85</v>
      </c>
      <c r="E9" s="477">
        <v>262.443145077</v>
      </c>
      <c r="F9" s="477">
        <v>234.18328449000001</v>
      </c>
      <c r="G9" s="477">
        <v>152.91173859200001</v>
      </c>
      <c r="H9" s="478">
        <v>262.443145077</v>
      </c>
      <c r="I9" s="478">
        <v>166.096081717</v>
      </c>
      <c r="J9" s="478">
        <v>166.76904836</v>
      </c>
    </row>
    <row r="10" spans="1:10" ht="13.5" customHeight="1" x14ac:dyDescent="0.3">
      <c r="A10" s="333" t="s">
        <v>124</v>
      </c>
      <c r="B10" s="476" t="s">
        <v>85</v>
      </c>
      <c r="C10" s="476" t="s">
        <v>85</v>
      </c>
      <c r="D10" s="476" t="s">
        <v>85</v>
      </c>
      <c r="E10" s="476">
        <v>18.982409808</v>
      </c>
      <c r="F10" s="476">
        <v>15.454746638</v>
      </c>
      <c r="G10" s="476">
        <v>12.101658735999999</v>
      </c>
      <c r="H10" s="330">
        <v>18.982409808</v>
      </c>
      <c r="I10" s="330">
        <v>12.645616169</v>
      </c>
      <c r="J10" s="330">
        <v>12.689877514999999</v>
      </c>
    </row>
    <row r="11" spans="1:10" ht="13.5" customHeight="1" x14ac:dyDescent="0.3">
      <c r="A11" s="334" t="s">
        <v>125</v>
      </c>
      <c r="B11" s="477" t="s">
        <v>85</v>
      </c>
      <c r="C11" s="477" t="s">
        <v>85</v>
      </c>
      <c r="D11" s="477" t="s">
        <v>85</v>
      </c>
      <c r="E11" s="477">
        <v>69.654590526000007</v>
      </c>
      <c r="F11" s="477">
        <v>128.69408083499999</v>
      </c>
      <c r="G11" s="477">
        <v>158.08299134699999</v>
      </c>
      <c r="H11" s="478">
        <v>69.654590526000007</v>
      </c>
      <c r="I11" s="478">
        <v>153.31535125900001</v>
      </c>
      <c r="J11" s="478">
        <v>152.73099612300001</v>
      </c>
    </row>
    <row r="12" spans="1:10" ht="13.5" customHeight="1" x14ac:dyDescent="0.3">
      <c r="A12" s="333" t="s">
        <v>126</v>
      </c>
      <c r="B12" s="476" t="s">
        <v>85</v>
      </c>
      <c r="C12" s="476" t="s">
        <v>85</v>
      </c>
      <c r="D12" s="476" t="s">
        <v>85</v>
      </c>
      <c r="E12" s="476">
        <v>10.129252216999999</v>
      </c>
      <c r="F12" s="476">
        <v>23.967831527000001</v>
      </c>
      <c r="G12" s="476">
        <v>14.975871693</v>
      </c>
      <c r="H12" s="330">
        <v>10.129252216999999</v>
      </c>
      <c r="I12" s="330">
        <v>16.434599745</v>
      </c>
      <c r="J12" s="330">
        <v>16.390558043999999</v>
      </c>
    </row>
    <row r="13" spans="1:10" ht="13.5" customHeight="1" x14ac:dyDescent="0.3">
      <c r="A13" s="335" t="s">
        <v>127</v>
      </c>
      <c r="B13" s="479" t="s">
        <v>85</v>
      </c>
      <c r="C13" s="479" t="s">
        <v>85</v>
      </c>
      <c r="D13" s="479" t="s">
        <v>85</v>
      </c>
      <c r="E13" s="479">
        <v>696.78518500500002</v>
      </c>
      <c r="F13" s="479">
        <v>682.35115137299999</v>
      </c>
      <c r="G13" s="479">
        <v>575.98427060300003</v>
      </c>
      <c r="H13" s="480">
        <v>696.78518500500002</v>
      </c>
      <c r="I13" s="480">
        <v>593.239724991</v>
      </c>
      <c r="J13" s="480">
        <v>593.96297112000002</v>
      </c>
    </row>
    <row r="14" spans="1:10" ht="13.5" customHeight="1" x14ac:dyDescent="0.3">
      <c r="A14" s="333" t="s">
        <v>64</v>
      </c>
      <c r="B14" s="476" t="s">
        <v>85</v>
      </c>
      <c r="C14" s="476" t="s">
        <v>85</v>
      </c>
      <c r="D14" s="476" t="s">
        <v>85</v>
      </c>
      <c r="E14" s="476">
        <v>378.58394284899998</v>
      </c>
      <c r="F14" s="476">
        <v>402.89703864000001</v>
      </c>
      <c r="G14" s="476">
        <v>292.49012211299998</v>
      </c>
      <c r="H14" s="330">
        <v>378.58394284899998</v>
      </c>
      <c r="I14" s="330">
        <v>310.40097461099998</v>
      </c>
      <c r="J14" s="330">
        <v>310.87722019300003</v>
      </c>
    </row>
    <row r="15" spans="1:10" ht="13.5" customHeight="1" x14ac:dyDescent="0.3">
      <c r="A15" s="334" t="s">
        <v>128</v>
      </c>
      <c r="B15" s="477" t="s">
        <v>85</v>
      </c>
      <c r="C15" s="477" t="s">
        <v>85</v>
      </c>
      <c r="D15" s="477" t="s">
        <v>85</v>
      </c>
      <c r="E15" s="477">
        <v>287.72952853700002</v>
      </c>
      <c r="F15" s="477">
        <v>340.96411004800001</v>
      </c>
      <c r="G15" s="477">
        <v>201.53750055899999</v>
      </c>
      <c r="H15" s="478">
        <v>287.72952853700002</v>
      </c>
      <c r="I15" s="478">
        <v>224.156096526</v>
      </c>
      <c r="J15" s="478">
        <v>224.60014533899999</v>
      </c>
    </row>
    <row r="16" spans="1:10" ht="13.5" customHeight="1" x14ac:dyDescent="0.3">
      <c r="A16" s="555" t="s">
        <v>129</v>
      </c>
      <c r="B16" s="556" t="s">
        <v>85</v>
      </c>
      <c r="C16" s="556" t="s">
        <v>85</v>
      </c>
      <c r="D16" s="556" t="s">
        <v>85</v>
      </c>
      <c r="E16" s="556">
        <v>90.854414313000007</v>
      </c>
      <c r="F16" s="556">
        <v>61.932928592000003</v>
      </c>
      <c r="G16" s="556">
        <v>90.952621554000004</v>
      </c>
      <c r="H16" s="370">
        <v>90.854414313000007</v>
      </c>
      <c r="I16" s="370">
        <v>86.244878084999996</v>
      </c>
      <c r="J16" s="370">
        <v>86.277074854000006</v>
      </c>
    </row>
    <row r="17" spans="1:10" ht="13.5" customHeight="1" x14ac:dyDescent="0.3">
      <c r="A17" s="557" t="s">
        <v>130</v>
      </c>
      <c r="B17" s="558" t="s">
        <v>85</v>
      </c>
      <c r="C17" s="558" t="s">
        <v>85</v>
      </c>
      <c r="D17" s="558" t="s">
        <v>85</v>
      </c>
      <c r="E17" s="558">
        <v>185.15650762999999</v>
      </c>
      <c r="F17" s="558">
        <v>169.46286418</v>
      </c>
      <c r="G17" s="558">
        <v>197.52853172900001</v>
      </c>
      <c r="H17" s="559">
        <v>185.15650762999999</v>
      </c>
      <c r="I17" s="559">
        <v>192.97555581399999</v>
      </c>
      <c r="J17" s="559">
        <v>192.920941191</v>
      </c>
    </row>
    <row r="18" spans="1:10" ht="13.5" customHeight="1" x14ac:dyDescent="0.3">
      <c r="A18" s="555" t="s">
        <v>131</v>
      </c>
      <c r="B18" s="556" t="s">
        <v>85</v>
      </c>
      <c r="C18" s="556" t="s">
        <v>85</v>
      </c>
      <c r="D18" s="556" t="s">
        <v>85</v>
      </c>
      <c r="E18" s="556">
        <v>143.79691851600001</v>
      </c>
      <c r="F18" s="556">
        <v>123.628929664</v>
      </c>
      <c r="G18" s="556">
        <v>165.39418015199999</v>
      </c>
      <c r="H18" s="370">
        <v>143.79691851600001</v>
      </c>
      <c r="I18" s="370">
        <v>158.618778171</v>
      </c>
      <c r="J18" s="370">
        <v>158.51525018699999</v>
      </c>
    </row>
    <row r="19" spans="1:10" ht="13.5" customHeight="1" x14ac:dyDescent="0.3">
      <c r="A19" s="576" t="s">
        <v>132</v>
      </c>
      <c r="B19" s="577" t="s">
        <v>85</v>
      </c>
      <c r="C19" s="577" t="s">
        <v>85</v>
      </c>
      <c r="D19" s="577" t="s">
        <v>85</v>
      </c>
      <c r="E19" s="577">
        <v>10.048491151</v>
      </c>
      <c r="F19" s="577">
        <v>1.881446717</v>
      </c>
      <c r="G19" s="577">
        <v>2.1087112220000002</v>
      </c>
      <c r="H19" s="578">
        <v>10.048491151</v>
      </c>
      <c r="I19" s="578">
        <v>2.0718430520000002</v>
      </c>
      <c r="J19" s="578">
        <v>2.127558482</v>
      </c>
    </row>
    <row r="20" spans="1:10" ht="13.5" customHeight="1" x14ac:dyDescent="0.3">
      <c r="A20" s="703" t="s">
        <v>567</v>
      </c>
      <c r="B20" s="556" t="s">
        <v>85</v>
      </c>
      <c r="C20" s="556" t="s">
        <v>85</v>
      </c>
      <c r="D20" s="556" t="s">
        <v>85</v>
      </c>
      <c r="E20" s="556">
        <v>31.311097963000002</v>
      </c>
      <c r="F20" s="556">
        <v>43.952487798999996</v>
      </c>
      <c r="G20" s="556">
        <v>30.025640354</v>
      </c>
      <c r="H20" s="370">
        <v>31.311097963000002</v>
      </c>
      <c r="I20" s="370">
        <v>32.284934591999999</v>
      </c>
      <c r="J20" s="370">
        <v>32.278132521000003</v>
      </c>
    </row>
    <row r="21" spans="1:10" ht="13.5" customHeight="1" x14ac:dyDescent="0.3">
      <c r="A21" s="576" t="s">
        <v>133</v>
      </c>
      <c r="B21" s="577" t="s">
        <v>85</v>
      </c>
      <c r="C21" s="577" t="s">
        <v>85</v>
      </c>
      <c r="D21" s="577" t="s">
        <v>85</v>
      </c>
      <c r="E21" s="577">
        <v>29.665583184999999</v>
      </c>
      <c r="F21" s="577">
        <v>15.806876022999999</v>
      </c>
      <c r="G21" s="577">
        <v>12.546065403</v>
      </c>
      <c r="H21" s="578">
        <v>29.665583184999999</v>
      </c>
      <c r="I21" s="578">
        <v>13.075053078</v>
      </c>
      <c r="J21" s="578">
        <v>13.190934901</v>
      </c>
    </row>
    <row r="22" spans="1:10" ht="13.5" customHeight="1" x14ac:dyDescent="0.3">
      <c r="A22" s="555" t="s">
        <v>134</v>
      </c>
      <c r="B22" s="556" t="s">
        <v>85</v>
      </c>
      <c r="C22" s="556" t="s">
        <v>85</v>
      </c>
      <c r="D22" s="556" t="s">
        <v>85</v>
      </c>
      <c r="E22" s="556">
        <v>81.611365684000006</v>
      </c>
      <c r="F22" s="556">
        <v>77.029038460999999</v>
      </c>
      <c r="G22" s="556">
        <v>52.546405598</v>
      </c>
      <c r="H22" s="370">
        <v>81.611365684000006</v>
      </c>
      <c r="I22" s="370">
        <v>56.518120774000003</v>
      </c>
      <c r="J22" s="370">
        <v>56.693392508000002</v>
      </c>
    </row>
    <row r="23" spans="1:10" ht="13.5" customHeight="1" x14ac:dyDescent="0.3">
      <c r="A23" s="579" t="s">
        <v>135</v>
      </c>
      <c r="B23" s="580" t="s">
        <v>85</v>
      </c>
      <c r="C23" s="580" t="s">
        <v>85</v>
      </c>
      <c r="D23" s="580" t="s">
        <v>85</v>
      </c>
      <c r="E23" s="580">
        <v>21.767785657000001</v>
      </c>
      <c r="F23" s="580">
        <v>17.155334067999998</v>
      </c>
      <c r="G23" s="580">
        <v>20.873145761</v>
      </c>
      <c r="H23" s="581">
        <v>21.767785657000001</v>
      </c>
      <c r="I23" s="581">
        <v>20.270020713000001</v>
      </c>
      <c r="J23" s="581">
        <v>20.280482327000001</v>
      </c>
    </row>
    <row r="24" spans="1:10" ht="13.5" customHeight="1" x14ac:dyDescent="0.3">
      <c r="A24" s="563" t="s">
        <v>136</v>
      </c>
      <c r="B24" s="564" t="s">
        <v>85</v>
      </c>
      <c r="C24" s="564" t="s">
        <v>85</v>
      </c>
      <c r="D24" s="564" t="s">
        <v>85</v>
      </c>
      <c r="E24" s="564">
        <v>109.600755804</v>
      </c>
      <c r="F24" s="564">
        <v>143.868900661</v>
      </c>
      <c r="G24" s="564">
        <v>127.767295468</v>
      </c>
      <c r="H24" s="354">
        <v>109.600755804</v>
      </c>
      <c r="I24" s="354">
        <v>130.379391564</v>
      </c>
      <c r="J24" s="354">
        <v>130.234256587</v>
      </c>
    </row>
    <row r="25" spans="1:10" ht="13.5" customHeight="1" x14ac:dyDescent="0.3">
      <c r="A25" s="582" t="s">
        <v>137</v>
      </c>
      <c r="B25" s="583" t="s">
        <v>85</v>
      </c>
      <c r="C25" s="583" t="s">
        <v>85</v>
      </c>
      <c r="D25" s="583" t="s">
        <v>85</v>
      </c>
      <c r="E25" s="583">
        <v>64.633367237000002</v>
      </c>
      <c r="F25" s="583">
        <v>76.971904757999994</v>
      </c>
      <c r="G25" s="583">
        <v>63.631450256000001</v>
      </c>
      <c r="H25" s="584">
        <v>64.633367237000002</v>
      </c>
      <c r="I25" s="584">
        <v>65.795616418999998</v>
      </c>
      <c r="J25" s="584">
        <v>65.787498319999997</v>
      </c>
    </row>
    <row r="26" spans="1:10" ht="13.5" customHeight="1" x14ac:dyDescent="0.3">
      <c r="A26" s="563" t="s">
        <v>138</v>
      </c>
      <c r="B26" s="564" t="s">
        <v>85</v>
      </c>
      <c r="C26" s="564" t="s">
        <v>85</v>
      </c>
      <c r="D26" s="564" t="s">
        <v>85</v>
      </c>
      <c r="E26" s="564">
        <v>182.46943529699999</v>
      </c>
      <c r="F26" s="564">
        <v>263.77875033100003</v>
      </c>
      <c r="G26" s="564">
        <v>229.12295253600001</v>
      </c>
      <c r="H26" s="354">
        <v>182.46943529699999</v>
      </c>
      <c r="I26" s="354">
        <v>234.74501772900001</v>
      </c>
      <c r="J26" s="354">
        <v>234.37988233199999</v>
      </c>
    </row>
    <row r="27" spans="1:10" ht="13.5" customHeight="1" x14ac:dyDescent="0.3">
      <c r="A27" s="576" t="s">
        <v>139</v>
      </c>
      <c r="B27" s="577" t="s">
        <v>85</v>
      </c>
      <c r="C27" s="577" t="s">
        <v>85</v>
      </c>
      <c r="D27" s="577" t="s">
        <v>85</v>
      </c>
      <c r="E27" s="577">
        <v>157.99163917999999</v>
      </c>
      <c r="F27" s="577">
        <v>195.84687034699999</v>
      </c>
      <c r="G27" s="577">
        <v>171.24714226099999</v>
      </c>
      <c r="H27" s="578">
        <v>157.99163917999999</v>
      </c>
      <c r="I27" s="578">
        <v>175.23785330600001</v>
      </c>
      <c r="J27" s="578">
        <v>175.11739165</v>
      </c>
    </row>
    <row r="28" spans="1:10" ht="13.5" customHeight="1" x14ac:dyDescent="0.3">
      <c r="A28" s="555" t="s">
        <v>140</v>
      </c>
      <c r="B28" s="556" t="s">
        <v>85</v>
      </c>
      <c r="C28" s="556" t="s">
        <v>85</v>
      </c>
      <c r="D28" s="556" t="s">
        <v>85</v>
      </c>
      <c r="E28" s="556">
        <v>19.639264665999999</v>
      </c>
      <c r="F28" s="556">
        <v>40.810755694999997</v>
      </c>
      <c r="G28" s="556">
        <v>38.165923294999999</v>
      </c>
      <c r="H28" s="370">
        <v>19.639264665999999</v>
      </c>
      <c r="I28" s="370">
        <v>38.594983397999997</v>
      </c>
      <c r="J28" s="370">
        <v>38.462581165000003</v>
      </c>
    </row>
    <row r="29" spans="1:10" ht="13.5" customHeight="1" x14ac:dyDescent="0.3">
      <c r="A29" s="576" t="s">
        <v>141</v>
      </c>
      <c r="B29" s="577" t="s">
        <v>85</v>
      </c>
      <c r="C29" s="577" t="s">
        <v>85</v>
      </c>
      <c r="D29" s="577" t="s">
        <v>85</v>
      </c>
      <c r="E29" s="577">
        <v>4.8385314499999996</v>
      </c>
      <c r="F29" s="577">
        <v>27.121124289000001</v>
      </c>
      <c r="G29" s="577">
        <v>19.709886979</v>
      </c>
      <c r="H29" s="578">
        <v>4.8385314499999996</v>
      </c>
      <c r="I29" s="578">
        <v>20.912181024999999</v>
      </c>
      <c r="J29" s="578">
        <v>20.799909517</v>
      </c>
    </row>
    <row r="30" spans="1:10" ht="13.5" customHeight="1" x14ac:dyDescent="0.3">
      <c r="A30" s="563" t="s">
        <v>142</v>
      </c>
      <c r="B30" s="564" t="s">
        <v>85</v>
      </c>
      <c r="C30" s="564" t="s">
        <v>85</v>
      </c>
      <c r="D30" s="564" t="s">
        <v>85</v>
      </c>
      <c r="E30" s="564">
        <v>72.417642427000004</v>
      </c>
      <c r="F30" s="564">
        <v>99.240243953999993</v>
      </c>
      <c r="G30" s="564">
        <v>91.881307375999995</v>
      </c>
      <c r="H30" s="354">
        <v>72.417642427000004</v>
      </c>
      <c r="I30" s="354">
        <v>93.075116891999997</v>
      </c>
      <c r="J30" s="354">
        <v>92.930828204999997</v>
      </c>
    </row>
    <row r="31" spans="1:10" ht="13.5" customHeight="1" x14ac:dyDescent="0.3">
      <c r="A31" s="576" t="s">
        <v>143</v>
      </c>
      <c r="B31" s="577" t="s">
        <v>85</v>
      </c>
      <c r="C31" s="577" t="s">
        <v>85</v>
      </c>
      <c r="D31" s="577" t="s">
        <v>85</v>
      </c>
      <c r="E31" s="577">
        <v>31.128708626000002</v>
      </c>
      <c r="F31" s="577">
        <v>22.417466712</v>
      </c>
      <c r="G31" s="577">
        <v>17.486473964000002</v>
      </c>
      <c r="H31" s="578">
        <v>31.128708626000002</v>
      </c>
      <c r="I31" s="578">
        <v>18.286408303000002</v>
      </c>
      <c r="J31" s="578">
        <v>18.376109424999999</v>
      </c>
    </row>
    <row r="32" spans="1:10" ht="13.5" customHeight="1" x14ac:dyDescent="0.3">
      <c r="A32" s="555" t="s">
        <v>144</v>
      </c>
      <c r="B32" s="556" t="s">
        <v>85</v>
      </c>
      <c r="C32" s="556" t="s">
        <v>85</v>
      </c>
      <c r="D32" s="556" t="s">
        <v>85</v>
      </c>
      <c r="E32" s="556">
        <v>32.785803354999999</v>
      </c>
      <c r="F32" s="556">
        <v>56.344923094000002</v>
      </c>
      <c r="G32" s="556">
        <v>50.669822211000003</v>
      </c>
      <c r="H32" s="370">
        <v>32.785803354999999</v>
      </c>
      <c r="I32" s="370">
        <v>51.590470101000001</v>
      </c>
      <c r="J32" s="370">
        <v>51.459122938</v>
      </c>
    </row>
    <row r="33" spans="1:16" ht="13.5" customHeight="1" x14ac:dyDescent="0.3">
      <c r="A33" s="579" t="s">
        <v>145</v>
      </c>
      <c r="B33" s="580" t="s">
        <v>85</v>
      </c>
      <c r="C33" s="580" t="s">
        <v>85</v>
      </c>
      <c r="D33" s="580" t="s">
        <v>85</v>
      </c>
      <c r="E33" s="580">
        <v>8.5031304470000002</v>
      </c>
      <c r="F33" s="580">
        <v>20.477854147999999</v>
      </c>
      <c r="G33" s="580">
        <v>23.725011201000001</v>
      </c>
      <c r="H33" s="581">
        <v>8.5031304470000002</v>
      </c>
      <c r="I33" s="581">
        <v>23.198238488000001</v>
      </c>
      <c r="J33" s="581">
        <v>23.095595842000002</v>
      </c>
    </row>
    <row r="34" spans="1:16" ht="13.5" customHeight="1" x14ac:dyDescent="0.3">
      <c r="A34" s="568" t="s">
        <v>146</v>
      </c>
      <c r="B34" s="564" t="s">
        <v>85</v>
      </c>
      <c r="C34" s="564" t="s">
        <v>85</v>
      </c>
      <c r="D34" s="564" t="s">
        <v>85</v>
      </c>
      <c r="E34" s="564">
        <v>769.65386449699997</v>
      </c>
      <c r="F34" s="564">
        <v>802.26100104299996</v>
      </c>
      <c r="G34" s="564">
        <v>677.33992767100005</v>
      </c>
      <c r="H34" s="354">
        <v>769.65386449699997</v>
      </c>
      <c r="I34" s="354">
        <v>697.60535115599998</v>
      </c>
      <c r="J34" s="354">
        <v>698.10859686499998</v>
      </c>
    </row>
    <row r="35" spans="1:16" ht="13.5" customHeight="1" x14ac:dyDescent="0.3">
      <c r="A35" s="585" t="s">
        <v>147</v>
      </c>
      <c r="B35" s="586" t="s">
        <v>85</v>
      </c>
      <c r="C35" s="586" t="s">
        <v>85</v>
      </c>
      <c r="D35" s="586" t="s">
        <v>85</v>
      </c>
      <c r="E35" s="586">
        <v>769.20282743200005</v>
      </c>
      <c r="F35" s="586">
        <v>781.591395326</v>
      </c>
      <c r="G35" s="586">
        <v>667.86557797900002</v>
      </c>
      <c r="H35" s="587">
        <v>769.20282743200005</v>
      </c>
      <c r="I35" s="587">
        <v>686.31484188299999</v>
      </c>
      <c r="J35" s="587">
        <v>686.89379932500003</v>
      </c>
    </row>
    <row r="36" spans="1:16" ht="13.5" customHeight="1" x14ac:dyDescent="0.3">
      <c r="A36" s="565" t="s">
        <v>148</v>
      </c>
      <c r="B36" s="566" t="s">
        <v>85</v>
      </c>
      <c r="C36" s="566" t="s">
        <v>85</v>
      </c>
      <c r="D36" s="566" t="s">
        <v>85</v>
      </c>
      <c r="E36" s="566">
        <v>-0.45103706500000001</v>
      </c>
      <c r="F36" s="566">
        <v>-20.669605717</v>
      </c>
      <c r="G36" s="566">
        <v>-9.4743496920000005</v>
      </c>
      <c r="H36" s="567">
        <v>-0.45103706500000001</v>
      </c>
      <c r="I36" s="567">
        <v>-11.290509274</v>
      </c>
      <c r="J36" s="567">
        <v>-11.214797539999999</v>
      </c>
    </row>
    <row r="37" spans="1:16" ht="13.5" customHeight="1" x14ac:dyDescent="0.3">
      <c r="A37" s="576" t="s">
        <v>149</v>
      </c>
      <c r="B37" s="577" t="s">
        <v>85</v>
      </c>
      <c r="C37" s="577" t="s">
        <v>85</v>
      </c>
      <c r="D37" s="577" t="s">
        <v>85</v>
      </c>
      <c r="E37" s="577">
        <v>44.967388567</v>
      </c>
      <c r="F37" s="577">
        <v>66.896995902</v>
      </c>
      <c r="G37" s="577">
        <v>64.135845212000007</v>
      </c>
      <c r="H37" s="578">
        <v>44.967388567</v>
      </c>
      <c r="I37" s="578">
        <v>64.583775145000004</v>
      </c>
      <c r="J37" s="578">
        <v>64.446758267000007</v>
      </c>
    </row>
    <row r="38" spans="1:16" ht="13.5" customHeight="1" x14ac:dyDescent="0.3">
      <c r="A38" s="555" t="s">
        <v>150</v>
      </c>
      <c r="B38" s="556" t="s">
        <v>85</v>
      </c>
      <c r="C38" s="556" t="s">
        <v>85</v>
      </c>
      <c r="D38" s="556" t="s">
        <v>85</v>
      </c>
      <c r="E38" s="556">
        <v>64.754821540999998</v>
      </c>
      <c r="F38" s="556">
        <v>85.036737271999996</v>
      </c>
      <c r="G38" s="556">
        <v>66.586242720000001</v>
      </c>
      <c r="H38" s="370">
        <v>64.754821540999998</v>
      </c>
      <c r="I38" s="370">
        <v>69.579389316000004</v>
      </c>
      <c r="J38" s="370">
        <v>69.545690590999996</v>
      </c>
    </row>
    <row r="39" spans="1:16" ht="13.5" customHeight="1" x14ac:dyDescent="0.3">
      <c r="A39" s="579" t="s">
        <v>151</v>
      </c>
      <c r="B39" s="580" t="s">
        <v>85</v>
      </c>
      <c r="C39" s="580" t="s">
        <v>85</v>
      </c>
      <c r="D39" s="580" t="s">
        <v>85</v>
      </c>
      <c r="E39" s="580">
        <v>19.787432974000001</v>
      </c>
      <c r="F39" s="580">
        <v>18.139741368999999</v>
      </c>
      <c r="G39" s="580">
        <v>2.450397508</v>
      </c>
      <c r="H39" s="581">
        <v>19.787432974000001</v>
      </c>
      <c r="I39" s="581">
        <v>4.9956141709999997</v>
      </c>
      <c r="J39" s="581">
        <v>5.0989323239999997</v>
      </c>
    </row>
    <row r="40" spans="1:16" ht="13.5" customHeight="1" x14ac:dyDescent="0.3">
      <c r="A40" s="568" t="s">
        <v>152</v>
      </c>
      <c r="B40" s="564" t="s">
        <v>85</v>
      </c>
      <c r="C40" s="564" t="s">
        <v>85</v>
      </c>
      <c r="D40" s="564" t="s">
        <v>85</v>
      </c>
      <c r="E40" s="564">
        <v>814.62125306400003</v>
      </c>
      <c r="F40" s="564">
        <v>869.15799694500004</v>
      </c>
      <c r="G40" s="564">
        <v>741.47577288299999</v>
      </c>
      <c r="H40" s="354">
        <v>814.62125306400003</v>
      </c>
      <c r="I40" s="354">
        <v>762.18912630099999</v>
      </c>
      <c r="J40" s="354">
        <v>762.55535513200005</v>
      </c>
    </row>
    <row r="41" spans="1:16" ht="13.5" customHeight="1" x14ac:dyDescent="0.3">
      <c r="A41" s="585" t="s">
        <v>153</v>
      </c>
      <c r="B41" s="586" t="s">
        <v>85</v>
      </c>
      <c r="C41" s="586" t="s">
        <v>85</v>
      </c>
      <c r="D41" s="586" t="s">
        <v>85</v>
      </c>
      <c r="E41" s="586">
        <v>833.957648973</v>
      </c>
      <c r="F41" s="586">
        <v>866.62813259799998</v>
      </c>
      <c r="G41" s="586">
        <v>734.451820699</v>
      </c>
      <c r="H41" s="587">
        <v>833.957648973</v>
      </c>
      <c r="I41" s="587">
        <v>755.89423119900005</v>
      </c>
      <c r="J41" s="587">
        <v>756.43948991699995</v>
      </c>
    </row>
    <row r="42" spans="1:16" ht="13.5" customHeight="1" x14ac:dyDescent="0.3">
      <c r="A42" s="560" t="s">
        <v>154</v>
      </c>
      <c r="B42" s="561" t="s">
        <v>85</v>
      </c>
      <c r="C42" s="561" t="s">
        <v>85</v>
      </c>
      <c r="D42" s="561" t="s">
        <v>85</v>
      </c>
      <c r="E42" s="561">
        <v>19.336395908</v>
      </c>
      <c r="F42" s="561">
        <v>-2.5298643479999998</v>
      </c>
      <c r="G42" s="561">
        <v>-7.0239521839999997</v>
      </c>
      <c r="H42" s="562">
        <v>19.336395908</v>
      </c>
      <c r="I42" s="562">
        <v>-6.2948951019999999</v>
      </c>
      <c r="J42" s="562">
        <v>-6.1158652150000004</v>
      </c>
    </row>
    <row r="43" spans="1:16" s="7" customFormat="1" ht="13.5" customHeight="1" x14ac:dyDescent="0.3">
      <c r="A43" s="588" t="s">
        <v>221</v>
      </c>
      <c r="B43" s="583" t="s">
        <v>85</v>
      </c>
      <c r="C43" s="583" t="s">
        <v>85</v>
      </c>
      <c r="D43" s="583" t="s">
        <v>85</v>
      </c>
      <c r="E43" s="583">
        <v>641.40433583200002</v>
      </c>
      <c r="F43" s="583">
        <v>728.35964612800001</v>
      </c>
      <c r="G43" s="583">
        <v>578.00365104000002</v>
      </c>
      <c r="H43" s="584">
        <v>641.40433583200002</v>
      </c>
      <c r="I43" s="584">
        <v>602.39527554100005</v>
      </c>
      <c r="J43" s="584">
        <v>602.66774670400002</v>
      </c>
    </row>
    <row r="44" spans="1:16" ht="13.5" customHeight="1" x14ac:dyDescent="0.3">
      <c r="A44" s="563" t="s">
        <v>155</v>
      </c>
      <c r="B44" s="556"/>
      <c r="C44" s="556"/>
      <c r="D44" s="556"/>
      <c r="E44" s="556"/>
      <c r="F44" s="556"/>
      <c r="G44" s="556"/>
      <c r="H44" s="570"/>
      <c r="I44" s="570"/>
      <c r="J44" s="570"/>
    </row>
    <row r="45" spans="1:16" ht="13.5" customHeight="1" x14ac:dyDescent="0.3">
      <c r="A45" s="334" t="s">
        <v>299</v>
      </c>
      <c r="B45" s="477" t="s">
        <v>85</v>
      </c>
      <c r="C45" s="477" t="s">
        <v>85</v>
      </c>
      <c r="D45" s="477" t="s">
        <v>85</v>
      </c>
      <c r="E45" s="477">
        <v>587.18442919999995</v>
      </c>
      <c r="F45" s="477">
        <v>538.482250712</v>
      </c>
      <c r="G45" s="477">
        <v>448.21697513599997</v>
      </c>
      <c r="H45" s="478">
        <v>587.18442919999995</v>
      </c>
      <c r="I45" s="478">
        <v>462.860333427</v>
      </c>
      <c r="J45" s="478">
        <v>463.72871453300002</v>
      </c>
      <c r="L45" s="7"/>
      <c r="M45" s="7"/>
      <c r="N45" s="7"/>
      <c r="O45" s="7"/>
      <c r="P45" s="7"/>
    </row>
    <row r="46" spans="1:16" ht="13.5" customHeight="1" x14ac:dyDescent="0.3">
      <c r="A46" s="333" t="s">
        <v>390</v>
      </c>
      <c r="B46" s="476" t="s">
        <v>85</v>
      </c>
      <c r="C46" s="476" t="s">
        <v>85</v>
      </c>
      <c r="D46" s="476" t="s">
        <v>85</v>
      </c>
      <c r="E46" s="476">
        <v>341.88250471700002</v>
      </c>
      <c r="F46" s="476">
        <v>422.745935411</v>
      </c>
      <c r="G46" s="476">
        <v>405.49501006200001</v>
      </c>
      <c r="H46" s="330">
        <v>341.88250471700002</v>
      </c>
      <c r="I46" s="330">
        <v>408.29355556199999</v>
      </c>
      <c r="J46" s="330">
        <v>407.82968649899999</v>
      </c>
    </row>
    <row r="47" spans="1:16" ht="13.5" customHeight="1" x14ac:dyDescent="0.3">
      <c r="A47" s="334" t="s">
        <v>300</v>
      </c>
      <c r="B47" s="477" t="s">
        <v>85</v>
      </c>
      <c r="C47" s="477" t="s">
        <v>85</v>
      </c>
      <c r="D47" s="477" t="s">
        <v>85</v>
      </c>
      <c r="E47" s="477">
        <v>287.72952853700002</v>
      </c>
      <c r="F47" s="477">
        <v>340.96411004800001</v>
      </c>
      <c r="G47" s="477">
        <v>201.53750055899999</v>
      </c>
      <c r="H47" s="478">
        <v>287.72952853700002</v>
      </c>
      <c r="I47" s="478">
        <v>224.156096526</v>
      </c>
      <c r="J47" s="478">
        <v>224.60014533899999</v>
      </c>
    </row>
    <row r="48" spans="1:16" ht="13.5" customHeight="1" x14ac:dyDescent="0.3">
      <c r="A48" s="333" t="s">
        <v>301</v>
      </c>
      <c r="B48" s="476" t="s">
        <v>85</v>
      </c>
      <c r="C48" s="476" t="s">
        <v>85</v>
      </c>
      <c r="D48" s="476" t="s">
        <v>85</v>
      </c>
      <c r="E48" s="476">
        <v>696.78518500500002</v>
      </c>
      <c r="F48" s="476">
        <v>682.35115137299999</v>
      </c>
      <c r="G48" s="476">
        <v>575.98427060300003</v>
      </c>
      <c r="H48" s="330">
        <v>696.78518500500002</v>
      </c>
      <c r="I48" s="330">
        <v>593.239724991</v>
      </c>
      <c r="J48" s="330">
        <v>593.96297112000002</v>
      </c>
    </row>
    <row r="49" spans="1:10" ht="13.5" customHeight="1" x14ac:dyDescent="0.35">
      <c r="A49" s="334" t="s">
        <v>569</v>
      </c>
      <c r="B49" s="477" t="s">
        <v>85</v>
      </c>
      <c r="C49" s="477" t="s">
        <v>85</v>
      </c>
      <c r="D49" s="477" t="s">
        <v>85</v>
      </c>
      <c r="E49" s="477">
        <v>157.99163917999999</v>
      </c>
      <c r="F49" s="477">
        <v>205.39581936600001</v>
      </c>
      <c r="G49" s="477">
        <v>176.31832460699999</v>
      </c>
      <c r="H49" s="478">
        <v>157.99163917999999</v>
      </c>
      <c r="I49" s="478">
        <v>181.03544502</v>
      </c>
      <c r="J49" s="478">
        <v>180.87448824399999</v>
      </c>
    </row>
    <row r="50" spans="1:10" ht="13.5" customHeight="1" x14ac:dyDescent="0.3">
      <c r="A50" s="552" t="s">
        <v>302</v>
      </c>
      <c r="B50" s="553" t="s">
        <v>85</v>
      </c>
      <c r="C50" s="553" t="s">
        <v>85</v>
      </c>
      <c r="D50" s="553" t="s">
        <v>85</v>
      </c>
      <c r="E50" s="553">
        <v>641.40433583200002</v>
      </c>
      <c r="F50" s="553">
        <v>728.35964612800001</v>
      </c>
      <c r="G50" s="553">
        <v>578.00365104000002</v>
      </c>
      <c r="H50" s="554">
        <v>641.40433583200002</v>
      </c>
      <c r="I50" s="554">
        <v>602.39527554100005</v>
      </c>
      <c r="J50" s="554">
        <v>602.66774670400002</v>
      </c>
    </row>
    <row r="51" spans="1:10" ht="13.5" customHeight="1" x14ac:dyDescent="0.3">
      <c r="A51" s="579" t="s">
        <v>391</v>
      </c>
      <c r="B51" s="580" t="s">
        <v>85</v>
      </c>
      <c r="C51" s="580" t="s">
        <v>85</v>
      </c>
      <c r="D51" s="580" t="s">
        <v>85</v>
      </c>
      <c r="E51" s="580">
        <v>143.79691851600001</v>
      </c>
      <c r="F51" s="580">
        <v>123.628929664</v>
      </c>
      <c r="G51" s="580">
        <v>165.39418015199999</v>
      </c>
      <c r="H51" s="581">
        <v>143.79691851600001</v>
      </c>
      <c r="I51" s="581">
        <v>158.618778171</v>
      </c>
      <c r="J51" s="581">
        <v>158.51525018699999</v>
      </c>
    </row>
    <row r="52" spans="1:10" ht="12.75" customHeight="1" x14ac:dyDescent="0.3">
      <c r="A52" s="22" t="s">
        <v>226</v>
      </c>
    </row>
    <row r="53" spans="1:10" s="423" customFormat="1" ht="13" x14ac:dyDescent="0.3">
      <c r="A53" s="217" t="s">
        <v>495</v>
      </c>
    </row>
    <row r="54" spans="1:10" s="423" customFormat="1" ht="13" x14ac:dyDescent="0.3">
      <c r="A54" s="217" t="s">
        <v>426</v>
      </c>
    </row>
    <row r="55" spans="1:10" ht="13" x14ac:dyDescent="0.3">
      <c r="A55" s="242" t="s">
        <v>234</v>
      </c>
      <c r="B55" s="196"/>
      <c r="C55" s="196"/>
      <c r="D55" s="211"/>
      <c r="E55" s="196"/>
      <c r="F55" s="196"/>
      <c r="G55" s="211"/>
      <c r="H55" s="196"/>
      <c r="I55" s="196"/>
      <c r="J55" s="196"/>
    </row>
    <row r="56" spans="1:10" ht="13" x14ac:dyDescent="0.3">
      <c r="A56" s="242" t="s">
        <v>708</v>
      </c>
      <c r="B56" s="3"/>
      <c r="C56" s="3"/>
      <c r="D56" s="212"/>
      <c r="E56" s="3"/>
      <c r="F56" s="3"/>
      <c r="G56" s="3"/>
      <c r="H56" s="3"/>
      <c r="I56" s="3"/>
      <c r="J56" s="3"/>
    </row>
    <row r="59" spans="1:10" s="423" customFormat="1" ht="12.75" customHeight="1" x14ac:dyDescent="0.25">
      <c r="A59" s="468" t="s">
        <v>165</v>
      </c>
      <c r="B59" s="469"/>
      <c r="C59" s="469"/>
    </row>
    <row r="60" spans="1:10" s="423" customFormat="1" ht="24.75" customHeight="1" x14ac:dyDescent="0.25">
      <c r="A60" s="800" t="s">
        <v>166</v>
      </c>
      <c r="B60" s="800"/>
      <c r="C60" s="800"/>
      <c r="D60" s="800"/>
      <c r="E60" s="800"/>
      <c r="F60" s="800"/>
      <c r="G60" s="800"/>
      <c r="H60" s="800"/>
      <c r="I60" s="800"/>
      <c r="J60" s="800"/>
    </row>
    <row r="61" spans="1:10" s="423" customFormat="1" ht="12.75" customHeight="1" x14ac:dyDescent="0.3">
      <c r="A61" s="470"/>
      <c r="B61" s="471"/>
      <c r="C61" s="471"/>
    </row>
    <row r="62" spans="1:10" s="423" customFormat="1" ht="24.75" customHeight="1" x14ac:dyDescent="0.25">
      <c r="A62" s="801" t="s">
        <v>169</v>
      </c>
      <c r="B62" s="801"/>
      <c r="C62" s="801"/>
      <c r="D62" s="801"/>
      <c r="E62" s="801"/>
      <c r="F62" s="801"/>
      <c r="G62" s="801"/>
      <c r="H62" s="801"/>
      <c r="I62" s="801"/>
      <c r="J62" s="801"/>
    </row>
    <row r="63" spans="1:10" s="423" customFormat="1" ht="12.75" customHeight="1" x14ac:dyDescent="0.3">
      <c r="A63" s="470"/>
      <c r="B63" s="471"/>
      <c r="C63" s="471"/>
    </row>
    <row r="64" spans="1:10" ht="26.25" customHeight="1" x14ac:dyDescent="0.25">
      <c r="A64" s="799" t="s">
        <v>170</v>
      </c>
      <c r="B64" s="799"/>
      <c r="C64" s="799"/>
      <c r="D64" s="799"/>
      <c r="E64" s="799"/>
      <c r="F64" s="799"/>
    </row>
    <row r="65" spans="1:6" ht="12.75" customHeight="1" x14ac:dyDescent="0.25">
      <c r="A65" s="699"/>
      <c r="B65" s="700"/>
      <c r="C65" s="700"/>
      <c r="D65" s="700"/>
      <c r="E65" s="700"/>
      <c r="F65" s="700"/>
    </row>
    <row r="66" spans="1:6" ht="12.75" customHeight="1" x14ac:dyDescent="0.25">
      <c r="A66" s="799" t="s">
        <v>171</v>
      </c>
      <c r="B66" s="799"/>
      <c r="C66" s="799"/>
      <c r="D66" s="799"/>
      <c r="E66" s="799"/>
      <c r="F66" s="799"/>
    </row>
    <row r="67" spans="1:6" ht="12.75" customHeight="1" x14ac:dyDescent="0.25">
      <c r="A67" s="701"/>
      <c r="B67" s="701"/>
      <c r="C67" s="701"/>
      <c r="D67" s="701"/>
      <c r="E67" s="701"/>
      <c r="F67" s="701"/>
    </row>
    <row r="68" spans="1:6" ht="24.75" customHeight="1" x14ac:dyDescent="0.25">
      <c r="A68" s="799" t="s">
        <v>563</v>
      </c>
      <c r="B68" s="799"/>
      <c r="C68" s="799"/>
      <c r="D68" s="799"/>
      <c r="E68" s="799"/>
      <c r="F68" s="799"/>
    </row>
    <row r="69" spans="1:6" ht="12.75" customHeight="1" x14ac:dyDescent="0.25">
      <c r="A69" s="700"/>
      <c r="B69" s="700"/>
      <c r="C69" s="700"/>
      <c r="D69" s="700"/>
      <c r="E69" s="700"/>
      <c r="F69" s="700"/>
    </row>
    <row r="70" spans="1:6" ht="21" customHeight="1" x14ac:dyDescent="0.25">
      <c r="A70" s="799" t="s">
        <v>172</v>
      </c>
      <c r="B70" s="799"/>
      <c r="C70" s="799"/>
      <c r="D70" s="799"/>
      <c r="E70" s="799"/>
      <c r="F70" s="799"/>
    </row>
    <row r="71" spans="1:6" ht="12.75" customHeight="1" x14ac:dyDescent="0.25">
      <c r="A71" s="700"/>
      <c r="B71" s="700"/>
      <c r="C71" s="700"/>
      <c r="D71" s="700"/>
      <c r="E71" s="700"/>
      <c r="F71" s="700"/>
    </row>
    <row r="72" spans="1:6" ht="48.75" customHeight="1" x14ac:dyDescent="0.25">
      <c r="A72" s="799" t="s">
        <v>574</v>
      </c>
      <c r="B72" s="799"/>
      <c r="C72" s="799"/>
      <c r="D72" s="799"/>
      <c r="E72" s="799"/>
      <c r="F72" s="799"/>
    </row>
    <row r="73" spans="1:6" ht="12.75" customHeight="1" x14ac:dyDescent="0.25">
      <c r="A73" s="699"/>
      <c r="B73" s="700"/>
      <c r="C73" s="700"/>
      <c r="D73" s="700"/>
      <c r="E73" s="700"/>
      <c r="F73" s="700"/>
    </row>
    <row r="74" spans="1:6" ht="27" customHeight="1" x14ac:dyDescent="0.25">
      <c r="A74" s="799" t="s">
        <v>173</v>
      </c>
      <c r="B74" s="799"/>
      <c r="C74" s="799"/>
      <c r="D74" s="799"/>
      <c r="E74" s="799"/>
      <c r="F74" s="799"/>
    </row>
    <row r="75" spans="1:6" ht="12.75" customHeight="1" x14ac:dyDescent="0.25">
      <c r="A75" s="702"/>
      <c r="B75" s="700"/>
      <c r="C75" s="700"/>
      <c r="D75" s="700"/>
      <c r="E75" s="700"/>
      <c r="F75" s="700"/>
    </row>
    <row r="76" spans="1:6" ht="19.5" customHeight="1" x14ac:dyDescent="0.25">
      <c r="A76" s="799" t="s">
        <v>174</v>
      </c>
      <c r="B76" s="799"/>
      <c r="C76" s="799"/>
      <c r="D76" s="799"/>
      <c r="E76" s="799"/>
      <c r="F76" s="799"/>
    </row>
    <row r="77" spans="1:6" ht="12.75" customHeight="1" x14ac:dyDescent="0.25">
      <c r="A77" s="702"/>
      <c r="B77" s="700"/>
      <c r="C77" s="700"/>
      <c r="D77" s="700"/>
      <c r="E77" s="700"/>
      <c r="F77" s="700"/>
    </row>
    <row r="78" spans="1:6" ht="22.5" customHeight="1" x14ac:dyDescent="0.25">
      <c r="A78" s="799" t="s">
        <v>175</v>
      </c>
      <c r="B78" s="799"/>
      <c r="C78" s="799"/>
      <c r="D78" s="799"/>
      <c r="E78" s="799"/>
      <c r="F78" s="799"/>
    </row>
    <row r="79" spans="1:6" ht="12" customHeight="1" x14ac:dyDescent="0.25">
      <c r="A79" s="701"/>
      <c r="B79" s="701"/>
      <c r="C79" s="701"/>
      <c r="D79" s="701"/>
      <c r="E79" s="701"/>
      <c r="F79" s="701"/>
    </row>
    <row r="80" spans="1:6" ht="34.5" customHeight="1" x14ac:dyDescent="0.25">
      <c r="A80" s="799" t="s">
        <v>565</v>
      </c>
      <c r="B80" s="799"/>
      <c r="C80" s="799"/>
      <c r="D80" s="799"/>
      <c r="E80" s="799"/>
      <c r="F80" s="799"/>
    </row>
    <row r="81" spans="1:10" ht="12.75" customHeight="1" x14ac:dyDescent="0.25">
      <c r="A81" s="702"/>
      <c r="B81" s="700"/>
      <c r="C81" s="700"/>
      <c r="D81" s="700"/>
      <c r="E81" s="700"/>
      <c r="F81" s="700"/>
    </row>
    <row r="82" spans="1:10" ht="33.75" customHeight="1" x14ac:dyDescent="0.25">
      <c r="A82" s="799" t="s">
        <v>566</v>
      </c>
      <c r="B82" s="799"/>
      <c r="C82" s="799"/>
      <c r="D82" s="799"/>
      <c r="E82" s="799"/>
      <c r="F82" s="799"/>
    </row>
    <row r="83" spans="1:10" s="423" customFormat="1" ht="12.75" customHeight="1" x14ac:dyDescent="0.25">
      <c r="A83" s="472"/>
      <c r="B83" s="469"/>
      <c r="C83" s="469"/>
    </row>
    <row r="84" spans="1:10" s="423" customFormat="1" ht="16.5" customHeight="1" x14ac:dyDescent="0.25">
      <c r="A84" s="802" t="s">
        <v>176</v>
      </c>
      <c r="B84" s="802"/>
      <c r="C84" s="802"/>
    </row>
    <row r="85" spans="1:10" s="423" customFormat="1" ht="12.75" customHeight="1" x14ac:dyDescent="0.25">
      <c r="A85" s="608"/>
      <c r="B85" s="469"/>
      <c r="C85" s="469"/>
    </row>
    <row r="86" spans="1:10" s="423" customFormat="1" ht="21.75" customHeight="1" x14ac:dyDescent="0.25">
      <c r="A86" s="473" t="s">
        <v>167</v>
      </c>
      <c r="B86" s="469"/>
      <c r="C86" s="469"/>
    </row>
    <row r="87" spans="1:10" s="423" customFormat="1" ht="12.75" customHeight="1" x14ac:dyDescent="0.25">
      <c r="A87" s="472" t="s">
        <v>168</v>
      </c>
      <c r="B87" s="469"/>
      <c r="C87" s="469"/>
    </row>
    <row r="89" spans="1:10" ht="57.75" customHeight="1" x14ac:dyDescent="0.25">
      <c r="A89" s="796" t="s">
        <v>720</v>
      </c>
      <c r="B89" s="796"/>
      <c r="C89" s="796"/>
      <c r="D89" s="796"/>
      <c r="E89" s="796"/>
      <c r="F89" s="796"/>
      <c r="G89" s="796"/>
      <c r="H89" s="796"/>
      <c r="I89" s="796"/>
      <c r="J89" s="796"/>
    </row>
    <row r="90" spans="1:10" x14ac:dyDescent="0.25">
      <c r="H90" s="192"/>
      <c r="I90" s="192"/>
    </row>
    <row r="91" spans="1:10" ht="23.25" customHeight="1" x14ac:dyDescent="0.25">
      <c r="A91" s="797" t="s">
        <v>573</v>
      </c>
      <c r="B91" s="797"/>
      <c r="C91" s="797"/>
      <c r="D91" s="797"/>
      <c r="E91" s="797"/>
      <c r="F91" s="797"/>
      <c r="G91" s="797"/>
      <c r="H91" s="797"/>
      <c r="I91" s="797"/>
      <c r="J91" s="797"/>
    </row>
    <row r="92" spans="1:10" x14ac:dyDescent="0.25">
      <c r="H92" s="192"/>
      <c r="I92" s="192"/>
    </row>
    <row r="93" spans="1:10" ht="21" customHeight="1" x14ac:dyDescent="0.25">
      <c r="A93" s="796" t="s">
        <v>444</v>
      </c>
      <c r="B93" s="798"/>
      <c r="C93" s="798"/>
      <c r="D93" s="798"/>
      <c r="E93" s="798"/>
      <c r="F93" s="798"/>
      <c r="G93" s="798"/>
      <c r="H93" s="798"/>
      <c r="I93" s="798"/>
      <c r="J93" s="798"/>
    </row>
  </sheetData>
  <mergeCells count="16">
    <mergeCell ref="A89:J89"/>
    <mergeCell ref="A91:J91"/>
    <mergeCell ref="A93:J93"/>
    <mergeCell ref="A60:J60"/>
    <mergeCell ref="A62:J62"/>
    <mergeCell ref="A84:C84"/>
    <mergeCell ref="A64:F64"/>
    <mergeCell ref="A66:F66"/>
    <mergeCell ref="A68:F68"/>
    <mergeCell ref="A70:F70"/>
    <mergeCell ref="A72:F72"/>
    <mergeCell ref="A74:F74"/>
    <mergeCell ref="A76:F76"/>
    <mergeCell ref="A78:F78"/>
    <mergeCell ref="A80:F80"/>
    <mergeCell ref="A82:F82"/>
  </mergeCells>
  <pageMargins left="0.70866141732283472" right="0.70866141732283472" top="0.74803149606299213" bottom="0.74803149606299213" header="0.31496062992125984" footer="0.31496062992125984"/>
  <pageSetup paperSize="9" scale="64" firstPageNumber="18" fitToHeight="2" orientation="landscape" useFirstPageNumber="1" r:id="rId1"/>
  <headerFooter>
    <oddHeader>&amp;RLes groupements à fiscalité propre en 2019</oddHeader>
    <oddFooter>&amp;LDirection Générale des Collectivité Locale / DESL&amp;C&amp;P&amp;RMise en ligne : mai 2021</oddFooter>
    <evenHeader>&amp;RLes groupements à fiscalité propre en 2019</evenHeader>
    <evenFooter>&amp;LDirection Générales des Collectivités Locales / DESL&amp;C&amp;P+17&amp;RMise en ligne : mai 2021</evenFooter>
    <firstHeader>&amp;RLes groupements à fiscalité propre en 2019</firstHeader>
    <firstFooter>&amp;LDirection Générale des Collectivités Locales / DESL&amp;C&amp;P+4&amp;RMise en ligne : mai 2021</firstFooter>
  </headerFooter>
  <rowBreaks count="1" manualBreakCount="1">
    <brk id="56"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25"/>
  <sheetViews>
    <sheetView zoomScaleNormal="100" workbookViewId="0"/>
  </sheetViews>
  <sheetFormatPr baseColWidth="10" defaultColWidth="11.453125" defaultRowHeight="12.5" x14ac:dyDescent="0.25"/>
  <cols>
    <col min="1" max="1" width="77.453125" style="423" customWidth="1"/>
    <col min="2" max="7" width="14.7265625" style="423" customWidth="1"/>
    <col min="8" max="8" width="15.453125" style="423" customWidth="1"/>
    <col min="9" max="9" width="16.54296875" style="423" customWidth="1"/>
    <col min="10" max="10" width="14.54296875" style="423" customWidth="1"/>
    <col min="11" max="16384" width="11.453125" style="423"/>
  </cols>
  <sheetData>
    <row r="1" spans="1:12" ht="19.5" customHeight="1" x14ac:dyDescent="0.4">
      <c r="A1" s="436" t="s">
        <v>722</v>
      </c>
    </row>
    <row r="2" spans="1:12" ht="12.75" customHeight="1" thickBot="1" x14ac:dyDescent="0.35">
      <c r="J2" s="437" t="s">
        <v>65</v>
      </c>
    </row>
    <row r="3" spans="1:12" ht="14.25" customHeight="1" x14ac:dyDescent="0.3">
      <c r="A3" s="438" t="s">
        <v>702</v>
      </c>
      <c r="B3" s="486" t="s">
        <v>35</v>
      </c>
      <c r="C3" s="486" t="s">
        <v>552</v>
      </c>
      <c r="D3" s="486" t="s">
        <v>554</v>
      </c>
      <c r="E3" s="486" t="s">
        <v>98</v>
      </c>
      <c r="F3" s="486" t="s">
        <v>289</v>
      </c>
      <c r="G3" s="487">
        <v>300000</v>
      </c>
      <c r="H3" s="488" t="s">
        <v>305</v>
      </c>
      <c r="I3" s="488" t="s">
        <v>305</v>
      </c>
      <c r="J3" s="488" t="s">
        <v>62</v>
      </c>
    </row>
    <row r="4" spans="1:12" ht="14.25" customHeight="1" x14ac:dyDescent="0.3">
      <c r="A4" s="439" t="s">
        <v>159</v>
      </c>
      <c r="B4" s="489" t="s">
        <v>551</v>
      </c>
      <c r="C4" s="489" t="s">
        <v>36</v>
      </c>
      <c r="D4" s="489" t="s">
        <v>36</v>
      </c>
      <c r="E4" s="489" t="s">
        <v>36</v>
      </c>
      <c r="F4" s="489" t="s">
        <v>36</v>
      </c>
      <c r="G4" s="489" t="s">
        <v>37</v>
      </c>
      <c r="H4" s="490" t="s">
        <v>303</v>
      </c>
      <c r="I4" s="490" t="s">
        <v>304</v>
      </c>
      <c r="J4" s="490" t="s">
        <v>112</v>
      </c>
    </row>
    <row r="5" spans="1:12" ht="14.25" customHeight="1" thickBot="1" x14ac:dyDescent="0.3">
      <c r="A5" s="440" t="s">
        <v>66</v>
      </c>
      <c r="B5" s="491" t="s">
        <v>37</v>
      </c>
      <c r="C5" s="491" t="s">
        <v>553</v>
      </c>
      <c r="D5" s="491" t="s">
        <v>100</v>
      </c>
      <c r="E5" s="491" t="s">
        <v>101</v>
      </c>
      <c r="F5" s="491" t="s">
        <v>290</v>
      </c>
      <c r="G5" s="491" t="s">
        <v>102</v>
      </c>
      <c r="H5" s="492" t="s">
        <v>101</v>
      </c>
      <c r="I5" s="492" t="s">
        <v>102</v>
      </c>
      <c r="J5" s="492" t="s">
        <v>287</v>
      </c>
    </row>
    <row r="6" spans="1:12" ht="12.75" customHeight="1" x14ac:dyDescent="0.3">
      <c r="B6" s="424"/>
      <c r="C6" s="424"/>
      <c r="D6" s="424"/>
      <c r="E6" s="424"/>
      <c r="F6" s="424"/>
      <c r="G6" s="424"/>
      <c r="H6" s="424"/>
      <c r="I6" s="424"/>
      <c r="J6" s="424"/>
    </row>
    <row r="7" spans="1:12" ht="14.15" customHeight="1" x14ac:dyDescent="0.3">
      <c r="A7" s="332" t="s">
        <v>121</v>
      </c>
      <c r="B7" s="474" t="s">
        <v>85</v>
      </c>
      <c r="C7" s="474">
        <v>26.62736572</v>
      </c>
      <c r="D7" s="474">
        <v>403.71512030000002</v>
      </c>
      <c r="E7" s="474">
        <v>3065.25318113</v>
      </c>
      <c r="F7" s="474">
        <v>4890.8680490500001</v>
      </c>
      <c r="G7" s="474">
        <v>542.01278036999997</v>
      </c>
      <c r="H7" s="475">
        <v>3495.5956671499998</v>
      </c>
      <c r="I7" s="475">
        <v>5432.8808294199998</v>
      </c>
      <c r="J7" s="475">
        <v>8928.4764965699997</v>
      </c>
      <c r="L7" s="518"/>
    </row>
    <row r="8" spans="1:12" ht="14.15" customHeight="1" x14ac:dyDescent="0.3">
      <c r="A8" s="333" t="s">
        <v>122</v>
      </c>
      <c r="B8" s="476" t="s">
        <v>85</v>
      </c>
      <c r="C8" s="476">
        <v>7.4954351900000002</v>
      </c>
      <c r="D8" s="476">
        <v>96.231937200000004</v>
      </c>
      <c r="E8" s="476">
        <v>857.78718373000004</v>
      </c>
      <c r="F8" s="476">
        <v>1403.2549314299999</v>
      </c>
      <c r="G8" s="476">
        <v>193.83590588999999</v>
      </c>
      <c r="H8" s="330">
        <v>961.51455611999995</v>
      </c>
      <c r="I8" s="330">
        <v>1597.09083732</v>
      </c>
      <c r="J8" s="330">
        <v>2558.6053934400002</v>
      </c>
    </row>
    <row r="9" spans="1:12" ht="14.15" customHeight="1" x14ac:dyDescent="0.3">
      <c r="A9" s="334" t="s">
        <v>123</v>
      </c>
      <c r="B9" s="477" t="s">
        <v>85</v>
      </c>
      <c r="C9" s="477">
        <v>13.5037561</v>
      </c>
      <c r="D9" s="477">
        <v>185.48116388</v>
      </c>
      <c r="E9" s="477">
        <v>1264.7490418100001</v>
      </c>
      <c r="F9" s="477">
        <v>1822.24319074</v>
      </c>
      <c r="G9" s="477">
        <v>175.20913963000001</v>
      </c>
      <c r="H9" s="478">
        <v>1463.73396179</v>
      </c>
      <c r="I9" s="478">
        <v>1997.45233037</v>
      </c>
      <c r="J9" s="478">
        <v>3461.18629216</v>
      </c>
    </row>
    <row r="10" spans="1:12" ht="14.15" customHeight="1" x14ac:dyDescent="0.3">
      <c r="A10" s="333" t="s">
        <v>124</v>
      </c>
      <c r="B10" s="476" t="s">
        <v>85</v>
      </c>
      <c r="C10" s="476">
        <v>0.59623028</v>
      </c>
      <c r="D10" s="476">
        <v>7.8584516500000001</v>
      </c>
      <c r="E10" s="476">
        <v>50.732461469999997</v>
      </c>
      <c r="F10" s="476">
        <v>112.06668654000001</v>
      </c>
      <c r="G10" s="476">
        <v>20.438383630000001</v>
      </c>
      <c r="H10" s="330">
        <v>59.187143399999997</v>
      </c>
      <c r="I10" s="330">
        <v>132.50507017000001</v>
      </c>
      <c r="J10" s="330">
        <v>191.69221357000001</v>
      </c>
    </row>
    <row r="11" spans="1:12" ht="14.15" customHeight="1" x14ac:dyDescent="0.3">
      <c r="A11" s="334" t="s">
        <v>125</v>
      </c>
      <c r="B11" s="477" t="s">
        <v>85</v>
      </c>
      <c r="C11" s="477">
        <v>4.5487026899999998</v>
      </c>
      <c r="D11" s="477">
        <v>88.722126750000001</v>
      </c>
      <c r="E11" s="477">
        <v>716.14670321999995</v>
      </c>
      <c r="F11" s="477">
        <v>1254.5532415</v>
      </c>
      <c r="G11" s="477">
        <v>132.93709038</v>
      </c>
      <c r="H11" s="478">
        <v>809.41753266000001</v>
      </c>
      <c r="I11" s="478">
        <v>1387.49033188</v>
      </c>
      <c r="J11" s="478">
        <v>2196.90786454</v>
      </c>
    </row>
    <row r="12" spans="1:12" ht="14.15" customHeight="1" x14ac:dyDescent="0.3">
      <c r="A12" s="333" t="s">
        <v>126</v>
      </c>
      <c r="B12" s="476" t="s">
        <v>85</v>
      </c>
      <c r="C12" s="476">
        <v>0.48324146000000001</v>
      </c>
      <c r="D12" s="476">
        <v>25.421440820000001</v>
      </c>
      <c r="E12" s="476">
        <v>175.83779089999999</v>
      </c>
      <c r="F12" s="476">
        <v>298.74999883999999</v>
      </c>
      <c r="G12" s="476">
        <v>19.592260840000002</v>
      </c>
      <c r="H12" s="330">
        <v>201.74247317999999</v>
      </c>
      <c r="I12" s="330">
        <v>318.34225967999998</v>
      </c>
      <c r="J12" s="330">
        <v>520.08473286000003</v>
      </c>
    </row>
    <row r="13" spans="1:12" ht="14.15" customHeight="1" x14ac:dyDescent="0.3">
      <c r="A13" s="335" t="s">
        <v>127</v>
      </c>
      <c r="B13" s="479" t="s">
        <v>85</v>
      </c>
      <c r="C13" s="479">
        <v>32.627088200000003</v>
      </c>
      <c r="D13" s="479">
        <v>471.44775238</v>
      </c>
      <c r="E13" s="479">
        <v>3612.1815851000001</v>
      </c>
      <c r="F13" s="479">
        <v>5942.5013889000002</v>
      </c>
      <c r="G13" s="479">
        <v>678.77413688000001</v>
      </c>
      <c r="H13" s="480">
        <v>4116.2564256799997</v>
      </c>
      <c r="I13" s="480">
        <v>6621.27552578</v>
      </c>
      <c r="J13" s="480">
        <v>10737.53195146</v>
      </c>
    </row>
    <row r="14" spans="1:12" ht="14.15" customHeight="1" x14ac:dyDescent="0.3">
      <c r="A14" s="333" t="s">
        <v>64</v>
      </c>
      <c r="B14" s="476" t="s">
        <v>85</v>
      </c>
      <c r="C14" s="476">
        <v>23.67900736</v>
      </c>
      <c r="D14" s="476">
        <v>274.02882985000002</v>
      </c>
      <c r="E14" s="476">
        <v>2034.4964747199999</v>
      </c>
      <c r="F14" s="476">
        <v>3508.5372131600002</v>
      </c>
      <c r="G14" s="476">
        <v>386.78816195000002</v>
      </c>
      <c r="H14" s="330">
        <v>2332.2043119300001</v>
      </c>
      <c r="I14" s="330">
        <v>3895.3253751100001</v>
      </c>
      <c r="J14" s="330">
        <v>6227.5296870399998</v>
      </c>
    </row>
    <row r="15" spans="1:12" ht="14.15" customHeight="1" x14ac:dyDescent="0.3">
      <c r="A15" s="334" t="s">
        <v>128</v>
      </c>
      <c r="B15" s="477" t="s">
        <v>85</v>
      </c>
      <c r="C15" s="477">
        <v>20.98386108</v>
      </c>
      <c r="D15" s="477">
        <v>198.86917933000001</v>
      </c>
      <c r="E15" s="477">
        <v>1413.9689233900001</v>
      </c>
      <c r="F15" s="477">
        <v>2359.1148838099998</v>
      </c>
      <c r="G15" s="477">
        <v>214.69408673000001</v>
      </c>
      <c r="H15" s="478">
        <v>1633.8219638</v>
      </c>
      <c r="I15" s="478">
        <v>2573.8089705399998</v>
      </c>
      <c r="J15" s="478">
        <v>4207.6309343399998</v>
      </c>
    </row>
    <row r="16" spans="1:12" ht="14" x14ac:dyDescent="0.3">
      <c r="A16" s="555" t="s">
        <v>129</v>
      </c>
      <c r="B16" s="556" t="s">
        <v>85</v>
      </c>
      <c r="C16" s="556">
        <v>2.6951462799999999</v>
      </c>
      <c r="D16" s="556">
        <v>75.15965052</v>
      </c>
      <c r="E16" s="556">
        <v>620.52755133000005</v>
      </c>
      <c r="F16" s="556">
        <v>1149.4223293499999</v>
      </c>
      <c r="G16" s="556">
        <v>172.09407522000001</v>
      </c>
      <c r="H16" s="370">
        <v>698.38234812999997</v>
      </c>
      <c r="I16" s="370">
        <v>1321.5164045700001</v>
      </c>
      <c r="J16" s="370">
        <v>2019.8987526999999</v>
      </c>
    </row>
    <row r="17" spans="1:10" ht="14" x14ac:dyDescent="0.3">
      <c r="A17" s="557" t="s">
        <v>130</v>
      </c>
      <c r="B17" s="558" t="s">
        <v>85</v>
      </c>
      <c r="C17" s="558">
        <v>3.8086244699999998</v>
      </c>
      <c r="D17" s="558">
        <v>88.660972110000003</v>
      </c>
      <c r="E17" s="558">
        <v>875.77049595999995</v>
      </c>
      <c r="F17" s="558">
        <v>1532.2552084900001</v>
      </c>
      <c r="G17" s="558">
        <v>207.83456643</v>
      </c>
      <c r="H17" s="559">
        <v>968.24009253999998</v>
      </c>
      <c r="I17" s="559">
        <v>1740.0897749200001</v>
      </c>
      <c r="J17" s="559">
        <v>2708.3298674600001</v>
      </c>
    </row>
    <row r="18" spans="1:10" ht="14" x14ac:dyDescent="0.3">
      <c r="A18" s="555" t="s">
        <v>131</v>
      </c>
      <c r="B18" s="556" t="s">
        <v>85</v>
      </c>
      <c r="C18" s="556">
        <v>3.2700939999999998</v>
      </c>
      <c r="D18" s="556">
        <v>70.171402</v>
      </c>
      <c r="E18" s="556">
        <v>666.52002120999998</v>
      </c>
      <c r="F18" s="556">
        <v>1172.3034651400001</v>
      </c>
      <c r="G18" s="556">
        <v>179.76962399999999</v>
      </c>
      <c r="H18" s="370">
        <v>739.96151721000001</v>
      </c>
      <c r="I18" s="370">
        <v>1352.0730891400001</v>
      </c>
      <c r="J18" s="370">
        <v>2092.0346063500001</v>
      </c>
    </row>
    <row r="19" spans="1:10" ht="14" x14ac:dyDescent="0.3">
      <c r="A19" s="576" t="s">
        <v>132</v>
      </c>
      <c r="B19" s="577" t="s">
        <v>85</v>
      </c>
      <c r="C19" s="577">
        <v>3.7764159999999998E-2</v>
      </c>
      <c r="D19" s="577">
        <v>1.37127613</v>
      </c>
      <c r="E19" s="577">
        <v>7.6487326600000003</v>
      </c>
      <c r="F19" s="577">
        <v>15.78157764</v>
      </c>
      <c r="G19" s="577">
        <v>1.3213891600000001</v>
      </c>
      <c r="H19" s="578">
        <v>9.0577729500000004</v>
      </c>
      <c r="I19" s="578">
        <v>17.102966800000001</v>
      </c>
      <c r="J19" s="578">
        <v>26.160739750000001</v>
      </c>
    </row>
    <row r="20" spans="1:10" ht="14" x14ac:dyDescent="0.3">
      <c r="A20" s="703" t="s">
        <v>567</v>
      </c>
      <c r="B20" s="556" t="s">
        <v>85</v>
      </c>
      <c r="C20" s="556">
        <v>0.50076631000000005</v>
      </c>
      <c r="D20" s="556">
        <v>17.118293980000001</v>
      </c>
      <c r="E20" s="556">
        <v>201.60174208999999</v>
      </c>
      <c r="F20" s="556">
        <v>344.17016570999999</v>
      </c>
      <c r="G20" s="556">
        <v>26.74355327</v>
      </c>
      <c r="H20" s="370">
        <v>219.22080238000001</v>
      </c>
      <c r="I20" s="370">
        <v>370.91371898</v>
      </c>
      <c r="J20" s="370">
        <v>590.13452136000001</v>
      </c>
    </row>
    <row r="21" spans="1:10" ht="14" x14ac:dyDescent="0.3">
      <c r="A21" s="576" t="s">
        <v>133</v>
      </c>
      <c r="B21" s="577" t="s">
        <v>85</v>
      </c>
      <c r="C21" s="577">
        <v>1.02645261</v>
      </c>
      <c r="D21" s="577">
        <v>31.420574420000001</v>
      </c>
      <c r="E21" s="577">
        <v>252.16885624</v>
      </c>
      <c r="F21" s="577">
        <v>227.19010057</v>
      </c>
      <c r="G21" s="577">
        <v>19.77413906</v>
      </c>
      <c r="H21" s="578">
        <v>284.61588326999998</v>
      </c>
      <c r="I21" s="578">
        <v>246.96423963000001</v>
      </c>
      <c r="J21" s="578">
        <v>531.58012289999999</v>
      </c>
    </row>
    <row r="22" spans="1:10" ht="14" x14ac:dyDescent="0.3">
      <c r="A22" s="555" t="s">
        <v>134</v>
      </c>
      <c r="B22" s="556" t="s">
        <v>85</v>
      </c>
      <c r="C22" s="556">
        <v>2.7550216299999999</v>
      </c>
      <c r="D22" s="556">
        <v>67.495614840000002</v>
      </c>
      <c r="E22" s="556">
        <v>367.33299998000001</v>
      </c>
      <c r="F22" s="556">
        <v>526.69540064</v>
      </c>
      <c r="G22" s="556">
        <v>52.738256829999997</v>
      </c>
      <c r="H22" s="370">
        <v>437.58363644999997</v>
      </c>
      <c r="I22" s="370">
        <v>579.43365746999996</v>
      </c>
      <c r="J22" s="370">
        <v>1017.01729392</v>
      </c>
    </row>
    <row r="23" spans="1:10" ht="14" x14ac:dyDescent="0.3">
      <c r="A23" s="579" t="s">
        <v>135</v>
      </c>
      <c r="B23" s="580" t="s">
        <v>85</v>
      </c>
      <c r="C23" s="580">
        <v>1.3579821299999999</v>
      </c>
      <c r="D23" s="580">
        <v>9.8417611600000008</v>
      </c>
      <c r="E23" s="580">
        <v>82.412758199999999</v>
      </c>
      <c r="F23" s="580">
        <v>147.82346604</v>
      </c>
      <c r="G23" s="580">
        <v>11.63901261</v>
      </c>
      <c r="H23" s="581">
        <v>93.61250149</v>
      </c>
      <c r="I23" s="581">
        <v>159.46247865000001</v>
      </c>
      <c r="J23" s="581">
        <v>253.07498014000001</v>
      </c>
    </row>
    <row r="24" spans="1:10" ht="14" x14ac:dyDescent="0.3">
      <c r="A24" s="563" t="s">
        <v>136</v>
      </c>
      <c r="B24" s="564" t="s">
        <v>85</v>
      </c>
      <c r="C24" s="564">
        <v>5.99972248</v>
      </c>
      <c r="D24" s="564">
        <v>67.732632080000002</v>
      </c>
      <c r="E24" s="564">
        <v>546.92840396999998</v>
      </c>
      <c r="F24" s="564">
        <v>1051.6333398500001</v>
      </c>
      <c r="G24" s="564">
        <v>136.76135651000001</v>
      </c>
      <c r="H24" s="354">
        <v>620.66075852999995</v>
      </c>
      <c r="I24" s="354">
        <v>1188.3946963599999</v>
      </c>
      <c r="J24" s="354">
        <v>1809.05545489</v>
      </c>
    </row>
    <row r="25" spans="1:10" ht="14" x14ac:dyDescent="0.3">
      <c r="A25" s="582" t="s">
        <v>137</v>
      </c>
      <c r="B25" s="583" t="s">
        <v>85</v>
      </c>
      <c r="C25" s="583">
        <v>4.87933533</v>
      </c>
      <c r="D25" s="583">
        <v>40.798369379999997</v>
      </c>
      <c r="E25" s="583">
        <v>364.06454580000002</v>
      </c>
      <c r="F25" s="583">
        <v>606.18555532000005</v>
      </c>
      <c r="G25" s="583">
        <v>56.788340779999999</v>
      </c>
      <c r="H25" s="584">
        <v>409.74225051000002</v>
      </c>
      <c r="I25" s="584">
        <v>662.97389610000005</v>
      </c>
      <c r="J25" s="584">
        <v>1072.7161466099999</v>
      </c>
    </row>
    <row r="26" spans="1:10" ht="14" x14ac:dyDescent="0.3">
      <c r="A26" s="563" t="s">
        <v>138</v>
      </c>
      <c r="B26" s="564" t="s">
        <v>85</v>
      </c>
      <c r="C26" s="564">
        <v>18.213186149999999</v>
      </c>
      <c r="D26" s="564">
        <v>126.87514840999999</v>
      </c>
      <c r="E26" s="564">
        <v>1142.7495934999999</v>
      </c>
      <c r="F26" s="564">
        <v>1798.6816442300001</v>
      </c>
      <c r="G26" s="564">
        <v>256.13691373</v>
      </c>
      <c r="H26" s="354">
        <v>1287.83792806</v>
      </c>
      <c r="I26" s="354">
        <v>2054.8185579599999</v>
      </c>
      <c r="J26" s="354">
        <v>3342.6564860200001</v>
      </c>
    </row>
    <row r="27" spans="1:10" ht="14" x14ac:dyDescent="0.3">
      <c r="A27" s="576" t="s">
        <v>139</v>
      </c>
      <c r="B27" s="577" t="s">
        <v>85</v>
      </c>
      <c r="C27" s="577">
        <v>17.969947600000001</v>
      </c>
      <c r="D27" s="577">
        <v>104.10445301</v>
      </c>
      <c r="E27" s="577">
        <v>845.83624213999997</v>
      </c>
      <c r="F27" s="577">
        <v>1175.0055296200001</v>
      </c>
      <c r="G27" s="577">
        <v>186.16117123000001</v>
      </c>
      <c r="H27" s="578">
        <v>967.91064274999997</v>
      </c>
      <c r="I27" s="578">
        <v>1361.1667008500001</v>
      </c>
      <c r="J27" s="578">
        <v>2329.0773435999999</v>
      </c>
    </row>
    <row r="28" spans="1:10" ht="14" x14ac:dyDescent="0.3">
      <c r="A28" s="555" t="s">
        <v>140</v>
      </c>
      <c r="B28" s="556" t="s">
        <v>85</v>
      </c>
      <c r="C28" s="556">
        <v>0.24323855</v>
      </c>
      <c r="D28" s="556">
        <v>13.15332319</v>
      </c>
      <c r="E28" s="556">
        <v>228.73087505000001</v>
      </c>
      <c r="F28" s="556">
        <v>436.36755232000002</v>
      </c>
      <c r="G28" s="556">
        <v>56.145445049999999</v>
      </c>
      <c r="H28" s="370">
        <v>242.12743678999999</v>
      </c>
      <c r="I28" s="370">
        <v>492.51299736999999</v>
      </c>
      <c r="J28" s="370">
        <v>734.64043416000004</v>
      </c>
    </row>
    <row r="29" spans="1:10" ht="14" x14ac:dyDescent="0.3">
      <c r="A29" s="576" t="s">
        <v>141</v>
      </c>
      <c r="B29" s="577" t="s">
        <v>85</v>
      </c>
      <c r="C29" s="577">
        <v>0</v>
      </c>
      <c r="D29" s="577">
        <v>9.6173722099999992</v>
      </c>
      <c r="E29" s="577">
        <v>68.182476309999998</v>
      </c>
      <c r="F29" s="577">
        <v>187.30856229</v>
      </c>
      <c r="G29" s="577">
        <v>13.83029745</v>
      </c>
      <c r="H29" s="578">
        <v>77.799848519999998</v>
      </c>
      <c r="I29" s="578">
        <v>201.13885973999999</v>
      </c>
      <c r="J29" s="578">
        <v>278.93870826</v>
      </c>
    </row>
    <row r="30" spans="1:10" ht="14" x14ac:dyDescent="0.3">
      <c r="A30" s="563" t="s">
        <v>142</v>
      </c>
      <c r="B30" s="564" t="s">
        <v>85</v>
      </c>
      <c r="C30" s="564">
        <v>12.076739630000001</v>
      </c>
      <c r="D30" s="564">
        <v>49.565016059999998</v>
      </c>
      <c r="E30" s="564">
        <v>375.61249371000002</v>
      </c>
      <c r="F30" s="564">
        <v>618.02222706999999</v>
      </c>
      <c r="G30" s="564">
        <v>79.768185320000001</v>
      </c>
      <c r="H30" s="354">
        <v>437.25424939999999</v>
      </c>
      <c r="I30" s="354">
        <v>697.79041239000003</v>
      </c>
      <c r="J30" s="354">
        <v>1135.04466179</v>
      </c>
    </row>
    <row r="31" spans="1:10" ht="14" x14ac:dyDescent="0.3">
      <c r="A31" s="576" t="s">
        <v>143</v>
      </c>
      <c r="B31" s="577" t="s">
        <v>85</v>
      </c>
      <c r="C31" s="577">
        <v>2.8515149000000002</v>
      </c>
      <c r="D31" s="577">
        <v>11.489247689999999</v>
      </c>
      <c r="E31" s="577">
        <v>104.64819326999999</v>
      </c>
      <c r="F31" s="577">
        <v>134.68604486999999</v>
      </c>
      <c r="G31" s="577">
        <v>19.8676146</v>
      </c>
      <c r="H31" s="578">
        <v>118.98895586</v>
      </c>
      <c r="I31" s="578">
        <v>154.55365947000001</v>
      </c>
      <c r="J31" s="578">
        <v>273.54261532999999</v>
      </c>
    </row>
    <row r="32" spans="1:10" ht="14" x14ac:dyDescent="0.3">
      <c r="A32" s="555" t="s">
        <v>144</v>
      </c>
      <c r="B32" s="556" t="s">
        <v>85</v>
      </c>
      <c r="C32" s="556">
        <v>9.2252247300000008</v>
      </c>
      <c r="D32" s="556">
        <v>30.286667600000001</v>
      </c>
      <c r="E32" s="556">
        <v>180.14436875000001</v>
      </c>
      <c r="F32" s="556">
        <v>295.12401082999997</v>
      </c>
      <c r="G32" s="556">
        <v>51.149819489999999</v>
      </c>
      <c r="H32" s="370">
        <v>219.65626108000001</v>
      </c>
      <c r="I32" s="370">
        <v>346.27383032</v>
      </c>
      <c r="J32" s="370">
        <v>565.93009140000004</v>
      </c>
    </row>
    <row r="33" spans="1:10" ht="14" x14ac:dyDescent="0.3">
      <c r="A33" s="579" t="s">
        <v>145</v>
      </c>
      <c r="B33" s="580" t="s">
        <v>85</v>
      </c>
      <c r="C33" s="580">
        <v>0</v>
      </c>
      <c r="D33" s="580">
        <v>7.7891007700000001</v>
      </c>
      <c r="E33" s="580">
        <v>90.819931690000004</v>
      </c>
      <c r="F33" s="580">
        <v>188.21217136999999</v>
      </c>
      <c r="G33" s="580">
        <v>8.7507512300000005</v>
      </c>
      <c r="H33" s="581">
        <v>98.609032459999995</v>
      </c>
      <c r="I33" s="581">
        <v>196.96292260000001</v>
      </c>
      <c r="J33" s="581">
        <v>295.57195505999999</v>
      </c>
    </row>
    <row r="34" spans="1:10" ht="14" x14ac:dyDescent="0.3">
      <c r="A34" s="568" t="s">
        <v>146</v>
      </c>
      <c r="B34" s="564" t="s">
        <v>85</v>
      </c>
      <c r="C34" s="564">
        <v>44.840551869999999</v>
      </c>
      <c r="D34" s="564">
        <v>530.59026871000003</v>
      </c>
      <c r="E34" s="564">
        <v>4208.0027746300002</v>
      </c>
      <c r="F34" s="564">
        <v>6689.5496932799997</v>
      </c>
      <c r="G34" s="564">
        <v>798.14969410000003</v>
      </c>
      <c r="H34" s="354">
        <v>4783.43359521</v>
      </c>
      <c r="I34" s="354">
        <v>7487.6993873800002</v>
      </c>
      <c r="J34" s="354">
        <v>12271.132982589999</v>
      </c>
    </row>
    <row r="35" spans="1:10" ht="14" x14ac:dyDescent="0.3">
      <c r="A35" s="585" t="s">
        <v>147</v>
      </c>
      <c r="B35" s="586" t="s">
        <v>85</v>
      </c>
      <c r="C35" s="586">
        <v>44.703827830000002</v>
      </c>
      <c r="D35" s="586">
        <v>521.01276843999995</v>
      </c>
      <c r="E35" s="586">
        <v>3987.79407881</v>
      </c>
      <c r="F35" s="586">
        <v>6560.5236159699998</v>
      </c>
      <c r="G35" s="586">
        <v>758.54232219999994</v>
      </c>
      <c r="H35" s="587">
        <v>4553.5106750799996</v>
      </c>
      <c r="I35" s="587">
        <v>7319.0659381699998</v>
      </c>
      <c r="J35" s="587">
        <v>11872.576613249999</v>
      </c>
    </row>
    <row r="36" spans="1:10" ht="14" x14ac:dyDescent="0.3">
      <c r="A36" s="565" t="s">
        <v>148</v>
      </c>
      <c r="B36" s="566" t="s">
        <v>85</v>
      </c>
      <c r="C36" s="566">
        <v>-0.13672403999999999</v>
      </c>
      <c r="D36" s="566">
        <v>-9.5775002699999998</v>
      </c>
      <c r="E36" s="566">
        <v>-220.20869582</v>
      </c>
      <c r="F36" s="566">
        <v>-129.02607731000001</v>
      </c>
      <c r="G36" s="566">
        <v>-39.607371899999997</v>
      </c>
      <c r="H36" s="567">
        <v>-229.92292012999999</v>
      </c>
      <c r="I36" s="567">
        <v>-168.63344921000001</v>
      </c>
      <c r="J36" s="567">
        <v>-398.55636934</v>
      </c>
    </row>
    <row r="37" spans="1:10" ht="14" x14ac:dyDescent="0.3">
      <c r="A37" s="576" t="s">
        <v>149</v>
      </c>
      <c r="B37" s="577" t="s">
        <v>85</v>
      </c>
      <c r="C37" s="577">
        <v>1.12038715</v>
      </c>
      <c r="D37" s="577">
        <v>26.934262700000001</v>
      </c>
      <c r="E37" s="577">
        <v>182.86385816999999</v>
      </c>
      <c r="F37" s="577">
        <v>445.44778452999998</v>
      </c>
      <c r="G37" s="577">
        <v>79.97301573</v>
      </c>
      <c r="H37" s="578">
        <v>210.91850801999999</v>
      </c>
      <c r="I37" s="578">
        <v>525.42080025999996</v>
      </c>
      <c r="J37" s="578">
        <v>736.33930827999995</v>
      </c>
    </row>
    <row r="38" spans="1:10" ht="14" x14ac:dyDescent="0.3">
      <c r="A38" s="555" t="s">
        <v>150</v>
      </c>
      <c r="B38" s="556" t="s">
        <v>85</v>
      </c>
      <c r="C38" s="556">
        <v>2.5030899999999998</v>
      </c>
      <c r="D38" s="556">
        <v>32.427702230000001</v>
      </c>
      <c r="E38" s="556">
        <v>327.10611401</v>
      </c>
      <c r="F38" s="556">
        <v>583.65915846999997</v>
      </c>
      <c r="G38" s="556">
        <v>100.16988334</v>
      </c>
      <c r="H38" s="370">
        <v>362.03690624000001</v>
      </c>
      <c r="I38" s="370">
        <v>683.82904181000004</v>
      </c>
      <c r="J38" s="370">
        <v>1045.86594805</v>
      </c>
    </row>
    <row r="39" spans="1:10" ht="14" x14ac:dyDescent="0.3">
      <c r="A39" s="579" t="s">
        <v>151</v>
      </c>
      <c r="B39" s="580" t="s">
        <v>85</v>
      </c>
      <c r="C39" s="580">
        <v>1.38270285</v>
      </c>
      <c r="D39" s="580">
        <v>5.4934395299999998</v>
      </c>
      <c r="E39" s="580">
        <v>144.24225584000001</v>
      </c>
      <c r="F39" s="580">
        <v>138.21137393999999</v>
      </c>
      <c r="G39" s="580">
        <v>20.196867610000002</v>
      </c>
      <c r="H39" s="581">
        <v>151.11839821999999</v>
      </c>
      <c r="I39" s="581">
        <v>158.40824155000001</v>
      </c>
      <c r="J39" s="581">
        <v>309.52663976999997</v>
      </c>
    </row>
    <row r="40" spans="1:10" ht="14" x14ac:dyDescent="0.3">
      <c r="A40" s="568" t="s">
        <v>152</v>
      </c>
      <c r="B40" s="564" t="s">
        <v>85</v>
      </c>
      <c r="C40" s="564">
        <v>45.960939019999998</v>
      </c>
      <c r="D40" s="564">
        <v>557.52453141000001</v>
      </c>
      <c r="E40" s="564">
        <v>4390.8666327999999</v>
      </c>
      <c r="F40" s="564">
        <v>7134.9974778100004</v>
      </c>
      <c r="G40" s="564">
        <v>878.12270982999996</v>
      </c>
      <c r="H40" s="354">
        <v>4994.3521032299996</v>
      </c>
      <c r="I40" s="354">
        <v>8013.12018764</v>
      </c>
      <c r="J40" s="354">
        <v>13007.472290870001</v>
      </c>
    </row>
    <row r="41" spans="1:10" ht="14" x14ac:dyDescent="0.3">
      <c r="A41" s="585" t="s">
        <v>153</v>
      </c>
      <c r="B41" s="586" t="s">
        <v>85</v>
      </c>
      <c r="C41" s="586">
        <v>47.206917830000002</v>
      </c>
      <c r="D41" s="586">
        <v>553.44047066999997</v>
      </c>
      <c r="E41" s="586">
        <v>4314.9001928199996</v>
      </c>
      <c r="F41" s="586">
        <v>7144.1827744399998</v>
      </c>
      <c r="G41" s="586">
        <v>858.71220554000001</v>
      </c>
      <c r="H41" s="587">
        <v>4915.5475813200001</v>
      </c>
      <c r="I41" s="587">
        <v>8002.8949799800002</v>
      </c>
      <c r="J41" s="587">
        <v>12918.4425613</v>
      </c>
    </row>
    <row r="42" spans="1:10" ht="14" x14ac:dyDescent="0.3">
      <c r="A42" s="560" t="s">
        <v>154</v>
      </c>
      <c r="B42" s="561" t="s">
        <v>85</v>
      </c>
      <c r="C42" s="561">
        <v>1.24597881</v>
      </c>
      <c r="D42" s="561">
        <v>-4.08406074</v>
      </c>
      <c r="E42" s="561">
        <v>-75.966439980000004</v>
      </c>
      <c r="F42" s="561">
        <v>9.1852966299999999</v>
      </c>
      <c r="G42" s="561">
        <v>-19.410504289999999</v>
      </c>
      <c r="H42" s="562">
        <v>-78.804521910000005</v>
      </c>
      <c r="I42" s="562">
        <v>-10.225207660000001</v>
      </c>
      <c r="J42" s="562">
        <v>-89.029729570000001</v>
      </c>
    </row>
    <row r="43" spans="1:10" s="441" customFormat="1" ht="14" x14ac:dyDescent="0.3">
      <c r="A43" s="588" t="s">
        <v>273</v>
      </c>
      <c r="B43" s="583" t="s">
        <v>85</v>
      </c>
      <c r="C43" s="583">
        <v>14.930737369999999</v>
      </c>
      <c r="D43" s="583">
        <v>334.13320205999997</v>
      </c>
      <c r="E43" s="583">
        <v>2188.9174120100001</v>
      </c>
      <c r="F43" s="583">
        <v>4875.35655004</v>
      </c>
      <c r="G43" s="583">
        <v>855.70666320999999</v>
      </c>
      <c r="H43" s="584">
        <v>2537.9813514399998</v>
      </c>
      <c r="I43" s="584">
        <v>5731.0632132500004</v>
      </c>
      <c r="J43" s="584">
        <v>8269.0445646900007</v>
      </c>
    </row>
    <row r="44" spans="1:10" ht="14" x14ac:dyDescent="0.3">
      <c r="A44" s="569" t="s">
        <v>155</v>
      </c>
      <c r="B44" s="556"/>
      <c r="C44" s="556"/>
      <c r="D44" s="556"/>
      <c r="E44" s="556"/>
      <c r="F44" s="556"/>
      <c r="G44" s="556"/>
      <c r="H44" s="570"/>
      <c r="I44" s="570"/>
      <c r="J44" s="570"/>
    </row>
    <row r="45" spans="1:10" ht="14" x14ac:dyDescent="0.3">
      <c r="A45" s="589" t="s">
        <v>156</v>
      </c>
      <c r="B45" s="590" t="s">
        <v>85</v>
      </c>
      <c r="C45" s="590">
        <v>0.18388777000000001</v>
      </c>
      <c r="D45" s="590">
        <v>0.14366943500000001</v>
      </c>
      <c r="E45" s="590">
        <v>0.15141221199999999</v>
      </c>
      <c r="F45" s="590">
        <v>0.176968127</v>
      </c>
      <c r="G45" s="590">
        <v>0.20148286300000001</v>
      </c>
      <c r="H45" s="591">
        <v>0.15078282200000001</v>
      </c>
      <c r="I45" s="591">
        <v>0.17948123299999999</v>
      </c>
      <c r="J45" s="591">
        <v>0.16847963399999999</v>
      </c>
    </row>
    <row r="46" spans="1:10" ht="14" x14ac:dyDescent="0.3">
      <c r="A46" s="571" t="s">
        <v>157</v>
      </c>
      <c r="B46" s="572" t="s">
        <v>85</v>
      </c>
      <c r="C46" s="572">
        <v>0.149548599</v>
      </c>
      <c r="D46" s="572">
        <v>8.6538475000000004E-2</v>
      </c>
      <c r="E46" s="572">
        <v>0.100787997</v>
      </c>
      <c r="F46" s="572">
        <v>0.102008484</v>
      </c>
      <c r="G46" s="572">
        <v>8.3663088999999996E-2</v>
      </c>
      <c r="H46" s="573">
        <v>9.9542450000000005E-2</v>
      </c>
      <c r="I46" s="573">
        <v>0.10012782200000001</v>
      </c>
      <c r="J46" s="573">
        <v>9.9903417999999994E-2</v>
      </c>
    </row>
    <row r="47" spans="1:10" ht="14" x14ac:dyDescent="0.3">
      <c r="A47" s="589" t="s">
        <v>158</v>
      </c>
      <c r="B47" s="590" t="s">
        <v>85</v>
      </c>
      <c r="C47" s="590">
        <v>0.457617832</v>
      </c>
      <c r="D47" s="590">
        <v>0.70873856199999996</v>
      </c>
      <c r="E47" s="590">
        <v>0.60598210799999996</v>
      </c>
      <c r="F47" s="590">
        <v>0.82042160900000005</v>
      </c>
      <c r="G47" s="590">
        <v>1.260664802</v>
      </c>
      <c r="H47" s="591">
        <v>0.616575133</v>
      </c>
      <c r="I47" s="591">
        <v>0.86555274599999998</v>
      </c>
      <c r="J47" s="591">
        <v>0.77010663199999996</v>
      </c>
    </row>
    <row r="48" spans="1:10" ht="14" x14ac:dyDescent="0.3">
      <c r="A48" s="540" t="s">
        <v>707</v>
      </c>
      <c r="B48" s="574" t="s">
        <v>85</v>
      </c>
      <c r="C48" s="574">
        <v>2.4885713329999999</v>
      </c>
      <c r="D48" s="574">
        <v>4.9331200009999998</v>
      </c>
      <c r="E48" s="574">
        <v>4.0022010119999996</v>
      </c>
      <c r="F48" s="574">
        <v>4.635985153</v>
      </c>
      <c r="G48" s="574">
        <v>6.2569331359999998</v>
      </c>
      <c r="H48" s="575">
        <v>4.0891603290000003</v>
      </c>
      <c r="I48" s="575">
        <v>4.8225250669999999</v>
      </c>
      <c r="J48" s="575">
        <v>4.5709182339999996</v>
      </c>
    </row>
    <row r="49" spans="1:11" ht="14" x14ac:dyDescent="0.3">
      <c r="A49" s="592" t="s">
        <v>297</v>
      </c>
      <c r="B49" s="593" t="s">
        <v>85</v>
      </c>
      <c r="C49" s="593">
        <v>0.50713826699999998</v>
      </c>
      <c r="D49" s="593">
        <v>0.45943576200000003</v>
      </c>
      <c r="E49" s="593">
        <v>0.41260834499999999</v>
      </c>
      <c r="F49" s="593">
        <v>0.372580731</v>
      </c>
      <c r="G49" s="593">
        <v>0.32325647299999999</v>
      </c>
      <c r="H49" s="594">
        <v>0.418736634</v>
      </c>
      <c r="I49" s="594">
        <v>0.36765988300000002</v>
      </c>
      <c r="J49" s="594">
        <v>0.38765698599999998</v>
      </c>
    </row>
    <row r="50" spans="1:11" ht="14" x14ac:dyDescent="0.3">
      <c r="A50" s="540" t="s">
        <v>298</v>
      </c>
      <c r="B50" s="349" t="s">
        <v>85</v>
      </c>
      <c r="C50" s="349">
        <v>0.85045140100000005</v>
      </c>
      <c r="D50" s="349">
        <v>0.913461525</v>
      </c>
      <c r="E50" s="349">
        <v>0.89921200300000004</v>
      </c>
      <c r="F50" s="349">
        <v>0.89799151600000005</v>
      </c>
      <c r="G50" s="349">
        <v>0.91633691100000003</v>
      </c>
      <c r="H50" s="350">
        <v>0.90045755000000005</v>
      </c>
      <c r="I50" s="350">
        <v>0.89987217799999997</v>
      </c>
      <c r="J50" s="350">
        <v>0.90009658199999998</v>
      </c>
    </row>
    <row r="51" spans="1:11" ht="14" x14ac:dyDescent="0.3">
      <c r="A51" s="595" t="s">
        <v>624</v>
      </c>
      <c r="B51" s="596" t="s">
        <v>85</v>
      </c>
      <c r="C51" s="596">
        <v>0.55076773899999998</v>
      </c>
      <c r="D51" s="596">
        <v>0.229826576</v>
      </c>
      <c r="E51" s="596">
        <v>0.24113616700000001</v>
      </c>
      <c r="F51" s="596">
        <v>0.20711847899999999</v>
      </c>
      <c r="G51" s="596">
        <v>0.27651343</v>
      </c>
      <c r="H51" s="597">
        <v>0.24229510700000001</v>
      </c>
      <c r="I51" s="597">
        <v>0.214232441</v>
      </c>
      <c r="J51" s="597">
        <v>0.22499032499999999</v>
      </c>
    </row>
    <row r="52" spans="1:11" ht="13" x14ac:dyDescent="0.3">
      <c r="A52" s="217" t="s">
        <v>723</v>
      </c>
    </row>
    <row r="53" spans="1:11" ht="13" x14ac:dyDescent="0.3">
      <c r="A53" s="242" t="s">
        <v>234</v>
      </c>
    </row>
    <row r="54" spans="1:11" ht="13" x14ac:dyDescent="0.3">
      <c r="A54" s="444" t="s">
        <v>724</v>
      </c>
    </row>
    <row r="55" spans="1:11" ht="13" x14ac:dyDescent="0.3">
      <c r="A55" s="445" t="s">
        <v>704</v>
      </c>
      <c r="B55" s="443"/>
      <c r="D55" s="446"/>
    </row>
    <row r="57" spans="1:11" ht="21" x14ac:dyDescent="0.4">
      <c r="A57" s="436" t="s">
        <v>725</v>
      </c>
    </row>
    <row r="58" spans="1:11" ht="13.5" thickBot="1" x14ac:dyDescent="0.35">
      <c r="J58" s="437" t="s">
        <v>82</v>
      </c>
    </row>
    <row r="59" spans="1:11" ht="13" x14ac:dyDescent="0.3">
      <c r="A59" s="438" t="s">
        <v>702</v>
      </c>
      <c r="B59" s="486" t="s">
        <v>35</v>
      </c>
      <c r="C59" s="486" t="s">
        <v>552</v>
      </c>
      <c r="D59" s="486" t="s">
        <v>554</v>
      </c>
      <c r="E59" s="486" t="s">
        <v>98</v>
      </c>
      <c r="F59" s="486" t="s">
        <v>289</v>
      </c>
      <c r="G59" s="487">
        <v>300000</v>
      </c>
      <c r="H59" s="488" t="s">
        <v>305</v>
      </c>
      <c r="I59" s="488" t="s">
        <v>305</v>
      </c>
      <c r="J59" s="488" t="s">
        <v>62</v>
      </c>
    </row>
    <row r="60" spans="1:11" ht="13" x14ac:dyDescent="0.3">
      <c r="A60" s="439" t="s">
        <v>159</v>
      </c>
      <c r="B60" s="489" t="s">
        <v>551</v>
      </c>
      <c r="C60" s="489" t="s">
        <v>36</v>
      </c>
      <c r="D60" s="489" t="s">
        <v>36</v>
      </c>
      <c r="E60" s="489" t="s">
        <v>36</v>
      </c>
      <c r="F60" s="489" t="s">
        <v>36</v>
      </c>
      <c r="G60" s="489" t="s">
        <v>37</v>
      </c>
      <c r="H60" s="490" t="s">
        <v>303</v>
      </c>
      <c r="I60" s="490" t="s">
        <v>304</v>
      </c>
      <c r="J60" s="490" t="s">
        <v>112</v>
      </c>
    </row>
    <row r="61" spans="1:11" ht="13" thickBot="1" x14ac:dyDescent="0.3">
      <c r="A61" s="440" t="s">
        <v>66</v>
      </c>
      <c r="B61" s="491" t="s">
        <v>37</v>
      </c>
      <c r="C61" s="491" t="s">
        <v>553</v>
      </c>
      <c r="D61" s="491" t="s">
        <v>100</v>
      </c>
      <c r="E61" s="491" t="s">
        <v>101</v>
      </c>
      <c r="F61" s="491" t="s">
        <v>290</v>
      </c>
      <c r="G61" s="491" t="s">
        <v>102</v>
      </c>
      <c r="H61" s="492" t="s">
        <v>101</v>
      </c>
      <c r="I61" s="492" t="s">
        <v>102</v>
      </c>
      <c r="J61" s="492" t="s">
        <v>287</v>
      </c>
    </row>
    <row r="62" spans="1:11" ht="13" x14ac:dyDescent="0.3">
      <c r="A62" s="447" t="s">
        <v>160</v>
      </c>
      <c r="B62" s="425"/>
      <c r="C62" s="425"/>
      <c r="D62" s="425"/>
      <c r="E62" s="425"/>
      <c r="F62" s="425"/>
      <c r="G62" s="425"/>
      <c r="H62" s="425"/>
      <c r="I62" s="425"/>
      <c r="J62" s="425"/>
    </row>
    <row r="63" spans="1:11" ht="14" x14ac:dyDescent="0.3">
      <c r="A63" s="448" t="s">
        <v>121</v>
      </c>
      <c r="B63" s="426" t="s">
        <v>85</v>
      </c>
      <c r="C63" s="426">
        <f t="shared" ref="C63:D63" si="0">C7/C$7</f>
        <v>1</v>
      </c>
      <c r="D63" s="426">
        <f t="shared" si="0"/>
        <v>1</v>
      </c>
      <c r="E63" s="426">
        <f t="shared" ref="E63:J68" si="1">E7/E$7</f>
        <v>1</v>
      </c>
      <c r="F63" s="426">
        <f t="shared" si="1"/>
        <v>1</v>
      </c>
      <c r="G63" s="426">
        <f t="shared" si="1"/>
        <v>1</v>
      </c>
      <c r="H63" s="449">
        <f t="shared" si="1"/>
        <v>1</v>
      </c>
      <c r="I63" s="449">
        <f t="shared" si="1"/>
        <v>1</v>
      </c>
      <c r="J63" s="449">
        <f t="shared" si="1"/>
        <v>1</v>
      </c>
    </row>
    <row r="64" spans="1:11" ht="14" x14ac:dyDescent="0.3">
      <c r="A64" s="450" t="s">
        <v>122</v>
      </c>
      <c r="B64" s="427" t="s">
        <v>85</v>
      </c>
      <c r="C64" s="427">
        <f t="shared" ref="C64:D64" si="2">C8/C$7</f>
        <v>0.2814936809302967</v>
      </c>
      <c r="D64" s="427">
        <f t="shared" si="2"/>
        <v>0.23836594757335375</v>
      </c>
      <c r="E64" s="427">
        <f t="shared" si="1"/>
        <v>0.27984219672639843</v>
      </c>
      <c r="F64" s="427">
        <f t="shared" si="1"/>
        <v>0.2869132672067421</v>
      </c>
      <c r="G64" s="427">
        <f t="shared" si="1"/>
        <v>0.35762238993272394</v>
      </c>
      <c r="H64" s="442">
        <f t="shared" si="1"/>
        <v>0.27506458059662664</v>
      </c>
      <c r="I64" s="442">
        <f t="shared" si="1"/>
        <v>0.29396758137441076</v>
      </c>
      <c r="J64" s="442">
        <f t="shared" si="1"/>
        <v>0.28656685095412687</v>
      </c>
      <c r="K64" s="451"/>
    </row>
    <row r="65" spans="1:10" ht="14" x14ac:dyDescent="0.3">
      <c r="A65" s="452" t="s">
        <v>123</v>
      </c>
      <c r="B65" s="428" t="s">
        <v>85</v>
      </c>
      <c r="C65" s="428">
        <f t="shared" ref="C65:D65" si="3">C9/C$7</f>
        <v>0.50713826677406681</v>
      </c>
      <c r="D65" s="428">
        <f t="shared" si="3"/>
        <v>0.45943576188617669</v>
      </c>
      <c r="E65" s="428">
        <f t="shared" si="1"/>
        <v>0.41260834491451459</v>
      </c>
      <c r="F65" s="428">
        <f t="shared" si="1"/>
        <v>0.37258073055026536</v>
      </c>
      <c r="G65" s="428">
        <f t="shared" si="1"/>
        <v>0.32325647286470832</v>
      </c>
      <c r="H65" s="453">
        <f t="shared" si="1"/>
        <v>0.41873663351442458</v>
      </c>
      <c r="I65" s="453">
        <f t="shared" si="1"/>
        <v>0.36765988305015757</v>
      </c>
      <c r="J65" s="453">
        <f t="shared" si="1"/>
        <v>0.38765698643992214</v>
      </c>
    </row>
    <row r="66" spans="1:10" ht="14" x14ac:dyDescent="0.3">
      <c r="A66" s="450" t="s">
        <v>124</v>
      </c>
      <c r="B66" s="427" t="s">
        <v>85</v>
      </c>
      <c r="C66" s="427">
        <f t="shared" ref="C66:D66" si="4">C10/C$7</f>
        <v>2.2391635968411525E-2</v>
      </c>
      <c r="D66" s="427">
        <f t="shared" si="4"/>
        <v>1.9465338935436449E-2</v>
      </c>
      <c r="E66" s="427">
        <f t="shared" si="1"/>
        <v>1.6550822549443556E-2</v>
      </c>
      <c r="F66" s="427">
        <f t="shared" si="1"/>
        <v>2.2913455324513977E-2</v>
      </c>
      <c r="G66" s="427">
        <f t="shared" si="1"/>
        <v>3.7708305726754134E-2</v>
      </c>
      <c r="H66" s="442">
        <f t="shared" si="1"/>
        <v>1.6931919202273178E-2</v>
      </c>
      <c r="I66" s="442">
        <f t="shared" si="1"/>
        <v>2.4389467453889636E-2</v>
      </c>
      <c r="J66" s="442">
        <f t="shared" si="1"/>
        <v>2.1469756194535682E-2</v>
      </c>
    </row>
    <row r="67" spans="1:10" ht="14" x14ac:dyDescent="0.3">
      <c r="A67" s="452" t="s">
        <v>125</v>
      </c>
      <c r="B67" s="428" t="s">
        <v>85</v>
      </c>
      <c r="C67" s="428">
        <f t="shared" ref="C67:D67" si="5">C11/C$7</f>
        <v>0.17082811487369318</v>
      </c>
      <c r="D67" s="428">
        <f t="shared" si="5"/>
        <v>0.21976419085832291</v>
      </c>
      <c r="E67" s="428">
        <f t="shared" si="1"/>
        <v>0.23363378517267985</v>
      </c>
      <c r="F67" s="428">
        <f t="shared" si="1"/>
        <v>0.25650932082366928</v>
      </c>
      <c r="G67" s="428">
        <f t="shared" si="1"/>
        <v>0.24526560109754558</v>
      </c>
      <c r="H67" s="453">
        <f t="shared" si="1"/>
        <v>0.23155353471413576</v>
      </c>
      <c r="I67" s="453">
        <f t="shared" si="1"/>
        <v>0.2553875881772516</v>
      </c>
      <c r="J67" s="453">
        <f t="shared" si="1"/>
        <v>0.24605629699355464</v>
      </c>
    </row>
    <row r="68" spans="1:10" ht="14" x14ac:dyDescent="0.3">
      <c r="A68" s="454" t="s">
        <v>126</v>
      </c>
      <c r="B68" s="429" t="s">
        <v>85</v>
      </c>
      <c r="C68" s="429">
        <f t="shared" ref="C68:D68" si="6">C12/C$7</f>
        <v>1.8148301453531846E-2</v>
      </c>
      <c r="D68" s="429">
        <f t="shared" si="6"/>
        <v>6.2968760746710137E-2</v>
      </c>
      <c r="E68" s="429">
        <f t="shared" si="1"/>
        <v>5.7364850636963602E-2</v>
      </c>
      <c r="F68" s="429">
        <f t="shared" si="1"/>
        <v>6.1083226094809297E-2</v>
      </c>
      <c r="G68" s="429">
        <f t="shared" si="1"/>
        <v>3.6147230378268065E-2</v>
      </c>
      <c r="H68" s="455">
        <f t="shared" si="1"/>
        <v>5.7713331972539889E-2</v>
      </c>
      <c r="I68" s="455">
        <f t="shared" si="1"/>
        <v>5.8595479944290506E-2</v>
      </c>
      <c r="J68" s="455">
        <f t="shared" si="1"/>
        <v>5.8250109417860699E-2</v>
      </c>
    </row>
    <row r="69" spans="1:10" ht="14" x14ac:dyDescent="0.3">
      <c r="A69" s="456" t="s">
        <v>127</v>
      </c>
      <c r="B69" s="430" t="s">
        <v>85</v>
      </c>
      <c r="C69" s="430">
        <f t="shared" ref="C69:D69" si="7">C13/C$13</f>
        <v>1</v>
      </c>
      <c r="D69" s="430">
        <f t="shared" si="7"/>
        <v>1</v>
      </c>
      <c r="E69" s="430">
        <f t="shared" ref="E69:J71" si="8">E13/E$13</f>
        <v>1</v>
      </c>
      <c r="F69" s="430">
        <f t="shared" si="8"/>
        <v>1</v>
      </c>
      <c r="G69" s="430">
        <f t="shared" si="8"/>
        <v>1</v>
      </c>
      <c r="H69" s="457">
        <f t="shared" si="8"/>
        <v>1</v>
      </c>
      <c r="I69" s="457">
        <f t="shared" si="8"/>
        <v>1</v>
      </c>
      <c r="J69" s="457">
        <f t="shared" si="8"/>
        <v>1</v>
      </c>
    </row>
    <row r="70" spans="1:10" ht="14" x14ac:dyDescent="0.3">
      <c r="A70" s="450" t="s">
        <v>64</v>
      </c>
      <c r="B70" s="427" t="s">
        <v>85</v>
      </c>
      <c r="C70" s="427">
        <f t="shared" ref="C70:D70" si="9">C14/C$13</f>
        <v>0.72574687679300776</v>
      </c>
      <c r="D70" s="427">
        <f t="shared" si="9"/>
        <v>0.58124962621335219</v>
      </c>
      <c r="E70" s="427">
        <f t="shared" si="8"/>
        <v>0.56323205984775448</v>
      </c>
      <c r="F70" s="427">
        <f t="shared" si="8"/>
        <v>0.59041420162115532</v>
      </c>
      <c r="G70" s="427">
        <f t="shared" si="8"/>
        <v>0.5698333818785144</v>
      </c>
      <c r="H70" s="442">
        <f t="shared" si="8"/>
        <v>0.56658382538564112</v>
      </c>
      <c r="I70" s="442">
        <f t="shared" si="8"/>
        <v>0.58830437729762386</v>
      </c>
      <c r="J70" s="442">
        <f t="shared" si="8"/>
        <v>0.5799777560795274</v>
      </c>
    </row>
    <row r="71" spans="1:10" ht="14" x14ac:dyDescent="0.3">
      <c r="A71" s="452" t="s">
        <v>128</v>
      </c>
      <c r="B71" s="428" t="s">
        <v>85</v>
      </c>
      <c r="C71" s="428">
        <f t="shared" ref="C71:D71" si="10">C15/C$13</f>
        <v>0.64314231632843044</v>
      </c>
      <c r="D71" s="428">
        <f t="shared" si="10"/>
        <v>0.42182655092966892</v>
      </c>
      <c r="E71" s="428">
        <f t="shared" si="8"/>
        <v>0.39144458551655442</v>
      </c>
      <c r="F71" s="428">
        <f t="shared" si="8"/>
        <v>0.39699021159954478</v>
      </c>
      <c r="G71" s="428">
        <f t="shared" si="8"/>
        <v>0.31629679898654656</v>
      </c>
      <c r="H71" s="453">
        <f t="shared" si="8"/>
        <v>0.39691938374079672</v>
      </c>
      <c r="I71" s="453">
        <f t="shared" si="8"/>
        <v>0.38871799859692441</v>
      </c>
      <c r="J71" s="453">
        <f t="shared" si="8"/>
        <v>0.39186201758104028</v>
      </c>
    </row>
    <row r="72" spans="1:10" ht="14" x14ac:dyDescent="0.3">
      <c r="A72" s="598" t="s">
        <v>129</v>
      </c>
      <c r="B72" s="599" t="s">
        <v>85</v>
      </c>
      <c r="C72" s="599">
        <f t="shared" ref="C72:D72" si="11">C16/C$13</f>
        <v>8.2604560464577398E-2</v>
      </c>
      <c r="D72" s="599">
        <f t="shared" si="11"/>
        <v>0.15942307528368324</v>
      </c>
      <c r="E72" s="599">
        <f t="shared" ref="E72:J79" si="12">E16/E$13</f>
        <v>0.17178747433120012</v>
      </c>
      <c r="F72" s="599">
        <f t="shared" si="12"/>
        <v>0.19342399002161045</v>
      </c>
      <c r="G72" s="599">
        <f t="shared" si="12"/>
        <v>0.25353658289196779</v>
      </c>
      <c r="H72" s="600">
        <f t="shared" si="12"/>
        <v>0.16966444164484437</v>
      </c>
      <c r="I72" s="600">
        <f t="shared" si="12"/>
        <v>0.19958637870069948</v>
      </c>
      <c r="J72" s="600">
        <f t="shared" si="12"/>
        <v>0.18811573849848717</v>
      </c>
    </row>
    <row r="73" spans="1:10" ht="14" x14ac:dyDescent="0.3">
      <c r="A73" s="601" t="s">
        <v>130</v>
      </c>
      <c r="B73" s="602" t="s">
        <v>85</v>
      </c>
      <c r="C73" s="602">
        <f t="shared" ref="C73:D73" si="13">C17/C$13</f>
        <v>0.11673197579427268</v>
      </c>
      <c r="D73" s="602">
        <f t="shared" si="13"/>
        <v>0.18806107710221256</v>
      </c>
      <c r="E73" s="602">
        <f t="shared" si="12"/>
        <v>0.24244918903647947</v>
      </c>
      <c r="F73" s="602">
        <f t="shared" si="12"/>
        <v>0.25784684061700008</v>
      </c>
      <c r="G73" s="602">
        <f t="shared" si="12"/>
        <v>0.3061910510988472</v>
      </c>
      <c r="H73" s="603">
        <f t="shared" si="12"/>
        <v>0.23522346336332731</v>
      </c>
      <c r="I73" s="603">
        <f t="shared" si="12"/>
        <v>0.26280280410397422</v>
      </c>
      <c r="J73" s="603">
        <f t="shared" si="12"/>
        <v>0.25223020333753177</v>
      </c>
    </row>
    <row r="74" spans="1:10" ht="14" x14ac:dyDescent="0.3">
      <c r="A74" s="598" t="s">
        <v>131</v>
      </c>
      <c r="B74" s="599" t="s">
        <v>85</v>
      </c>
      <c r="C74" s="599">
        <f t="shared" ref="C74:D74" si="14">C18/C$13</f>
        <v>0.10022635118263479</v>
      </c>
      <c r="D74" s="599">
        <f t="shared" si="14"/>
        <v>0.14884237255508198</v>
      </c>
      <c r="E74" s="599">
        <f t="shared" si="12"/>
        <v>0.18452007616653301</v>
      </c>
      <c r="F74" s="599">
        <f t="shared" si="12"/>
        <v>0.19727441163577109</v>
      </c>
      <c r="G74" s="599">
        <f t="shared" si="12"/>
        <v>0.26484453993240659</v>
      </c>
      <c r="H74" s="600">
        <f t="shared" si="12"/>
        <v>0.17976565128295169</v>
      </c>
      <c r="I74" s="600">
        <f t="shared" si="12"/>
        <v>0.20420130288728969</v>
      </c>
      <c r="J74" s="600">
        <f t="shared" si="12"/>
        <v>0.19483384224673184</v>
      </c>
    </row>
    <row r="75" spans="1:10" ht="14" x14ac:dyDescent="0.3">
      <c r="A75" s="601" t="s">
        <v>132</v>
      </c>
      <c r="B75" s="602" t="s">
        <v>85</v>
      </c>
      <c r="C75" s="602">
        <f t="shared" ref="C75:D75" si="15">C19/C$13</f>
        <v>1.157448061822446E-3</v>
      </c>
      <c r="D75" s="602">
        <f t="shared" si="15"/>
        <v>2.9086492046624785E-3</v>
      </c>
      <c r="E75" s="602">
        <f t="shared" si="12"/>
        <v>2.1174828783664958E-3</v>
      </c>
      <c r="F75" s="602">
        <f t="shared" si="12"/>
        <v>2.6557129072747737E-3</v>
      </c>
      <c r="G75" s="602" t="s">
        <v>85</v>
      </c>
      <c r="H75" s="603">
        <f t="shared" si="12"/>
        <v>2.200488019524602E-3</v>
      </c>
      <c r="I75" s="603">
        <f t="shared" si="12"/>
        <v>2.5830320356567908E-3</v>
      </c>
      <c r="J75" s="603">
        <f t="shared" si="12"/>
        <v>2.4363829479867468E-3</v>
      </c>
    </row>
    <row r="76" spans="1:10" ht="14" x14ac:dyDescent="0.3">
      <c r="A76" s="703" t="s">
        <v>567</v>
      </c>
      <c r="B76" s="599" t="s">
        <v>85</v>
      </c>
      <c r="C76" s="599">
        <f t="shared" ref="C76:D76" si="16">C20/C$13</f>
        <v>1.5348176549815438E-2</v>
      </c>
      <c r="D76" s="599">
        <f t="shared" si="16"/>
        <v>3.631005534246811E-2</v>
      </c>
      <c r="E76" s="599">
        <f t="shared" si="12"/>
        <v>5.5811629991579952E-2</v>
      </c>
      <c r="F76" s="599">
        <f t="shared" si="12"/>
        <v>5.7916716073954232E-2</v>
      </c>
      <c r="G76" s="599">
        <f t="shared" si="12"/>
        <v>3.9399782367854082E-2</v>
      </c>
      <c r="H76" s="600">
        <f t="shared" si="12"/>
        <v>5.3257324060851007E-2</v>
      </c>
      <c r="I76" s="600">
        <f t="shared" si="12"/>
        <v>5.6018469181027715E-2</v>
      </c>
      <c r="J76" s="600">
        <f t="shared" si="12"/>
        <v>5.4959978142813205E-2</v>
      </c>
    </row>
    <row r="77" spans="1:10" ht="14" x14ac:dyDescent="0.3">
      <c r="A77" s="601" t="s">
        <v>133</v>
      </c>
      <c r="B77" s="602" t="s">
        <v>85</v>
      </c>
      <c r="C77" s="602">
        <f t="shared" ref="C77:D77" si="17">C21/C$13</f>
        <v>3.1460135323997433E-2</v>
      </c>
      <c r="D77" s="602">
        <f t="shared" si="17"/>
        <v>6.6646991657888205E-2</v>
      </c>
      <c r="E77" s="602">
        <f t="shared" si="12"/>
        <v>6.981068096913487E-2</v>
      </c>
      <c r="F77" s="602">
        <f t="shared" si="12"/>
        <v>3.8231392085893059E-2</v>
      </c>
      <c r="G77" s="602">
        <f t="shared" si="12"/>
        <v>2.9132133924389424E-2</v>
      </c>
      <c r="H77" s="603">
        <f t="shared" si="12"/>
        <v>6.9144352012273341E-2</v>
      </c>
      <c r="I77" s="603">
        <f t="shared" si="12"/>
        <v>3.7298589776009528E-2</v>
      </c>
      <c r="J77" s="603">
        <f t="shared" si="12"/>
        <v>4.9506732580918672E-2</v>
      </c>
    </row>
    <row r="78" spans="1:10" ht="14" x14ac:dyDescent="0.3">
      <c r="A78" s="598" t="s">
        <v>134</v>
      </c>
      <c r="B78" s="599" t="s">
        <v>85</v>
      </c>
      <c r="C78" s="599">
        <f t="shared" ref="C78:D78" si="18">C22/C$13</f>
        <v>8.4439702774334602E-2</v>
      </c>
      <c r="D78" s="599">
        <f t="shared" si="18"/>
        <v>0.14316669132319176</v>
      </c>
      <c r="E78" s="599">
        <f t="shared" si="12"/>
        <v>0.10169283889138445</v>
      </c>
      <c r="F78" s="599">
        <f t="shared" si="12"/>
        <v>8.8631935639731527E-2</v>
      </c>
      <c r="G78" s="599">
        <f t="shared" si="12"/>
        <v>7.7696326310269473E-2</v>
      </c>
      <c r="H78" s="600">
        <f t="shared" si="12"/>
        <v>0.10630621399581824</v>
      </c>
      <c r="I78" s="600">
        <f t="shared" si="12"/>
        <v>8.7510881432734444E-2</v>
      </c>
      <c r="J78" s="600">
        <f t="shared" si="12"/>
        <v>9.4716113397149387E-2</v>
      </c>
    </row>
    <row r="79" spans="1:10" ht="14" x14ac:dyDescent="0.3">
      <c r="A79" s="604" t="s">
        <v>135</v>
      </c>
      <c r="B79" s="605" t="s">
        <v>85</v>
      </c>
      <c r="C79" s="605">
        <f t="shared" ref="C79:D79" si="19">C23/C$13</f>
        <v>4.1621309314387414E-2</v>
      </c>
      <c r="D79" s="605">
        <f t="shared" si="19"/>
        <v>2.0875613703355334E-2</v>
      </c>
      <c r="E79" s="605">
        <f t="shared" si="12"/>
        <v>2.2815231255246676E-2</v>
      </c>
      <c r="F79" s="605">
        <f t="shared" si="12"/>
        <v>2.4875630036220016E-2</v>
      </c>
      <c r="G79" s="605">
        <f t="shared" si="12"/>
        <v>1.7147106787979538E-2</v>
      </c>
      <c r="H79" s="606">
        <f t="shared" si="12"/>
        <v>2.2742145242940093E-2</v>
      </c>
      <c r="I79" s="606">
        <f t="shared" si="12"/>
        <v>2.4083347389657977E-2</v>
      </c>
      <c r="J79" s="606">
        <f t="shared" si="12"/>
        <v>2.3569194604872772E-2</v>
      </c>
    </row>
    <row r="80" spans="1:10" ht="14" x14ac:dyDescent="0.3">
      <c r="A80" s="458" t="s">
        <v>161</v>
      </c>
      <c r="B80" s="431"/>
      <c r="C80" s="431"/>
      <c r="D80" s="431"/>
      <c r="E80" s="431"/>
      <c r="F80" s="431"/>
      <c r="G80" s="431"/>
      <c r="H80" s="459"/>
      <c r="I80" s="459"/>
      <c r="J80" s="459"/>
    </row>
    <row r="81" spans="1:10" ht="14" x14ac:dyDescent="0.3">
      <c r="A81" s="460" t="s">
        <v>138</v>
      </c>
      <c r="B81" s="432" t="s">
        <v>85</v>
      </c>
      <c r="C81" s="432">
        <f t="shared" ref="C81:D81" si="20">C26/C$26</f>
        <v>1</v>
      </c>
      <c r="D81" s="432">
        <f t="shared" si="20"/>
        <v>1</v>
      </c>
      <c r="E81" s="432">
        <f t="shared" ref="E81:J84" si="21">E26/E$26</f>
        <v>1</v>
      </c>
      <c r="F81" s="432">
        <f t="shared" si="21"/>
        <v>1</v>
      </c>
      <c r="G81" s="432">
        <f t="shared" si="21"/>
        <v>1</v>
      </c>
      <c r="H81" s="461">
        <f t="shared" si="21"/>
        <v>1</v>
      </c>
      <c r="I81" s="461">
        <f t="shared" si="21"/>
        <v>1</v>
      </c>
      <c r="J81" s="461">
        <f t="shared" si="21"/>
        <v>1</v>
      </c>
    </row>
    <row r="82" spans="1:10" ht="14" x14ac:dyDescent="0.3">
      <c r="A82" s="462" t="s">
        <v>139</v>
      </c>
      <c r="B82" s="433" t="s">
        <v>85</v>
      </c>
      <c r="C82" s="433">
        <f t="shared" ref="C82:D82" si="22">C27/C$26</f>
        <v>0.98664492044408181</v>
      </c>
      <c r="D82" s="433">
        <f t="shared" si="22"/>
        <v>0.82052674865517428</v>
      </c>
      <c r="E82" s="433">
        <f t="shared" si="21"/>
        <v>0.74017636667835751</v>
      </c>
      <c r="F82" s="433">
        <f t="shared" si="21"/>
        <v>0.65325930988916592</v>
      </c>
      <c r="G82" s="433">
        <f t="shared" si="21"/>
        <v>0.72680336668004408</v>
      </c>
      <c r="H82" s="463">
        <f t="shared" si="21"/>
        <v>0.7515779910349909</v>
      </c>
      <c r="I82" s="463">
        <f t="shared" si="21"/>
        <v>0.66242671187540303</v>
      </c>
      <c r="J82" s="463">
        <f t="shared" si="21"/>
        <v>0.69677436294782469</v>
      </c>
    </row>
    <row r="83" spans="1:10" ht="14" x14ac:dyDescent="0.3">
      <c r="A83" s="450" t="s">
        <v>140</v>
      </c>
      <c r="B83" s="427" t="s">
        <v>85</v>
      </c>
      <c r="C83" s="427">
        <f t="shared" ref="C83:D83" si="23">C28/C$26</f>
        <v>1.3355079555918338E-2</v>
      </c>
      <c r="D83" s="427">
        <f t="shared" si="23"/>
        <v>0.1036713915596357</v>
      </c>
      <c r="E83" s="427">
        <f t="shared" si="21"/>
        <v>0.20015835170804636</v>
      </c>
      <c r="F83" s="427">
        <f t="shared" si="21"/>
        <v>0.24260410602389015</v>
      </c>
      <c r="G83" s="427">
        <f t="shared" si="21"/>
        <v>0.21920091185757101</v>
      </c>
      <c r="H83" s="442">
        <f t="shared" si="21"/>
        <v>0.18801079818695893</v>
      </c>
      <c r="I83" s="442">
        <f t="shared" si="21"/>
        <v>0.23968685481357596</v>
      </c>
      <c r="J83" s="442">
        <f t="shared" si="21"/>
        <v>0.21977742470172704</v>
      </c>
    </row>
    <row r="84" spans="1:10" ht="14" x14ac:dyDescent="0.3">
      <c r="A84" s="464" t="s">
        <v>141</v>
      </c>
      <c r="B84" s="434" t="s">
        <v>85</v>
      </c>
      <c r="C84" s="434">
        <f t="shared" ref="C84:D84" si="24">C29/C$26</f>
        <v>0</v>
      </c>
      <c r="D84" s="434">
        <f t="shared" si="24"/>
        <v>7.5801859785190065E-2</v>
      </c>
      <c r="E84" s="434">
        <f t="shared" si="21"/>
        <v>5.9665281613596133E-2</v>
      </c>
      <c r="F84" s="434">
        <f t="shared" si="21"/>
        <v>0.10413658408694394</v>
      </c>
      <c r="G84" s="434">
        <f t="shared" si="21"/>
        <v>5.3995721462384932E-2</v>
      </c>
      <c r="H84" s="465">
        <f t="shared" si="21"/>
        <v>6.0411210778050117E-2</v>
      </c>
      <c r="I84" s="465">
        <f t="shared" si="21"/>
        <v>9.7886433311021051E-2</v>
      </c>
      <c r="J84" s="465">
        <f t="shared" si="21"/>
        <v>8.344821235044822E-2</v>
      </c>
    </row>
    <row r="85" spans="1:10" ht="14" x14ac:dyDescent="0.3">
      <c r="A85" s="460" t="s">
        <v>142</v>
      </c>
      <c r="B85" s="432" t="s">
        <v>85</v>
      </c>
      <c r="C85" s="432">
        <f t="shared" ref="C85:D85" si="25">C30/C$30</f>
        <v>1</v>
      </c>
      <c r="D85" s="432">
        <f t="shared" si="25"/>
        <v>1</v>
      </c>
      <c r="E85" s="432">
        <f t="shared" ref="E85:J88" si="26">E30/E$30</f>
        <v>1</v>
      </c>
      <c r="F85" s="432">
        <f t="shared" si="26"/>
        <v>1</v>
      </c>
      <c r="G85" s="432">
        <f t="shared" si="26"/>
        <v>1</v>
      </c>
      <c r="H85" s="461">
        <f t="shared" si="26"/>
        <v>1</v>
      </c>
      <c r="I85" s="461">
        <f t="shared" si="26"/>
        <v>1</v>
      </c>
      <c r="J85" s="461">
        <f t="shared" si="26"/>
        <v>1</v>
      </c>
    </row>
    <row r="86" spans="1:10" ht="14" x14ac:dyDescent="0.3">
      <c r="A86" s="462" t="s">
        <v>143</v>
      </c>
      <c r="B86" s="433" t="s">
        <v>85</v>
      </c>
      <c r="C86" s="433">
        <f t="shared" ref="C86:D86" si="27">C31/C$30</f>
        <v>0.23611628530240988</v>
      </c>
      <c r="D86" s="433">
        <f t="shared" si="27"/>
        <v>0.23180155285518128</v>
      </c>
      <c r="E86" s="433">
        <f t="shared" si="26"/>
        <v>0.27860679562697388</v>
      </c>
      <c r="F86" s="433">
        <f t="shared" si="26"/>
        <v>0.21793074580591879</v>
      </c>
      <c r="G86" s="433">
        <f t="shared" si="26"/>
        <v>0.2490668995452083</v>
      </c>
      <c r="H86" s="463">
        <f t="shared" si="26"/>
        <v>0.27212761459328655</v>
      </c>
      <c r="I86" s="463">
        <f t="shared" si="26"/>
        <v>0.22149008746141796</v>
      </c>
      <c r="J86" s="463">
        <f t="shared" si="26"/>
        <v>0.2409972263986643</v>
      </c>
    </row>
    <row r="87" spans="1:10" ht="14" x14ac:dyDescent="0.3">
      <c r="A87" s="450" t="s">
        <v>144</v>
      </c>
      <c r="B87" s="427" t="s">
        <v>85</v>
      </c>
      <c r="C87" s="427">
        <f t="shared" ref="C87:D87" si="28">C32/C$30</f>
        <v>0.7638837146975902</v>
      </c>
      <c r="D87" s="427">
        <f t="shared" si="28"/>
        <v>0.61104928450617357</v>
      </c>
      <c r="E87" s="427">
        <f t="shared" si="26"/>
        <v>0.47960164202920386</v>
      </c>
      <c r="F87" s="427">
        <f t="shared" si="26"/>
        <v>0.47752976819161053</v>
      </c>
      <c r="G87" s="427">
        <f t="shared" si="26"/>
        <v>0.64123082761386807</v>
      </c>
      <c r="H87" s="442">
        <f t="shared" si="26"/>
        <v>0.50235363379867015</v>
      </c>
      <c r="I87" s="442">
        <f t="shared" si="26"/>
        <v>0.49624331915650499</v>
      </c>
      <c r="J87" s="442">
        <f t="shared" si="26"/>
        <v>0.49859720101895466</v>
      </c>
    </row>
    <row r="88" spans="1:10" ht="14" x14ac:dyDescent="0.3">
      <c r="A88" s="466" t="s">
        <v>145</v>
      </c>
      <c r="B88" s="435" t="s">
        <v>85</v>
      </c>
      <c r="C88" s="435">
        <f t="shared" ref="C88:D88" si="29">C33/C$30</f>
        <v>0</v>
      </c>
      <c r="D88" s="435">
        <f t="shared" si="29"/>
        <v>0.15714916263864517</v>
      </c>
      <c r="E88" s="435">
        <f t="shared" si="26"/>
        <v>0.24179156234382224</v>
      </c>
      <c r="F88" s="435">
        <f t="shared" si="26"/>
        <v>0.30453948600247066</v>
      </c>
      <c r="G88" s="435">
        <f t="shared" si="26"/>
        <v>0.10970227284092365</v>
      </c>
      <c r="H88" s="467">
        <f t="shared" si="26"/>
        <v>0.22551875160804324</v>
      </c>
      <c r="I88" s="467">
        <f t="shared" si="26"/>
        <v>0.28226659338207705</v>
      </c>
      <c r="J88" s="467">
        <f t="shared" si="26"/>
        <v>0.26040557258238106</v>
      </c>
    </row>
    <row r="89" spans="1:10" ht="14" x14ac:dyDescent="0.3">
      <c r="A89" s="466" t="s">
        <v>723</v>
      </c>
      <c r="B89" s="676"/>
      <c r="C89" s="676"/>
      <c r="D89" s="676"/>
      <c r="E89" s="676"/>
      <c r="F89" s="676"/>
      <c r="G89" s="676"/>
      <c r="H89" s="677"/>
      <c r="I89" s="677"/>
      <c r="J89" s="677"/>
    </row>
    <row r="90" spans="1:10" customFormat="1" ht="13" x14ac:dyDescent="0.3">
      <c r="A90" s="242" t="s">
        <v>234</v>
      </c>
      <c r="B90" s="196"/>
      <c r="C90" s="196"/>
      <c r="D90" s="211"/>
      <c r="E90" s="196"/>
      <c r="F90" s="196"/>
      <c r="G90" s="211"/>
      <c r="H90" s="196"/>
      <c r="I90" s="196"/>
      <c r="J90" s="196"/>
    </row>
    <row r="91" spans="1:10" ht="13" x14ac:dyDescent="0.3">
      <c r="A91" s="444" t="s">
        <v>726</v>
      </c>
    </row>
    <row r="92" spans="1:10" ht="13" x14ac:dyDescent="0.3">
      <c r="A92" s="445" t="s">
        <v>704</v>
      </c>
    </row>
    <row r="94" spans="1:10" ht="12.75" customHeight="1" x14ac:dyDescent="0.25">
      <c r="A94" s="468" t="s">
        <v>165</v>
      </c>
      <c r="B94" s="469"/>
      <c r="C94" s="469"/>
    </row>
    <row r="95" spans="1:10" ht="24.75" customHeight="1" x14ac:dyDescent="0.25">
      <c r="A95" s="800" t="s">
        <v>166</v>
      </c>
      <c r="B95" s="800"/>
      <c r="C95" s="800"/>
      <c r="D95" s="800"/>
      <c r="E95" s="800"/>
      <c r="F95" s="800"/>
      <c r="G95" s="800"/>
      <c r="H95" s="800"/>
      <c r="I95" s="800"/>
      <c r="J95" s="800"/>
    </row>
    <row r="96" spans="1:10" ht="12.75" customHeight="1" x14ac:dyDescent="0.3">
      <c r="A96" s="470"/>
      <c r="B96" s="471"/>
      <c r="C96" s="471"/>
    </row>
    <row r="97" spans="1:10" ht="16.5" customHeight="1" x14ac:dyDescent="0.25">
      <c r="A97" s="801" t="s">
        <v>169</v>
      </c>
      <c r="B97" s="801"/>
      <c r="C97" s="801"/>
      <c r="D97" s="801"/>
      <c r="E97" s="801"/>
      <c r="F97" s="801"/>
      <c r="G97" s="801"/>
      <c r="H97" s="801"/>
      <c r="I97" s="801"/>
      <c r="J97" s="801"/>
    </row>
    <row r="98" spans="1:10" ht="12.75" customHeight="1" x14ac:dyDescent="0.3">
      <c r="A98" s="470"/>
      <c r="B98" s="471"/>
      <c r="C98" s="471"/>
    </row>
    <row r="99" spans="1:10" customFormat="1" ht="26.25" customHeight="1" x14ac:dyDescent="0.25">
      <c r="A99" s="799" t="s">
        <v>170</v>
      </c>
      <c r="B99" s="799"/>
      <c r="C99" s="799"/>
      <c r="D99" s="799"/>
      <c r="E99" s="799"/>
      <c r="F99" s="799"/>
    </row>
    <row r="100" spans="1:10" customFormat="1" ht="12.75" customHeight="1" x14ac:dyDescent="0.25">
      <c r="A100" s="699"/>
      <c r="B100" s="700"/>
      <c r="C100" s="700"/>
      <c r="D100" s="700"/>
      <c r="E100" s="700"/>
      <c r="F100" s="700"/>
    </row>
    <row r="101" spans="1:10" customFormat="1" ht="12.75" customHeight="1" x14ac:dyDescent="0.25">
      <c r="A101" s="799" t="s">
        <v>171</v>
      </c>
      <c r="B101" s="799"/>
      <c r="C101" s="799"/>
      <c r="D101" s="799"/>
      <c r="E101" s="799"/>
      <c r="F101" s="799"/>
    </row>
    <row r="102" spans="1:10" customFormat="1" ht="12.75" customHeight="1" x14ac:dyDescent="0.25">
      <c r="A102" s="701"/>
      <c r="B102" s="701"/>
      <c r="C102" s="701"/>
      <c r="D102" s="701"/>
      <c r="E102" s="701"/>
      <c r="F102" s="701"/>
    </row>
    <row r="103" spans="1:10" customFormat="1" ht="24.75" customHeight="1" x14ac:dyDescent="0.25">
      <c r="A103" s="799" t="s">
        <v>563</v>
      </c>
      <c r="B103" s="799"/>
      <c r="C103" s="799"/>
      <c r="D103" s="799"/>
      <c r="E103" s="799"/>
      <c r="F103" s="799"/>
    </row>
    <row r="104" spans="1:10" customFormat="1" ht="12.75" customHeight="1" x14ac:dyDescent="0.25">
      <c r="A104" s="700"/>
      <c r="B104" s="700"/>
      <c r="C104" s="700"/>
      <c r="D104" s="700"/>
      <c r="E104" s="700"/>
      <c r="F104" s="700"/>
    </row>
    <row r="105" spans="1:10" customFormat="1" ht="21" customHeight="1" x14ac:dyDescent="0.25">
      <c r="A105" s="799" t="s">
        <v>172</v>
      </c>
      <c r="B105" s="799"/>
      <c r="C105" s="799"/>
      <c r="D105" s="799"/>
      <c r="E105" s="799"/>
      <c r="F105" s="799"/>
    </row>
    <row r="106" spans="1:10" customFormat="1" ht="12.75" customHeight="1" x14ac:dyDescent="0.25">
      <c r="A106" s="700"/>
      <c r="B106" s="700"/>
      <c r="C106" s="700"/>
      <c r="D106" s="700"/>
      <c r="E106" s="700"/>
      <c r="F106" s="700"/>
    </row>
    <row r="107" spans="1:10" customFormat="1" ht="48.75" customHeight="1" x14ac:dyDescent="0.25">
      <c r="A107" s="799" t="s">
        <v>574</v>
      </c>
      <c r="B107" s="799"/>
      <c r="C107" s="799"/>
      <c r="D107" s="799"/>
      <c r="E107" s="799"/>
      <c r="F107" s="799"/>
    </row>
    <row r="108" spans="1:10" customFormat="1" ht="12.75" customHeight="1" x14ac:dyDescent="0.25">
      <c r="A108" s="699"/>
      <c r="B108" s="700"/>
      <c r="C108" s="700"/>
      <c r="D108" s="700"/>
      <c r="E108" s="700"/>
      <c r="F108" s="700"/>
    </row>
    <row r="109" spans="1:10" customFormat="1" ht="27" customHeight="1" x14ac:dyDescent="0.25">
      <c r="A109" s="799" t="s">
        <v>173</v>
      </c>
      <c r="B109" s="799"/>
      <c r="C109" s="799"/>
      <c r="D109" s="799"/>
      <c r="E109" s="799"/>
      <c r="F109" s="799"/>
    </row>
    <row r="110" spans="1:10" customFormat="1" ht="12.75" customHeight="1" x14ac:dyDescent="0.25">
      <c r="A110" s="702"/>
      <c r="B110" s="700"/>
      <c r="C110" s="700"/>
      <c r="D110" s="700"/>
      <c r="E110" s="700"/>
      <c r="F110" s="700"/>
    </row>
    <row r="111" spans="1:10" customFormat="1" ht="19.5" customHeight="1" x14ac:dyDescent="0.25">
      <c r="A111" s="799" t="s">
        <v>174</v>
      </c>
      <c r="B111" s="799"/>
      <c r="C111" s="799"/>
      <c r="D111" s="799"/>
      <c r="E111" s="799"/>
      <c r="F111" s="799"/>
    </row>
    <row r="112" spans="1:10" customFormat="1" ht="12.75" customHeight="1" x14ac:dyDescent="0.25">
      <c r="A112" s="702"/>
      <c r="B112" s="700"/>
      <c r="C112" s="700"/>
      <c r="D112" s="700"/>
      <c r="E112" s="700"/>
      <c r="F112" s="700"/>
    </row>
    <row r="113" spans="1:10" customFormat="1" ht="22.5" customHeight="1" x14ac:dyDescent="0.25">
      <c r="A113" s="799" t="s">
        <v>175</v>
      </c>
      <c r="B113" s="799"/>
      <c r="C113" s="799"/>
      <c r="D113" s="799"/>
      <c r="E113" s="799"/>
      <c r="F113" s="799"/>
    </row>
    <row r="114" spans="1:10" customFormat="1" ht="12" customHeight="1" x14ac:dyDescent="0.25">
      <c r="A114" s="701"/>
      <c r="B114" s="701"/>
      <c r="C114" s="701"/>
      <c r="D114" s="701"/>
      <c r="E114" s="701"/>
      <c r="F114" s="701"/>
    </row>
    <row r="115" spans="1:10" customFormat="1" ht="34.5" customHeight="1" x14ac:dyDescent="0.25">
      <c r="A115" s="799" t="s">
        <v>565</v>
      </c>
      <c r="B115" s="799"/>
      <c r="C115" s="799"/>
      <c r="D115" s="799"/>
      <c r="E115" s="799"/>
      <c r="F115" s="799"/>
    </row>
    <row r="116" spans="1:10" customFormat="1" ht="12.75" customHeight="1" x14ac:dyDescent="0.25">
      <c r="A116" s="702"/>
      <c r="B116" s="700"/>
      <c r="C116" s="700"/>
      <c r="D116" s="700"/>
      <c r="E116" s="700"/>
      <c r="F116" s="700"/>
    </row>
    <row r="117" spans="1:10" customFormat="1" ht="33.75" customHeight="1" x14ac:dyDescent="0.25">
      <c r="A117" s="799" t="s">
        <v>566</v>
      </c>
      <c r="B117" s="799"/>
      <c r="C117" s="799"/>
      <c r="D117" s="799"/>
      <c r="E117" s="799"/>
      <c r="F117" s="799"/>
    </row>
    <row r="118" spans="1:10" ht="12.75" customHeight="1" x14ac:dyDescent="0.25">
      <c r="A118" s="472"/>
      <c r="B118" s="469"/>
      <c r="C118" s="469"/>
    </row>
    <row r="119" spans="1:10" ht="16.5" customHeight="1" x14ac:dyDescent="0.25">
      <c r="A119" s="802" t="s">
        <v>176</v>
      </c>
      <c r="B119" s="802"/>
      <c r="C119" s="802"/>
    </row>
    <row r="120" spans="1:10" ht="12.75" customHeight="1" x14ac:dyDescent="0.25">
      <c r="A120" s="608"/>
      <c r="B120" s="469"/>
      <c r="C120" s="469"/>
    </row>
    <row r="121" spans="1:10" ht="21.75" customHeight="1" x14ac:dyDescent="0.25">
      <c r="A121" s="473" t="s">
        <v>167</v>
      </c>
      <c r="B121" s="469"/>
      <c r="C121" s="469"/>
    </row>
    <row r="122" spans="1:10" ht="12.75" customHeight="1" x14ac:dyDescent="0.25">
      <c r="A122" s="472" t="s">
        <v>168</v>
      </c>
      <c r="B122" s="469"/>
      <c r="C122" s="469"/>
    </row>
    <row r="124" spans="1:10" customFormat="1" ht="24.75" customHeight="1" x14ac:dyDescent="0.25">
      <c r="A124" s="796" t="s">
        <v>446</v>
      </c>
      <c r="B124" s="796"/>
      <c r="C124" s="796"/>
      <c r="D124" s="796"/>
      <c r="E124" s="796"/>
      <c r="F124" s="796"/>
      <c r="G124" s="796"/>
      <c r="H124" s="796"/>
      <c r="I124" s="796"/>
      <c r="J124" s="796"/>
    </row>
    <row r="125" spans="1:10" customFormat="1" x14ac:dyDescent="0.25">
      <c r="H125" s="192"/>
      <c r="I125" s="192"/>
    </row>
  </sheetData>
  <mergeCells count="14">
    <mergeCell ref="A124:J124"/>
    <mergeCell ref="A95:J95"/>
    <mergeCell ref="A97:J97"/>
    <mergeCell ref="A119:C119"/>
    <mergeCell ref="A99:F99"/>
    <mergeCell ref="A101:F101"/>
    <mergeCell ref="A113:F113"/>
    <mergeCell ref="A115:F115"/>
    <mergeCell ref="A117:F117"/>
    <mergeCell ref="A103:F103"/>
    <mergeCell ref="A105:F105"/>
    <mergeCell ref="A107:F107"/>
    <mergeCell ref="A109:F109"/>
    <mergeCell ref="A111:F111"/>
  </mergeCells>
  <pageMargins left="0.70866141732283472" right="0.70866141732283472" top="0.74803149606299213" bottom="0.74803149606299213" header="0.31496062992125984" footer="0.31496062992125984"/>
  <pageSetup paperSize="9" scale="56" firstPageNumber="20" fitToHeight="2" orientation="landscape" useFirstPageNumber="1" r:id="rId1"/>
  <headerFooter>
    <oddHeader>&amp;RLes groupements à fiscalité propre en 2019</oddHeader>
    <oddFooter>&amp;LDirection Générale des Collectivités Locales / DESL&amp;C&amp;P&amp;RMise en ligne : mai 2021</oddFooter>
    <evenHeader>&amp;RLes groupements à fiscalité propre en 2019</evenHeader>
    <evenFooter>&amp;LDirection Générale des Collectivités Locales / DESL&amp;C21&amp;RMise en ligne : mai 2021</evenFooter>
    <firstHeader>&amp;RLes groupements à fiscalité propre en 2019</firstHeader>
    <firstFooter>&amp;LDirection Générale des collectivités Locales / DESL&amp;C20&amp;RMise en ligne : mai 2021</firstFooter>
  </headerFooter>
  <rowBreaks count="2" manualBreakCount="2">
    <brk id="55" max="9" man="1"/>
    <brk id="92" max="9" man="1"/>
  </rowBreak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91"/>
  <sheetViews>
    <sheetView zoomScaleNormal="100" workbookViewId="0"/>
  </sheetViews>
  <sheetFormatPr baseColWidth="10" defaultRowHeight="12.5" x14ac:dyDescent="0.25"/>
  <cols>
    <col min="1" max="1" width="73.81640625" customWidth="1"/>
    <col min="2" max="7" width="14.7265625" customWidth="1"/>
    <col min="8" max="9" width="16.26953125" customWidth="1"/>
    <col min="10" max="10" width="12.7265625" customWidth="1"/>
  </cols>
  <sheetData>
    <row r="1" spans="1:10" ht="21" x14ac:dyDescent="0.4">
      <c r="A1" s="9" t="s">
        <v>727</v>
      </c>
    </row>
    <row r="2" spans="1:10" ht="13.5" thickBot="1" x14ac:dyDescent="0.35">
      <c r="A2" s="202"/>
      <c r="J2" s="19" t="s">
        <v>162</v>
      </c>
    </row>
    <row r="3" spans="1:10" ht="13" x14ac:dyDescent="0.3">
      <c r="A3" s="17" t="s">
        <v>702</v>
      </c>
      <c r="B3" s="486" t="s">
        <v>35</v>
      </c>
      <c r="C3" s="486" t="s">
        <v>552</v>
      </c>
      <c r="D3" s="486" t="s">
        <v>554</v>
      </c>
      <c r="E3" s="486" t="s">
        <v>98</v>
      </c>
      <c r="F3" s="486" t="s">
        <v>289</v>
      </c>
      <c r="G3" s="487">
        <v>300000</v>
      </c>
      <c r="H3" s="488" t="s">
        <v>305</v>
      </c>
      <c r="I3" s="488" t="s">
        <v>305</v>
      </c>
      <c r="J3" s="488" t="s">
        <v>62</v>
      </c>
    </row>
    <row r="4" spans="1:10" ht="13" x14ac:dyDescent="0.3">
      <c r="A4" s="16" t="s">
        <v>159</v>
      </c>
      <c r="B4" s="489" t="s">
        <v>551</v>
      </c>
      <c r="C4" s="489" t="s">
        <v>36</v>
      </c>
      <c r="D4" s="489" t="s">
        <v>36</v>
      </c>
      <c r="E4" s="489" t="s">
        <v>36</v>
      </c>
      <c r="F4" s="489" t="s">
        <v>36</v>
      </c>
      <c r="G4" s="489" t="s">
        <v>37</v>
      </c>
      <c r="H4" s="490" t="s">
        <v>303</v>
      </c>
      <c r="I4" s="490" t="s">
        <v>304</v>
      </c>
      <c r="J4" s="490" t="s">
        <v>112</v>
      </c>
    </row>
    <row r="5" spans="1:10" ht="13" thickBot="1" x14ac:dyDescent="0.3">
      <c r="A5" s="195" t="s">
        <v>66</v>
      </c>
      <c r="B5" s="491" t="s">
        <v>37</v>
      </c>
      <c r="C5" s="491" t="s">
        <v>553</v>
      </c>
      <c r="D5" s="491" t="s">
        <v>100</v>
      </c>
      <c r="E5" s="491" t="s">
        <v>101</v>
      </c>
      <c r="F5" s="491" t="s">
        <v>290</v>
      </c>
      <c r="G5" s="491" t="s">
        <v>102</v>
      </c>
      <c r="H5" s="492" t="s">
        <v>101</v>
      </c>
      <c r="I5" s="492" t="s">
        <v>102</v>
      </c>
      <c r="J5" s="492" t="s">
        <v>287</v>
      </c>
    </row>
    <row r="6" spans="1:10" ht="13" x14ac:dyDescent="0.3">
      <c r="A6" s="201"/>
    </row>
    <row r="7" spans="1:10" ht="14" x14ac:dyDescent="0.3">
      <c r="A7" s="332" t="s">
        <v>121</v>
      </c>
      <c r="B7" s="474" t="s">
        <v>85</v>
      </c>
      <c r="C7" s="474">
        <v>890.24960615199996</v>
      </c>
      <c r="D7" s="474">
        <v>502.05767577300003</v>
      </c>
      <c r="E7" s="474">
        <v>376.537448762</v>
      </c>
      <c r="F7" s="474">
        <v>380.48799692099999</v>
      </c>
      <c r="G7" s="474">
        <v>321.78656220699997</v>
      </c>
      <c r="H7" s="475">
        <v>389.49599307</v>
      </c>
      <c r="I7" s="475">
        <v>373.68706810899999</v>
      </c>
      <c r="J7" s="475">
        <v>379.721104314</v>
      </c>
    </row>
    <row r="8" spans="1:10" ht="14" x14ac:dyDescent="0.3">
      <c r="A8" s="333" t="s">
        <v>122</v>
      </c>
      <c r="B8" s="476" t="s">
        <v>85</v>
      </c>
      <c r="C8" s="476">
        <v>250.59963858200001</v>
      </c>
      <c r="D8" s="476">
        <v>119.673453622</v>
      </c>
      <c r="E8" s="476">
        <v>105.37106681100001</v>
      </c>
      <c r="F8" s="476">
        <v>109.16705433</v>
      </c>
      <c r="G8" s="476">
        <v>115.078079425</v>
      </c>
      <c r="H8" s="330">
        <v>107.136551978</v>
      </c>
      <c r="I8" s="330">
        <v>109.851883603</v>
      </c>
      <c r="J8" s="330">
        <v>108.815481104</v>
      </c>
    </row>
    <row r="9" spans="1:10" ht="14" x14ac:dyDescent="0.3">
      <c r="A9" s="334" t="s">
        <v>123</v>
      </c>
      <c r="B9" s="477" t="s">
        <v>85</v>
      </c>
      <c r="C9" s="477">
        <v>451.47964225999999</v>
      </c>
      <c r="D9" s="477">
        <v>230.66325077900001</v>
      </c>
      <c r="E9" s="477">
        <v>155.362493532</v>
      </c>
      <c r="F9" s="477">
        <v>141.76249585900001</v>
      </c>
      <c r="G9" s="477">
        <v>104.019589114</v>
      </c>
      <c r="H9" s="478">
        <v>163.09624090599999</v>
      </c>
      <c r="I9" s="478">
        <v>137.38974375800001</v>
      </c>
      <c r="J9" s="478">
        <v>147.201538986</v>
      </c>
    </row>
    <row r="10" spans="1:10" ht="14" x14ac:dyDescent="0.3">
      <c r="A10" s="333" t="s">
        <v>124</v>
      </c>
      <c r="B10" s="476" t="s">
        <v>85</v>
      </c>
      <c r="C10" s="476">
        <v>19.934145101999999</v>
      </c>
      <c r="D10" s="476">
        <v>9.7727228240000006</v>
      </c>
      <c r="E10" s="476">
        <v>6.2320044980000002</v>
      </c>
      <c r="F10" s="476">
        <v>8.7182947189999993</v>
      </c>
      <c r="G10" s="476">
        <v>12.134026066000001</v>
      </c>
      <c r="H10" s="330">
        <v>6.5949146839999999</v>
      </c>
      <c r="I10" s="330">
        <v>9.1140285859999999</v>
      </c>
      <c r="J10" s="330">
        <v>8.1525195319999995</v>
      </c>
    </row>
    <row r="11" spans="1:10" ht="14" x14ac:dyDescent="0.3">
      <c r="A11" s="334" t="s">
        <v>125</v>
      </c>
      <c r="B11" s="477" t="s">
        <v>85</v>
      </c>
      <c r="C11" s="477">
        <v>152.07966198599999</v>
      </c>
      <c r="D11" s="477">
        <v>110.33429888000001</v>
      </c>
      <c r="E11" s="477">
        <v>87.971869413999997</v>
      </c>
      <c r="F11" s="477">
        <v>97.598717672000006</v>
      </c>
      <c r="G11" s="477">
        <v>78.923174605</v>
      </c>
      <c r="H11" s="478">
        <v>90.189173952000004</v>
      </c>
      <c r="I11" s="478">
        <v>95.435039056999997</v>
      </c>
      <c r="J11" s="478">
        <v>93.432768818</v>
      </c>
    </row>
    <row r="12" spans="1:10" ht="14" x14ac:dyDescent="0.3">
      <c r="A12" s="333" t="s">
        <v>126</v>
      </c>
      <c r="B12" s="476" t="s">
        <v>85</v>
      </c>
      <c r="C12" s="476">
        <v>16.156518220999999</v>
      </c>
      <c r="D12" s="476">
        <v>31.613949667</v>
      </c>
      <c r="E12" s="476">
        <v>21.600014507000001</v>
      </c>
      <c r="F12" s="476">
        <v>23.241434342000002</v>
      </c>
      <c r="G12" s="476">
        <v>11.631692997</v>
      </c>
      <c r="H12" s="330">
        <v>22.479111549999999</v>
      </c>
      <c r="I12" s="330">
        <v>21.896373104999999</v>
      </c>
      <c r="J12" s="330">
        <v>22.118795875</v>
      </c>
    </row>
    <row r="13" spans="1:10" ht="14" x14ac:dyDescent="0.3">
      <c r="A13" s="335" t="s">
        <v>127</v>
      </c>
      <c r="B13" s="479" t="s">
        <v>85</v>
      </c>
      <c r="C13" s="479">
        <v>1090.8421330660001</v>
      </c>
      <c r="D13" s="479">
        <v>586.28956634600002</v>
      </c>
      <c r="E13" s="479">
        <v>443.72244579800002</v>
      </c>
      <c r="F13" s="479">
        <v>462.30043981699998</v>
      </c>
      <c r="G13" s="479">
        <v>402.98015827699999</v>
      </c>
      <c r="H13" s="480">
        <v>458.65298418700002</v>
      </c>
      <c r="I13" s="480">
        <v>455.42781372500002</v>
      </c>
      <c r="J13" s="480">
        <v>456.65881427599999</v>
      </c>
    </row>
    <row r="14" spans="1:10" ht="14" x14ac:dyDescent="0.3">
      <c r="A14" s="333" t="s">
        <v>64</v>
      </c>
      <c r="B14" s="476" t="s">
        <v>85</v>
      </c>
      <c r="C14" s="476">
        <v>791.67527114699999</v>
      </c>
      <c r="D14" s="476">
        <v>340.780591292</v>
      </c>
      <c r="E14" s="476">
        <v>249.91870714699999</v>
      </c>
      <c r="F14" s="476">
        <v>272.948745084</v>
      </c>
      <c r="G14" s="476">
        <v>229.631546421</v>
      </c>
      <c r="H14" s="330">
        <v>259.86536230500002</v>
      </c>
      <c r="I14" s="330">
        <v>267.93017635799998</v>
      </c>
      <c r="J14" s="330">
        <v>264.85195439799998</v>
      </c>
    </row>
    <row r="15" spans="1:10" ht="14" x14ac:dyDescent="0.3">
      <c r="A15" s="334" t="s">
        <v>128</v>
      </c>
      <c r="B15" s="477" t="s">
        <v>85</v>
      </c>
      <c r="C15" s="477">
        <v>701.56673620900006</v>
      </c>
      <c r="D15" s="477">
        <v>247.31250561799999</v>
      </c>
      <c r="E15" s="477">
        <v>173.69274888000001</v>
      </c>
      <c r="F15" s="477">
        <v>183.52874942599999</v>
      </c>
      <c r="G15" s="477">
        <v>127.461334118</v>
      </c>
      <c r="H15" s="478">
        <v>182.04825983500001</v>
      </c>
      <c r="I15" s="478">
        <v>177.032988257</v>
      </c>
      <c r="J15" s="478">
        <v>178.94724430799999</v>
      </c>
    </row>
    <row r="16" spans="1:10" ht="14" x14ac:dyDescent="0.3">
      <c r="A16" s="555" t="s">
        <v>129</v>
      </c>
      <c r="B16" s="556" t="s">
        <v>85</v>
      </c>
      <c r="C16" s="556">
        <v>90.108534938000005</v>
      </c>
      <c r="D16" s="556">
        <v>93.468085673999994</v>
      </c>
      <c r="E16" s="556">
        <v>76.225958267999999</v>
      </c>
      <c r="F16" s="556">
        <v>89.419995658000005</v>
      </c>
      <c r="G16" s="556">
        <v>102.170212303</v>
      </c>
      <c r="H16" s="370">
        <v>77.817102470999998</v>
      </c>
      <c r="I16" s="370">
        <v>90.897188100999998</v>
      </c>
      <c r="J16" s="370">
        <v>85.904710089000005</v>
      </c>
    </row>
    <row r="17" spans="1:10" ht="14" x14ac:dyDescent="0.3">
      <c r="A17" s="557" t="s">
        <v>130</v>
      </c>
      <c r="B17" s="558" t="s">
        <v>85</v>
      </c>
      <c r="C17" s="558">
        <v>127.336157472</v>
      </c>
      <c r="D17" s="558">
        <v>110.258247341</v>
      </c>
      <c r="E17" s="558">
        <v>107.580147141</v>
      </c>
      <c r="F17" s="558">
        <v>119.202707823</v>
      </c>
      <c r="G17" s="558">
        <v>123.38891823500001</v>
      </c>
      <c r="H17" s="559">
        <v>107.885943423</v>
      </c>
      <c r="I17" s="559">
        <v>119.687706514</v>
      </c>
      <c r="J17" s="559">
        <v>115.18314558100001</v>
      </c>
    </row>
    <row r="18" spans="1:10" ht="14" x14ac:dyDescent="0.3">
      <c r="A18" s="555" t="s">
        <v>131</v>
      </c>
      <c r="B18" s="556" t="s">
        <v>85</v>
      </c>
      <c r="C18" s="556">
        <v>109.331126713</v>
      </c>
      <c r="D18" s="556">
        <v>87.264730059000001</v>
      </c>
      <c r="E18" s="556">
        <v>81.875699495000006</v>
      </c>
      <c r="F18" s="556">
        <v>91.200047264000005</v>
      </c>
      <c r="G18" s="556">
        <v>106.72709462100001</v>
      </c>
      <c r="H18" s="370">
        <v>82.450052415000002</v>
      </c>
      <c r="I18" s="370">
        <v>92.998952934000002</v>
      </c>
      <c r="J18" s="370">
        <v>88.972591381000001</v>
      </c>
    </row>
    <row r="19" spans="1:10" ht="14" x14ac:dyDescent="0.3">
      <c r="A19" s="576" t="s">
        <v>132</v>
      </c>
      <c r="B19" s="577" t="s">
        <v>85</v>
      </c>
      <c r="C19" s="577">
        <v>1.2625931130000001</v>
      </c>
      <c r="D19" s="577">
        <v>1.7053106810000001</v>
      </c>
      <c r="E19" s="577">
        <v>0.93957468200000005</v>
      </c>
      <c r="F19" s="577">
        <v>1.2277372449999999</v>
      </c>
      <c r="G19" s="577">
        <v>0.78449307899999998</v>
      </c>
      <c r="H19" s="578">
        <v>1.009260397</v>
      </c>
      <c r="I19" s="578">
        <v>1.1763846330000001</v>
      </c>
      <c r="J19" s="578">
        <v>1.1125957479999999</v>
      </c>
    </row>
    <row r="20" spans="1:10" ht="14" x14ac:dyDescent="0.3">
      <c r="A20" s="703" t="s">
        <v>567</v>
      </c>
      <c r="B20" s="556" t="s">
        <v>85</v>
      </c>
      <c r="C20" s="556">
        <v>16.742437645999999</v>
      </c>
      <c r="D20" s="556">
        <v>21.288206600999999</v>
      </c>
      <c r="E20" s="556">
        <v>24.764872963999998</v>
      </c>
      <c r="F20" s="556">
        <v>26.774923313999999</v>
      </c>
      <c r="G20" s="556">
        <v>15.877330535</v>
      </c>
      <c r="H20" s="370">
        <v>24.42663061</v>
      </c>
      <c r="I20" s="370">
        <v>25.512368946999999</v>
      </c>
      <c r="J20" s="370">
        <v>25.097958451</v>
      </c>
    </row>
    <row r="21" spans="1:10" ht="14" x14ac:dyDescent="0.3">
      <c r="A21" s="576" t="s">
        <v>133</v>
      </c>
      <c r="B21" s="577" t="s">
        <v>85</v>
      </c>
      <c r="C21" s="577">
        <v>34.318041123</v>
      </c>
      <c r="D21" s="577">
        <v>39.074435837000003</v>
      </c>
      <c r="E21" s="577">
        <v>30.976566102</v>
      </c>
      <c r="F21" s="577">
        <v>17.674389376000001</v>
      </c>
      <c r="G21" s="577">
        <v>11.739671939999999</v>
      </c>
      <c r="H21" s="578">
        <v>31.713263390000002</v>
      </c>
      <c r="I21" s="578">
        <v>16.986815196999999</v>
      </c>
      <c r="J21" s="578">
        <v>22.607685798999999</v>
      </c>
    </row>
    <row r="22" spans="1:10" ht="14" x14ac:dyDescent="0.3">
      <c r="A22" s="555" t="s">
        <v>134</v>
      </c>
      <c r="B22" s="556" t="s">
        <v>85</v>
      </c>
      <c r="C22" s="556">
        <v>92.110385489999999</v>
      </c>
      <c r="D22" s="556">
        <v>83.937137371000006</v>
      </c>
      <c r="E22" s="556">
        <v>45.123395193</v>
      </c>
      <c r="F22" s="556">
        <v>40.974582828000003</v>
      </c>
      <c r="G22" s="556">
        <v>31.310077874000001</v>
      </c>
      <c r="H22" s="370">
        <v>48.757662287000002</v>
      </c>
      <c r="I22" s="370">
        <v>39.854889407999998</v>
      </c>
      <c r="J22" s="370">
        <v>43.252948037000003</v>
      </c>
    </row>
    <row r="23" spans="1:10" ht="14" x14ac:dyDescent="0.3">
      <c r="A23" s="579" t="s">
        <v>135</v>
      </c>
      <c r="B23" s="580" t="s">
        <v>85</v>
      </c>
      <c r="C23" s="580">
        <v>45.402277834000003</v>
      </c>
      <c r="D23" s="580">
        <v>12.239154505</v>
      </c>
      <c r="E23" s="580">
        <v>10.123630214</v>
      </c>
      <c r="F23" s="580">
        <v>11.500014706</v>
      </c>
      <c r="G23" s="580">
        <v>6.9099438070000003</v>
      </c>
      <c r="H23" s="581">
        <v>10.430752782000001</v>
      </c>
      <c r="I23" s="581">
        <v>10.968226249000001</v>
      </c>
      <c r="J23" s="581">
        <v>10.763080462</v>
      </c>
    </row>
    <row r="24" spans="1:10" ht="14" x14ac:dyDescent="0.3">
      <c r="A24" s="563" t="s">
        <v>136</v>
      </c>
      <c r="B24" s="564" t="s">
        <v>85</v>
      </c>
      <c r="C24" s="564">
        <v>200.59252691399999</v>
      </c>
      <c r="D24" s="564">
        <v>84.231890574000005</v>
      </c>
      <c r="E24" s="564">
        <v>67.184997034999995</v>
      </c>
      <c r="F24" s="564">
        <v>81.812442895999993</v>
      </c>
      <c r="G24" s="564">
        <v>81.193596069999998</v>
      </c>
      <c r="H24" s="354">
        <v>69.156991117000004</v>
      </c>
      <c r="I24" s="354">
        <v>81.740745615999998</v>
      </c>
      <c r="J24" s="354">
        <v>76.937709962</v>
      </c>
    </row>
    <row r="25" spans="1:10" ht="14" x14ac:dyDescent="0.3">
      <c r="A25" s="582" t="s">
        <v>137</v>
      </c>
      <c r="B25" s="583" t="s">
        <v>85</v>
      </c>
      <c r="C25" s="583">
        <v>163.13391273799999</v>
      </c>
      <c r="D25" s="583">
        <v>50.736604790000001</v>
      </c>
      <c r="E25" s="583">
        <v>44.721896418</v>
      </c>
      <c r="F25" s="583">
        <v>47.158566821999997</v>
      </c>
      <c r="G25" s="583">
        <v>33.714564701999997</v>
      </c>
      <c r="H25" s="584">
        <v>45.655441865</v>
      </c>
      <c r="I25" s="584">
        <v>45.600994987</v>
      </c>
      <c r="J25" s="584">
        <v>45.621776566999998</v>
      </c>
    </row>
    <row r="26" spans="1:10" ht="14" x14ac:dyDescent="0.3">
      <c r="A26" s="563" t="s">
        <v>138</v>
      </c>
      <c r="B26" s="564" t="s">
        <v>85</v>
      </c>
      <c r="C26" s="564">
        <v>608.93300401199997</v>
      </c>
      <c r="D26" s="564">
        <v>157.78116528499999</v>
      </c>
      <c r="E26" s="564">
        <v>140.37601172999999</v>
      </c>
      <c r="F26" s="564">
        <v>139.929511295</v>
      </c>
      <c r="G26" s="564">
        <v>152.06544920799999</v>
      </c>
      <c r="H26" s="354">
        <v>143.497063295</v>
      </c>
      <c r="I26" s="354">
        <v>141.33553570000001</v>
      </c>
      <c r="J26" s="354">
        <v>142.16055927400001</v>
      </c>
    </row>
    <row r="27" spans="1:10" ht="14" x14ac:dyDescent="0.3">
      <c r="A27" s="576" t="s">
        <v>139</v>
      </c>
      <c r="B27" s="577" t="s">
        <v>85</v>
      </c>
      <c r="C27" s="577">
        <v>600.80065529900003</v>
      </c>
      <c r="D27" s="577">
        <v>129.46366655</v>
      </c>
      <c r="E27" s="577">
        <v>103.903006331</v>
      </c>
      <c r="F27" s="577">
        <v>91.410255981999995</v>
      </c>
      <c r="G27" s="577">
        <v>110.52168044</v>
      </c>
      <c r="H27" s="578">
        <v>107.849234551</v>
      </c>
      <c r="I27" s="578">
        <v>93.624434184999998</v>
      </c>
      <c r="J27" s="578">
        <v>99.053833123999993</v>
      </c>
    </row>
    <row r="28" spans="1:10" ht="14" x14ac:dyDescent="0.3">
      <c r="A28" s="555" t="s">
        <v>140</v>
      </c>
      <c r="B28" s="556" t="s">
        <v>85</v>
      </c>
      <c r="C28" s="556">
        <v>8.1323487130000007</v>
      </c>
      <c r="D28" s="556">
        <v>16.357392966999999</v>
      </c>
      <c r="E28" s="556">
        <v>28.097431127</v>
      </c>
      <c r="F28" s="556">
        <v>33.947473993999999</v>
      </c>
      <c r="G28" s="556">
        <v>33.332885128000001</v>
      </c>
      <c r="H28" s="370">
        <v>26.978997408000001</v>
      </c>
      <c r="I28" s="370">
        <v>33.876270024999997</v>
      </c>
      <c r="J28" s="370">
        <v>31.243681611</v>
      </c>
    </row>
    <row r="29" spans="1:10" ht="14" x14ac:dyDescent="0.3">
      <c r="A29" s="576" t="s">
        <v>141</v>
      </c>
      <c r="B29" s="577" t="s">
        <v>85</v>
      </c>
      <c r="C29" s="577">
        <v>0</v>
      </c>
      <c r="D29" s="577">
        <v>11.960105768</v>
      </c>
      <c r="E29" s="577">
        <v>8.3755742719999997</v>
      </c>
      <c r="F29" s="577">
        <v>14.571781318999999</v>
      </c>
      <c r="G29" s="577">
        <v>8.2108836390000004</v>
      </c>
      <c r="H29" s="578">
        <v>8.6688313370000003</v>
      </c>
      <c r="I29" s="578">
        <v>13.834831489999999</v>
      </c>
      <c r="J29" s="578">
        <v>11.863044538</v>
      </c>
    </row>
    <row r="30" spans="1:10" ht="14" x14ac:dyDescent="0.3">
      <c r="A30" s="563" t="s">
        <v>142</v>
      </c>
      <c r="B30" s="564" t="s">
        <v>85</v>
      </c>
      <c r="C30" s="564">
        <v>403.76929555300001</v>
      </c>
      <c r="D30" s="564">
        <v>61.638753446000003</v>
      </c>
      <c r="E30" s="564">
        <v>46.140452924000002</v>
      </c>
      <c r="F30" s="564">
        <v>48.079407760000002</v>
      </c>
      <c r="G30" s="564">
        <v>47.357425982000002</v>
      </c>
      <c r="H30" s="354">
        <v>48.720960406000003</v>
      </c>
      <c r="I30" s="354">
        <v>47.995761649999999</v>
      </c>
      <c r="J30" s="354">
        <v>48.272559444000002</v>
      </c>
    </row>
    <row r="31" spans="1:10" ht="14" x14ac:dyDescent="0.3">
      <c r="A31" s="576" t="s">
        <v>143</v>
      </c>
      <c r="B31" s="577" t="s">
        <v>85</v>
      </c>
      <c r="C31" s="577">
        <v>95.336506185000005</v>
      </c>
      <c r="D31" s="577">
        <v>14.287958765000001</v>
      </c>
      <c r="E31" s="577">
        <v>12.855043738000001</v>
      </c>
      <c r="F31" s="577">
        <v>10.477981191</v>
      </c>
      <c r="G31" s="577">
        <v>11.795167259999999</v>
      </c>
      <c r="H31" s="578">
        <v>13.258318736</v>
      </c>
      <c r="I31" s="578">
        <v>10.630585446</v>
      </c>
      <c r="J31" s="578">
        <v>11.633552936999999</v>
      </c>
    </row>
    <row r="32" spans="1:10" ht="14" x14ac:dyDescent="0.3">
      <c r="A32" s="555" t="s">
        <v>144</v>
      </c>
      <c r="B32" s="556" t="s">
        <v>85</v>
      </c>
      <c r="C32" s="556">
        <v>308.43278936799999</v>
      </c>
      <c r="D32" s="556">
        <v>37.664316190999998</v>
      </c>
      <c r="E32" s="556">
        <v>22.129036985999999</v>
      </c>
      <c r="F32" s="556">
        <v>22.959348442</v>
      </c>
      <c r="G32" s="556">
        <v>30.367041455999999</v>
      </c>
      <c r="H32" s="370">
        <v>24.475151501999999</v>
      </c>
      <c r="I32" s="370">
        <v>23.817576067000001</v>
      </c>
      <c r="J32" s="370">
        <v>24.068563025</v>
      </c>
    </row>
    <row r="33" spans="1:10" ht="14" x14ac:dyDescent="0.3">
      <c r="A33" s="579" t="s">
        <v>145</v>
      </c>
      <c r="B33" s="580" t="s">
        <v>85</v>
      </c>
      <c r="C33" s="580">
        <v>0</v>
      </c>
      <c r="D33" s="580">
        <v>9.6864784900000007</v>
      </c>
      <c r="E33" s="580">
        <v>11.1563722</v>
      </c>
      <c r="F33" s="580">
        <v>14.642078127</v>
      </c>
      <c r="G33" s="580">
        <v>5.1952172660000002</v>
      </c>
      <c r="H33" s="581">
        <v>10.987490168000001</v>
      </c>
      <c r="I33" s="581">
        <v>13.547600138</v>
      </c>
      <c r="J33" s="581">
        <v>12.570443482</v>
      </c>
    </row>
    <row r="34" spans="1:10" ht="14" x14ac:dyDescent="0.3">
      <c r="A34" s="568" t="s">
        <v>146</v>
      </c>
      <c r="B34" s="564" t="s">
        <v>85</v>
      </c>
      <c r="C34" s="564">
        <v>1499.1826101639999</v>
      </c>
      <c r="D34" s="564">
        <v>659.83884105799996</v>
      </c>
      <c r="E34" s="564">
        <v>516.913460493</v>
      </c>
      <c r="F34" s="564">
        <v>520.41750821599999</v>
      </c>
      <c r="G34" s="564">
        <v>473.85201141499999</v>
      </c>
      <c r="H34" s="354">
        <v>532.99305636500003</v>
      </c>
      <c r="I34" s="354">
        <v>515.02260380899997</v>
      </c>
      <c r="J34" s="354">
        <v>521.88166358800004</v>
      </c>
    </row>
    <row r="35" spans="1:10" ht="14" x14ac:dyDescent="0.3">
      <c r="A35" s="585" t="s">
        <v>147</v>
      </c>
      <c r="B35" s="586" t="s">
        <v>85</v>
      </c>
      <c r="C35" s="586">
        <v>1494.611428619</v>
      </c>
      <c r="D35" s="586">
        <v>647.92831979300001</v>
      </c>
      <c r="E35" s="586">
        <v>489.86289872200001</v>
      </c>
      <c r="F35" s="586">
        <v>510.37984757700002</v>
      </c>
      <c r="G35" s="586">
        <v>450.33758425899998</v>
      </c>
      <c r="H35" s="587">
        <v>507.37394459299998</v>
      </c>
      <c r="I35" s="587">
        <v>503.42357537499998</v>
      </c>
      <c r="J35" s="587">
        <v>504.93137372000001</v>
      </c>
    </row>
    <row r="36" spans="1:10" ht="14" x14ac:dyDescent="0.3">
      <c r="A36" s="565" t="s">
        <v>148</v>
      </c>
      <c r="B36" s="566" t="s">
        <v>85</v>
      </c>
      <c r="C36" s="566">
        <v>-4.571181545</v>
      </c>
      <c r="D36" s="566">
        <v>-11.910521265</v>
      </c>
      <c r="E36" s="566">
        <v>-27.050561771000002</v>
      </c>
      <c r="F36" s="566">
        <v>-10.037660639</v>
      </c>
      <c r="G36" s="566">
        <v>-23.514427156</v>
      </c>
      <c r="H36" s="567">
        <v>-25.619111772</v>
      </c>
      <c r="I36" s="567">
        <v>-11.599028433999999</v>
      </c>
      <c r="J36" s="567">
        <v>-16.950289867999999</v>
      </c>
    </row>
    <row r="37" spans="1:10" ht="14" x14ac:dyDescent="0.3">
      <c r="A37" s="576" t="s">
        <v>149</v>
      </c>
      <c r="B37" s="577" t="s">
        <v>85</v>
      </c>
      <c r="C37" s="577">
        <v>37.458614175999998</v>
      </c>
      <c r="D37" s="577">
        <v>33.495285783999996</v>
      </c>
      <c r="E37" s="577">
        <v>22.463100617999999</v>
      </c>
      <c r="F37" s="577">
        <v>34.653876074999999</v>
      </c>
      <c r="G37" s="577">
        <v>47.479031368000001</v>
      </c>
      <c r="H37" s="578">
        <v>23.501549252</v>
      </c>
      <c r="I37" s="578">
        <v>36.139750628999998</v>
      </c>
      <c r="J37" s="578">
        <v>31.315933395999998</v>
      </c>
    </row>
    <row r="38" spans="1:10" ht="14" x14ac:dyDescent="0.3">
      <c r="A38" s="555" t="s">
        <v>150</v>
      </c>
      <c r="B38" s="556" t="s">
        <v>85</v>
      </c>
      <c r="C38" s="556">
        <v>83.687395519999995</v>
      </c>
      <c r="D38" s="556">
        <v>40.326893875000003</v>
      </c>
      <c r="E38" s="556">
        <v>40.181901580999998</v>
      </c>
      <c r="F38" s="556">
        <v>45.406112342999997</v>
      </c>
      <c r="G38" s="556">
        <v>59.469672236999997</v>
      </c>
      <c r="H38" s="370">
        <v>40.339884171999998</v>
      </c>
      <c r="I38" s="370">
        <v>47.035463825999997</v>
      </c>
      <c r="J38" s="370">
        <v>44.479858675999999</v>
      </c>
    </row>
    <row r="39" spans="1:10" ht="14" x14ac:dyDescent="0.3">
      <c r="A39" s="579" t="s">
        <v>151</v>
      </c>
      <c r="B39" s="580" t="s">
        <v>85</v>
      </c>
      <c r="C39" s="580">
        <v>46.228781343999998</v>
      </c>
      <c r="D39" s="580">
        <v>6.8316080909999997</v>
      </c>
      <c r="E39" s="580">
        <v>17.718800963</v>
      </c>
      <c r="F39" s="580">
        <v>10.752236269000001</v>
      </c>
      <c r="G39" s="580">
        <v>11.990640869</v>
      </c>
      <c r="H39" s="581">
        <v>16.838334919000001</v>
      </c>
      <c r="I39" s="581">
        <v>10.895713196999999</v>
      </c>
      <c r="J39" s="581">
        <v>13.163925280000001</v>
      </c>
    </row>
    <row r="40" spans="1:10" ht="14" x14ac:dyDescent="0.3">
      <c r="A40" s="568" t="s">
        <v>152</v>
      </c>
      <c r="B40" s="564" t="s">
        <v>85</v>
      </c>
      <c r="C40" s="564">
        <v>1536.64122434</v>
      </c>
      <c r="D40" s="564">
        <v>693.33412684200005</v>
      </c>
      <c r="E40" s="564">
        <v>539.37656111000001</v>
      </c>
      <c r="F40" s="564">
        <v>555.07138429099996</v>
      </c>
      <c r="G40" s="564">
        <v>521.33104278400003</v>
      </c>
      <c r="H40" s="354">
        <v>556.49460561800004</v>
      </c>
      <c r="I40" s="354">
        <v>551.16235443799997</v>
      </c>
      <c r="J40" s="354">
        <v>553.19759698300004</v>
      </c>
    </row>
    <row r="41" spans="1:10" ht="14" x14ac:dyDescent="0.3">
      <c r="A41" s="585" t="s">
        <v>153</v>
      </c>
      <c r="B41" s="586" t="s">
        <v>85</v>
      </c>
      <c r="C41" s="586">
        <v>1578.2988241390001</v>
      </c>
      <c r="D41" s="586">
        <v>688.25521366800001</v>
      </c>
      <c r="E41" s="586">
        <v>530.044800302</v>
      </c>
      <c r="F41" s="586">
        <v>555.78595992099997</v>
      </c>
      <c r="G41" s="586">
        <v>509.80725649599998</v>
      </c>
      <c r="H41" s="587">
        <v>547.71382876500002</v>
      </c>
      <c r="I41" s="587">
        <v>550.459039201</v>
      </c>
      <c r="J41" s="587">
        <v>549.41123239499996</v>
      </c>
    </row>
    <row r="42" spans="1:10" ht="14" x14ac:dyDescent="0.3">
      <c r="A42" s="560" t="s">
        <v>154</v>
      </c>
      <c r="B42" s="561" t="s">
        <v>85</v>
      </c>
      <c r="C42" s="561">
        <v>41.657599799000003</v>
      </c>
      <c r="D42" s="561">
        <v>-5.0789131740000002</v>
      </c>
      <c r="E42" s="561">
        <v>-9.3317608080000003</v>
      </c>
      <c r="F42" s="561">
        <v>0.71457563000000002</v>
      </c>
      <c r="G42" s="561">
        <v>-11.523786288</v>
      </c>
      <c r="H42" s="562">
        <v>-8.7807768520000007</v>
      </c>
      <c r="I42" s="562">
        <v>-0.70331523799999995</v>
      </c>
      <c r="J42" s="562">
        <v>-3.7863645880000001</v>
      </c>
    </row>
    <row r="43" spans="1:10" s="7" customFormat="1" ht="14" x14ac:dyDescent="0.3">
      <c r="A43" s="588" t="s">
        <v>221</v>
      </c>
      <c r="B43" s="583" t="s">
        <v>85</v>
      </c>
      <c r="C43" s="583">
        <v>499.18881210299998</v>
      </c>
      <c r="D43" s="583">
        <v>415.52602414299997</v>
      </c>
      <c r="E43" s="583">
        <v>268.88786314399999</v>
      </c>
      <c r="F43" s="583">
        <v>379.28127060399999</v>
      </c>
      <c r="G43" s="583">
        <v>508.02290164499999</v>
      </c>
      <c r="H43" s="584">
        <v>282.79402453799997</v>
      </c>
      <c r="I43" s="584">
        <v>394.19679476699997</v>
      </c>
      <c r="J43" s="584">
        <v>351.675981331</v>
      </c>
    </row>
    <row r="44" spans="1:10" ht="14" x14ac:dyDescent="0.3">
      <c r="A44" s="563" t="s">
        <v>155</v>
      </c>
      <c r="B44" s="556"/>
      <c r="C44" s="556"/>
      <c r="D44" s="556"/>
      <c r="E44" s="556"/>
      <c r="F44" s="556"/>
      <c r="G44" s="556"/>
      <c r="H44" s="570"/>
      <c r="I44" s="570"/>
      <c r="J44" s="570"/>
    </row>
    <row r="45" spans="1:10" ht="14" x14ac:dyDescent="0.3">
      <c r="A45" s="334" t="s">
        <v>299</v>
      </c>
      <c r="B45" s="477" t="s">
        <v>85</v>
      </c>
      <c r="C45" s="477">
        <v>890.24960615199996</v>
      </c>
      <c r="D45" s="477">
        <v>502.05767577300003</v>
      </c>
      <c r="E45" s="477">
        <v>376.537448762</v>
      </c>
      <c r="F45" s="477">
        <v>380.48799692099999</v>
      </c>
      <c r="G45" s="477">
        <v>321.78656220699997</v>
      </c>
      <c r="H45" s="478">
        <v>389.49599307</v>
      </c>
      <c r="I45" s="478">
        <v>373.68706810899999</v>
      </c>
      <c r="J45" s="478">
        <v>379.721104314</v>
      </c>
    </row>
    <row r="46" spans="1:10" ht="14" x14ac:dyDescent="0.3">
      <c r="A46" s="333" t="s">
        <v>390</v>
      </c>
      <c r="B46" s="476" t="s">
        <v>85</v>
      </c>
      <c r="C46" s="476">
        <v>575.31942494099997</v>
      </c>
      <c r="D46" s="476">
        <v>385.20427321300002</v>
      </c>
      <c r="E46" s="476">
        <v>322.27151722600001</v>
      </c>
      <c r="F46" s="476">
        <v>339.00349541100002</v>
      </c>
      <c r="G46" s="476">
        <v>404.16674444</v>
      </c>
      <c r="H46" s="330">
        <v>328.75356642499997</v>
      </c>
      <c r="I46" s="330">
        <v>346.55306587600001</v>
      </c>
      <c r="J46" s="330">
        <v>339.75925640600002</v>
      </c>
    </row>
    <row r="47" spans="1:10" ht="14" x14ac:dyDescent="0.3">
      <c r="A47" s="334" t="s">
        <v>300</v>
      </c>
      <c r="B47" s="477" t="s">
        <v>85</v>
      </c>
      <c r="C47" s="477">
        <v>701.56673620900006</v>
      </c>
      <c r="D47" s="477">
        <v>247.31250561799999</v>
      </c>
      <c r="E47" s="477">
        <v>173.69274888000001</v>
      </c>
      <c r="F47" s="477">
        <v>183.52874942599999</v>
      </c>
      <c r="G47" s="477">
        <v>127.461334118</v>
      </c>
      <c r="H47" s="478">
        <v>182.04825983500001</v>
      </c>
      <c r="I47" s="478">
        <v>177.032988257</v>
      </c>
      <c r="J47" s="478">
        <v>178.94724430799999</v>
      </c>
    </row>
    <row r="48" spans="1:10" ht="14" x14ac:dyDescent="0.3">
      <c r="A48" s="333" t="s">
        <v>301</v>
      </c>
      <c r="B48" s="476" t="s">
        <v>85</v>
      </c>
      <c r="C48" s="476">
        <v>1090.8421330660001</v>
      </c>
      <c r="D48" s="476">
        <v>586.28956634600002</v>
      </c>
      <c r="E48" s="476">
        <v>443.72244579800002</v>
      </c>
      <c r="F48" s="476">
        <v>462.30043981699998</v>
      </c>
      <c r="G48" s="476">
        <v>402.98015827699999</v>
      </c>
      <c r="H48" s="330">
        <v>458.65298418700002</v>
      </c>
      <c r="I48" s="330">
        <v>455.42781372500002</v>
      </c>
      <c r="J48" s="330">
        <v>456.65881427599999</v>
      </c>
    </row>
    <row r="49" spans="1:10" ht="14" x14ac:dyDescent="0.3">
      <c r="A49" s="334" t="s">
        <v>625</v>
      </c>
      <c r="B49" s="477" t="s">
        <v>85</v>
      </c>
      <c r="C49" s="477">
        <v>600.80065529900003</v>
      </c>
      <c r="D49" s="477">
        <v>134.744923761</v>
      </c>
      <c r="E49" s="477">
        <v>106.99752961</v>
      </c>
      <c r="F49" s="477">
        <v>95.750964052</v>
      </c>
      <c r="G49" s="477">
        <v>111.429425737</v>
      </c>
      <c r="H49" s="478">
        <v>111.129373857</v>
      </c>
      <c r="I49" s="478">
        <v>97.567412020000006</v>
      </c>
      <c r="J49" s="478">
        <v>102.74381515499999</v>
      </c>
    </row>
    <row r="50" spans="1:10" ht="14" x14ac:dyDescent="0.3">
      <c r="A50" s="552" t="s">
        <v>302</v>
      </c>
      <c r="B50" s="553" t="s">
        <v>85</v>
      </c>
      <c r="C50" s="553">
        <v>499.18881210299998</v>
      </c>
      <c r="D50" s="553">
        <v>415.52602414299997</v>
      </c>
      <c r="E50" s="553">
        <v>268.88786314399999</v>
      </c>
      <c r="F50" s="553">
        <v>379.28127060399999</v>
      </c>
      <c r="G50" s="553">
        <v>508.02290164499999</v>
      </c>
      <c r="H50" s="554">
        <v>282.79402453799997</v>
      </c>
      <c r="I50" s="554">
        <v>394.19679476699997</v>
      </c>
      <c r="J50" s="554">
        <v>351.675981331</v>
      </c>
    </row>
    <row r="51" spans="1:10" ht="14" x14ac:dyDescent="0.3">
      <c r="A51" s="579" t="s">
        <v>391</v>
      </c>
      <c r="B51" s="580" t="s">
        <v>85</v>
      </c>
      <c r="C51" s="580">
        <v>109.331126713</v>
      </c>
      <c r="D51" s="580">
        <v>87.264730059000001</v>
      </c>
      <c r="E51" s="580">
        <v>81.875699495000006</v>
      </c>
      <c r="F51" s="580">
        <v>91.200047264000005</v>
      </c>
      <c r="G51" s="580">
        <v>106.72709462100001</v>
      </c>
      <c r="H51" s="581">
        <v>82.450052415000002</v>
      </c>
      <c r="I51" s="581">
        <v>92.998952934000002</v>
      </c>
      <c r="J51" s="581">
        <v>88.972591381000001</v>
      </c>
    </row>
    <row r="52" spans="1:10" ht="13" x14ac:dyDescent="0.3">
      <c r="A52" s="22" t="s">
        <v>226</v>
      </c>
    </row>
    <row r="53" spans="1:10" s="423" customFormat="1" ht="13" x14ac:dyDescent="0.3">
      <c r="A53" s="217" t="s">
        <v>728</v>
      </c>
    </row>
    <row r="54" spans="1:10" ht="13" x14ac:dyDescent="0.3">
      <c r="A54" s="242" t="s">
        <v>234</v>
      </c>
      <c r="B54" s="196"/>
      <c r="C54" s="196"/>
      <c r="D54" s="211"/>
      <c r="E54" s="196"/>
      <c r="F54" s="196"/>
      <c r="G54" s="211"/>
      <c r="H54" s="196"/>
      <c r="I54" s="196"/>
      <c r="J54" s="196"/>
    </row>
    <row r="55" spans="1:10" ht="13" x14ac:dyDescent="0.3">
      <c r="A55" s="242" t="s">
        <v>708</v>
      </c>
      <c r="B55" s="3"/>
      <c r="C55" s="3"/>
      <c r="D55" s="212"/>
      <c r="E55" s="3"/>
      <c r="F55" s="3"/>
      <c r="G55" s="3"/>
      <c r="H55" s="3"/>
      <c r="I55" s="3"/>
      <c r="J55" s="3"/>
    </row>
    <row r="57" spans="1:10" s="423" customFormat="1" ht="12.75" customHeight="1" x14ac:dyDescent="0.25">
      <c r="A57" s="468" t="s">
        <v>165</v>
      </c>
      <c r="B57" s="469"/>
      <c r="C57" s="469"/>
    </row>
    <row r="58" spans="1:10" s="423" customFormat="1" ht="24.75" customHeight="1" x14ac:dyDescent="0.25">
      <c r="A58" s="800" t="s">
        <v>166</v>
      </c>
      <c r="B58" s="800"/>
      <c r="C58" s="800"/>
      <c r="D58" s="800"/>
      <c r="E58" s="800"/>
      <c r="F58" s="800"/>
      <c r="G58" s="800"/>
      <c r="H58" s="800"/>
      <c r="I58" s="800"/>
      <c r="J58" s="800"/>
    </row>
    <row r="59" spans="1:10" s="423" customFormat="1" ht="12.75" customHeight="1" x14ac:dyDescent="0.3">
      <c r="A59" s="470"/>
      <c r="B59" s="471"/>
      <c r="C59" s="471"/>
    </row>
    <row r="60" spans="1:10" s="423" customFormat="1" ht="24.75" customHeight="1" x14ac:dyDescent="0.25">
      <c r="A60" s="801" t="s">
        <v>169</v>
      </c>
      <c r="B60" s="801"/>
      <c r="C60" s="801"/>
      <c r="D60" s="801"/>
      <c r="E60" s="801"/>
      <c r="F60" s="801"/>
      <c r="G60" s="801"/>
      <c r="H60" s="801"/>
      <c r="I60" s="801"/>
      <c r="J60" s="801"/>
    </row>
    <row r="61" spans="1:10" s="423" customFormat="1" ht="12.75" customHeight="1" x14ac:dyDescent="0.3">
      <c r="A61" s="470"/>
      <c r="B61" s="471"/>
      <c r="C61" s="471"/>
    </row>
    <row r="62" spans="1:10" ht="26.25" customHeight="1" x14ac:dyDescent="0.25">
      <c r="A62" s="799" t="s">
        <v>170</v>
      </c>
      <c r="B62" s="799"/>
      <c r="C62" s="799"/>
      <c r="D62" s="799"/>
      <c r="E62" s="799"/>
      <c r="F62" s="799"/>
    </row>
    <row r="63" spans="1:10" ht="12.75" customHeight="1" x14ac:dyDescent="0.25">
      <c r="A63" s="699"/>
      <c r="B63" s="700"/>
      <c r="C63" s="700"/>
      <c r="D63" s="700"/>
      <c r="E63" s="700"/>
      <c r="F63" s="700"/>
    </row>
    <row r="64" spans="1:10" ht="12.75" customHeight="1" x14ac:dyDescent="0.25">
      <c r="A64" s="799" t="s">
        <v>171</v>
      </c>
      <c r="B64" s="799"/>
      <c r="C64" s="799"/>
      <c r="D64" s="799"/>
      <c r="E64" s="799"/>
      <c r="F64" s="799"/>
    </row>
    <row r="65" spans="1:6" ht="12.75" customHeight="1" x14ac:dyDescent="0.25">
      <c r="A65" s="701"/>
      <c r="B65" s="701"/>
      <c r="C65" s="701"/>
      <c r="D65" s="701"/>
      <c r="E65" s="701"/>
      <c r="F65" s="701"/>
    </row>
    <row r="66" spans="1:6" ht="24.75" customHeight="1" x14ac:dyDescent="0.25">
      <c r="A66" s="799" t="s">
        <v>563</v>
      </c>
      <c r="B66" s="799"/>
      <c r="C66" s="799"/>
      <c r="D66" s="799"/>
      <c r="E66" s="799"/>
      <c r="F66" s="799"/>
    </row>
    <row r="67" spans="1:6" ht="12.75" customHeight="1" x14ac:dyDescent="0.25">
      <c r="A67" s="700"/>
      <c r="B67" s="700"/>
      <c r="C67" s="700"/>
      <c r="D67" s="700"/>
      <c r="E67" s="700"/>
      <c r="F67" s="700"/>
    </row>
    <row r="68" spans="1:6" ht="21" customHeight="1" x14ac:dyDescent="0.25">
      <c r="A68" s="799" t="s">
        <v>172</v>
      </c>
      <c r="B68" s="799"/>
      <c r="C68" s="799"/>
      <c r="D68" s="799"/>
      <c r="E68" s="799"/>
      <c r="F68" s="799"/>
    </row>
    <row r="69" spans="1:6" ht="12.75" customHeight="1" x14ac:dyDescent="0.25">
      <c r="A69" s="700"/>
      <c r="B69" s="700"/>
      <c r="C69" s="700"/>
      <c r="D69" s="700"/>
      <c r="E69" s="700"/>
      <c r="F69" s="700"/>
    </row>
    <row r="70" spans="1:6" ht="48.75" customHeight="1" x14ac:dyDescent="0.25">
      <c r="A70" s="799" t="s">
        <v>574</v>
      </c>
      <c r="B70" s="799"/>
      <c r="C70" s="799"/>
      <c r="D70" s="799"/>
      <c r="E70" s="799"/>
      <c r="F70" s="799"/>
    </row>
    <row r="71" spans="1:6" ht="12.75" customHeight="1" x14ac:dyDescent="0.25">
      <c r="A71" s="699"/>
      <c r="B71" s="700"/>
      <c r="C71" s="700"/>
      <c r="D71" s="700"/>
      <c r="E71" s="700"/>
      <c r="F71" s="700"/>
    </row>
    <row r="72" spans="1:6" ht="27" customHeight="1" x14ac:dyDescent="0.25">
      <c r="A72" s="799" t="s">
        <v>173</v>
      </c>
      <c r="B72" s="799"/>
      <c r="C72" s="799"/>
      <c r="D72" s="799"/>
      <c r="E72" s="799"/>
      <c r="F72" s="799"/>
    </row>
    <row r="73" spans="1:6" ht="12.75" customHeight="1" x14ac:dyDescent="0.25">
      <c r="A73" s="702"/>
      <c r="B73" s="700"/>
      <c r="C73" s="700"/>
      <c r="D73" s="700"/>
      <c r="E73" s="700"/>
      <c r="F73" s="700"/>
    </row>
    <row r="74" spans="1:6" ht="19.5" customHeight="1" x14ac:dyDescent="0.25">
      <c r="A74" s="799" t="s">
        <v>174</v>
      </c>
      <c r="B74" s="799"/>
      <c r="C74" s="799"/>
      <c r="D74" s="799"/>
      <c r="E74" s="799"/>
      <c r="F74" s="799"/>
    </row>
    <row r="75" spans="1:6" ht="12.75" customHeight="1" x14ac:dyDescent="0.25">
      <c r="A75" s="702"/>
      <c r="B75" s="700"/>
      <c r="C75" s="700"/>
      <c r="D75" s="700"/>
      <c r="E75" s="700"/>
      <c r="F75" s="700"/>
    </row>
    <row r="76" spans="1:6" ht="22.5" customHeight="1" x14ac:dyDescent="0.25">
      <c r="A76" s="799" t="s">
        <v>175</v>
      </c>
      <c r="B76" s="799"/>
      <c r="C76" s="799"/>
      <c r="D76" s="799"/>
      <c r="E76" s="799"/>
      <c r="F76" s="799"/>
    </row>
    <row r="77" spans="1:6" ht="12" customHeight="1" x14ac:dyDescent="0.25">
      <c r="A77" s="701"/>
      <c r="B77" s="701"/>
      <c r="C77" s="701"/>
      <c r="D77" s="701"/>
      <c r="E77" s="701"/>
      <c r="F77" s="701"/>
    </row>
    <row r="78" spans="1:6" ht="34.5" customHeight="1" x14ac:dyDescent="0.25">
      <c r="A78" s="799" t="s">
        <v>565</v>
      </c>
      <c r="B78" s="799"/>
      <c r="C78" s="799"/>
      <c r="D78" s="799"/>
      <c r="E78" s="799"/>
      <c r="F78" s="799"/>
    </row>
    <row r="79" spans="1:6" ht="12.75" customHeight="1" x14ac:dyDescent="0.25">
      <c r="A79" s="702"/>
      <c r="B79" s="700"/>
      <c r="C79" s="700"/>
      <c r="D79" s="700"/>
      <c r="E79" s="700"/>
      <c r="F79" s="700"/>
    </row>
    <row r="80" spans="1:6" ht="33.75" customHeight="1" x14ac:dyDescent="0.25">
      <c r="A80" s="799" t="s">
        <v>566</v>
      </c>
      <c r="B80" s="799"/>
      <c r="C80" s="799"/>
      <c r="D80" s="799"/>
      <c r="E80" s="799"/>
      <c r="F80" s="799"/>
    </row>
    <row r="81" spans="1:10" s="423" customFormat="1" ht="12.75" customHeight="1" x14ac:dyDescent="0.25">
      <c r="A81" s="472"/>
      <c r="B81" s="469"/>
      <c r="C81" s="469"/>
    </row>
    <row r="82" spans="1:10" s="423" customFormat="1" ht="16.5" customHeight="1" x14ac:dyDescent="0.25">
      <c r="A82" s="802" t="s">
        <v>176</v>
      </c>
      <c r="B82" s="802"/>
      <c r="C82" s="802"/>
    </row>
    <row r="83" spans="1:10" s="423" customFormat="1" ht="12.75" customHeight="1" x14ac:dyDescent="0.25">
      <c r="A83" s="608"/>
      <c r="B83" s="469"/>
      <c r="C83" s="469"/>
    </row>
    <row r="84" spans="1:10" s="423" customFormat="1" ht="21.75" customHeight="1" x14ac:dyDescent="0.25">
      <c r="A84" s="473" t="s">
        <v>167</v>
      </c>
      <c r="B84" s="469"/>
      <c r="C84" s="469"/>
    </row>
    <row r="85" spans="1:10" s="423" customFormat="1" ht="12.75" customHeight="1" x14ac:dyDescent="0.25">
      <c r="A85" s="472" t="s">
        <v>168</v>
      </c>
      <c r="B85" s="469"/>
      <c r="C85" s="469"/>
    </row>
    <row r="86" spans="1:10" s="423" customFormat="1" x14ac:dyDescent="0.25"/>
    <row r="87" spans="1:10" ht="24.75" customHeight="1" x14ac:dyDescent="0.25">
      <c r="A87" s="796" t="s">
        <v>446</v>
      </c>
      <c r="B87" s="796"/>
      <c r="C87" s="796"/>
      <c r="D87" s="796"/>
      <c r="E87" s="796"/>
      <c r="F87" s="796"/>
      <c r="G87" s="796"/>
      <c r="H87" s="796"/>
      <c r="I87" s="796"/>
      <c r="J87" s="796"/>
    </row>
    <row r="88" spans="1:10" x14ac:dyDescent="0.25">
      <c r="H88" s="192"/>
      <c r="I88" s="192"/>
    </row>
    <row r="89" spans="1:10" s="423" customFormat="1" x14ac:dyDescent="0.25"/>
    <row r="90" spans="1:10" s="423" customFormat="1" x14ac:dyDescent="0.25"/>
    <row r="91" spans="1:10" s="423" customFormat="1" x14ac:dyDescent="0.25"/>
  </sheetData>
  <mergeCells count="14">
    <mergeCell ref="A87:J87"/>
    <mergeCell ref="A58:J58"/>
    <mergeCell ref="A60:J60"/>
    <mergeCell ref="A82:C82"/>
    <mergeCell ref="A62:F62"/>
    <mergeCell ref="A64:F64"/>
    <mergeCell ref="A76:F76"/>
    <mergeCell ref="A78:F78"/>
    <mergeCell ref="A80:F80"/>
    <mergeCell ref="A66:F66"/>
    <mergeCell ref="A68:F68"/>
    <mergeCell ref="A70:F70"/>
    <mergeCell ref="A72:F72"/>
    <mergeCell ref="A74:F74"/>
  </mergeCells>
  <pageMargins left="0.70866141732283472" right="0.70866141732283472" top="0.74803149606299213" bottom="0.74803149606299213" header="0.31496062992125984" footer="0.31496062992125984"/>
  <pageSetup paperSize="9" scale="63" firstPageNumber="23" fitToHeight="2" orientation="landscape" useFirstPageNumber="1" r:id="rId1"/>
  <headerFooter>
    <oddHeader>&amp;RLes groupements à fiscalité propre en 2019</oddHeader>
    <oddFooter>&amp;LDirection Générale des Collectivité Locales&amp;C&amp;P&amp;RMise en ligne : mai 2021</oddFooter>
    <evenHeader>&amp;RLes groupements à fiscalité propre en 2019</evenHeader>
    <evenFooter>&amp;LDirection Générale des Collectivités Locales / DESL&amp;C24&amp;RMise en ligne : mai 2021</evenFooter>
  </headerFooter>
  <rowBreaks count="1" manualBreakCount="1">
    <brk id="55"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24"/>
  <sheetViews>
    <sheetView zoomScaleNormal="100" workbookViewId="0"/>
  </sheetViews>
  <sheetFormatPr baseColWidth="10" defaultColWidth="11.453125" defaultRowHeight="12.5" x14ac:dyDescent="0.25"/>
  <cols>
    <col min="1" max="1" width="77.453125" style="423" customWidth="1"/>
    <col min="2" max="7" width="14.7265625" style="423" customWidth="1"/>
    <col min="8" max="8" width="15.453125" style="423" customWidth="1"/>
    <col min="9" max="9" width="16.54296875" style="423" customWidth="1"/>
    <col min="10" max="10" width="14.54296875" style="423" customWidth="1"/>
    <col min="11" max="16384" width="11.453125" style="423"/>
  </cols>
  <sheetData>
    <row r="1" spans="1:13" ht="19.5" customHeight="1" x14ac:dyDescent="0.4">
      <c r="A1" s="436" t="s">
        <v>729</v>
      </c>
    </row>
    <row r="2" spans="1:13" ht="12.75" customHeight="1" thickBot="1" x14ac:dyDescent="0.35">
      <c r="J2" s="437" t="s">
        <v>65</v>
      </c>
    </row>
    <row r="3" spans="1:13" ht="14.25" customHeight="1" x14ac:dyDescent="0.3">
      <c r="A3" s="438" t="s">
        <v>702</v>
      </c>
      <c r="B3" s="486" t="s">
        <v>35</v>
      </c>
      <c r="C3" s="486" t="s">
        <v>552</v>
      </c>
      <c r="D3" s="486" t="s">
        <v>554</v>
      </c>
      <c r="E3" s="486" t="s">
        <v>98</v>
      </c>
      <c r="F3" s="486" t="s">
        <v>289</v>
      </c>
      <c r="G3" s="487">
        <v>300000</v>
      </c>
      <c r="H3" s="488" t="s">
        <v>434</v>
      </c>
      <c r="I3" s="488" t="s">
        <v>434</v>
      </c>
      <c r="J3" s="488" t="s">
        <v>62</v>
      </c>
    </row>
    <row r="4" spans="1:13" ht="14.25" customHeight="1" x14ac:dyDescent="0.3">
      <c r="A4" s="439" t="s">
        <v>159</v>
      </c>
      <c r="B4" s="489" t="s">
        <v>551</v>
      </c>
      <c r="C4" s="489" t="s">
        <v>36</v>
      </c>
      <c r="D4" s="489" t="s">
        <v>36</v>
      </c>
      <c r="E4" s="489" t="s">
        <v>36</v>
      </c>
      <c r="F4" s="489" t="s">
        <v>36</v>
      </c>
      <c r="G4" s="489" t="s">
        <v>37</v>
      </c>
      <c r="H4" s="490" t="s">
        <v>303</v>
      </c>
      <c r="I4" s="490" t="s">
        <v>575</v>
      </c>
      <c r="J4" s="490" t="s">
        <v>112</v>
      </c>
    </row>
    <row r="5" spans="1:13" ht="14.25" customHeight="1" thickBot="1" x14ac:dyDescent="0.3">
      <c r="A5" s="440" t="s">
        <v>66</v>
      </c>
      <c r="B5" s="491" t="s">
        <v>37</v>
      </c>
      <c r="C5" s="491" t="s">
        <v>553</v>
      </c>
      <c r="D5" s="491" t="s">
        <v>100</v>
      </c>
      <c r="E5" s="491" t="s">
        <v>101</v>
      </c>
      <c r="F5" s="491" t="s">
        <v>290</v>
      </c>
      <c r="G5" s="491" t="s">
        <v>102</v>
      </c>
      <c r="H5" s="492" t="s">
        <v>553</v>
      </c>
      <c r="I5" s="492" t="s">
        <v>102</v>
      </c>
      <c r="J5" s="492" t="s">
        <v>287</v>
      </c>
    </row>
    <row r="6" spans="1:13" ht="12.75" customHeight="1" x14ac:dyDescent="0.3">
      <c r="B6" s="424"/>
      <c r="C6" s="424"/>
      <c r="D6" s="424"/>
      <c r="E6" s="424"/>
      <c r="F6" s="424"/>
      <c r="G6" s="424"/>
      <c r="H6" s="424"/>
      <c r="I6" s="424"/>
      <c r="J6" s="424"/>
    </row>
    <row r="7" spans="1:13" ht="14.15" customHeight="1" x14ac:dyDescent="0.3">
      <c r="A7" s="332" t="s">
        <v>121</v>
      </c>
      <c r="B7" s="474">
        <v>1148.7390582400001</v>
      </c>
      <c r="C7" s="474">
        <v>2882.5489991899999</v>
      </c>
      <c r="D7" s="474">
        <v>1992.5698323399999</v>
      </c>
      <c r="E7" s="474">
        <v>634.35858401999997</v>
      </c>
      <c r="F7" s="474">
        <v>68.151012039999998</v>
      </c>
      <c r="G7" s="474" t="s">
        <v>85</v>
      </c>
      <c r="H7" s="475">
        <v>4031.2880574300002</v>
      </c>
      <c r="I7" s="475">
        <v>2695.0794283999999</v>
      </c>
      <c r="J7" s="475">
        <v>6726.3674858300001</v>
      </c>
      <c r="L7" s="518"/>
      <c r="M7" s="518"/>
    </row>
    <row r="8" spans="1:13" ht="14.15" customHeight="1" x14ac:dyDescent="0.3">
      <c r="A8" s="333" t="s">
        <v>122</v>
      </c>
      <c r="B8" s="476">
        <v>291.14536878000001</v>
      </c>
      <c r="C8" s="476">
        <v>803.55212100999995</v>
      </c>
      <c r="D8" s="476">
        <v>574.14961939</v>
      </c>
      <c r="E8" s="476">
        <v>198.72852571999999</v>
      </c>
      <c r="F8" s="476">
        <v>13.962584250000001</v>
      </c>
      <c r="G8" s="476" t="s">
        <v>85</v>
      </c>
      <c r="H8" s="330">
        <v>1094.69748979</v>
      </c>
      <c r="I8" s="330">
        <v>786.84072935999995</v>
      </c>
      <c r="J8" s="330">
        <v>1881.53821915</v>
      </c>
    </row>
    <row r="9" spans="1:13" ht="14.15" customHeight="1" x14ac:dyDescent="0.3">
      <c r="A9" s="334" t="s">
        <v>123</v>
      </c>
      <c r="B9" s="477">
        <v>439.54880530000003</v>
      </c>
      <c r="C9" s="477">
        <v>1127.7297282</v>
      </c>
      <c r="D9" s="477">
        <v>817.26353037000001</v>
      </c>
      <c r="E9" s="477">
        <v>226.7029445</v>
      </c>
      <c r="F9" s="477">
        <v>24.60182309</v>
      </c>
      <c r="G9" s="477" t="s">
        <v>85</v>
      </c>
      <c r="H9" s="478">
        <v>1567.2785335000001</v>
      </c>
      <c r="I9" s="478">
        <v>1068.5682979600001</v>
      </c>
      <c r="J9" s="478">
        <v>2635.84683146</v>
      </c>
    </row>
    <row r="10" spans="1:13" ht="14.15" customHeight="1" x14ac:dyDescent="0.3">
      <c r="A10" s="333" t="s">
        <v>124</v>
      </c>
      <c r="B10" s="476">
        <v>20.467177060000001</v>
      </c>
      <c r="C10" s="476">
        <v>48.6984578</v>
      </c>
      <c r="D10" s="476">
        <v>29.735851719999999</v>
      </c>
      <c r="E10" s="476">
        <v>9.38365282</v>
      </c>
      <c r="F10" s="476">
        <v>0.60062106999999998</v>
      </c>
      <c r="G10" s="476" t="s">
        <v>85</v>
      </c>
      <c r="H10" s="330">
        <v>69.165634859999997</v>
      </c>
      <c r="I10" s="330">
        <v>39.720125609999997</v>
      </c>
      <c r="J10" s="330">
        <v>108.88576046999999</v>
      </c>
    </row>
    <row r="11" spans="1:13" ht="14.15" customHeight="1" x14ac:dyDescent="0.3">
      <c r="A11" s="334" t="s">
        <v>125</v>
      </c>
      <c r="B11" s="477">
        <v>319.28273630000001</v>
      </c>
      <c r="C11" s="477">
        <v>734.01028545999998</v>
      </c>
      <c r="D11" s="477">
        <v>448.67500548999999</v>
      </c>
      <c r="E11" s="477">
        <v>169.21342279999999</v>
      </c>
      <c r="F11" s="477">
        <v>25.090750440000001</v>
      </c>
      <c r="G11" s="477" t="s">
        <v>85</v>
      </c>
      <c r="H11" s="478">
        <v>1053.2930217600001</v>
      </c>
      <c r="I11" s="478">
        <v>642.97917872999994</v>
      </c>
      <c r="J11" s="478">
        <v>1696.2722004899999</v>
      </c>
    </row>
    <row r="12" spans="1:13" ht="14.15" customHeight="1" x14ac:dyDescent="0.3">
      <c r="A12" s="333" t="s">
        <v>126</v>
      </c>
      <c r="B12" s="476">
        <v>78.294970800000002</v>
      </c>
      <c r="C12" s="476">
        <v>168.55840671999999</v>
      </c>
      <c r="D12" s="476">
        <v>122.74582537000001</v>
      </c>
      <c r="E12" s="476">
        <v>30.330038179999999</v>
      </c>
      <c r="F12" s="476">
        <v>3.8952331899999999</v>
      </c>
      <c r="G12" s="476" t="s">
        <v>85</v>
      </c>
      <c r="H12" s="330">
        <v>246.85337752000001</v>
      </c>
      <c r="I12" s="330">
        <v>156.97109674000001</v>
      </c>
      <c r="J12" s="330">
        <v>403.82447425999999</v>
      </c>
    </row>
    <row r="13" spans="1:13" ht="14.15" customHeight="1" x14ac:dyDescent="0.3">
      <c r="A13" s="335" t="s">
        <v>127</v>
      </c>
      <c r="B13" s="479">
        <v>1346.61026698</v>
      </c>
      <c r="C13" s="479">
        <v>3418.6635722000001</v>
      </c>
      <c r="D13" s="479">
        <v>2403.3203433600002</v>
      </c>
      <c r="E13" s="479">
        <v>784.35675205999996</v>
      </c>
      <c r="F13" s="479">
        <v>91.245903760000004</v>
      </c>
      <c r="G13" s="479" t="s">
        <v>85</v>
      </c>
      <c r="H13" s="480">
        <v>4765.2738391800003</v>
      </c>
      <c r="I13" s="480">
        <v>3278.9229991799998</v>
      </c>
      <c r="J13" s="480">
        <v>8044.1968383599997</v>
      </c>
    </row>
    <row r="14" spans="1:13" ht="14.15" customHeight="1" x14ac:dyDescent="0.3">
      <c r="A14" s="333" t="s">
        <v>64</v>
      </c>
      <c r="B14" s="476">
        <v>880.96860251999999</v>
      </c>
      <c r="C14" s="476">
        <v>2166.5279878900001</v>
      </c>
      <c r="D14" s="476">
        <v>1455.7792613399999</v>
      </c>
      <c r="E14" s="476">
        <v>507.83579992</v>
      </c>
      <c r="F14" s="476">
        <v>57.864490549999999</v>
      </c>
      <c r="G14" s="476" t="s">
        <v>85</v>
      </c>
      <c r="H14" s="330">
        <v>3047.49659041</v>
      </c>
      <c r="I14" s="330">
        <v>2021.47955181</v>
      </c>
      <c r="J14" s="330">
        <v>5068.9761422199999</v>
      </c>
    </row>
    <row r="15" spans="1:13" ht="14.15" customHeight="1" x14ac:dyDescent="0.3">
      <c r="A15" s="334" t="s">
        <v>128</v>
      </c>
      <c r="B15" s="477">
        <v>652.56212253000001</v>
      </c>
      <c r="C15" s="477">
        <v>1577.8773004899999</v>
      </c>
      <c r="D15" s="477">
        <v>1064.19100822</v>
      </c>
      <c r="E15" s="477">
        <v>351.27647232999999</v>
      </c>
      <c r="F15" s="477">
        <v>42.37468105</v>
      </c>
      <c r="G15" s="477" t="s">
        <v>85</v>
      </c>
      <c r="H15" s="478">
        <v>2230.43942302</v>
      </c>
      <c r="I15" s="478">
        <v>1457.8421616000001</v>
      </c>
      <c r="J15" s="478">
        <v>3688.2815846200001</v>
      </c>
    </row>
    <row r="16" spans="1:13" ht="14" x14ac:dyDescent="0.3">
      <c r="A16" s="555" t="s">
        <v>129</v>
      </c>
      <c r="B16" s="556">
        <v>228.40647999000001</v>
      </c>
      <c r="C16" s="556">
        <v>588.65068740000004</v>
      </c>
      <c r="D16" s="556">
        <v>391.58825311999999</v>
      </c>
      <c r="E16" s="556">
        <v>156.55932759000001</v>
      </c>
      <c r="F16" s="556">
        <v>15.4898095</v>
      </c>
      <c r="G16" s="556" t="s">
        <v>85</v>
      </c>
      <c r="H16" s="370">
        <v>817.05716739000002</v>
      </c>
      <c r="I16" s="370">
        <v>563.63739021000004</v>
      </c>
      <c r="J16" s="370">
        <v>1380.6945576000001</v>
      </c>
    </row>
    <row r="17" spans="1:10" ht="14" x14ac:dyDescent="0.3">
      <c r="A17" s="557" t="s">
        <v>130</v>
      </c>
      <c r="B17" s="558">
        <v>184.82487742000001</v>
      </c>
      <c r="C17" s="558">
        <v>557.2479677</v>
      </c>
      <c r="D17" s="558">
        <v>446.06853302000002</v>
      </c>
      <c r="E17" s="558">
        <v>146.06245174</v>
      </c>
      <c r="F17" s="558">
        <v>25.116027930000001</v>
      </c>
      <c r="G17" s="558" t="s">
        <v>85</v>
      </c>
      <c r="H17" s="559">
        <v>742.07284512000001</v>
      </c>
      <c r="I17" s="559">
        <v>617.24701269000002</v>
      </c>
      <c r="J17" s="559">
        <v>1359.31985781</v>
      </c>
    </row>
    <row r="18" spans="1:10" ht="14" x14ac:dyDescent="0.3">
      <c r="A18" s="555" t="s">
        <v>131</v>
      </c>
      <c r="B18" s="556">
        <v>133.9817501</v>
      </c>
      <c r="C18" s="556">
        <v>410.39587451</v>
      </c>
      <c r="D18" s="556">
        <v>337.63387299999999</v>
      </c>
      <c r="E18" s="556">
        <v>103.12319125</v>
      </c>
      <c r="F18" s="556">
        <v>11.789270999999999</v>
      </c>
      <c r="G18" s="556" t="s">
        <v>85</v>
      </c>
      <c r="H18" s="370">
        <v>544.37762461</v>
      </c>
      <c r="I18" s="370">
        <v>452.54633525000003</v>
      </c>
      <c r="J18" s="370">
        <v>996.92395985999997</v>
      </c>
    </row>
    <row r="19" spans="1:10" ht="14" x14ac:dyDescent="0.3">
      <c r="A19" s="576" t="s">
        <v>132</v>
      </c>
      <c r="B19" s="577">
        <v>4.7825742099999999</v>
      </c>
      <c r="C19" s="577">
        <v>8.5808076399999997</v>
      </c>
      <c r="D19" s="577">
        <v>5.9388333800000002</v>
      </c>
      <c r="E19" s="577">
        <v>1.54130663</v>
      </c>
      <c r="F19" s="577">
        <v>0.47778355</v>
      </c>
      <c r="G19" s="577" t="s">
        <v>85</v>
      </c>
      <c r="H19" s="578">
        <v>13.36338185</v>
      </c>
      <c r="I19" s="578">
        <v>7.9579235600000002</v>
      </c>
      <c r="J19" s="578">
        <v>21.321305410000001</v>
      </c>
    </row>
    <row r="20" spans="1:10" ht="14" x14ac:dyDescent="0.3">
      <c r="A20" s="703" t="s">
        <v>567</v>
      </c>
      <c r="B20" s="556">
        <v>46.060553110000001</v>
      </c>
      <c r="C20" s="556">
        <v>138.27128554999999</v>
      </c>
      <c r="D20" s="556">
        <v>102.49582664</v>
      </c>
      <c r="E20" s="556">
        <v>41.397953860000001</v>
      </c>
      <c r="F20" s="556">
        <v>12.84897338</v>
      </c>
      <c r="G20" s="556" t="s">
        <v>85</v>
      </c>
      <c r="H20" s="370">
        <v>184.33183865999999</v>
      </c>
      <c r="I20" s="370">
        <v>156.74275388000001</v>
      </c>
      <c r="J20" s="370">
        <v>341.07459254000003</v>
      </c>
    </row>
    <row r="21" spans="1:10" ht="14" x14ac:dyDescent="0.3">
      <c r="A21" s="576" t="s">
        <v>133</v>
      </c>
      <c r="B21" s="577">
        <v>96.846894000000006</v>
      </c>
      <c r="C21" s="577">
        <v>269.76329665999998</v>
      </c>
      <c r="D21" s="577">
        <v>199.03289197000001</v>
      </c>
      <c r="E21" s="577">
        <v>60.05832024</v>
      </c>
      <c r="F21" s="577">
        <v>4.0392715600000004</v>
      </c>
      <c r="G21" s="577" t="s">
        <v>85</v>
      </c>
      <c r="H21" s="578">
        <v>366.61019066</v>
      </c>
      <c r="I21" s="578">
        <v>263.13048377000001</v>
      </c>
      <c r="J21" s="578">
        <v>629.74067443000001</v>
      </c>
    </row>
    <row r="22" spans="1:10" ht="14" x14ac:dyDescent="0.3">
      <c r="A22" s="555" t="s">
        <v>134</v>
      </c>
      <c r="B22" s="556">
        <v>138.58676482999999</v>
      </c>
      <c r="C22" s="556">
        <v>336.99891223999998</v>
      </c>
      <c r="D22" s="556">
        <v>243.00331893000001</v>
      </c>
      <c r="E22" s="556">
        <v>50.77505712</v>
      </c>
      <c r="F22" s="556">
        <v>3.3630992000000002</v>
      </c>
      <c r="G22" s="556" t="s">
        <v>85</v>
      </c>
      <c r="H22" s="370">
        <v>475.58567706999997</v>
      </c>
      <c r="I22" s="370">
        <v>297.14147524999998</v>
      </c>
      <c r="J22" s="370">
        <v>772.72715231999996</v>
      </c>
    </row>
    <row r="23" spans="1:10" ht="14" x14ac:dyDescent="0.3">
      <c r="A23" s="579" t="s">
        <v>135</v>
      </c>
      <c r="B23" s="580">
        <v>45.383128210000002</v>
      </c>
      <c r="C23" s="580">
        <v>88.125407710000005</v>
      </c>
      <c r="D23" s="580">
        <v>59.4363381</v>
      </c>
      <c r="E23" s="580">
        <v>19.625123039999998</v>
      </c>
      <c r="F23" s="580">
        <v>0.86301452000000001</v>
      </c>
      <c r="G23" s="580" t="s">
        <v>85</v>
      </c>
      <c r="H23" s="581">
        <v>133.50853592000001</v>
      </c>
      <c r="I23" s="581">
        <v>79.924475659999999</v>
      </c>
      <c r="J23" s="581">
        <v>213.43301158</v>
      </c>
    </row>
    <row r="24" spans="1:10" ht="14" x14ac:dyDescent="0.3">
      <c r="A24" s="563" t="s">
        <v>136</v>
      </c>
      <c r="B24" s="564">
        <v>197.87120873999999</v>
      </c>
      <c r="C24" s="564">
        <v>536.11457300999996</v>
      </c>
      <c r="D24" s="564">
        <v>410.75051101999998</v>
      </c>
      <c r="E24" s="564">
        <v>149.99816804</v>
      </c>
      <c r="F24" s="564">
        <v>23.09489172</v>
      </c>
      <c r="G24" s="564" t="s">
        <v>85</v>
      </c>
      <c r="H24" s="354">
        <v>733.98578175</v>
      </c>
      <c r="I24" s="354">
        <v>583.84357078000005</v>
      </c>
      <c r="J24" s="354">
        <v>1317.8293525300001</v>
      </c>
    </row>
    <row r="25" spans="1:10" ht="14" x14ac:dyDescent="0.3">
      <c r="A25" s="582" t="s">
        <v>137</v>
      </c>
      <c r="B25" s="583">
        <v>113.64777968</v>
      </c>
      <c r="C25" s="583">
        <v>354.18835583999999</v>
      </c>
      <c r="D25" s="583">
        <v>289.20526640999998</v>
      </c>
      <c r="E25" s="583">
        <v>112.09934546</v>
      </c>
      <c r="F25" s="583">
        <v>20.78888156</v>
      </c>
      <c r="G25" s="583" t="s">
        <v>85</v>
      </c>
      <c r="H25" s="584">
        <v>467.83613552000003</v>
      </c>
      <c r="I25" s="584">
        <v>422.09349343000002</v>
      </c>
      <c r="J25" s="584">
        <v>889.92962895000005</v>
      </c>
    </row>
    <row r="26" spans="1:10" ht="14" x14ac:dyDescent="0.3">
      <c r="A26" s="563" t="s">
        <v>138</v>
      </c>
      <c r="B26" s="564">
        <v>429.52460862999999</v>
      </c>
      <c r="C26" s="564">
        <v>1070.62157462</v>
      </c>
      <c r="D26" s="564">
        <v>671.15442728000005</v>
      </c>
      <c r="E26" s="564">
        <v>243.31011719</v>
      </c>
      <c r="F26" s="564">
        <v>38.013030039999997</v>
      </c>
      <c r="G26" s="564" t="s">
        <v>85</v>
      </c>
      <c r="H26" s="354">
        <v>1500.1461832499999</v>
      </c>
      <c r="I26" s="354">
        <v>952.47757450999995</v>
      </c>
      <c r="J26" s="354">
        <v>2452.62375776</v>
      </c>
    </row>
    <row r="27" spans="1:10" ht="14" x14ac:dyDescent="0.3">
      <c r="A27" s="576" t="s">
        <v>139</v>
      </c>
      <c r="B27" s="577">
        <v>342.13975892000002</v>
      </c>
      <c r="C27" s="577">
        <v>813.46467689999997</v>
      </c>
      <c r="D27" s="577">
        <v>506.89738076999998</v>
      </c>
      <c r="E27" s="577">
        <v>174.25169696</v>
      </c>
      <c r="F27" s="577">
        <v>25.180930159999999</v>
      </c>
      <c r="G27" s="577" t="s">
        <v>85</v>
      </c>
      <c r="H27" s="578">
        <v>1155.6044358199999</v>
      </c>
      <c r="I27" s="578">
        <v>706.33000789000005</v>
      </c>
      <c r="J27" s="578">
        <v>1861.9344437100001</v>
      </c>
    </row>
    <row r="28" spans="1:10" ht="14" x14ac:dyDescent="0.3">
      <c r="A28" s="555" t="s">
        <v>140</v>
      </c>
      <c r="B28" s="556">
        <v>44.618250719999999</v>
      </c>
      <c r="C28" s="556">
        <v>176.75295631</v>
      </c>
      <c r="D28" s="556">
        <v>125.10891786000001</v>
      </c>
      <c r="E28" s="556">
        <v>51.103328009999998</v>
      </c>
      <c r="F28" s="556">
        <v>11.3435968</v>
      </c>
      <c r="G28" s="556" t="s">
        <v>85</v>
      </c>
      <c r="H28" s="370">
        <v>221.37120702999999</v>
      </c>
      <c r="I28" s="370">
        <v>187.55584267</v>
      </c>
      <c r="J28" s="370">
        <v>408.9270497</v>
      </c>
    </row>
    <row r="29" spans="1:10" ht="14" x14ac:dyDescent="0.3">
      <c r="A29" s="576" t="s">
        <v>141</v>
      </c>
      <c r="B29" s="577">
        <v>42.766598989999999</v>
      </c>
      <c r="C29" s="577">
        <v>80.403941410000002</v>
      </c>
      <c r="D29" s="577">
        <v>39.148128649999997</v>
      </c>
      <c r="E29" s="577">
        <v>17.955092220000001</v>
      </c>
      <c r="F29" s="577">
        <v>1.4885030800000001</v>
      </c>
      <c r="G29" s="577" t="s">
        <v>85</v>
      </c>
      <c r="H29" s="578">
        <v>123.17054039999999</v>
      </c>
      <c r="I29" s="578">
        <v>58.591723950000002</v>
      </c>
      <c r="J29" s="578">
        <v>181.76226435000001</v>
      </c>
    </row>
    <row r="30" spans="1:10" ht="14" x14ac:dyDescent="0.3">
      <c r="A30" s="563" t="s">
        <v>142</v>
      </c>
      <c r="B30" s="564">
        <v>217.62619480000001</v>
      </c>
      <c r="C30" s="564">
        <v>439.29648737999997</v>
      </c>
      <c r="D30" s="564">
        <v>258.67301406000001</v>
      </c>
      <c r="E30" s="564">
        <v>88.299598360000005</v>
      </c>
      <c r="F30" s="564">
        <v>9.1158838099999997</v>
      </c>
      <c r="G30" s="564" t="s">
        <v>85</v>
      </c>
      <c r="H30" s="354">
        <v>656.92268218000004</v>
      </c>
      <c r="I30" s="354">
        <v>356.08849622999998</v>
      </c>
      <c r="J30" s="354">
        <v>1013.01117841</v>
      </c>
    </row>
    <row r="31" spans="1:10" ht="14" x14ac:dyDescent="0.3">
      <c r="A31" s="576" t="s">
        <v>143</v>
      </c>
      <c r="B31" s="577">
        <v>44.676797550000003</v>
      </c>
      <c r="C31" s="577">
        <v>109.50877496</v>
      </c>
      <c r="D31" s="577">
        <v>68.673732740000005</v>
      </c>
      <c r="E31" s="577">
        <v>21.485772409999999</v>
      </c>
      <c r="F31" s="577">
        <v>3.4759457600000001</v>
      </c>
      <c r="G31" s="577" t="s">
        <v>85</v>
      </c>
      <c r="H31" s="578">
        <v>154.18557250999999</v>
      </c>
      <c r="I31" s="578">
        <v>93.635450910000003</v>
      </c>
      <c r="J31" s="578">
        <v>247.82102341999999</v>
      </c>
    </row>
    <row r="32" spans="1:10" ht="14" x14ac:dyDescent="0.3">
      <c r="A32" s="555" t="s">
        <v>144</v>
      </c>
      <c r="B32" s="556">
        <v>126.73852407</v>
      </c>
      <c r="C32" s="556">
        <v>217.69218821000001</v>
      </c>
      <c r="D32" s="556">
        <v>137.72591073000001</v>
      </c>
      <c r="E32" s="556">
        <v>39.697918190000003</v>
      </c>
      <c r="F32" s="556">
        <v>1.60637177</v>
      </c>
      <c r="G32" s="556" t="s">
        <v>85</v>
      </c>
      <c r="H32" s="370">
        <v>344.43071228000002</v>
      </c>
      <c r="I32" s="370">
        <v>179.03020068999999</v>
      </c>
      <c r="J32" s="370">
        <v>523.46091296999998</v>
      </c>
    </row>
    <row r="33" spans="1:10" ht="14" x14ac:dyDescent="0.3">
      <c r="A33" s="579" t="s">
        <v>145</v>
      </c>
      <c r="B33" s="580">
        <v>46.21087318</v>
      </c>
      <c r="C33" s="580">
        <v>112.09552420999999</v>
      </c>
      <c r="D33" s="580">
        <v>52.273370589999999</v>
      </c>
      <c r="E33" s="580">
        <v>27.115907759999999</v>
      </c>
      <c r="F33" s="580">
        <v>4.0335662799999996</v>
      </c>
      <c r="G33" s="580" t="s">
        <v>85</v>
      </c>
      <c r="H33" s="581">
        <v>158.30639739</v>
      </c>
      <c r="I33" s="581">
        <v>83.42284463</v>
      </c>
      <c r="J33" s="581">
        <v>241.72924201999999</v>
      </c>
    </row>
    <row r="34" spans="1:10" ht="14" x14ac:dyDescent="0.3">
      <c r="A34" s="568" t="s">
        <v>146</v>
      </c>
      <c r="B34" s="564">
        <v>1578.26366687</v>
      </c>
      <c r="C34" s="564">
        <v>3953.17057381</v>
      </c>
      <c r="D34" s="564">
        <v>2663.7242596199999</v>
      </c>
      <c r="E34" s="564">
        <v>877.66870120999999</v>
      </c>
      <c r="F34" s="564">
        <v>106.16404208</v>
      </c>
      <c r="G34" s="564" t="s">
        <v>85</v>
      </c>
      <c r="H34" s="354">
        <v>5531.4342406799997</v>
      </c>
      <c r="I34" s="354">
        <v>3647.5570029099999</v>
      </c>
      <c r="J34" s="354">
        <v>9178.9912435900005</v>
      </c>
    </row>
    <row r="35" spans="1:10" ht="14" x14ac:dyDescent="0.3">
      <c r="A35" s="585" t="s">
        <v>147</v>
      </c>
      <c r="B35" s="586">
        <v>1564.2364617799999</v>
      </c>
      <c r="C35" s="586">
        <v>3857.9600595799998</v>
      </c>
      <c r="D35" s="586">
        <v>2661.9933574199999</v>
      </c>
      <c r="E35" s="586">
        <v>872.65635041999997</v>
      </c>
      <c r="F35" s="586">
        <v>100.36178757</v>
      </c>
      <c r="G35" s="586" t="s">
        <v>85</v>
      </c>
      <c r="H35" s="587">
        <v>5422.1965213599997</v>
      </c>
      <c r="I35" s="587">
        <v>3635.01149541</v>
      </c>
      <c r="J35" s="587">
        <v>9057.2080167700005</v>
      </c>
    </row>
    <row r="36" spans="1:10" ht="14" x14ac:dyDescent="0.3">
      <c r="A36" s="565" t="s">
        <v>148</v>
      </c>
      <c r="B36" s="566">
        <v>-14.027205090000001</v>
      </c>
      <c r="C36" s="566">
        <v>-95.210514230000001</v>
      </c>
      <c r="D36" s="566">
        <v>-1.7309022000000001</v>
      </c>
      <c r="E36" s="566">
        <v>-5.0123507900000002</v>
      </c>
      <c r="F36" s="566">
        <v>-5.80225451</v>
      </c>
      <c r="G36" s="566" t="s">
        <v>85</v>
      </c>
      <c r="H36" s="567">
        <v>-109.23771932</v>
      </c>
      <c r="I36" s="567">
        <v>-12.545507499999999</v>
      </c>
      <c r="J36" s="567">
        <v>-121.78322682</v>
      </c>
    </row>
    <row r="37" spans="1:10" ht="14" x14ac:dyDescent="0.3">
      <c r="A37" s="576" t="s">
        <v>149</v>
      </c>
      <c r="B37" s="577">
        <v>84.223429060000001</v>
      </c>
      <c r="C37" s="577">
        <v>181.92621717</v>
      </c>
      <c r="D37" s="577">
        <v>121.54524461</v>
      </c>
      <c r="E37" s="577">
        <v>37.898822580000001</v>
      </c>
      <c r="F37" s="577">
        <v>2.30601016</v>
      </c>
      <c r="G37" s="577" t="s">
        <v>85</v>
      </c>
      <c r="H37" s="578">
        <v>266.14964622999997</v>
      </c>
      <c r="I37" s="578">
        <v>161.75007735</v>
      </c>
      <c r="J37" s="578">
        <v>427.89972358</v>
      </c>
    </row>
    <row r="38" spans="1:10" ht="14" x14ac:dyDescent="0.3">
      <c r="A38" s="555" t="s">
        <v>150</v>
      </c>
      <c r="B38" s="556">
        <v>102.73183356</v>
      </c>
      <c r="C38" s="556">
        <v>240.22245343</v>
      </c>
      <c r="D38" s="556">
        <v>113.15612136999999</v>
      </c>
      <c r="E38" s="556">
        <v>47.440712759999997</v>
      </c>
      <c r="F38" s="556">
        <v>4.1031533199999997</v>
      </c>
      <c r="G38" s="556" t="s">
        <v>85</v>
      </c>
      <c r="H38" s="370">
        <v>342.95428699000001</v>
      </c>
      <c r="I38" s="370">
        <v>164.69998745000001</v>
      </c>
      <c r="J38" s="370">
        <v>507.65427443999999</v>
      </c>
    </row>
    <row r="39" spans="1:10" ht="14" x14ac:dyDescent="0.3">
      <c r="A39" s="579" t="s">
        <v>151</v>
      </c>
      <c r="B39" s="580">
        <v>18.508404500000001</v>
      </c>
      <c r="C39" s="580">
        <v>58.296236260000001</v>
      </c>
      <c r="D39" s="580">
        <v>-8.38912324</v>
      </c>
      <c r="E39" s="580">
        <v>9.5418901799999993</v>
      </c>
      <c r="F39" s="580">
        <v>1.7971431600000001</v>
      </c>
      <c r="G39" s="580" t="s">
        <v>85</v>
      </c>
      <c r="H39" s="581">
        <v>76.804640759999998</v>
      </c>
      <c r="I39" s="581">
        <v>2.9499100999999999</v>
      </c>
      <c r="J39" s="581">
        <v>79.754550859999995</v>
      </c>
    </row>
    <row r="40" spans="1:10" ht="14" x14ac:dyDescent="0.3">
      <c r="A40" s="568" t="s">
        <v>152</v>
      </c>
      <c r="B40" s="564">
        <v>1662.4870959299999</v>
      </c>
      <c r="C40" s="564">
        <v>4135.0967909800002</v>
      </c>
      <c r="D40" s="564">
        <v>2785.2695042300002</v>
      </c>
      <c r="E40" s="564">
        <v>915.56752379</v>
      </c>
      <c r="F40" s="564">
        <v>108.47005224</v>
      </c>
      <c r="G40" s="564" t="s">
        <v>85</v>
      </c>
      <c r="H40" s="354">
        <v>5797.5838869099998</v>
      </c>
      <c r="I40" s="354">
        <v>3809.30708026</v>
      </c>
      <c r="J40" s="354">
        <v>9606.8909671700003</v>
      </c>
    </row>
    <row r="41" spans="1:10" ht="14" x14ac:dyDescent="0.3">
      <c r="A41" s="585" t="s">
        <v>153</v>
      </c>
      <c r="B41" s="586">
        <v>1666.9682953399999</v>
      </c>
      <c r="C41" s="586">
        <v>4098.1825130099996</v>
      </c>
      <c r="D41" s="586">
        <v>2775.1494787900001</v>
      </c>
      <c r="E41" s="586">
        <v>920.09706317999996</v>
      </c>
      <c r="F41" s="586">
        <v>104.46494088999999</v>
      </c>
      <c r="G41" s="586" t="s">
        <v>85</v>
      </c>
      <c r="H41" s="587">
        <v>5765.1508083500003</v>
      </c>
      <c r="I41" s="587">
        <v>3799.7114828600002</v>
      </c>
      <c r="J41" s="587">
        <v>9564.86229121</v>
      </c>
    </row>
    <row r="42" spans="1:10" ht="14" x14ac:dyDescent="0.3">
      <c r="A42" s="560" t="s">
        <v>154</v>
      </c>
      <c r="B42" s="561">
        <v>4.4811994100000003</v>
      </c>
      <c r="C42" s="561">
        <v>-36.914277970000001</v>
      </c>
      <c r="D42" s="561">
        <v>-10.120025439999999</v>
      </c>
      <c r="E42" s="561">
        <v>4.5295393900000001</v>
      </c>
      <c r="F42" s="561">
        <v>-4.00511135</v>
      </c>
      <c r="G42" s="561" t="s">
        <v>85</v>
      </c>
      <c r="H42" s="562">
        <v>-32.433078559999998</v>
      </c>
      <c r="I42" s="562">
        <v>-9.5955974000000008</v>
      </c>
      <c r="J42" s="562">
        <v>-42.028675960000001</v>
      </c>
    </row>
    <row r="43" spans="1:10" s="441" customFormat="1" ht="14" x14ac:dyDescent="0.3">
      <c r="A43" s="588" t="s">
        <v>273</v>
      </c>
      <c r="B43" s="583">
        <v>759.87663344999999</v>
      </c>
      <c r="C43" s="583">
        <v>1876.30760543</v>
      </c>
      <c r="D43" s="583">
        <v>1211.4319404400001</v>
      </c>
      <c r="E43" s="583">
        <v>353.59074294999999</v>
      </c>
      <c r="F43" s="583">
        <v>26.07704747</v>
      </c>
      <c r="G43" s="583" t="s">
        <v>85</v>
      </c>
      <c r="H43" s="584">
        <v>2636.1842388800001</v>
      </c>
      <c r="I43" s="584">
        <v>1591.0997308599999</v>
      </c>
      <c r="J43" s="584">
        <v>4227.2839697400004</v>
      </c>
    </row>
    <row r="44" spans="1:10" ht="14" x14ac:dyDescent="0.3">
      <c r="A44" s="569" t="s">
        <v>155</v>
      </c>
      <c r="B44" s="556"/>
      <c r="C44" s="556"/>
      <c r="D44" s="556"/>
      <c r="E44" s="556"/>
      <c r="F44" s="556"/>
      <c r="G44" s="556"/>
      <c r="H44" s="570"/>
      <c r="I44" s="570"/>
      <c r="J44" s="570"/>
    </row>
    <row r="45" spans="1:10" ht="14" x14ac:dyDescent="0.3">
      <c r="A45" s="589" t="s">
        <v>156</v>
      </c>
      <c r="B45" s="590">
        <v>0.14694022000000001</v>
      </c>
      <c r="C45" s="590">
        <v>0.156819927</v>
      </c>
      <c r="D45" s="590">
        <v>0.170909597</v>
      </c>
      <c r="E45" s="590">
        <v>0.19123717300000001</v>
      </c>
      <c r="F45" s="590">
        <v>0.25310606600000002</v>
      </c>
      <c r="G45" s="590" t="s">
        <v>85</v>
      </c>
      <c r="H45" s="591">
        <v>0.15402803800000001</v>
      </c>
      <c r="I45" s="591">
        <v>0.17805955500000001</v>
      </c>
      <c r="J45" s="591">
        <v>0.16382360800000001</v>
      </c>
    </row>
    <row r="46" spans="1:10" ht="14" x14ac:dyDescent="0.3">
      <c r="A46" s="571" t="s">
        <v>157</v>
      </c>
      <c r="B46" s="572">
        <v>8.4395449999999997E-2</v>
      </c>
      <c r="C46" s="572">
        <v>0.10360433199999999</v>
      </c>
      <c r="D46" s="572">
        <v>0.120335713</v>
      </c>
      <c r="E46" s="572">
        <v>0.142918825</v>
      </c>
      <c r="F46" s="572">
        <v>0.227833587</v>
      </c>
      <c r="G46" s="572" t="s">
        <v>85</v>
      </c>
      <c r="H46" s="573">
        <v>9.8176128000000001E-2</v>
      </c>
      <c r="I46" s="573">
        <v>0.12872930899999999</v>
      </c>
      <c r="J46" s="573">
        <v>0.110630016</v>
      </c>
    </row>
    <row r="47" spans="1:10" ht="14" x14ac:dyDescent="0.3">
      <c r="A47" s="589" t="s">
        <v>158</v>
      </c>
      <c r="B47" s="590">
        <v>0.56428845999999999</v>
      </c>
      <c r="C47" s="590">
        <v>0.54884242500000002</v>
      </c>
      <c r="D47" s="590">
        <v>0.50406594500000002</v>
      </c>
      <c r="E47" s="590">
        <v>0.45080346700000001</v>
      </c>
      <c r="F47" s="590">
        <v>0.28578869200000001</v>
      </c>
      <c r="G47" s="590" t="s">
        <v>85</v>
      </c>
      <c r="H47" s="591">
        <v>0.55320729300000004</v>
      </c>
      <c r="I47" s="591">
        <v>0.485250715</v>
      </c>
      <c r="J47" s="591">
        <v>0.52550727600000002</v>
      </c>
    </row>
    <row r="48" spans="1:10" ht="14" x14ac:dyDescent="0.3">
      <c r="A48" s="540" t="s">
        <v>707</v>
      </c>
      <c r="B48" s="574">
        <v>3.8402587129999999</v>
      </c>
      <c r="C48" s="574">
        <v>3.4998257829999999</v>
      </c>
      <c r="D48" s="574">
        <v>2.949313289</v>
      </c>
      <c r="E48" s="574">
        <v>2.3573004100000001</v>
      </c>
      <c r="F48" s="574">
        <v>1.129126206</v>
      </c>
      <c r="G48" s="574" t="s">
        <v>85</v>
      </c>
      <c r="H48" s="575">
        <v>3.591601233</v>
      </c>
      <c r="I48" s="575">
        <v>2.7252158120000001</v>
      </c>
      <c r="J48" s="575">
        <v>3.207762797</v>
      </c>
    </row>
    <row r="49" spans="1:11" ht="14" x14ac:dyDescent="0.3">
      <c r="A49" s="592" t="s">
        <v>297</v>
      </c>
      <c r="B49" s="593">
        <v>0.38263590200000003</v>
      </c>
      <c r="C49" s="593">
        <v>0.39122656</v>
      </c>
      <c r="D49" s="593">
        <v>0.41015552700000002</v>
      </c>
      <c r="E49" s="593">
        <v>0.35737349499999999</v>
      </c>
      <c r="F49" s="593">
        <v>0.36098984200000001</v>
      </c>
      <c r="G49" s="593" t="s">
        <v>85</v>
      </c>
      <c r="H49" s="594">
        <v>0.38877860199999997</v>
      </c>
      <c r="I49" s="594">
        <v>0.39648861099999999</v>
      </c>
      <c r="J49" s="594">
        <v>0.39186779999999999</v>
      </c>
    </row>
    <row r="50" spans="1:11" ht="14" x14ac:dyDescent="0.3">
      <c r="A50" s="540" t="s">
        <v>298</v>
      </c>
      <c r="B50" s="349">
        <v>0.91560454999999996</v>
      </c>
      <c r="C50" s="349">
        <v>0.89639566800000003</v>
      </c>
      <c r="D50" s="349">
        <v>0.87966428699999999</v>
      </c>
      <c r="E50" s="349">
        <v>0.85708117500000003</v>
      </c>
      <c r="F50" s="349">
        <v>0.772166413</v>
      </c>
      <c r="G50" s="349" t="s">
        <v>85</v>
      </c>
      <c r="H50" s="350">
        <v>0.90182387200000003</v>
      </c>
      <c r="I50" s="350">
        <v>0.87127069099999999</v>
      </c>
      <c r="J50" s="350">
        <v>0.889369984</v>
      </c>
    </row>
    <row r="51" spans="1:11" ht="14" x14ac:dyDescent="0.3">
      <c r="A51" s="595" t="s">
        <v>624</v>
      </c>
      <c r="B51" s="596">
        <v>0.27182798600000002</v>
      </c>
      <c r="C51" s="596">
        <v>0.248718736</v>
      </c>
      <c r="D51" s="596">
        <v>0.216527619</v>
      </c>
      <c r="E51" s="596">
        <v>0.22745954600000001</v>
      </c>
      <c r="F51" s="596">
        <v>0.27725607000000002</v>
      </c>
      <c r="G51" s="596" t="s">
        <v>85</v>
      </c>
      <c r="H51" s="597">
        <v>0.25524913799999999</v>
      </c>
      <c r="I51" s="597">
        <v>0.22083261600000001</v>
      </c>
      <c r="J51" s="597">
        <v>0.2412205</v>
      </c>
    </row>
    <row r="52" spans="1:11" customFormat="1" ht="13" x14ac:dyDescent="0.3">
      <c r="A52" s="22" t="s">
        <v>576</v>
      </c>
    </row>
    <row r="53" spans="1:11" ht="13" x14ac:dyDescent="0.3">
      <c r="A53" s="242" t="s">
        <v>234</v>
      </c>
    </row>
    <row r="54" spans="1:11" ht="13" x14ac:dyDescent="0.3">
      <c r="A54" s="444" t="s">
        <v>731</v>
      </c>
    </row>
    <row r="55" spans="1:11" ht="13" x14ac:dyDescent="0.3">
      <c r="A55" s="445" t="s">
        <v>704</v>
      </c>
      <c r="B55" s="443"/>
      <c r="D55" s="446"/>
    </row>
    <row r="57" spans="1:11" ht="18" x14ac:dyDescent="0.4">
      <c r="A57" s="436" t="s">
        <v>730</v>
      </c>
    </row>
    <row r="58" spans="1:11" ht="13.5" thickBot="1" x14ac:dyDescent="0.35">
      <c r="J58" s="437" t="s">
        <v>82</v>
      </c>
    </row>
    <row r="59" spans="1:11" ht="15" x14ac:dyDescent="0.3">
      <c r="A59" s="438" t="s">
        <v>702</v>
      </c>
      <c r="B59" s="486" t="s">
        <v>35</v>
      </c>
      <c r="C59" s="486" t="s">
        <v>552</v>
      </c>
      <c r="D59" s="486" t="s">
        <v>554</v>
      </c>
      <c r="E59" s="486" t="s">
        <v>98</v>
      </c>
      <c r="F59" s="486" t="s">
        <v>289</v>
      </c>
      <c r="G59" s="487">
        <v>300000</v>
      </c>
      <c r="H59" s="488" t="s">
        <v>434</v>
      </c>
      <c r="I59" s="488" t="s">
        <v>434</v>
      </c>
      <c r="J59" s="488" t="s">
        <v>62</v>
      </c>
    </row>
    <row r="60" spans="1:11" ht="13" x14ac:dyDescent="0.3">
      <c r="A60" s="439" t="s">
        <v>159</v>
      </c>
      <c r="B60" s="489" t="s">
        <v>551</v>
      </c>
      <c r="C60" s="489" t="s">
        <v>36</v>
      </c>
      <c r="D60" s="489" t="s">
        <v>36</v>
      </c>
      <c r="E60" s="489" t="s">
        <v>36</v>
      </c>
      <c r="F60" s="489" t="s">
        <v>36</v>
      </c>
      <c r="G60" s="489" t="s">
        <v>37</v>
      </c>
      <c r="H60" s="490" t="s">
        <v>303</v>
      </c>
      <c r="I60" s="490" t="s">
        <v>575</v>
      </c>
      <c r="J60" s="490" t="s">
        <v>112</v>
      </c>
    </row>
    <row r="61" spans="1:11" ht="13" thickBot="1" x14ac:dyDescent="0.3">
      <c r="A61" s="440" t="s">
        <v>66</v>
      </c>
      <c r="B61" s="491" t="s">
        <v>37</v>
      </c>
      <c r="C61" s="491" t="s">
        <v>553</v>
      </c>
      <c r="D61" s="491" t="s">
        <v>100</v>
      </c>
      <c r="E61" s="491" t="s">
        <v>101</v>
      </c>
      <c r="F61" s="491" t="s">
        <v>290</v>
      </c>
      <c r="G61" s="491" t="s">
        <v>102</v>
      </c>
      <c r="H61" s="492" t="s">
        <v>553</v>
      </c>
      <c r="I61" s="492" t="s">
        <v>102</v>
      </c>
      <c r="J61" s="492" t="s">
        <v>287</v>
      </c>
    </row>
    <row r="62" spans="1:11" ht="13" x14ac:dyDescent="0.3">
      <c r="A62" s="447" t="s">
        <v>160</v>
      </c>
      <c r="B62" s="425"/>
      <c r="C62" s="425"/>
      <c r="D62" s="425"/>
      <c r="E62" s="425"/>
      <c r="F62" s="425"/>
      <c r="G62" s="425"/>
      <c r="H62" s="425"/>
      <c r="I62" s="425"/>
      <c r="J62" s="425"/>
    </row>
    <row r="63" spans="1:11" ht="14" x14ac:dyDescent="0.3">
      <c r="A63" s="448" t="s">
        <v>121</v>
      </c>
      <c r="B63" s="426">
        <f t="shared" ref="B63:C63" si="0">B7/B$7</f>
        <v>1</v>
      </c>
      <c r="C63" s="426">
        <f t="shared" si="0"/>
        <v>1</v>
      </c>
      <c r="D63" s="426">
        <f t="shared" ref="D63:F68" si="1">D7/D$7</f>
        <v>1</v>
      </c>
      <c r="E63" s="426">
        <f t="shared" si="1"/>
        <v>1</v>
      </c>
      <c r="F63" s="426">
        <f t="shared" si="1"/>
        <v>1</v>
      </c>
      <c r="G63" s="426" t="s">
        <v>85</v>
      </c>
      <c r="H63" s="449">
        <f t="shared" ref="H63:J68" si="2">H7/H$7</f>
        <v>1</v>
      </c>
      <c r="I63" s="449">
        <f t="shared" si="2"/>
        <v>1</v>
      </c>
      <c r="J63" s="449">
        <f t="shared" si="2"/>
        <v>1</v>
      </c>
    </row>
    <row r="64" spans="1:11" ht="14" x14ac:dyDescent="0.3">
      <c r="A64" s="450" t="s">
        <v>122</v>
      </c>
      <c r="B64" s="427">
        <f t="shared" ref="B64:C64" si="3">B8/B$7</f>
        <v>0.25344778406513668</v>
      </c>
      <c r="C64" s="427">
        <f t="shared" si="3"/>
        <v>0.2787644273300468</v>
      </c>
      <c r="D64" s="427">
        <f t="shared" si="1"/>
        <v>0.28814529361600344</v>
      </c>
      <c r="E64" s="427">
        <f t="shared" si="1"/>
        <v>0.31327474826719537</v>
      </c>
      <c r="F64" s="427">
        <f t="shared" si="1"/>
        <v>0.20487713728748322</v>
      </c>
      <c r="G64" s="427" t="s">
        <v>85</v>
      </c>
      <c r="H64" s="442">
        <f t="shared" si="2"/>
        <v>0.27155030208580139</v>
      </c>
      <c r="I64" s="442">
        <f t="shared" si="2"/>
        <v>0.29195456025098576</v>
      </c>
      <c r="J64" s="442">
        <f t="shared" si="2"/>
        <v>0.27972575437094599</v>
      </c>
      <c r="K64" s="451"/>
    </row>
    <row r="65" spans="1:10" ht="14" x14ac:dyDescent="0.3">
      <c r="A65" s="452" t="s">
        <v>123</v>
      </c>
      <c r="B65" s="428">
        <f t="shared" ref="B65:C65" si="4">B9/B$7</f>
        <v>0.38263590164109085</v>
      </c>
      <c r="C65" s="428">
        <f t="shared" si="4"/>
        <v>0.39122655972782894</v>
      </c>
      <c r="D65" s="428">
        <f t="shared" si="1"/>
        <v>0.41015552735245225</v>
      </c>
      <c r="E65" s="428">
        <f t="shared" si="1"/>
        <v>0.35737349538703894</v>
      </c>
      <c r="F65" s="428">
        <f t="shared" si="1"/>
        <v>0.36098984231606723</v>
      </c>
      <c r="G65" s="428" t="s">
        <v>85</v>
      </c>
      <c r="H65" s="453">
        <f t="shared" si="2"/>
        <v>0.38877860157161803</v>
      </c>
      <c r="I65" s="453">
        <f t="shared" si="2"/>
        <v>0.39648861057663964</v>
      </c>
      <c r="J65" s="453">
        <f t="shared" si="2"/>
        <v>0.39186780041571723</v>
      </c>
    </row>
    <row r="66" spans="1:10" ht="14" x14ac:dyDescent="0.3">
      <c r="A66" s="450" t="s">
        <v>124</v>
      </c>
      <c r="B66" s="427">
        <f t="shared" ref="B66:C66" si="5">B10/B$7</f>
        <v>1.7817081184092462E-2</v>
      </c>
      <c r="C66" s="427">
        <f t="shared" si="5"/>
        <v>1.6894234170411096E-2</v>
      </c>
      <c r="D66" s="427">
        <f t="shared" si="1"/>
        <v>1.4923367420994886E-2</v>
      </c>
      <c r="E66" s="427">
        <f t="shared" si="1"/>
        <v>1.4792347824056801E-2</v>
      </c>
      <c r="F66" s="427">
        <f t="shared" si="1"/>
        <v>8.8130909875186649E-3</v>
      </c>
      <c r="G66" s="427" t="s">
        <v>85</v>
      </c>
      <c r="H66" s="442">
        <f t="shared" si="2"/>
        <v>1.7157204812621108E-2</v>
      </c>
      <c r="I66" s="442">
        <f t="shared" si="2"/>
        <v>1.4738016694959088E-2</v>
      </c>
      <c r="J66" s="442">
        <f t="shared" si="2"/>
        <v>1.6187899441917578E-2</v>
      </c>
    </row>
    <row r="67" spans="1:10" ht="14" x14ac:dyDescent="0.3">
      <c r="A67" s="452" t="s">
        <v>125</v>
      </c>
      <c r="B67" s="428">
        <f t="shared" ref="B67:C67" si="6">B11/B$7</f>
        <v>0.2779419172785661</v>
      </c>
      <c r="C67" s="428">
        <f t="shared" si="6"/>
        <v>0.25463930905121052</v>
      </c>
      <c r="D67" s="428">
        <f t="shared" si="1"/>
        <v>0.22517404319179757</v>
      </c>
      <c r="E67" s="428">
        <f t="shared" si="1"/>
        <v>0.26674727364399481</v>
      </c>
      <c r="F67" s="428">
        <f t="shared" si="1"/>
        <v>0.36816401824338929</v>
      </c>
      <c r="G67" s="428" t="s">
        <v>85</v>
      </c>
      <c r="H67" s="453">
        <f t="shared" si="2"/>
        <v>0.26127952325775711</v>
      </c>
      <c r="I67" s="453">
        <f t="shared" si="2"/>
        <v>0.23857522414904125</v>
      </c>
      <c r="J67" s="453">
        <f t="shared" si="2"/>
        <v>0.25218250475660542</v>
      </c>
    </row>
    <row r="68" spans="1:10" ht="14" x14ac:dyDescent="0.3">
      <c r="A68" s="454" t="s">
        <v>126</v>
      </c>
      <c r="B68" s="429">
        <f t="shared" ref="B68:C68" si="7">B12/B$7</f>
        <v>6.8157315831113882E-2</v>
      </c>
      <c r="C68" s="429">
        <f t="shared" si="7"/>
        <v>5.8475469720502625E-2</v>
      </c>
      <c r="D68" s="429">
        <f t="shared" si="1"/>
        <v>6.1601768418751916E-2</v>
      </c>
      <c r="E68" s="429">
        <f t="shared" si="1"/>
        <v>4.7812134877714144E-2</v>
      </c>
      <c r="F68" s="429">
        <f t="shared" si="1"/>
        <v>5.715591116554166E-2</v>
      </c>
      <c r="G68" s="429" t="s">
        <v>85</v>
      </c>
      <c r="H68" s="455">
        <f t="shared" si="2"/>
        <v>6.123436827220239E-2</v>
      </c>
      <c r="I68" s="455">
        <f t="shared" si="2"/>
        <v>5.8243588328374334E-2</v>
      </c>
      <c r="J68" s="455">
        <f t="shared" si="2"/>
        <v>6.0036041014813815E-2</v>
      </c>
    </row>
    <row r="69" spans="1:10" ht="14" x14ac:dyDescent="0.3">
      <c r="A69" s="456" t="s">
        <v>127</v>
      </c>
      <c r="B69" s="430">
        <f t="shared" ref="B69:C69" si="8">B13/B$13</f>
        <v>1</v>
      </c>
      <c r="C69" s="430">
        <f t="shared" si="8"/>
        <v>1</v>
      </c>
      <c r="D69" s="430">
        <f t="shared" ref="D69:F71" si="9">D13/D$13</f>
        <v>1</v>
      </c>
      <c r="E69" s="430">
        <f t="shared" si="9"/>
        <v>1</v>
      </c>
      <c r="F69" s="430">
        <f t="shared" si="9"/>
        <v>1</v>
      </c>
      <c r="G69" s="430" t="s">
        <v>85</v>
      </c>
      <c r="H69" s="457">
        <f t="shared" ref="H69:J71" si="10">H13/H$13</f>
        <v>1</v>
      </c>
      <c r="I69" s="457">
        <f t="shared" si="10"/>
        <v>1</v>
      </c>
      <c r="J69" s="457">
        <f t="shared" si="10"/>
        <v>1</v>
      </c>
    </row>
    <row r="70" spans="1:10" ht="14" x14ac:dyDescent="0.3">
      <c r="A70" s="450" t="s">
        <v>64</v>
      </c>
      <c r="B70" s="427">
        <f t="shared" ref="B70:C70" si="11">B14/B$13</f>
        <v>0.65421200485551045</v>
      </c>
      <c r="C70" s="427">
        <f t="shared" si="11"/>
        <v>0.63373535948604098</v>
      </c>
      <c r="D70" s="427">
        <f t="shared" si="9"/>
        <v>0.60573666983766494</v>
      </c>
      <c r="E70" s="427">
        <f t="shared" si="9"/>
        <v>0.64745512623719048</v>
      </c>
      <c r="F70" s="427">
        <f t="shared" si="9"/>
        <v>0.63415987091539328</v>
      </c>
      <c r="G70" s="427" t="s">
        <v>85</v>
      </c>
      <c r="H70" s="442">
        <f t="shared" si="10"/>
        <v>0.63952181831682686</v>
      </c>
      <c r="I70" s="442">
        <f t="shared" si="10"/>
        <v>0.61650717394569376</v>
      </c>
      <c r="J70" s="442">
        <f t="shared" si="10"/>
        <v>0.63014073922803593</v>
      </c>
    </row>
    <row r="71" spans="1:10" ht="14" x14ac:dyDescent="0.3">
      <c r="A71" s="452" t="s">
        <v>128</v>
      </c>
      <c r="B71" s="428">
        <f t="shared" ref="B71:C71" si="12">B15/B$13</f>
        <v>0.4845961289107652</v>
      </c>
      <c r="C71" s="428">
        <f t="shared" si="12"/>
        <v>0.46154799007455255</v>
      </c>
      <c r="D71" s="428">
        <f t="shared" si="9"/>
        <v>0.44280031630414729</v>
      </c>
      <c r="E71" s="428">
        <f t="shared" si="9"/>
        <v>0.4478529335119803</v>
      </c>
      <c r="F71" s="428">
        <f t="shared" si="9"/>
        <v>0.46440091339832873</v>
      </c>
      <c r="G71" s="428" t="s">
        <v>85</v>
      </c>
      <c r="H71" s="453">
        <f t="shared" si="10"/>
        <v>0.4680611226749164</v>
      </c>
      <c r="I71" s="453">
        <f t="shared" si="10"/>
        <v>0.44461006311053369</v>
      </c>
      <c r="J71" s="453">
        <f t="shared" si="10"/>
        <v>0.4585021548741644</v>
      </c>
    </row>
    <row r="72" spans="1:10" ht="14" x14ac:dyDescent="0.3">
      <c r="A72" s="598" t="s">
        <v>129</v>
      </c>
      <c r="B72" s="599">
        <f t="shared" ref="B72:C72" si="13">B16/B$13</f>
        <v>0.16961587594474528</v>
      </c>
      <c r="C72" s="599">
        <f t="shared" si="13"/>
        <v>0.17218736941148843</v>
      </c>
      <c r="D72" s="599">
        <f t="shared" ref="D72:F74" si="14">D16/D$13</f>
        <v>0.16293635353351765</v>
      </c>
      <c r="E72" s="599">
        <f t="shared" si="14"/>
        <v>0.19960219272521018</v>
      </c>
      <c r="F72" s="599">
        <f t="shared" si="14"/>
        <v>0.16975895751706455</v>
      </c>
      <c r="G72" s="599" t="s">
        <v>85</v>
      </c>
      <c r="H72" s="600">
        <f t="shared" ref="H72:J79" si="15">H16/H$13</f>
        <v>0.17146069564191041</v>
      </c>
      <c r="I72" s="600">
        <f t="shared" si="15"/>
        <v>0.1718971108351601</v>
      </c>
      <c r="J72" s="600">
        <f t="shared" si="15"/>
        <v>0.17163858435387161</v>
      </c>
    </row>
    <row r="73" spans="1:10" ht="14" x14ac:dyDescent="0.3">
      <c r="A73" s="601" t="s">
        <v>130</v>
      </c>
      <c r="B73" s="602">
        <f t="shared" ref="B73:C73" si="16">B17/B$13</f>
        <v>0.13725194434652641</v>
      </c>
      <c r="C73" s="602">
        <f t="shared" si="16"/>
        <v>0.16300169815814788</v>
      </c>
      <c r="D73" s="602">
        <f t="shared" si="14"/>
        <v>0.18560510847104419</v>
      </c>
      <c r="E73" s="602">
        <f t="shared" si="14"/>
        <v>0.18621941018087498</v>
      </c>
      <c r="F73" s="602">
        <f t="shared" si="14"/>
        <v>0.27525649804578145</v>
      </c>
      <c r="G73" s="602" t="s">
        <v>85</v>
      </c>
      <c r="H73" s="603">
        <f t="shared" si="15"/>
        <v>0.15572512098228011</v>
      </c>
      <c r="I73" s="603">
        <f t="shared" si="15"/>
        <v>0.18824687644216179</v>
      </c>
      <c r="J73" s="603">
        <f t="shared" si="15"/>
        <v>0.16898142662644361</v>
      </c>
    </row>
    <row r="74" spans="1:10" ht="14" x14ac:dyDescent="0.3">
      <c r="A74" s="598" t="s">
        <v>131</v>
      </c>
      <c r="B74" s="599">
        <f t="shared" ref="B74:C74" si="17">B18/B$13</f>
        <v>9.9495565558457094E-2</v>
      </c>
      <c r="C74" s="599">
        <f t="shared" si="17"/>
        <v>0.1200457037794741</v>
      </c>
      <c r="D74" s="599">
        <f t="shared" si="14"/>
        <v>0.14048642076901224</v>
      </c>
      <c r="E74" s="599">
        <f t="shared" si="14"/>
        <v>0.13147485628084646</v>
      </c>
      <c r="F74" s="599">
        <f t="shared" si="14"/>
        <v>0.12920329038560227</v>
      </c>
      <c r="G74" s="599" t="s">
        <v>85</v>
      </c>
      <c r="H74" s="600">
        <f t="shared" si="15"/>
        <v>0.11423847673435605</v>
      </c>
      <c r="I74" s="600">
        <f t="shared" si="15"/>
        <v>0.13801676201703236</v>
      </c>
      <c r="J74" s="600">
        <f t="shared" si="15"/>
        <v>0.12393082614612481</v>
      </c>
    </row>
    <row r="75" spans="1:10" ht="14" x14ac:dyDescent="0.3">
      <c r="A75" s="601" t="s">
        <v>132</v>
      </c>
      <c r="B75" s="602" t="s">
        <v>85</v>
      </c>
      <c r="C75" s="602">
        <f t="shared" ref="C75:E75" si="18">C19/C$13</f>
        <v>2.5099889061262685E-3</v>
      </c>
      <c r="D75" s="602">
        <f t="shared" si="18"/>
        <v>2.4710952064330798E-3</v>
      </c>
      <c r="E75" s="602">
        <f t="shared" si="18"/>
        <v>1.965058152367504E-3</v>
      </c>
      <c r="F75" s="602" t="s">
        <v>85</v>
      </c>
      <c r="G75" s="602" t="s">
        <v>85</v>
      </c>
      <c r="H75" s="603">
        <f t="shared" si="15"/>
        <v>2.8043261103121719E-3</v>
      </c>
      <c r="I75" s="603">
        <f t="shared" si="15"/>
        <v>2.4269931199940148E-3</v>
      </c>
      <c r="J75" s="603">
        <f t="shared" si="15"/>
        <v>2.650520100195218E-3</v>
      </c>
    </row>
    <row r="76" spans="1:10" ht="14" x14ac:dyDescent="0.3">
      <c r="A76" s="703" t="s">
        <v>567</v>
      </c>
      <c r="B76" s="599">
        <f t="shared" ref="B76:C76" si="19">B20/B$13</f>
        <v>3.4204813552549646E-2</v>
      </c>
      <c r="C76" s="599">
        <f t="shared" si="19"/>
        <v>4.0446005472547501E-2</v>
      </c>
      <c r="D76" s="599">
        <f t="shared" ref="D76:F79" si="20">D20/D$13</f>
        <v>4.2647592495598852E-2</v>
      </c>
      <c r="E76" s="599">
        <f t="shared" si="20"/>
        <v>5.2779495747661054E-2</v>
      </c>
      <c r="F76" s="599">
        <f t="shared" si="20"/>
        <v>0.14081698849513374</v>
      </c>
      <c r="G76" s="599" t="s">
        <v>85</v>
      </c>
      <c r="H76" s="600">
        <f t="shared" si="15"/>
        <v>3.8682318137611894E-2</v>
      </c>
      <c r="I76" s="600">
        <f t="shared" si="15"/>
        <v>4.7803121305135428E-2</v>
      </c>
      <c r="J76" s="600">
        <f t="shared" si="15"/>
        <v>4.2400080380123592E-2</v>
      </c>
    </row>
    <row r="77" spans="1:10" ht="14" x14ac:dyDescent="0.3">
      <c r="A77" s="601" t="s">
        <v>133</v>
      </c>
      <c r="B77" s="602">
        <f t="shared" ref="B77:C77" si="21">B21/B$13</f>
        <v>7.1919022433413832E-2</v>
      </c>
      <c r="C77" s="602">
        <f t="shared" si="21"/>
        <v>7.8908992055746571E-2</v>
      </c>
      <c r="D77" s="602">
        <f t="shared" si="20"/>
        <v>8.2815797952152687E-2</v>
      </c>
      <c r="E77" s="602">
        <f t="shared" si="20"/>
        <v>7.6570157753172233E-2</v>
      </c>
      <c r="F77" s="602">
        <f t="shared" si="20"/>
        <v>4.426797690145428E-2</v>
      </c>
      <c r="G77" s="602" t="s">
        <v>85</v>
      </c>
      <c r="H77" s="603">
        <f t="shared" si="15"/>
        <v>7.6933708960382777E-2</v>
      </c>
      <c r="I77" s="603">
        <f t="shared" si="15"/>
        <v>8.0249058558497482E-2</v>
      </c>
      <c r="J77" s="603">
        <f t="shared" si="15"/>
        <v>7.8285090119498815E-2</v>
      </c>
    </row>
    <row r="78" spans="1:10" ht="14" x14ac:dyDescent="0.3">
      <c r="A78" s="598" t="s">
        <v>134</v>
      </c>
      <c r="B78" s="599">
        <f t="shared" ref="B78:C78" si="22">B22/B$13</f>
        <v>0.10291527417268555</v>
      </c>
      <c r="C78" s="599">
        <f t="shared" si="22"/>
        <v>9.8576214103200652E-2</v>
      </c>
      <c r="D78" s="599">
        <f t="shared" si="20"/>
        <v>0.10111149751691668</v>
      </c>
      <c r="E78" s="599">
        <f t="shared" si="20"/>
        <v>6.4734646558019207E-2</v>
      </c>
      <c r="F78" s="599">
        <f t="shared" si="20"/>
        <v>3.6857536189742926E-2</v>
      </c>
      <c r="G78" s="599" t="s">
        <v>85</v>
      </c>
      <c r="H78" s="600">
        <f t="shared" si="15"/>
        <v>9.9802381378325547E-2</v>
      </c>
      <c r="I78" s="600">
        <f t="shared" si="15"/>
        <v>9.0621669165244126E-2</v>
      </c>
      <c r="J78" s="600">
        <f t="shared" si="15"/>
        <v>9.6060199401776292E-2</v>
      </c>
    </row>
    <row r="79" spans="1:10" ht="14" x14ac:dyDescent="0.3">
      <c r="A79" s="604" t="s">
        <v>135</v>
      </c>
      <c r="B79" s="605">
        <f t="shared" ref="B79:C79" si="23">B23/B$13</f>
        <v>3.3701754191863768E-2</v>
      </c>
      <c r="C79" s="605">
        <f t="shared" si="23"/>
        <v>2.5777736196863906E-2</v>
      </c>
      <c r="D79" s="605">
        <f t="shared" si="20"/>
        <v>2.4730926222221415E-2</v>
      </c>
      <c r="E79" s="605">
        <f t="shared" si="20"/>
        <v>2.5020659270743116E-2</v>
      </c>
      <c r="F79" s="605">
        <f t="shared" si="20"/>
        <v>9.4581179476280735E-3</v>
      </c>
      <c r="G79" s="605" t="s">
        <v>85</v>
      </c>
      <c r="H79" s="606">
        <f t="shared" si="15"/>
        <v>2.8016970362184666E-2</v>
      </c>
      <c r="I79" s="606">
        <f t="shared" si="15"/>
        <v>2.4375221888402895E-2</v>
      </c>
      <c r="J79" s="606">
        <f t="shared" si="15"/>
        <v>2.6532544624245345E-2</v>
      </c>
    </row>
    <row r="80" spans="1:10" ht="14" x14ac:dyDescent="0.3">
      <c r="A80" s="458" t="s">
        <v>161</v>
      </c>
      <c r="B80" s="431"/>
      <c r="C80" s="431"/>
      <c r="D80" s="431"/>
      <c r="E80" s="431"/>
      <c r="F80" s="431"/>
      <c r="G80" s="431"/>
      <c r="H80" s="459"/>
      <c r="I80" s="459"/>
      <c r="J80" s="459"/>
    </row>
    <row r="81" spans="1:10" ht="14" x14ac:dyDescent="0.3">
      <c r="A81" s="460" t="s">
        <v>138</v>
      </c>
      <c r="B81" s="432">
        <f t="shared" ref="B81:C81" si="24">B26/B$26</f>
        <v>1</v>
      </c>
      <c r="C81" s="432">
        <f t="shared" si="24"/>
        <v>1</v>
      </c>
      <c r="D81" s="432">
        <f t="shared" ref="D81:F84" si="25">D26/D$26</f>
        <v>1</v>
      </c>
      <c r="E81" s="432">
        <f t="shared" si="25"/>
        <v>1</v>
      </c>
      <c r="F81" s="432">
        <f t="shared" si="25"/>
        <v>1</v>
      </c>
      <c r="G81" s="432" t="s">
        <v>85</v>
      </c>
      <c r="H81" s="461">
        <f t="shared" ref="H81:J84" si="26">H26/H$26</f>
        <v>1</v>
      </c>
      <c r="I81" s="461">
        <f t="shared" si="26"/>
        <v>1</v>
      </c>
      <c r="J81" s="461">
        <f t="shared" si="26"/>
        <v>1</v>
      </c>
    </row>
    <row r="82" spans="1:10" ht="14" x14ac:dyDescent="0.3">
      <c r="A82" s="462" t="s">
        <v>139</v>
      </c>
      <c r="B82" s="433">
        <f t="shared" ref="B82:C82" si="27">B27/B$26</f>
        <v>0.796554497799974</v>
      </c>
      <c r="C82" s="433">
        <f t="shared" si="27"/>
        <v>0.75980598204246552</v>
      </c>
      <c r="D82" s="433">
        <f t="shared" si="25"/>
        <v>0.75526191911496787</v>
      </c>
      <c r="E82" s="433">
        <f t="shared" si="25"/>
        <v>0.71617119325920786</v>
      </c>
      <c r="F82" s="433">
        <f t="shared" si="25"/>
        <v>0.66242891275709526</v>
      </c>
      <c r="G82" s="433" t="s">
        <v>85</v>
      </c>
      <c r="H82" s="463">
        <f t="shared" si="26"/>
        <v>0.7703278845241831</v>
      </c>
      <c r="I82" s="463">
        <f t="shared" si="26"/>
        <v>0.74157127347945173</v>
      </c>
      <c r="J82" s="463">
        <f t="shared" si="26"/>
        <v>0.75916024127994219</v>
      </c>
    </row>
    <row r="83" spans="1:10" ht="14" x14ac:dyDescent="0.3">
      <c r="A83" s="450" t="s">
        <v>140</v>
      </c>
      <c r="B83" s="427">
        <f t="shared" ref="B83:C83" si="28">B28/B$26</f>
        <v>0.10387821750728825</v>
      </c>
      <c r="C83" s="427">
        <f t="shared" si="28"/>
        <v>0.16509377402817202</v>
      </c>
      <c r="D83" s="427">
        <f t="shared" si="25"/>
        <v>0.18640854142470792</v>
      </c>
      <c r="E83" s="427">
        <f t="shared" si="25"/>
        <v>0.21003371581993688</v>
      </c>
      <c r="F83" s="427">
        <f t="shared" si="25"/>
        <v>0.29841338057143735</v>
      </c>
      <c r="G83" s="427" t="s">
        <v>85</v>
      </c>
      <c r="H83" s="442">
        <f t="shared" si="26"/>
        <v>0.14756642352707863</v>
      </c>
      <c r="I83" s="442">
        <f t="shared" si="26"/>
        <v>0.19691365727585525</v>
      </c>
      <c r="J83" s="442">
        <f t="shared" si="26"/>
        <v>0.16673044465388209</v>
      </c>
    </row>
    <row r="84" spans="1:10" ht="14" x14ac:dyDescent="0.3">
      <c r="A84" s="464" t="s">
        <v>141</v>
      </c>
      <c r="B84" s="434">
        <f t="shared" ref="B84:C84" si="29">B29/B$26</f>
        <v>9.9567284692737817E-2</v>
      </c>
      <c r="C84" s="434">
        <f t="shared" si="29"/>
        <v>7.5100243929362334E-2</v>
      </c>
      <c r="D84" s="434">
        <f t="shared" si="25"/>
        <v>5.8329539460324119E-2</v>
      </c>
      <c r="E84" s="434">
        <f t="shared" si="25"/>
        <v>7.3795090920855275E-2</v>
      </c>
      <c r="F84" s="434">
        <f t="shared" si="25"/>
        <v>3.9157706671467438E-2</v>
      </c>
      <c r="G84" s="434" t="s">
        <v>85</v>
      </c>
      <c r="H84" s="465">
        <f t="shared" si="26"/>
        <v>8.2105691948738291E-2</v>
      </c>
      <c r="I84" s="465">
        <f t="shared" si="26"/>
        <v>6.1515069244693125E-2</v>
      </c>
      <c r="J84" s="465">
        <f t="shared" si="26"/>
        <v>7.4109314066175755E-2</v>
      </c>
    </row>
    <row r="85" spans="1:10" ht="14" x14ac:dyDescent="0.3">
      <c r="A85" s="460" t="s">
        <v>142</v>
      </c>
      <c r="B85" s="432">
        <f t="shared" ref="B85:C85" si="30">B30/B$30</f>
        <v>1</v>
      </c>
      <c r="C85" s="432">
        <f t="shared" si="30"/>
        <v>1</v>
      </c>
      <c r="D85" s="432">
        <f t="shared" ref="D85:F88" si="31">D30/D$30</f>
        <v>1</v>
      </c>
      <c r="E85" s="432">
        <f t="shared" si="31"/>
        <v>1</v>
      </c>
      <c r="F85" s="432">
        <f t="shared" si="31"/>
        <v>1</v>
      </c>
      <c r="G85" s="432" t="s">
        <v>85</v>
      </c>
      <c r="H85" s="461">
        <f t="shared" ref="H85:J88" si="32">H30/H$30</f>
        <v>1</v>
      </c>
      <c r="I85" s="461">
        <f t="shared" si="32"/>
        <v>1</v>
      </c>
      <c r="J85" s="461">
        <f t="shared" si="32"/>
        <v>1</v>
      </c>
    </row>
    <row r="86" spans="1:10" ht="14" x14ac:dyDescent="0.3">
      <c r="A86" s="462" t="s">
        <v>143</v>
      </c>
      <c r="B86" s="433">
        <f t="shared" ref="B86:C86" si="33">B31/B$30</f>
        <v>0.20529145212072605</v>
      </c>
      <c r="C86" s="433">
        <f t="shared" si="33"/>
        <v>0.24928215477687801</v>
      </c>
      <c r="D86" s="433">
        <f t="shared" si="31"/>
        <v>0.26548472011877866</v>
      </c>
      <c r="E86" s="433">
        <f t="shared" si="31"/>
        <v>0.24332808765903879</v>
      </c>
      <c r="F86" s="433">
        <f t="shared" si="31"/>
        <v>0.38130650109723152</v>
      </c>
      <c r="G86" s="433" t="s">
        <v>85</v>
      </c>
      <c r="H86" s="463">
        <f t="shared" si="32"/>
        <v>0.23470885797143534</v>
      </c>
      <c r="I86" s="463">
        <f t="shared" si="32"/>
        <v>0.26295556273606835</v>
      </c>
      <c r="J86" s="463">
        <f t="shared" si="32"/>
        <v>0.24463799482348694</v>
      </c>
    </row>
    <row r="87" spans="1:10" ht="14" x14ac:dyDescent="0.3">
      <c r="A87" s="450" t="s">
        <v>144</v>
      </c>
      <c r="B87" s="427">
        <f t="shared" ref="B87:C87" si="34">B32/B$30</f>
        <v>0.58236796441932726</v>
      </c>
      <c r="C87" s="427">
        <f t="shared" si="34"/>
        <v>0.49554729997577251</v>
      </c>
      <c r="D87" s="427">
        <f t="shared" si="31"/>
        <v>0.5324324658700349</v>
      </c>
      <c r="E87" s="427">
        <f t="shared" si="31"/>
        <v>0.44958209241394786</v>
      </c>
      <c r="F87" s="427">
        <f t="shared" si="31"/>
        <v>0.17621678857269243</v>
      </c>
      <c r="G87" s="427" t="s">
        <v>85</v>
      </c>
      <c r="H87" s="442">
        <f t="shared" si="32"/>
        <v>0.52430936185215216</v>
      </c>
      <c r="I87" s="442">
        <f t="shared" si="32"/>
        <v>0.50276884141284695</v>
      </c>
      <c r="J87" s="442">
        <f t="shared" si="32"/>
        <v>0.51673754853486686</v>
      </c>
    </row>
    <row r="88" spans="1:10" ht="14" x14ac:dyDescent="0.3">
      <c r="A88" s="466" t="s">
        <v>145</v>
      </c>
      <c r="B88" s="435">
        <f t="shared" ref="B88:C88" si="35">B33/B$30</f>
        <v>0.21234058345994661</v>
      </c>
      <c r="C88" s="435">
        <f t="shared" si="35"/>
        <v>0.2551705452473495</v>
      </c>
      <c r="D88" s="435">
        <f t="shared" si="31"/>
        <v>0.20208281401118644</v>
      </c>
      <c r="E88" s="435">
        <f t="shared" si="31"/>
        <v>0.30708981992701329</v>
      </c>
      <c r="F88" s="435">
        <f t="shared" si="31"/>
        <v>0.44247671033007602</v>
      </c>
      <c r="G88" s="435" t="s">
        <v>85</v>
      </c>
      <c r="H88" s="467">
        <f t="shared" si="32"/>
        <v>0.24098178017641242</v>
      </c>
      <c r="I88" s="467">
        <f t="shared" si="32"/>
        <v>0.23427559585108479</v>
      </c>
      <c r="J88" s="467">
        <f t="shared" si="32"/>
        <v>0.23862445664164622</v>
      </c>
    </row>
    <row r="89" spans="1:10" customFormat="1" ht="14" x14ac:dyDescent="0.3">
      <c r="A89" s="767" t="s">
        <v>576</v>
      </c>
      <c r="B89" s="676"/>
      <c r="C89" s="676"/>
      <c r="D89" s="676"/>
      <c r="E89" s="676"/>
      <c r="F89" s="676"/>
      <c r="G89" s="676"/>
      <c r="H89" s="677"/>
      <c r="I89" s="677"/>
      <c r="J89" s="677"/>
    </row>
    <row r="90" spans="1:10" customFormat="1" ht="13" x14ac:dyDescent="0.3">
      <c r="A90" s="242" t="s">
        <v>234</v>
      </c>
      <c r="B90" s="196"/>
      <c r="C90" s="196"/>
      <c r="D90" s="211"/>
      <c r="E90" s="196"/>
      <c r="F90" s="196"/>
      <c r="G90" s="211"/>
      <c r="H90" s="196"/>
      <c r="I90" s="196"/>
      <c r="J90" s="196"/>
    </row>
    <row r="91" spans="1:10" ht="13" x14ac:dyDescent="0.3">
      <c r="A91" s="444" t="s">
        <v>732</v>
      </c>
    </row>
    <row r="92" spans="1:10" ht="13" x14ac:dyDescent="0.3">
      <c r="A92" s="445" t="s">
        <v>704</v>
      </c>
    </row>
    <row r="94" spans="1:10" ht="12.75" customHeight="1" x14ac:dyDescent="0.25">
      <c r="A94" s="468" t="s">
        <v>165</v>
      </c>
      <c r="B94" s="469"/>
      <c r="C94" s="469"/>
    </row>
    <row r="95" spans="1:10" ht="24.75" customHeight="1" x14ac:dyDescent="0.25">
      <c r="A95" s="800" t="s">
        <v>166</v>
      </c>
      <c r="B95" s="800"/>
      <c r="C95" s="800"/>
      <c r="D95" s="800"/>
      <c r="E95" s="800"/>
      <c r="F95" s="800"/>
      <c r="G95" s="800"/>
      <c r="H95" s="800"/>
      <c r="I95" s="800"/>
      <c r="J95" s="800"/>
    </row>
    <row r="96" spans="1:10" ht="12.75" customHeight="1" x14ac:dyDescent="0.3">
      <c r="A96" s="470"/>
      <c r="B96" s="471"/>
      <c r="C96" s="471"/>
    </row>
    <row r="97" spans="1:10" ht="14.25" customHeight="1" x14ac:dyDescent="0.25">
      <c r="A97" s="801" t="s">
        <v>169</v>
      </c>
      <c r="B97" s="801"/>
      <c r="C97" s="801"/>
      <c r="D97" s="801"/>
      <c r="E97" s="801"/>
      <c r="F97" s="801"/>
      <c r="G97" s="801"/>
      <c r="H97" s="801"/>
      <c r="I97" s="801"/>
      <c r="J97" s="801"/>
    </row>
    <row r="98" spans="1:10" ht="12.75" customHeight="1" x14ac:dyDescent="0.3">
      <c r="A98" s="470"/>
      <c r="B98" s="471"/>
      <c r="C98" s="471"/>
    </row>
    <row r="99" spans="1:10" customFormat="1" ht="26.25" customHeight="1" x14ac:dyDescent="0.25">
      <c r="A99" s="799" t="s">
        <v>170</v>
      </c>
      <c r="B99" s="799"/>
      <c r="C99" s="799"/>
      <c r="D99" s="799"/>
      <c r="E99" s="799"/>
      <c r="F99" s="799"/>
    </row>
    <row r="100" spans="1:10" customFormat="1" ht="12.75" customHeight="1" x14ac:dyDescent="0.25">
      <c r="A100" s="699"/>
      <c r="B100" s="700"/>
      <c r="C100" s="700"/>
      <c r="D100" s="700"/>
      <c r="E100" s="700"/>
      <c r="F100" s="700"/>
    </row>
    <row r="101" spans="1:10" customFormat="1" ht="12.75" customHeight="1" x14ac:dyDescent="0.25">
      <c r="A101" s="799" t="s">
        <v>171</v>
      </c>
      <c r="B101" s="799"/>
      <c r="C101" s="799"/>
      <c r="D101" s="799"/>
      <c r="E101" s="799"/>
      <c r="F101" s="799"/>
    </row>
    <row r="102" spans="1:10" customFormat="1" ht="12.75" customHeight="1" x14ac:dyDescent="0.25">
      <c r="A102" s="701"/>
      <c r="B102" s="701"/>
      <c r="C102" s="701"/>
      <c r="D102" s="701"/>
      <c r="E102" s="701"/>
      <c r="F102" s="701"/>
    </row>
    <row r="103" spans="1:10" customFormat="1" ht="24.75" customHeight="1" x14ac:dyDescent="0.25">
      <c r="A103" s="799" t="s">
        <v>563</v>
      </c>
      <c r="B103" s="799"/>
      <c r="C103" s="799"/>
      <c r="D103" s="799"/>
      <c r="E103" s="799"/>
      <c r="F103" s="799"/>
    </row>
    <row r="104" spans="1:10" customFormat="1" ht="12.75" customHeight="1" x14ac:dyDescent="0.25">
      <c r="A104" s="700"/>
      <c r="B104" s="700"/>
      <c r="C104" s="700"/>
      <c r="D104" s="700"/>
      <c r="E104" s="700"/>
      <c r="F104" s="700"/>
    </row>
    <row r="105" spans="1:10" customFormat="1" ht="21" customHeight="1" x14ac:dyDescent="0.25">
      <c r="A105" s="799" t="s">
        <v>172</v>
      </c>
      <c r="B105" s="799"/>
      <c r="C105" s="799"/>
      <c r="D105" s="799"/>
      <c r="E105" s="799"/>
      <c r="F105" s="799"/>
    </row>
    <row r="106" spans="1:10" customFormat="1" ht="12.75" customHeight="1" x14ac:dyDescent="0.25">
      <c r="A106" s="700"/>
      <c r="B106" s="700"/>
      <c r="C106" s="700"/>
      <c r="D106" s="700"/>
      <c r="E106" s="700"/>
      <c r="F106" s="700"/>
    </row>
    <row r="107" spans="1:10" customFormat="1" ht="48.75" customHeight="1" x14ac:dyDescent="0.25">
      <c r="A107" s="799" t="s">
        <v>574</v>
      </c>
      <c r="B107" s="799"/>
      <c r="C107" s="799"/>
      <c r="D107" s="799"/>
      <c r="E107" s="799"/>
      <c r="F107" s="799"/>
    </row>
    <row r="108" spans="1:10" customFormat="1" ht="12.75" customHeight="1" x14ac:dyDescent="0.25">
      <c r="A108" s="699"/>
      <c r="B108" s="700"/>
      <c r="C108" s="700"/>
      <c r="D108" s="700"/>
      <c r="E108" s="700"/>
      <c r="F108" s="700"/>
    </row>
    <row r="109" spans="1:10" customFormat="1" ht="27" customHeight="1" x14ac:dyDescent="0.25">
      <c r="A109" s="799" t="s">
        <v>173</v>
      </c>
      <c r="B109" s="799"/>
      <c r="C109" s="799"/>
      <c r="D109" s="799"/>
      <c r="E109" s="799"/>
      <c r="F109" s="799"/>
    </row>
    <row r="110" spans="1:10" customFormat="1" ht="12.75" customHeight="1" x14ac:dyDescent="0.25">
      <c r="A110" s="702"/>
      <c r="B110" s="700"/>
      <c r="C110" s="700"/>
      <c r="D110" s="700"/>
      <c r="E110" s="700"/>
      <c r="F110" s="700"/>
    </row>
    <row r="111" spans="1:10" customFormat="1" ht="19.5" customHeight="1" x14ac:dyDescent="0.25">
      <c r="A111" s="799" t="s">
        <v>174</v>
      </c>
      <c r="B111" s="799"/>
      <c r="C111" s="799"/>
      <c r="D111" s="799"/>
      <c r="E111" s="799"/>
      <c r="F111" s="799"/>
    </row>
    <row r="112" spans="1:10" customFormat="1" ht="12.75" customHeight="1" x14ac:dyDescent="0.25">
      <c r="A112" s="702"/>
      <c r="B112" s="700"/>
      <c r="C112" s="700"/>
      <c r="D112" s="700"/>
      <c r="E112" s="700"/>
      <c r="F112" s="700"/>
    </row>
    <row r="113" spans="1:10" customFormat="1" ht="22.5" customHeight="1" x14ac:dyDescent="0.25">
      <c r="A113" s="799" t="s">
        <v>175</v>
      </c>
      <c r="B113" s="799"/>
      <c r="C113" s="799"/>
      <c r="D113" s="799"/>
      <c r="E113" s="799"/>
      <c r="F113" s="799"/>
    </row>
    <row r="114" spans="1:10" customFormat="1" ht="12" customHeight="1" x14ac:dyDescent="0.25">
      <c r="A114" s="701"/>
      <c r="B114" s="701"/>
      <c r="C114" s="701"/>
      <c r="D114" s="701"/>
      <c r="E114" s="701"/>
      <c r="F114" s="701"/>
    </row>
    <row r="115" spans="1:10" customFormat="1" ht="34.5" customHeight="1" x14ac:dyDescent="0.25">
      <c r="A115" s="799" t="s">
        <v>565</v>
      </c>
      <c r="B115" s="799"/>
      <c r="C115" s="799"/>
      <c r="D115" s="799"/>
      <c r="E115" s="799"/>
      <c r="F115" s="799"/>
    </row>
    <row r="116" spans="1:10" customFormat="1" ht="12.75" customHeight="1" x14ac:dyDescent="0.25">
      <c r="A116" s="702"/>
      <c r="B116" s="700"/>
      <c r="C116" s="700"/>
      <c r="D116" s="700"/>
      <c r="E116" s="700"/>
      <c r="F116" s="700"/>
    </row>
    <row r="117" spans="1:10" customFormat="1" ht="33.75" customHeight="1" x14ac:dyDescent="0.25">
      <c r="A117" s="799" t="s">
        <v>566</v>
      </c>
      <c r="B117" s="799"/>
      <c r="C117" s="799"/>
      <c r="D117" s="799"/>
      <c r="E117" s="799"/>
      <c r="F117" s="799"/>
    </row>
    <row r="118" spans="1:10" ht="12.75" customHeight="1" x14ac:dyDescent="0.25">
      <c r="A118" s="472"/>
      <c r="B118" s="469"/>
      <c r="C118" s="469"/>
    </row>
    <row r="119" spans="1:10" ht="16.5" customHeight="1" x14ac:dyDescent="0.25">
      <c r="A119" s="802" t="s">
        <v>176</v>
      </c>
      <c r="B119" s="802"/>
      <c r="C119" s="802"/>
    </row>
    <row r="120" spans="1:10" ht="12.75" customHeight="1" x14ac:dyDescent="0.25">
      <c r="A120" s="608"/>
      <c r="B120" s="469"/>
      <c r="C120" s="469"/>
    </row>
    <row r="121" spans="1:10" ht="21.75" customHeight="1" x14ac:dyDescent="0.25">
      <c r="A121" s="473" t="s">
        <v>167</v>
      </c>
      <c r="B121" s="469"/>
      <c r="C121" s="469"/>
    </row>
    <row r="122" spans="1:10" ht="12.75" customHeight="1" x14ac:dyDescent="0.25">
      <c r="A122" s="472" t="s">
        <v>168</v>
      </c>
      <c r="B122" s="469"/>
      <c r="C122" s="469"/>
    </row>
    <row r="124" spans="1:10" customFormat="1" ht="22.5" customHeight="1" x14ac:dyDescent="0.25">
      <c r="A124" s="796" t="s">
        <v>445</v>
      </c>
      <c r="B124" s="796"/>
      <c r="C124" s="796"/>
      <c r="D124" s="796"/>
      <c r="E124" s="796"/>
      <c r="F124" s="796"/>
      <c r="G124" s="796"/>
      <c r="H124" s="796"/>
      <c r="I124" s="796"/>
      <c r="J124" s="796"/>
    </row>
  </sheetData>
  <mergeCells count="14">
    <mergeCell ref="A124:J124"/>
    <mergeCell ref="A119:C119"/>
    <mergeCell ref="A95:J95"/>
    <mergeCell ref="A97:J97"/>
    <mergeCell ref="A99:F99"/>
    <mergeCell ref="A101:F101"/>
    <mergeCell ref="A113:F113"/>
    <mergeCell ref="A115:F115"/>
    <mergeCell ref="A117:F117"/>
    <mergeCell ref="A103:F103"/>
    <mergeCell ref="A105:F105"/>
    <mergeCell ref="A107:F107"/>
    <mergeCell ref="A109:F109"/>
    <mergeCell ref="A111:F111"/>
  </mergeCells>
  <pageMargins left="0.70866141732283472" right="0.70866141732283472" top="0.74803149606299213" bottom="0.74803149606299213" header="0.31496062992125984" footer="0.31496062992125984"/>
  <pageSetup paperSize="9" scale="56" firstPageNumber="25" fitToWidth="0" fitToHeight="2" orientation="landscape" useFirstPageNumber="1" r:id="rId1"/>
  <headerFooter>
    <oddHeader>&amp;RLes groupements à fiscalité propre en 2019</oddHeader>
    <oddFooter>&amp;LDirection Générale des Collectivités Locales&amp;C&amp;P&amp;RMise à jour : mai 2021</oddFooter>
    <evenHeader>&amp;RLes groupements à fiscalité propre en 2019</evenHeader>
    <evenFooter>&amp;LDirection Générale des Collectivités Locales / DESL&amp;C26&amp;RMise en ligne : mai 2021</evenFooter>
    <firstHeader>&amp;RLes groupements à fiscalité propre en 2019</firstHeader>
    <firstFooter>&amp;LDirection Générale des Collectivités Locales&amp;C25&amp;RMise en ligne : mai 2021</firstFooter>
  </headerFooter>
  <rowBreaks count="2" manualBreakCount="2">
    <brk id="55" max="9" man="1"/>
    <brk id="92" max="9" man="1"/>
  </row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87"/>
  <sheetViews>
    <sheetView zoomScaleNormal="100" workbookViewId="0"/>
  </sheetViews>
  <sheetFormatPr baseColWidth="10" defaultRowHeight="12.5" x14ac:dyDescent="0.25"/>
  <cols>
    <col min="1" max="1" width="73.81640625" customWidth="1"/>
    <col min="2" max="7" width="14.7265625" customWidth="1"/>
    <col min="8" max="9" width="16.26953125" customWidth="1"/>
    <col min="10" max="10" width="12.7265625" customWidth="1"/>
  </cols>
  <sheetData>
    <row r="1" spans="1:10" ht="21" x14ac:dyDescent="0.4">
      <c r="A1" s="9" t="s">
        <v>733</v>
      </c>
    </row>
    <row r="2" spans="1:10" ht="13.5" thickBot="1" x14ac:dyDescent="0.35">
      <c r="A2" s="202"/>
      <c r="J2" s="19" t="s">
        <v>162</v>
      </c>
    </row>
    <row r="3" spans="1:10" ht="15" x14ac:dyDescent="0.3">
      <c r="A3" s="17" t="s">
        <v>702</v>
      </c>
      <c r="B3" s="486" t="s">
        <v>35</v>
      </c>
      <c r="C3" s="486" t="s">
        <v>552</v>
      </c>
      <c r="D3" s="486" t="s">
        <v>554</v>
      </c>
      <c r="E3" s="486" t="s">
        <v>98</v>
      </c>
      <c r="F3" s="486" t="s">
        <v>289</v>
      </c>
      <c r="G3" s="487">
        <v>300000</v>
      </c>
      <c r="H3" s="488" t="s">
        <v>427</v>
      </c>
      <c r="I3" s="488" t="s">
        <v>427</v>
      </c>
      <c r="J3" s="488" t="s">
        <v>62</v>
      </c>
    </row>
    <row r="4" spans="1:10" ht="13" x14ac:dyDescent="0.3">
      <c r="A4" s="16" t="s">
        <v>159</v>
      </c>
      <c r="B4" s="489" t="s">
        <v>551</v>
      </c>
      <c r="C4" s="489" t="s">
        <v>36</v>
      </c>
      <c r="D4" s="489" t="s">
        <v>36</v>
      </c>
      <c r="E4" s="489" t="s">
        <v>36</v>
      </c>
      <c r="F4" s="489" t="s">
        <v>36</v>
      </c>
      <c r="G4" s="489" t="s">
        <v>37</v>
      </c>
      <c r="H4" s="490" t="s">
        <v>303</v>
      </c>
      <c r="I4" s="490" t="s">
        <v>575</v>
      </c>
      <c r="J4" s="490" t="s">
        <v>112</v>
      </c>
    </row>
    <row r="5" spans="1:10" ht="13" thickBot="1" x14ac:dyDescent="0.3">
      <c r="A5" s="195" t="s">
        <v>66</v>
      </c>
      <c r="B5" s="491" t="s">
        <v>37</v>
      </c>
      <c r="C5" s="491" t="s">
        <v>553</v>
      </c>
      <c r="D5" s="491" t="s">
        <v>100</v>
      </c>
      <c r="E5" s="491" t="s">
        <v>101</v>
      </c>
      <c r="F5" s="491" t="s">
        <v>290</v>
      </c>
      <c r="G5" s="491" t="s">
        <v>102</v>
      </c>
      <c r="H5" s="492" t="s">
        <v>553</v>
      </c>
      <c r="I5" s="492" t="s">
        <v>102</v>
      </c>
      <c r="J5" s="492" t="s">
        <v>287</v>
      </c>
    </row>
    <row r="6" spans="1:10" ht="13" x14ac:dyDescent="0.3">
      <c r="A6" s="201"/>
    </row>
    <row r="7" spans="1:10" ht="14" x14ac:dyDescent="0.3">
      <c r="A7" s="332" t="s">
        <v>121</v>
      </c>
      <c r="B7" s="474">
        <v>359.283090324</v>
      </c>
      <c r="C7" s="474">
        <v>303.90750395700002</v>
      </c>
      <c r="D7" s="474">
        <v>286.84238305600002</v>
      </c>
      <c r="E7" s="474">
        <v>270.22568726700001</v>
      </c>
      <c r="F7" s="474">
        <v>327.05630679000001</v>
      </c>
      <c r="G7" s="474" t="s">
        <v>85</v>
      </c>
      <c r="H7" s="475">
        <v>317.86817065399998</v>
      </c>
      <c r="I7" s="475">
        <v>283.61918867700001</v>
      </c>
      <c r="J7" s="475">
        <v>303.198186835</v>
      </c>
    </row>
    <row r="8" spans="1:10" ht="14" x14ac:dyDescent="0.3">
      <c r="A8" s="333" t="s">
        <v>122</v>
      </c>
      <c r="B8" s="476">
        <v>91.059503094999997</v>
      </c>
      <c r="C8" s="476">
        <v>84.718601301999996</v>
      </c>
      <c r="D8" s="476">
        <v>82.652282686999996</v>
      </c>
      <c r="E8" s="476">
        <v>84.654884154000001</v>
      </c>
      <c r="F8" s="476">
        <v>67.006359867</v>
      </c>
      <c r="G8" s="476" t="s">
        <v>85</v>
      </c>
      <c r="H8" s="330">
        <v>86.317197765000003</v>
      </c>
      <c r="I8" s="330">
        <v>82.803915509000007</v>
      </c>
      <c r="J8" s="330">
        <v>84.812341536000005</v>
      </c>
    </row>
    <row r="9" spans="1:10" ht="14" x14ac:dyDescent="0.3">
      <c r="A9" s="334" t="s">
        <v>123</v>
      </c>
      <c r="B9" s="477">
        <v>137.47460921000001</v>
      </c>
      <c r="C9" s="477">
        <v>118.89668724800001</v>
      </c>
      <c r="D9" s="477">
        <v>117.649988889</v>
      </c>
      <c r="E9" s="477">
        <v>96.571498402000003</v>
      </c>
      <c r="F9" s="477">
        <v>118.06400461699999</v>
      </c>
      <c r="G9" s="477" t="s">
        <v>85</v>
      </c>
      <c r="H9" s="478">
        <v>123.580342871</v>
      </c>
      <c r="I9" s="478">
        <v>112.45177805199999</v>
      </c>
      <c r="J9" s="478">
        <v>118.813606565</v>
      </c>
    </row>
    <row r="10" spans="1:10" ht="14" x14ac:dyDescent="0.3">
      <c r="A10" s="333" t="s">
        <v>124</v>
      </c>
      <c r="B10" s="476">
        <v>6.4013759879999999</v>
      </c>
      <c r="C10" s="476">
        <v>5.1342845380000002</v>
      </c>
      <c r="D10" s="476">
        <v>4.2806542739999998</v>
      </c>
      <c r="E10" s="476">
        <v>3.9972723569999999</v>
      </c>
      <c r="F10" s="476">
        <v>2.88237699</v>
      </c>
      <c r="G10" s="476" t="s">
        <v>85</v>
      </c>
      <c r="H10" s="330">
        <v>5.4537293069999997</v>
      </c>
      <c r="I10" s="330">
        <v>4.1799843379999997</v>
      </c>
      <c r="J10" s="330">
        <v>4.9081417590000003</v>
      </c>
    </row>
    <row r="11" spans="1:10" ht="14" x14ac:dyDescent="0.3">
      <c r="A11" s="334" t="s">
        <v>125</v>
      </c>
      <c r="B11" s="477">
        <v>99.859830970000004</v>
      </c>
      <c r="C11" s="477">
        <v>77.386796822999997</v>
      </c>
      <c r="D11" s="477">
        <v>64.589459152000003</v>
      </c>
      <c r="E11" s="477">
        <v>72.081965346999993</v>
      </c>
      <c r="F11" s="477">
        <v>120.4103641</v>
      </c>
      <c r="G11" s="477" t="s">
        <v>85</v>
      </c>
      <c r="H11" s="478">
        <v>83.052444086999998</v>
      </c>
      <c r="I11" s="478">
        <v>67.664511512000004</v>
      </c>
      <c r="J11" s="478">
        <v>76.461278194000002</v>
      </c>
    </row>
    <row r="12" spans="1:10" ht="14" x14ac:dyDescent="0.3">
      <c r="A12" s="333" t="s">
        <v>126</v>
      </c>
      <c r="B12" s="476">
        <v>24.48777106</v>
      </c>
      <c r="C12" s="476">
        <v>17.771134045</v>
      </c>
      <c r="D12" s="476">
        <v>17.669998054000001</v>
      </c>
      <c r="E12" s="476">
        <v>12.920067007</v>
      </c>
      <c r="F12" s="476">
        <v>18.693201216999999</v>
      </c>
      <c r="G12" s="476" t="s">
        <v>85</v>
      </c>
      <c r="H12" s="330">
        <v>19.464456624</v>
      </c>
      <c r="I12" s="330">
        <v>16.518999267000002</v>
      </c>
      <c r="J12" s="330">
        <v>18.202818780000001</v>
      </c>
    </row>
    <row r="13" spans="1:10" ht="14" x14ac:dyDescent="0.3">
      <c r="A13" s="335" t="s">
        <v>127</v>
      </c>
      <c r="B13" s="479">
        <v>421.16988598199998</v>
      </c>
      <c r="C13" s="479">
        <v>360.43013089700003</v>
      </c>
      <c r="D13" s="479">
        <v>345.97238367699998</v>
      </c>
      <c r="E13" s="479">
        <v>334.12228939200003</v>
      </c>
      <c r="F13" s="479">
        <v>437.888556607</v>
      </c>
      <c r="G13" s="479" t="s">
        <v>85</v>
      </c>
      <c r="H13" s="480">
        <v>375.74315115799999</v>
      </c>
      <c r="I13" s="480">
        <v>345.06050952099997</v>
      </c>
      <c r="J13" s="480">
        <v>362.60075011800001</v>
      </c>
    </row>
    <row r="14" spans="1:10" ht="14" x14ac:dyDescent="0.3">
      <c r="A14" s="333" t="s">
        <v>64</v>
      </c>
      <c r="B14" s="476">
        <v>275.53439549299998</v>
      </c>
      <c r="C14" s="476">
        <v>228.41731857299999</v>
      </c>
      <c r="D14" s="476">
        <v>209.568159544</v>
      </c>
      <c r="E14" s="476">
        <v>216.32918905700001</v>
      </c>
      <c r="F14" s="476">
        <v>277.69135053299999</v>
      </c>
      <c r="G14" s="476" t="s">
        <v>85</v>
      </c>
      <c r="H14" s="330">
        <v>240.295943249</v>
      </c>
      <c r="I14" s="330">
        <v>212.732279565</v>
      </c>
      <c r="J14" s="330">
        <v>228.489504724</v>
      </c>
    </row>
    <row r="15" spans="1:10" ht="14" x14ac:dyDescent="0.3">
      <c r="A15" s="334" t="s">
        <v>128</v>
      </c>
      <c r="B15" s="477">
        <v>204.09729636099999</v>
      </c>
      <c r="C15" s="477">
        <v>166.35580247799999</v>
      </c>
      <c r="D15" s="477">
        <v>153.19668092500001</v>
      </c>
      <c r="E15" s="477">
        <v>149.637647456</v>
      </c>
      <c r="F15" s="477">
        <v>203.355845655</v>
      </c>
      <c r="G15" s="477" t="s">
        <v>85</v>
      </c>
      <c r="H15" s="478">
        <v>175.87076116899999</v>
      </c>
      <c r="I15" s="478">
        <v>153.41737491500001</v>
      </c>
      <c r="J15" s="478">
        <v>166.25322528800001</v>
      </c>
    </row>
    <row r="16" spans="1:10" ht="14" x14ac:dyDescent="0.3">
      <c r="A16" s="555" t="s">
        <v>129</v>
      </c>
      <c r="B16" s="556">
        <v>71.437099132</v>
      </c>
      <c r="C16" s="556">
        <v>62.061516095999998</v>
      </c>
      <c r="D16" s="556">
        <v>56.371478619999998</v>
      </c>
      <c r="E16" s="556">
        <v>66.691541600999997</v>
      </c>
      <c r="F16" s="556">
        <v>74.335504877999995</v>
      </c>
      <c r="G16" s="556" t="s">
        <v>85</v>
      </c>
      <c r="H16" s="370">
        <v>64.425182079999999</v>
      </c>
      <c r="I16" s="370">
        <v>59.314904650000003</v>
      </c>
      <c r="J16" s="370">
        <v>62.236279435999997</v>
      </c>
    </row>
    <row r="17" spans="1:10" ht="14" x14ac:dyDescent="0.3">
      <c r="A17" s="557" t="s">
        <v>130</v>
      </c>
      <c r="B17" s="558">
        <v>57.806385751000001</v>
      </c>
      <c r="C17" s="558">
        <v>58.750723403999999</v>
      </c>
      <c r="D17" s="558">
        <v>64.214241799999996</v>
      </c>
      <c r="E17" s="558">
        <v>62.220055659000003</v>
      </c>
      <c r="F17" s="558">
        <v>120.53167062599999</v>
      </c>
      <c r="G17" s="558" t="s">
        <v>85</v>
      </c>
      <c r="H17" s="559">
        <v>58.512647672</v>
      </c>
      <c r="I17" s="559">
        <v>64.956563101</v>
      </c>
      <c r="J17" s="559">
        <v>61.272792051000003</v>
      </c>
    </row>
    <row r="18" spans="1:10" ht="14" x14ac:dyDescent="0.3">
      <c r="A18" s="555" t="s">
        <v>131</v>
      </c>
      <c r="B18" s="556">
        <v>41.904536002</v>
      </c>
      <c r="C18" s="556">
        <v>43.268088726999999</v>
      </c>
      <c r="D18" s="556">
        <v>48.604421868000003</v>
      </c>
      <c r="E18" s="556">
        <v>43.928679977999998</v>
      </c>
      <c r="F18" s="556">
        <v>56.576642335999999</v>
      </c>
      <c r="G18" s="556" t="s">
        <v>85</v>
      </c>
      <c r="H18" s="370">
        <v>42.924325232000001</v>
      </c>
      <c r="I18" s="370">
        <v>47.624134224000002</v>
      </c>
      <c r="J18" s="370">
        <v>44.937410522999997</v>
      </c>
    </row>
    <row r="19" spans="1:10" ht="14" x14ac:dyDescent="0.3">
      <c r="A19" s="576" t="s">
        <v>132</v>
      </c>
      <c r="B19" s="577">
        <v>1.4958123249999999</v>
      </c>
      <c r="C19" s="577">
        <v>0.90467562999999995</v>
      </c>
      <c r="D19" s="577">
        <v>0.85493069899999996</v>
      </c>
      <c r="E19" s="577">
        <v>0.65656972899999999</v>
      </c>
      <c r="F19" s="577">
        <v>2.2928804519999999</v>
      </c>
      <c r="G19" s="577" t="s">
        <v>85</v>
      </c>
      <c r="H19" s="578">
        <v>1.05370633</v>
      </c>
      <c r="I19" s="578">
        <v>0.83745948299999995</v>
      </c>
      <c r="J19" s="578">
        <v>0.96108057700000005</v>
      </c>
    </row>
    <row r="20" spans="1:10" ht="14" x14ac:dyDescent="0.3">
      <c r="A20" s="703" t="s">
        <v>567</v>
      </c>
      <c r="B20" s="556">
        <v>14.406037424000001</v>
      </c>
      <c r="C20" s="556">
        <v>14.577959047</v>
      </c>
      <c r="D20" s="556">
        <v>14.754889234</v>
      </c>
      <c r="E20" s="556">
        <v>17.634805952000001</v>
      </c>
      <c r="F20" s="556">
        <v>61.662147838000003</v>
      </c>
      <c r="G20" s="556" t="s">
        <v>85</v>
      </c>
      <c r="H20" s="370">
        <v>14.534616111</v>
      </c>
      <c r="I20" s="370">
        <v>16.494969394000002</v>
      </c>
      <c r="J20" s="370">
        <v>15.374300951</v>
      </c>
    </row>
    <row r="21" spans="1:10" ht="14" x14ac:dyDescent="0.3">
      <c r="A21" s="576" t="s">
        <v>133</v>
      </c>
      <c r="B21" s="577">
        <v>30.290126478000001</v>
      </c>
      <c r="C21" s="577">
        <v>28.441178336</v>
      </c>
      <c r="D21" s="577">
        <v>28.651979023999999</v>
      </c>
      <c r="E21" s="577">
        <v>25.583796408000001</v>
      </c>
      <c r="F21" s="577">
        <v>19.384440509000001</v>
      </c>
      <c r="G21" s="577" t="s">
        <v>85</v>
      </c>
      <c r="H21" s="578">
        <v>28.907314235000001</v>
      </c>
      <c r="I21" s="578">
        <v>27.690781035000001</v>
      </c>
      <c r="J21" s="578">
        <v>28.386232400000001</v>
      </c>
    </row>
    <row r="22" spans="1:10" ht="14" x14ac:dyDescent="0.3">
      <c r="A22" s="555" t="s">
        <v>134</v>
      </c>
      <c r="B22" s="556">
        <v>43.344814288999999</v>
      </c>
      <c r="C22" s="556">
        <v>35.529837753000002</v>
      </c>
      <c r="D22" s="556">
        <v>34.981785813000002</v>
      </c>
      <c r="E22" s="556">
        <v>21.629288311</v>
      </c>
      <c r="F22" s="556">
        <v>16.139493322</v>
      </c>
      <c r="G22" s="556" t="s">
        <v>85</v>
      </c>
      <c r="H22" s="370">
        <v>37.500061272000003</v>
      </c>
      <c r="I22" s="370">
        <v>31.269959335999999</v>
      </c>
      <c r="J22" s="370">
        <v>34.83150036</v>
      </c>
    </row>
    <row r="23" spans="1:10" ht="14" x14ac:dyDescent="0.3">
      <c r="A23" s="579" t="s">
        <v>135</v>
      </c>
      <c r="B23" s="580">
        <v>14.19416397</v>
      </c>
      <c r="C23" s="580">
        <v>9.2910728319999993</v>
      </c>
      <c r="D23" s="580">
        <v>8.5562174960000004</v>
      </c>
      <c r="E23" s="580">
        <v>8.3599599579999992</v>
      </c>
      <c r="F23" s="580">
        <v>4.141601616</v>
      </c>
      <c r="G23" s="580" t="s">
        <v>85</v>
      </c>
      <c r="H23" s="581">
        <v>10.52718473</v>
      </c>
      <c r="I23" s="581">
        <v>8.4109264840000009</v>
      </c>
      <c r="J23" s="581">
        <v>9.6207205830000007</v>
      </c>
    </row>
    <row r="24" spans="1:10" ht="14" x14ac:dyDescent="0.3">
      <c r="A24" s="563" t="s">
        <v>136</v>
      </c>
      <c r="B24" s="564">
        <v>61.886795657999997</v>
      </c>
      <c r="C24" s="564">
        <v>56.522626940000002</v>
      </c>
      <c r="D24" s="564">
        <v>59.130000619999997</v>
      </c>
      <c r="E24" s="564">
        <v>63.896602125000001</v>
      </c>
      <c r="F24" s="564">
        <v>110.832249816</v>
      </c>
      <c r="G24" s="564" t="s">
        <v>85</v>
      </c>
      <c r="H24" s="354">
        <v>57.874980504</v>
      </c>
      <c r="I24" s="354">
        <v>61.441320844000003</v>
      </c>
      <c r="J24" s="354">
        <v>59.402563282999999</v>
      </c>
    </row>
    <row r="25" spans="1:10" ht="14" x14ac:dyDescent="0.3">
      <c r="A25" s="582" t="s">
        <v>137</v>
      </c>
      <c r="B25" s="583">
        <v>35.544822124</v>
      </c>
      <c r="C25" s="583">
        <v>37.342122955999997</v>
      </c>
      <c r="D25" s="583">
        <v>41.632833370999997</v>
      </c>
      <c r="E25" s="583">
        <v>47.752365038000001</v>
      </c>
      <c r="F25" s="583">
        <v>99.765720592999998</v>
      </c>
      <c r="G25" s="583" t="s">
        <v>85</v>
      </c>
      <c r="H25" s="584">
        <v>36.889007792000001</v>
      </c>
      <c r="I25" s="584">
        <v>44.419401110000003</v>
      </c>
      <c r="J25" s="584">
        <v>40.114526968</v>
      </c>
    </row>
    <row r="26" spans="1:10" ht="14" x14ac:dyDescent="0.3">
      <c r="A26" s="563" t="s">
        <v>138</v>
      </c>
      <c r="B26" s="564">
        <v>134.339411246</v>
      </c>
      <c r="C26" s="564">
        <v>112.87576742500001</v>
      </c>
      <c r="D26" s="564">
        <v>96.616706824999994</v>
      </c>
      <c r="E26" s="564">
        <v>103.645864174</v>
      </c>
      <c r="F26" s="564">
        <v>182.42430805699999</v>
      </c>
      <c r="G26" s="564" t="s">
        <v>85</v>
      </c>
      <c r="H26" s="354">
        <v>118.28693861399999</v>
      </c>
      <c r="I26" s="354">
        <v>100.234862865</v>
      </c>
      <c r="J26" s="354">
        <v>110.554631145</v>
      </c>
    </row>
    <row r="27" spans="1:10" ht="14" x14ac:dyDescent="0.3">
      <c r="A27" s="576" t="s">
        <v>139</v>
      </c>
      <c r="B27" s="577">
        <v>107.008662259</v>
      </c>
      <c r="C27" s="577">
        <v>85.763683317000002</v>
      </c>
      <c r="D27" s="577">
        <v>72.970919414999997</v>
      </c>
      <c r="E27" s="577">
        <v>74.228182222000001</v>
      </c>
      <c r="F27" s="577">
        <v>120.843136047</v>
      </c>
      <c r="G27" s="577" t="s">
        <v>85</v>
      </c>
      <c r="H27" s="578">
        <v>91.119727189000002</v>
      </c>
      <c r="I27" s="578">
        <v>74.331294901999996</v>
      </c>
      <c r="J27" s="578">
        <v>83.928680455000006</v>
      </c>
    </row>
    <row r="28" spans="1:10" ht="14" x14ac:dyDescent="0.3">
      <c r="A28" s="555" t="s">
        <v>140</v>
      </c>
      <c r="B28" s="556">
        <v>13.954938581</v>
      </c>
      <c r="C28" s="556">
        <v>18.635086440999999</v>
      </c>
      <c r="D28" s="556">
        <v>18.010179397000002</v>
      </c>
      <c r="E28" s="556">
        <v>21.769125981999998</v>
      </c>
      <c r="F28" s="556">
        <v>54.437854465999997</v>
      </c>
      <c r="G28" s="556" t="s">
        <v>85</v>
      </c>
      <c r="H28" s="370">
        <v>17.455180480999999</v>
      </c>
      <c r="I28" s="370">
        <v>19.737613433</v>
      </c>
      <c r="J28" s="370">
        <v>18.432822809000001</v>
      </c>
    </row>
    <row r="29" spans="1:10" ht="14" x14ac:dyDescent="0.3">
      <c r="A29" s="576" t="s">
        <v>141</v>
      </c>
      <c r="B29" s="577">
        <v>13.375810404999999</v>
      </c>
      <c r="C29" s="577">
        <v>8.4769976669999991</v>
      </c>
      <c r="D29" s="577">
        <v>5.6356080129999997</v>
      </c>
      <c r="E29" s="577">
        <v>7.6485559700000003</v>
      </c>
      <c r="F29" s="577">
        <v>7.1433175450000004</v>
      </c>
      <c r="G29" s="577" t="s">
        <v>85</v>
      </c>
      <c r="H29" s="578">
        <v>9.7120309430000002</v>
      </c>
      <c r="I29" s="578">
        <v>6.1659545299999996</v>
      </c>
      <c r="J29" s="578">
        <v>8.1931278810000006</v>
      </c>
    </row>
    <row r="30" spans="1:10" ht="14" x14ac:dyDescent="0.3">
      <c r="A30" s="563" t="s">
        <v>142</v>
      </c>
      <c r="B30" s="564">
        <v>68.065424643</v>
      </c>
      <c r="C30" s="564">
        <v>46.315083981000001</v>
      </c>
      <c r="D30" s="564">
        <v>37.237532447</v>
      </c>
      <c r="E30" s="564">
        <v>37.614088078000002</v>
      </c>
      <c r="F30" s="564">
        <v>43.747072901999999</v>
      </c>
      <c r="G30" s="564" t="s">
        <v>85</v>
      </c>
      <c r="H30" s="354">
        <v>51.798533935000002</v>
      </c>
      <c r="I30" s="354">
        <v>37.473303878999999</v>
      </c>
      <c r="J30" s="354">
        <v>45.662559053000003</v>
      </c>
    </row>
    <row r="31" spans="1:10" ht="14" x14ac:dyDescent="0.3">
      <c r="A31" s="576" t="s">
        <v>143</v>
      </c>
      <c r="B31" s="577">
        <v>13.973249864</v>
      </c>
      <c r="C31" s="577">
        <v>11.545523933</v>
      </c>
      <c r="D31" s="577">
        <v>9.8859958799999994</v>
      </c>
      <c r="E31" s="577">
        <v>9.1525641209999993</v>
      </c>
      <c r="F31" s="577">
        <v>16.681043300999999</v>
      </c>
      <c r="G31" s="577" t="s">
        <v>85</v>
      </c>
      <c r="H31" s="578">
        <v>12.157574745</v>
      </c>
      <c r="I31" s="578">
        <v>9.8538137090000006</v>
      </c>
      <c r="J31" s="578">
        <v>11.170796885</v>
      </c>
    </row>
    <row r="32" spans="1:10" ht="14" x14ac:dyDescent="0.3">
      <c r="A32" s="555" t="s">
        <v>144</v>
      </c>
      <c r="B32" s="556">
        <v>39.639122796999999</v>
      </c>
      <c r="C32" s="556">
        <v>22.951314815</v>
      </c>
      <c r="D32" s="556">
        <v>19.826471223999999</v>
      </c>
      <c r="E32" s="556">
        <v>16.910620422000001</v>
      </c>
      <c r="F32" s="556">
        <v>7.7089686960000003</v>
      </c>
      <c r="G32" s="556" t="s">
        <v>85</v>
      </c>
      <c r="H32" s="370">
        <v>27.158456271999999</v>
      </c>
      <c r="I32" s="370">
        <v>18.840409574999999</v>
      </c>
      <c r="J32" s="370">
        <v>23.595558825000001</v>
      </c>
    </row>
    <row r="33" spans="1:10" ht="14" x14ac:dyDescent="0.3">
      <c r="A33" s="579" t="s">
        <v>145</v>
      </c>
      <c r="B33" s="580">
        <v>14.453051982</v>
      </c>
      <c r="C33" s="580">
        <v>11.818245233000001</v>
      </c>
      <c r="D33" s="580">
        <v>7.5250653439999997</v>
      </c>
      <c r="E33" s="580">
        <v>11.550903535</v>
      </c>
      <c r="F33" s="580">
        <v>19.357060904000001</v>
      </c>
      <c r="G33" s="580" t="s">
        <v>85</v>
      </c>
      <c r="H33" s="581">
        <v>12.482502918</v>
      </c>
      <c r="I33" s="581">
        <v>8.7790805949999999</v>
      </c>
      <c r="J33" s="581">
        <v>10.896203343</v>
      </c>
    </row>
    <row r="34" spans="1:10" ht="14" x14ac:dyDescent="0.3">
      <c r="A34" s="568" t="s">
        <v>146</v>
      </c>
      <c r="B34" s="564">
        <v>493.62250156900001</v>
      </c>
      <c r="C34" s="564">
        <v>416.78327138200001</v>
      </c>
      <c r="D34" s="564">
        <v>383.45908988100001</v>
      </c>
      <c r="E34" s="564">
        <v>373.87155144100001</v>
      </c>
      <c r="F34" s="564">
        <v>509.48061484700003</v>
      </c>
      <c r="G34" s="564" t="s">
        <v>85</v>
      </c>
      <c r="H34" s="354">
        <v>436.15510926799999</v>
      </c>
      <c r="I34" s="354">
        <v>383.85405154199998</v>
      </c>
      <c r="J34" s="354">
        <v>413.75281797899999</v>
      </c>
    </row>
    <row r="35" spans="1:10" ht="14" x14ac:dyDescent="0.3">
      <c r="A35" s="585" t="s">
        <v>147</v>
      </c>
      <c r="B35" s="586">
        <v>489.23531062500001</v>
      </c>
      <c r="C35" s="586">
        <v>406.74521487800001</v>
      </c>
      <c r="D35" s="586">
        <v>383.20991612400002</v>
      </c>
      <c r="E35" s="586">
        <v>371.73637746999998</v>
      </c>
      <c r="F35" s="586">
        <v>481.63562950800002</v>
      </c>
      <c r="G35" s="586" t="s">
        <v>85</v>
      </c>
      <c r="H35" s="587">
        <v>427.54168509300001</v>
      </c>
      <c r="I35" s="587">
        <v>382.53381339999999</v>
      </c>
      <c r="J35" s="587">
        <v>408.26330917199999</v>
      </c>
    </row>
    <row r="36" spans="1:10" ht="14" x14ac:dyDescent="0.3">
      <c r="A36" s="565" t="s">
        <v>148</v>
      </c>
      <c r="B36" s="566">
        <v>-4.3871909440000003</v>
      </c>
      <c r="C36" s="566">
        <v>-10.038056504</v>
      </c>
      <c r="D36" s="566">
        <v>-0.249173757</v>
      </c>
      <c r="E36" s="566">
        <v>-2.1351739709999999</v>
      </c>
      <c r="F36" s="566">
        <v>-27.844985339000001</v>
      </c>
      <c r="G36" s="566" t="s">
        <v>85</v>
      </c>
      <c r="H36" s="567">
        <v>-8.6134241740000004</v>
      </c>
      <c r="I36" s="567">
        <v>-1.3202381430000001</v>
      </c>
      <c r="J36" s="567">
        <v>-5.4895088080000001</v>
      </c>
    </row>
    <row r="37" spans="1:10" ht="14" x14ac:dyDescent="0.3">
      <c r="A37" s="576" t="s">
        <v>149</v>
      </c>
      <c r="B37" s="577">
        <v>26.341973535000001</v>
      </c>
      <c r="C37" s="577">
        <v>19.180503984000001</v>
      </c>
      <c r="D37" s="577">
        <v>17.49716725</v>
      </c>
      <c r="E37" s="577">
        <v>16.144237087</v>
      </c>
      <c r="F37" s="577">
        <v>11.066529223</v>
      </c>
      <c r="G37" s="577" t="s">
        <v>85</v>
      </c>
      <c r="H37" s="578">
        <v>20.985972711999999</v>
      </c>
      <c r="I37" s="578">
        <v>17.021919734000001</v>
      </c>
      <c r="J37" s="578">
        <v>19.288036314999999</v>
      </c>
    </row>
    <row r="38" spans="1:10" ht="14" x14ac:dyDescent="0.3">
      <c r="A38" s="555" t="s">
        <v>150</v>
      </c>
      <c r="B38" s="556">
        <v>32.130717912999998</v>
      </c>
      <c r="C38" s="556">
        <v>25.326683513999999</v>
      </c>
      <c r="D38" s="556">
        <v>16.289502623000001</v>
      </c>
      <c r="E38" s="556">
        <v>20.208915798</v>
      </c>
      <c r="F38" s="556">
        <v>19.691008701000001</v>
      </c>
      <c r="G38" s="556" t="s">
        <v>85</v>
      </c>
      <c r="H38" s="370">
        <v>27.042039732999999</v>
      </c>
      <c r="I38" s="370">
        <v>17.332356265000001</v>
      </c>
      <c r="J38" s="370">
        <v>22.883057739000002</v>
      </c>
    </row>
    <row r="39" spans="1:10" ht="14" x14ac:dyDescent="0.3">
      <c r="A39" s="579" t="s">
        <v>151</v>
      </c>
      <c r="B39" s="580">
        <v>5.7887443779999996</v>
      </c>
      <c r="C39" s="580">
        <v>6.1461795300000004</v>
      </c>
      <c r="D39" s="580">
        <v>-1.2076646259999999</v>
      </c>
      <c r="E39" s="580">
        <v>4.064678711</v>
      </c>
      <c r="F39" s="580">
        <v>8.6244794769999995</v>
      </c>
      <c r="G39" s="580" t="s">
        <v>85</v>
      </c>
      <c r="H39" s="581">
        <v>6.0560670209999996</v>
      </c>
      <c r="I39" s="581">
        <v>0.31043653100000002</v>
      </c>
      <c r="J39" s="581">
        <v>3.5950214229999999</v>
      </c>
    </row>
    <row r="40" spans="1:10" ht="14" x14ac:dyDescent="0.3">
      <c r="A40" s="568" t="s">
        <v>152</v>
      </c>
      <c r="B40" s="564">
        <v>519.96447510400003</v>
      </c>
      <c r="C40" s="564">
        <v>435.96377536599999</v>
      </c>
      <c r="D40" s="564">
        <v>400.95625713099997</v>
      </c>
      <c r="E40" s="564">
        <v>390.01578852799997</v>
      </c>
      <c r="F40" s="564">
        <v>520.54714407100005</v>
      </c>
      <c r="G40" s="564" t="s">
        <v>85</v>
      </c>
      <c r="H40" s="354">
        <v>457.14108198000002</v>
      </c>
      <c r="I40" s="354">
        <v>400.87597127599997</v>
      </c>
      <c r="J40" s="354">
        <v>433.04085429499997</v>
      </c>
    </row>
    <row r="41" spans="1:10" ht="14" x14ac:dyDescent="0.3">
      <c r="A41" s="585" t="s">
        <v>153</v>
      </c>
      <c r="B41" s="586">
        <v>521.36602853800002</v>
      </c>
      <c r="C41" s="586">
        <v>432.07189839199998</v>
      </c>
      <c r="D41" s="586">
        <v>399.49941874699999</v>
      </c>
      <c r="E41" s="586">
        <v>391.945293268</v>
      </c>
      <c r="F41" s="586">
        <v>501.32663820900001</v>
      </c>
      <c r="G41" s="586" t="s">
        <v>85</v>
      </c>
      <c r="H41" s="587">
        <v>454.58372482599998</v>
      </c>
      <c r="I41" s="587">
        <v>399.86616966499997</v>
      </c>
      <c r="J41" s="587">
        <v>431.14636690999998</v>
      </c>
    </row>
    <row r="42" spans="1:10" ht="14" x14ac:dyDescent="0.3">
      <c r="A42" s="560" t="s">
        <v>154</v>
      </c>
      <c r="B42" s="561">
        <v>1.401553434</v>
      </c>
      <c r="C42" s="561">
        <v>-3.8918769750000002</v>
      </c>
      <c r="D42" s="561">
        <v>-1.4568383840000001</v>
      </c>
      <c r="E42" s="561">
        <v>1.9295047400000001</v>
      </c>
      <c r="F42" s="561">
        <v>-19.220505862</v>
      </c>
      <c r="G42" s="561" t="s">
        <v>85</v>
      </c>
      <c r="H42" s="562">
        <v>-2.5573571529999999</v>
      </c>
      <c r="I42" s="562">
        <v>-1.0098016110000001</v>
      </c>
      <c r="J42" s="562">
        <v>-1.8944873849999999</v>
      </c>
    </row>
    <row r="43" spans="1:10" s="7" customFormat="1" ht="14" x14ac:dyDescent="0.3">
      <c r="A43" s="588" t="s">
        <v>221</v>
      </c>
      <c r="B43" s="583">
        <v>237.661306258</v>
      </c>
      <c r="C43" s="583">
        <v>197.81934710600001</v>
      </c>
      <c r="D43" s="583">
        <v>174.39289658300001</v>
      </c>
      <c r="E43" s="583">
        <v>150.623486356</v>
      </c>
      <c r="F43" s="583">
        <v>125.143597758</v>
      </c>
      <c r="G43" s="583" t="s">
        <v>85</v>
      </c>
      <c r="H43" s="584">
        <v>207.86385135</v>
      </c>
      <c r="I43" s="584">
        <v>167.440859077</v>
      </c>
      <c r="J43" s="584">
        <v>190.549332542</v>
      </c>
    </row>
    <row r="44" spans="1:10" ht="14" x14ac:dyDescent="0.3">
      <c r="A44" s="563" t="s">
        <v>155</v>
      </c>
      <c r="B44" s="556"/>
      <c r="C44" s="556"/>
      <c r="D44" s="556"/>
      <c r="E44" s="556"/>
      <c r="F44" s="556"/>
      <c r="G44" s="556"/>
      <c r="H44" s="570"/>
      <c r="I44" s="570"/>
      <c r="J44" s="570"/>
    </row>
    <row r="45" spans="1:10" ht="14" x14ac:dyDescent="0.3">
      <c r="A45" s="334" t="s">
        <v>299</v>
      </c>
      <c r="B45" s="477">
        <v>359.283090324</v>
      </c>
      <c r="C45" s="477">
        <v>303.90750395700002</v>
      </c>
      <c r="D45" s="477">
        <v>286.84238305600002</v>
      </c>
      <c r="E45" s="477">
        <v>270.22568726700001</v>
      </c>
      <c r="F45" s="477">
        <v>327.05630679000001</v>
      </c>
      <c r="G45" s="477" t="s">
        <v>85</v>
      </c>
      <c r="H45" s="478">
        <v>317.86817065399998</v>
      </c>
      <c r="I45" s="478">
        <v>283.61918867700001</v>
      </c>
      <c r="J45" s="478">
        <v>303.198186835</v>
      </c>
    </row>
    <row r="46" spans="1:10" ht="14" x14ac:dyDescent="0.3">
      <c r="A46" s="333" t="s">
        <v>390</v>
      </c>
      <c r="B46" s="476">
        <v>297.48593882900002</v>
      </c>
      <c r="C46" s="476">
        <v>283.88402276900001</v>
      </c>
      <c r="D46" s="476">
        <v>287.94459005700003</v>
      </c>
      <c r="E46" s="476">
        <v>274.38743374900002</v>
      </c>
      <c r="F46" s="476">
        <v>360.12587281700002</v>
      </c>
      <c r="G46" s="476" t="s">
        <v>85</v>
      </c>
      <c r="H46" s="330">
        <v>287.31318404699999</v>
      </c>
      <c r="I46" s="330">
        <v>286.17823707000002</v>
      </c>
      <c r="J46" s="330">
        <v>286.82704831900003</v>
      </c>
    </row>
    <row r="47" spans="1:10" ht="14" x14ac:dyDescent="0.3">
      <c r="A47" s="334" t="s">
        <v>300</v>
      </c>
      <c r="B47" s="477">
        <v>204.09729636099999</v>
      </c>
      <c r="C47" s="477">
        <v>166.35580247799999</v>
      </c>
      <c r="D47" s="477">
        <v>153.19668092500001</v>
      </c>
      <c r="E47" s="477">
        <v>149.637647456</v>
      </c>
      <c r="F47" s="477">
        <v>203.355845655</v>
      </c>
      <c r="G47" s="477" t="s">
        <v>85</v>
      </c>
      <c r="H47" s="478">
        <v>175.87076116899999</v>
      </c>
      <c r="I47" s="478">
        <v>153.41737491500001</v>
      </c>
      <c r="J47" s="478">
        <v>166.25322528800001</v>
      </c>
    </row>
    <row r="48" spans="1:10" ht="14" x14ac:dyDescent="0.3">
      <c r="A48" s="333" t="s">
        <v>301</v>
      </c>
      <c r="B48" s="476">
        <v>421.16988598199998</v>
      </c>
      <c r="C48" s="476">
        <v>360.43013089700003</v>
      </c>
      <c r="D48" s="476">
        <v>345.97238367699998</v>
      </c>
      <c r="E48" s="476">
        <v>334.12228939200003</v>
      </c>
      <c r="F48" s="476">
        <v>437.888556607</v>
      </c>
      <c r="G48" s="476" t="s">
        <v>85</v>
      </c>
      <c r="H48" s="330">
        <v>375.74315115799999</v>
      </c>
      <c r="I48" s="330">
        <v>345.06050952099997</v>
      </c>
      <c r="J48" s="330">
        <v>362.60075011800001</v>
      </c>
    </row>
    <row r="49" spans="1:10" ht="14" x14ac:dyDescent="0.3">
      <c r="A49" s="334" t="s">
        <v>625</v>
      </c>
      <c r="B49" s="477">
        <v>114.485761927</v>
      </c>
      <c r="C49" s="477">
        <v>89.645726476999997</v>
      </c>
      <c r="D49" s="477">
        <v>74.912576594000001</v>
      </c>
      <c r="E49" s="477">
        <v>75.999304315000003</v>
      </c>
      <c r="F49" s="477">
        <v>121.40726039800001</v>
      </c>
      <c r="G49" s="477" t="s">
        <v>85</v>
      </c>
      <c r="H49" s="478">
        <v>95.908115346000002</v>
      </c>
      <c r="I49" s="478">
        <v>76.200615042999999</v>
      </c>
      <c r="J49" s="478">
        <v>87.466734204999995</v>
      </c>
    </row>
    <row r="50" spans="1:10" ht="14" x14ac:dyDescent="0.3">
      <c r="A50" s="552" t="s">
        <v>302</v>
      </c>
      <c r="B50" s="553">
        <v>237.661306258</v>
      </c>
      <c r="C50" s="553">
        <v>197.81934710600001</v>
      </c>
      <c r="D50" s="553">
        <v>174.39289658300001</v>
      </c>
      <c r="E50" s="553">
        <v>150.623486356</v>
      </c>
      <c r="F50" s="553">
        <v>125.143597758</v>
      </c>
      <c r="G50" s="553" t="s">
        <v>85</v>
      </c>
      <c r="H50" s="554">
        <v>207.86385135</v>
      </c>
      <c r="I50" s="554">
        <v>167.440859077</v>
      </c>
      <c r="J50" s="554">
        <v>190.549332542</v>
      </c>
    </row>
    <row r="51" spans="1:10" ht="14" x14ac:dyDescent="0.3">
      <c r="A51" s="579" t="s">
        <v>391</v>
      </c>
      <c r="B51" s="580">
        <v>41.904536002</v>
      </c>
      <c r="C51" s="580">
        <v>43.268088726999999</v>
      </c>
      <c r="D51" s="580">
        <v>48.604421868000003</v>
      </c>
      <c r="E51" s="580">
        <v>43.928679977999998</v>
      </c>
      <c r="F51" s="580">
        <v>56.576642335999999</v>
      </c>
      <c r="G51" s="580" t="s">
        <v>85</v>
      </c>
      <c r="H51" s="581">
        <v>42.924325232000001</v>
      </c>
      <c r="I51" s="581">
        <v>47.624134224000002</v>
      </c>
      <c r="J51" s="581">
        <v>44.937410522999997</v>
      </c>
    </row>
    <row r="52" spans="1:10" ht="13" x14ac:dyDescent="0.3">
      <c r="A52" s="22" t="s">
        <v>226</v>
      </c>
    </row>
    <row r="53" spans="1:10" ht="13" x14ac:dyDescent="0.3">
      <c r="A53" s="22" t="s">
        <v>577</v>
      </c>
    </row>
    <row r="54" spans="1:10" ht="13" x14ac:dyDescent="0.3">
      <c r="A54" s="242" t="s">
        <v>234</v>
      </c>
      <c r="B54" s="196"/>
      <c r="C54" s="196"/>
      <c r="D54" s="211"/>
      <c r="E54" s="196"/>
      <c r="F54" s="196"/>
      <c r="G54" s="211"/>
      <c r="H54" s="196"/>
      <c r="I54" s="196"/>
      <c r="J54" s="196"/>
    </row>
    <row r="55" spans="1:10" ht="13" x14ac:dyDescent="0.3">
      <c r="A55" s="242" t="s">
        <v>708</v>
      </c>
      <c r="B55" s="3"/>
      <c r="C55" s="3"/>
      <c r="D55" s="212"/>
      <c r="E55" s="3"/>
      <c r="F55" s="3"/>
      <c r="G55" s="3"/>
      <c r="H55" s="3"/>
      <c r="I55" s="3"/>
      <c r="J55" s="3"/>
    </row>
    <row r="57" spans="1:10" s="423" customFormat="1" ht="12.75" customHeight="1" x14ac:dyDescent="0.25">
      <c r="A57" s="468" t="s">
        <v>165</v>
      </c>
      <c r="B57" s="469"/>
      <c r="C57" s="469"/>
    </row>
    <row r="58" spans="1:10" s="423" customFormat="1" ht="24.75" customHeight="1" x14ac:dyDescent="0.25">
      <c r="A58" s="800" t="s">
        <v>166</v>
      </c>
      <c r="B58" s="800"/>
      <c r="C58" s="800"/>
      <c r="D58" s="800"/>
      <c r="E58" s="800"/>
      <c r="F58" s="800"/>
      <c r="G58" s="800"/>
      <c r="H58" s="800"/>
      <c r="I58" s="800"/>
      <c r="J58" s="800"/>
    </row>
    <row r="59" spans="1:10" s="423" customFormat="1" ht="12.75" customHeight="1" x14ac:dyDescent="0.3">
      <c r="A59" s="470"/>
      <c r="B59" s="471"/>
      <c r="C59" s="471"/>
    </row>
    <row r="60" spans="1:10" s="423" customFormat="1" ht="14.25" customHeight="1" x14ac:dyDescent="0.25">
      <c r="A60" s="801" t="s">
        <v>169</v>
      </c>
      <c r="B60" s="801"/>
      <c r="C60" s="801"/>
      <c r="D60" s="801"/>
      <c r="E60" s="801"/>
      <c r="F60" s="801"/>
      <c r="G60" s="801"/>
      <c r="H60" s="801"/>
      <c r="I60" s="801"/>
      <c r="J60" s="801"/>
    </row>
    <row r="61" spans="1:10" s="423" customFormat="1" ht="12.75" customHeight="1" x14ac:dyDescent="0.3">
      <c r="A61" s="470"/>
      <c r="B61" s="471"/>
      <c r="C61" s="471"/>
    </row>
    <row r="62" spans="1:10" ht="26.25" customHeight="1" x14ac:dyDescent="0.25">
      <c r="A62" s="799" t="s">
        <v>170</v>
      </c>
      <c r="B62" s="799"/>
      <c r="C62" s="799"/>
      <c r="D62" s="799"/>
      <c r="E62" s="799"/>
      <c r="F62" s="799"/>
    </row>
    <row r="63" spans="1:10" ht="12.75" customHeight="1" x14ac:dyDescent="0.25">
      <c r="A63" s="699"/>
      <c r="B63" s="700"/>
      <c r="C63" s="700"/>
      <c r="D63" s="700"/>
      <c r="E63" s="700"/>
      <c r="F63" s="700"/>
    </row>
    <row r="64" spans="1:10" ht="12.75" customHeight="1" x14ac:dyDescent="0.25">
      <c r="A64" s="799" t="s">
        <v>171</v>
      </c>
      <c r="B64" s="799"/>
      <c r="C64" s="799"/>
      <c r="D64" s="799"/>
      <c r="E64" s="799"/>
      <c r="F64" s="799"/>
    </row>
    <row r="65" spans="1:6" ht="12.75" customHeight="1" x14ac:dyDescent="0.25">
      <c r="A65" s="701"/>
      <c r="B65" s="701"/>
      <c r="C65" s="701"/>
      <c r="D65" s="701"/>
      <c r="E65" s="701"/>
      <c r="F65" s="701"/>
    </row>
    <row r="66" spans="1:6" ht="24.75" customHeight="1" x14ac:dyDescent="0.25">
      <c r="A66" s="799" t="s">
        <v>563</v>
      </c>
      <c r="B66" s="799"/>
      <c r="C66" s="799"/>
      <c r="D66" s="799"/>
      <c r="E66" s="799"/>
      <c r="F66" s="799"/>
    </row>
    <row r="67" spans="1:6" ht="12.75" customHeight="1" x14ac:dyDescent="0.25">
      <c r="A67" s="700"/>
      <c r="B67" s="700"/>
      <c r="C67" s="700"/>
      <c r="D67" s="700"/>
      <c r="E67" s="700"/>
      <c r="F67" s="700"/>
    </row>
    <row r="68" spans="1:6" ht="21" customHeight="1" x14ac:dyDescent="0.25">
      <c r="A68" s="799" t="s">
        <v>172</v>
      </c>
      <c r="B68" s="799"/>
      <c r="C68" s="799"/>
      <c r="D68" s="799"/>
      <c r="E68" s="799"/>
      <c r="F68" s="799"/>
    </row>
    <row r="69" spans="1:6" ht="12.75" customHeight="1" x14ac:dyDescent="0.25">
      <c r="A69" s="700"/>
      <c r="B69" s="700"/>
      <c r="C69" s="700"/>
      <c r="D69" s="700"/>
      <c r="E69" s="700"/>
      <c r="F69" s="700"/>
    </row>
    <row r="70" spans="1:6" ht="48.75" customHeight="1" x14ac:dyDescent="0.25">
      <c r="A70" s="799" t="s">
        <v>574</v>
      </c>
      <c r="B70" s="799"/>
      <c r="C70" s="799"/>
      <c r="D70" s="799"/>
      <c r="E70" s="799"/>
      <c r="F70" s="799"/>
    </row>
    <row r="71" spans="1:6" ht="12.75" customHeight="1" x14ac:dyDescent="0.25">
      <c r="A71" s="699"/>
      <c r="B71" s="700"/>
      <c r="C71" s="700"/>
      <c r="D71" s="700"/>
      <c r="E71" s="700"/>
      <c r="F71" s="700"/>
    </row>
    <row r="72" spans="1:6" ht="27" customHeight="1" x14ac:dyDescent="0.25">
      <c r="A72" s="799" t="s">
        <v>173</v>
      </c>
      <c r="B72" s="799"/>
      <c r="C72" s="799"/>
      <c r="D72" s="799"/>
      <c r="E72" s="799"/>
      <c r="F72" s="799"/>
    </row>
    <row r="73" spans="1:6" ht="12.75" customHeight="1" x14ac:dyDescent="0.25">
      <c r="A73" s="702"/>
      <c r="B73" s="700"/>
      <c r="C73" s="700"/>
      <c r="D73" s="700"/>
      <c r="E73" s="700"/>
      <c r="F73" s="700"/>
    </row>
    <row r="74" spans="1:6" ht="19.5" customHeight="1" x14ac:dyDescent="0.25">
      <c r="A74" s="799" t="s">
        <v>174</v>
      </c>
      <c r="B74" s="799"/>
      <c r="C74" s="799"/>
      <c r="D74" s="799"/>
      <c r="E74" s="799"/>
      <c r="F74" s="799"/>
    </row>
    <row r="75" spans="1:6" ht="12.75" customHeight="1" x14ac:dyDescent="0.25">
      <c r="A75" s="702"/>
      <c r="B75" s="700"/>
      <c r="C75" s="700"/>
      <c r="D75" s="700"/>
      <c r="E75" s="700"/>
      <c r="F75" s="700"/>
    </row>
    <row r="76" spans="1:6" ht="22.5" customHeight="1" x14ac:dyDescent="0.25">
      <c r="A76" s="799" t="s">
        <v>175</v>
      </c>
      <c r="B76" s="799"/>
      <c r="C76" s="799"/>
      <c r="D76" s="799"/>
      <c r="E76" s="799"/>
      <c r="F76" s="799"/>
    </row>
    <row r="77" spans="1:6" ht="12" customHeight="1" x14ac:dyDescent="0.25">
      <c r="A77" s="701"/>
      <c r="B77" s="701"/>
      <c r="C77" s="701"/>
      <c r="D77" s="701"/>
      <c r="E77" s="701"/>
      <c r="F77" s="701"/>
    </row>
    <row r="78" spans="1:6" ht="34.5" customHeight="1" x14ac:dyDescent="0.25">
      <c r="A78" s="799" t="s">
        <v>565</v>
      </c>
      <c r="B78" s="799"/>
      <c r="C78" s="799"/>
      <c r="D78" s="799"/>
      <c r="E78" s="799"/>
      <c r="F78" s="799"/>
    </row>
    <row r="79" spans="1:6" ht="12.75" customHeight="1" x14ac:dyDescent="0.25">
      <c r="A79" s="702"/>
      <c r="B79" s="700"/>
      <c r="C79" s="700"/>
      <c r="D79" s="700"/>
      <c r="E79" s="700"/>
      <c r="F79" s="700"/>
    </row>
    <row r="80" spans="1:6" ht="33.75" customHeight="1" x14ac:dyDescent="0.25">
      <c r="A80" s="799" t="s">
        <v>566</v>
      </c>
      <c r="B80" s="799"/>
      <c r="C80" s="799"/>
      <c r="D80" s="799"/>
      <c r="E80" s="799"/>
      <c r="F80" s="799"/>
    </row>
    <row r="81" spans="1:10" s="423" customFormat="1" ht="12.75" customHeight="1" x14ac:dyDescent="0.25">
      <c r="A81" s="472"/>
      <c r="B81" s="469"/>
      <c r="C81" s="469"/>
    </row>
    <row r="82" spans="1:10" s="423" customFormat="1" ht="16.5" customHeight="1" x14ac:dyDescent="0.25">
      <c r="A82" s="802" t="s">
        <v>176</v>
      </c>
      <c r="B82" s="802"/>
      <c r="C82" s="802"/>
    </row>
    <row r="83" spans="1:10" s="423" customFormat="1" ht="12.75" customHeight="1" x14ac:dyDescent="0.25">
      <c r="A83" s="608"/>
      <c r="B83" s="469"/>
      <c r="C83" s="469"/>
    </row>
    <row r="84" spans="1:10" s="423" customFormat="1" ht="21.75" customHeight="1" x14ac:dyDescent="0.25">
      <c r="A84" s="473" t="s">
        <v>167</v>
      </c>
      <c r="B84" s="469"/>
      <c r="C84" s="469"/>
    </row>
    <row r="85" spans="1:10" s="423" customFormat="1" ht="12.75" customHeight="1" x14ac:dyDescent="0.25">
      <c r="A85" s="472" t="s">
        <v>168</v>
      </c>
      <c r="B85" s="469"/>
      <c r="C85" s="469"/>
    </row>
    <row r="86" spans="1:10" s="423" customFormat="1" x14ac:dyDescent="0.25"/>
    <row r="87" spans="1:10" ht="22.5" customHeight="1" x14ac:dyDescent="0.25">
      <c r="A87" s="796" t="s">
        <v>445</v>
      </c>
      <c r="B87" s="796"/>
      <c r="C87" s="796"/>
      <c r="D87" s="796"/>
      <c r="E87" s="796"/>
      <c r="F87" s="796"/>
      <c r="G87" s="796"/>
      <c r="H87" s="796"/>
      <c r="I87" s="796"/>
      <c r="J87" s="796"/>
    </row>
  </sheetData>
  <mergeCells count="14">
    <mergeCell ref="A87:J87"/>
    <mergeCell ref="A82:C82"/>
    <mergeCell ref="A58:J58"/>
    <mergeCell ref="A60:J60"/>
    <mergeCell ref="A62:F62"/>
    <mergeCell ref="A64:F64"/>
    <mergeCell ref="A76:F76"/>
    <mergeCell ref="A78:F78"/>
    <mergeCell ref="A80:F80"/>
    <mergeCell ref="A66:F66"/>
    <mergeCell ref="A68:F68"/>
    <mergeCell ref="A70:F70"/>
    <mergeCell ref="A72:F72"/>
    <mergeCell ref="A74:F74"/>
  </mergeCells>
  <pageMargins left="0.70866141732283472" right="0.70866141732283472" top="0.74803149606299213" bottom="0.74803149606299213" header="0.31496062992125984" footer="0.31496062992125984"/>
  <pageSetup paperSize="9" scale="63" firstPageNumber="28" fitToHeight="2" orientation="landscape" useFirstPageNumber="1" r:id="rId1"/>
  <headerFooter>
    <oddHeader>&amp;RLes groupements à fiscalité propre en 2019</oddHeader>
    <oddFooter>&amp;LDirection Générales des Collectivités Locales / DESL&amp;C&amp;P&amp;RMise en ligne : mai 2021</oddFooter>
    <evenHeader>&amp;RLes groupements à fiscalité propre en 2019</evenHeader>
    <evenFooter>&amp;LDirection Générale des Collectivités Locales / DESL&amp;C29&amp;RMise en ligne : mai 2021</evenFooter>
  </headerFooter>
  <rowBreaks count="1" manualBreakCount="1">
    <brk id="55"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23"/>
  <sheetViews>
    <sheetView zoomScaleNormal="100" zoomScalePageLayoutView="85" workbookViewId="0"/>
  </sheetViews>
  <sheetFormatPr baseColWidth="10" defaultRowHeight="12.5" x14ac:dyDescent="0.25"/>
  <cols>
    <col min="1" max="1" width="82.81640625" customWidth="1"/>
    <col min="2" max="7" width="14.7265625" customWidth="1"/>
    <col min="8" max="9" width="15.54296875" customWidth="1"/>
    <col min="10" max="10" width="14.26953125" customWidth="1"/>
    <col min="12" max="12" width="11.54296875" bestFit="1" customWidth="1"/>
  </cols>
  <sheetData>
    <row r="1" spans="1:12" ht="22.5" customHeight="1" x14ac:dyDescent="0.25">
      <c r="A1" s="27" t="s">
        <v>734</v>
      </c>
    </row>
    <row r="2" spans="1:12" ht="13.5" thickBot="1" x14ac:dyDescent="0.35">
      <c r="A2" s="423"/>
      <c r="B2" s="423"/>
      <c r="C2" s="423"/>
      <c r="D2" s="423"/>
      <c r="E2" s="423"/>
      <c r="F2" s="423"/>
      <c r="G2" s="423"/>
      <c r="H2" s="423"/>
      <c r="I2" s="423"/>
      <c r="J2" s="437" t="s">
        <v>65</v>
      </c>
    </row>
    <row r="3" spans="1:12" ht="12.75" customHeight="1" x14ac:dyDescent="0.3">
      <c r="A3" s="438" t="s">
        <v>702</v>
      </c>
      <c r="B3" s="486" t="s">
        <v>35</v>
      </c>
      <c r="C3" s="486" t="s">
        <v>552</v>
      </c>
      <c r="D3" s="486" t="s">
        <v>554</v>
      </c>
      <c r="E3" s="486" t="s">
        <v>98</v>
      </c>
      <c r="F3" s="486" t="s">
        <v>289</v>
      </c>
      <c r="G3" s="487">
        <v>300000</v>
      </c>
      <c r="H3" s="488" t="s">
        <v>305</v>
      </c>
      <c r="I3" s="488" t="s">
        <v>305</v>
      </c>
      <c r="J3" s="488" t="s">
        <v>62</v>
      </c>
    </row>
    <row r="4" spans="1:12" ht="13" x14ac:dyDescent="0.3">
      <c r="A4" s="439" t="s">
        <v>159</v>
      </c>
      <c r="B4" s="489" t="s">
        <v>551</v>
      </c>
      <c r="C4" s="489" t="s">
        <v>36</v>
      </c>
      <c r="D4" s="489" t="s">
        <v>36</v>
      </c>
      <c r="E4" s="489" t="s">
        <v>36</v>
      </c>
      <c r="F4" s="489" t="s">
        <v>36</v>
      </c>
      <c r="G4" s="489" t="s">
        <v>37</v>
      </c>
      <c r="H4" s="490" t="s">
        <v>303</v>
      </c>
      <c r="I4" s="490" t="s">
        <v>304</v>
      </c>
      <c r="J4" s="490" t="s">
        <v>112</v>
      </c>
    </row>
    <row r="5" spans="1:12" ht="15" customHeight="1" thickBot="1" x14ac:dyDescent="0.3">
      <c r="A5" s="440" t="s">
        <v>66</v>
      </c>
      <c r="B5" s="491" t="s">
        <v>37</v>
      </c>
      <c r="C5" s="491" t="s">
        <v>553</v>
      </c>
      <c r="D5" s="491" t="s">
        <v>100</v>
      </c>
      <c r="E5" s="491" t="s">
        <v>101</v>
      </c>
      <c r="F5" s="491" t="s">
        <v>290</v>
      </c>
      <c r="G5" s="491" t="s">
        <v>102</v>
      </c>
      <c r="H5" s="492" t="s">
        <v>101</v>
      </c>
      <c r="I5" s="492" t="s">
        <v>102</v>
      </c>
      <c r="J5" s="492" t="s">
        <v>287</v>
      </c>
    </row>
    <row r="6" spans="1:12" ht="12.75" customHeight="1" x14ac:dyDescent="0.3">
      <c r="A6" s="423"/>
      <c r="B6" s="424"/>
      <c r="C6" s="424"/>
      <c r="D6" s="424"/>
      <c r="E6" s="424"/>
      <c r="F6" s="424"/>
      <c r="G6" s="424"/>
      <c r="H6" s="424"/>
      <c r="I6" s="424"/>
      <c r="J6" s="424"/>
    </row>
    <row r="7" spans="1:12" ht="15.75" customHeight="1" x14ac:dyDescent="0.3">
      <c r="A7" s="332" t="s">
        <v>121</v>
      </c>
      <c r="B7" s="474">
        <v>536.74915313999998</v>
      </c>
      <c r="C7" s="474">
        <v>440.63590771000003</v>
      </c>
      <c r="D7" s="474">
        <v>291.93621378</v>
      </c>
      <c r="E7" s="474">
        <v>514.77136458999996</v>
      </c>
      <c r="F7" s="474">
        <v>887.89277298000002</v>
      </c>
      <c r="G7" s="474">
        <v>811.81941291999999</v>
      </c>
      <c r="H7" s="475">
        <v>1784.0926392199999</v>
      </c>
      <c r="I7" s="475">
        <v>1699.7121858999999</v>
      </c>
      <c r="J7" s="475">
        <v>3483.8048251199998</v>
      </c>
      <c r="L7" s="550"/>
    </row>
    <row r="8" spans="1:12" ht="15.75" customHeight="1" x14ac:dyDescent="0.3">
      <c r="A8" s="333" t="s">
        <v>122</v>
      </c>
      <c r="B8" s="476">
        <v>139.22950742</v>
      </c>
      <c r="C8" s="476">
        <v>124.04280833999999</v>
      </c>
      <c r="D8" s="476">
        <v>79.173746179999995</v>
      </c>
      <c r="E8" s="476">
        <v>190.87656415000001</v>
      </c>
      <c r="F8" s="476">
        <v>372.56352671000002</v>
      </c>
      <c r="G8" s="476">
        <v>168.01688926</v>
      </c>
      <c r="H8" s="330">
        <v>533.32262608999997</v>
      </c>
      <c r="I8" s="330">
        <v>540.58041596999999</v>
      </c>
      <c r="J8" s="330">
        <v>1073.90304206</v>
      </c>
      <c r="L8" s="550"/>
    </row>
    <row r="9" spans="1:12" ht="15.75" customHeight="1" x14ac:dyDescent="0.3">
      <c r="A9" s="334" t="s">
        <v>123</v>
      </c>
      <c r="B9" s="477">
        <v>192.23596326000001</v>
      </c>
      <c r="C9" s="477">
        <v>161.09364191</v>
      </c>
      <c r="D9" s="477">
        <v>113.60701701000001</v>
      </c>
      <c r="E9" s="477">
        <v>170.48350618000001</v>
      </c>
      <c r="F9" s="477">
        <v>252.14377035000001</v>
      </c>
      <c r="G9" s="477">
        <v>326.64620798999999</v>
      </c>
      <c r="H9" s="478">
        <v>637.42012836000004</v>
      </c>
      <c r="I9" s="478">
        <v>578.78997833999995</v>
      </c>
      <c r="J9" s="478">
        <v>1216.2101067000001</v>
      </c>
      <c r="L9" s="550"/>
    </row>
    <row r="10" spans="1:12" ht="15.75" customHeight="1" x14ac:dyDescent="0.3">
      <c r="A10" s="333" t="s">
        <v>124</v>
      </c>
      <c r="B10" s="476">
        <v>10.058411570000001</v>
      </c>
      <c r="C10" s="476">
        <v>7.5916926800000004</v>
      </c>
      <c r="D10" s="476">
        <v>4.7167931100000002</v>
      </c>
      <c r="E10" s="476">
        <v>6.7854105899999997</v>
      </c>
      <c r="F10" s="476">
        <v>19.126237069999998</v>
      </c>
      <c r="G10" s="476">
        <v>40.927099740000003</v>
      </c>
      <c r="H10" s="330">
        <v>29.152307950000001</v>
      </c>
      <c r="I10" s="330">
        <v>60.053336809999998</v>
      </c>
      <c r="J10" s="330">
        <v>89.205644759999998</v>
      </c>
      <c r="L10" s="550"/>
    </row>
    <row r="11" spans="1:12" ht="15.75" customHeight="1" x14ac:dyDescent="0.3">
      <c r="A11" s="334" t="s">
        <v>125</v>
      </c>
      <c r="B11" s="477">
        <v>159.13491586999999</v>
      </c>
      <c r="C11" s="477">
        <v>125.64866481999999</v>
      </c>
      <c r="D11" s="477">
        <v>79.690956409999998</v>
      </c>
      <c r="E11" s="477">
        <v>113.35105254</v>
      </c>
      <c r="F11" s="477">
        <v>203.39007556999999</v>
      </c>
      <c r="G11" s="477">
        <v>256.77033975000001</v>
      </c>
      <c r="H11" s="478">
        <v>477.82558963999998</v>
      </c>
      <c r="I11" s="478">
        <v>460.16041532000003</v>
      </c>
      <c r="J11" s="478">
        <v>937.98600495999995</v>
      </c>
      <c r="L11" s="550"/>
    </row>
    <row r="12" spans="1:12" ht="15.75" customHeight="1" x14ac:dyDescent="0.3">
      <c r="A12" s="333" t="s">
        <v>126</v>
      </c>
      <c r="B12" s="476">
        <v>36.090355019999997</v>
      </c>
      <c r="C12" s="476">
        <v>22.25909996</v>
      </c>
      <c r="D12" s="476">
        <v>14.74770107</v>
      </c>
      <c r="E12" s="476">
        <v>33.274831130000003</v>
      </c>
      <c r="F12" s="476">
        <v>40.669163279999999</v>
      </c>
      <c r="G12" s="476">
        <v>19.458876180000001</v>
      </c>
      <c r="H12" s="330">
        <v>106.37198718</v>
      </c>
      <c r="I12" s="330">
        <v>60.128039459999997</v>
      </c>
      <c r="J12" s="330">
        <v>166.50002663999999</v>
      </c>
      <c r="L12" s="550"/>
    </row>
    <row r="13" spans="1:12" ht="15.75" customHeight="1" x14ac:dyDescent="0.3">
      <c r="A13" s="335" t="s">
        <v>127</v>
      </c>
      <c r="B13" s="479">
        <v>631.81745907000004</v>
      </c>
      <c r="C13" s="479">
        <v>517.31821978999994</v>
      </c>
      <c r="D13" s="479">
        <v>346.51724888000001</v>
      </c>
      <c r="E13" s="479">
        <v>598.89345309999999</v>
      </c>
      <c r="F13" s="479">
        <v>1050.97358596</v>
      </c>
      <c r="G13" s="479">
        <v>1043.81219528</v>
      </c>
      <c r="H13" s="480">
        <v>2094.54638084</v>
      </c>
      <c r="I13" s="480">
        <v>2094.7857812399998</v>
      </c>
      <c r="J13" s="480">
        <v>4189.3321620799998</v>
      </c>
      <c r="L13" s="550"/>
    </row>
    <row r="14" spans="1:12" ht="15.75" customHeight="1" x14ac:dyDescent="0.3">
      <c r="A14" s="333" t="s">
        <v>64</v>
      </c>
      <c r="B14" s="476">
        <v>425.66855392000002</v>
      </c>
      <c r="C14" s="476">
        <v>314.71702497000001</v>
      </c>
      <c r="D14" s="476">
        <v>192.53361606000001</v>
      </c>
      <c r="E14" s="476">
        <v>327.88431985</v>
      </c>
      <c r="F14" s="476">
        <v>682.83540183000002</v>
      </c>
      <c r="G14" s="476">
        <v>491.93780667999999</v>
      </c>
      <c r="H14" s="330">
        <v>1260.8035147999999</v>
      </c>
      <c r="I14" s="330">
        <v>1174.7732085099999</v>
      </c>
      <c r="J14" s="330">
        <v>2435.57672331</v>
      </c>
      <c r="L14" s="550"/>
    </row>
    <row r="15" spans="1:12" ht="15.75" customHeight="1" x14ac:dyDescent="0.3">
      <c r="A15" s="334" t="s">
        <v>128</v>
      </c>
      <c r="B15" s="477">
        <v>304.18157339999999</v>
      </c>
      <c r="C15" s="477">
        <v>209.21431172000001</v>
      </c>
      <c r="D15" s="477">
        <v>122.60402225</v>
      </c>
      <c r="E15" s="477">
        <v>206.08055687000001</v>
      </c>
      <c r="F15" s="477">
        <v>308.62143085000002</v>
      </c>
      <c r="G15" s="477">
        <v>403.58043278000002</v>
      </c>
      <c r="H15" s="478">
        <v>842.08046423999997</v>
      </c>
      <c r="I15" s="478">
        <v>712.20186363000005</v>
      </c>
      <c r="J15" s="478">
        <v>1554.28232787</v>
      </c>
      <c r="L15" s="607"/>
    </row>
    <row r="16" spans="1:12" ht="15.75" customHeight="1" x14ac:dyDescent="0.3">
      <c r="A16" s="555" t="s">
        <v>129</v>
      </c>
      <c r="B16" s="556">
        <v>121.48698052</v>
      </c>
      <c r="C16" s="556">
        <v>105.50271325</v>
      </c>
      <c r="D16" s="556">
        <v>69.92959381</v>
      </c>
      <c r="E16" s="556">
        <v>121.80376298</v>
      </c>
      <c r="F16" s="556">
        <v>374.21397098</v>
      </c>
      <c r="G16" s="556">
        <v>88.357373899999999</v>
      </c>
      <c r="H16" s="370">
        <v>418.72305055999999</v>
      </c>
      <c r="I16" s="370">
        <v>462.57134488000003</v>
      </c>
      <c r="J16" s="370">
        <v>881.29439544000002</v>
      </c>
      <c r="L16" s="550"/>
    </row>
    <row r="17" spans="1:12" ht="15.75" customHeight="1" x14ac:dyDescent="0.3">
      <c r="A17" s="557" t="s">
        <v>130</v>
      </c>
      <c r="B17" s="558">
        <v>81.974094550000004</v>
      </c>
      <c r="C17" s="558">
        <v>91.283116309999997</v>
      </c>
      <c r="D17" s="558">
        <v>74.242690039999999</v>
      </c>
      <c r="E17" s="558">
        <v>164.85856307</v>
      </c>
      <c r="F17" s="558">
        <v>231.94372290999999</v>
      </c>
      <c r="G17" s="558">
        <v>266.32823787000001</v>
      </c>
      <c r="H17" s="559">
        <v>412.35846397</v>
      </c>
      <c r="I17" s="559">
        <v>498.27196077999997</v>
      </c>
      <c r="J17" s="559">
        <v>910.63042474999997</v>
      </c>
      <c r="L17" s="550"/>
    </row>
    <row r="18" spans="1:12" ht="15.75" customHeight="1" x14ac:dyDescent="0.3">
      <c r="A18" s="555" t="s">
        <v>131</v>
      </c>
      <c r="B18" s="556">
        <v>59.264320730000001</v>
      </c>
      <c r="C18" s="556">
        <v>69.709033000000005</v>
      </c>
      <c r="D18" s="556">
        <v>59.081059000000003</v>
      </c>
      <c r="E18" s="556">
        <v>128.15286599999999</v>
      </c>
      <c r="F18" s="556">
        <v>147.42399434000001</v>
      </c>
      <c r="G18" s="556">
        <v>218.35567399999999</v>
      </c>
      <c r="H18" s="370">
        <v>316.20727872999998</v>
      </c>
      <c r="I18" s="370">
        <v>365.77966834</v>
      </c>
      <c r="J18" s="370">
        <v>681.98694707000004</v>
      </c>
      <c r="L18" s="550"/>
    </row>
    <row r="19" spans="1:12" ht="15.75" customHeight="1" x14ac:dyDescent="0.3">
      <c r="A19" s="576" t="s">
        <v>132</v>
      </c>
      <c r="B19" s="577">
        <v>1.56709677</v>
      </c>
      <c r="C19" s="577">
        <v>0.71416460999999998</v>
      </c>
      <c r="D19" s="577">
        <v>0.54356877999999997</v>
      </c>
      <c r="E19" s="577">
        <v>0.76142370000000004</v>
      </c>
      <c r="F19" s="577">
        <v>10.971187799999999</v>
      </c>
      <c r="G19" s="577">
        <v>3.0859605999999999</v>
      </c>
      <c r="H19" s="578">
        <v>3.5862538599999998</v>
      </c>
      <c r="I19" s="578">
        <v>14.057148400000001</v>
      </c>
      <c r="J19" s="578">
        <v>17.643402259999998</v>
      </c>
      <c r="L19" s="550"/>
    </row>
    <row r="20" spans="1:12" ht="15.75" customHeight="1" x14ac:dyDescent="0.3">
      <c r="A20" s="703" t="s">
        <v>567</v>
      </c>
      <c r="B20" s="556">
        <v>21.14267705</v>
      </c>
      <c r="C20" s="556">
        <v>20.859918700000001</v>
      </c>
      <c r="D20" s="556">
        <v>14.61806226</v>
      </c>
      <c r="E20" s="556">
        <v>35.944273369999998</v>
      </c>
      <c r="F20" s="556">
        <v>73.548540770000002</v>
      </c>
      <c r="G20" s="556">
        <v>44.886603270000002</v>
      </c>
      <c r="H20" s="370">
        <v>92.564931380000004</v>
      </c>
      <c r="I20" s="370">
        <v>118.43514404</v>
      </c>
      <c r="J20" s="370">
        <v>211.00007542</v>
      </c>
      <c r="L20" s="550"/>
    </row>
    <row r="21" spans="1:12" ht="15.75" customHeight="1" x14ac:dyDescent="0.3">
      <c r="A21" s="576" t="s">
        <v>133</v>
      </c>
      <c r="B21" s="577">
        <v>45.871676290000003</v>
      </c>
      <c r="C21" s="577">
        <v>47.994639159999998</v>
      </c>
      <c r="D21" s="577">
        <v>42.252312660000001</v>
      </c>
      <c r="E21" s="577">
        <v>43.67378764</v>
      </c>
      <c r="F21" s="577">
        <v>35.41881403</v>
      </c>
      <c r="G21" s="577">
        <v>92.494678140000005</v>
      </c>
      <c r="H21" s="578">
        <v>179.79241575</v>
      </c>
      <c r="I21" s="578">
        <v>127.91349217</v>
      </c>
      <c r="J21" s="578">
        <v>307.70590792000002</v>
      </c>
      <c r="L21" s="550"/>
    </row>
    <row r="22" spans="1:12" ht="15.75" customHeight="1" x14ac:dyDescent="0.3">
      <c r="A22" s="555" t="s">
        <v>134</v>
      </c>
      <c r="B22" s="556">
        <v>54.237300869999999</v>
      </c>
      <c r="C22" s="556">
        <v>50.98966326</v>
      </c>
      <c r="D22" s="556">
        <v>29.06233911</v>
      </c>
      <c r="E22" s="556">
        <v>50.522649270000002</v>
      </c>
      <c r="F22" s="556">
        <v>69.576599060000007</v>
      </c>
      <c r="G22" s="556">
        <v>163.97647986000001</v>
      </c>
      <c r="H22" s="370">
        <v>184.81195251</v>
      </c>
      <c r="I22" s="370">
        <v>233.55307891999999</v>
      </c>
      <c r="J22" s="370">
        <v>418.36503142999999</v>
      </c>
      <c r="L22" s="550"/>
    </row>
    <row r="23" spans="1:12" ht="15.75" customHeight="1" x14ac:dyDescent="0.3">
      <c r="A23" s="579" t="s">
        <v>135</v>
      </c>
      <c r="B23" s="580">
        <v>24.065833439999999</v>
      </c>
      <c r="C23" s="580">
        <v>12.333776090000001</v>
      </c>
      <c r="D23" s="580">
        <v>8.4262910099999999</v>
      </c>
      <c r="E23" s="580">
        <v>11.95413327</v>
      </c>
      <c r="F23" s="580">
        <v>31.199048130000001</v>
      </c>
      <c r="G23" s="580">
        <v>29.074992730000002</v>
      </c>
      <c r="H23" s="581">
        <v>56.780033809999999</v>
      </c>
      <c r="I23" s="581">
        <v>60.274040859999999</v>
      </c>
      <c r="J23" s="581">
        <v>117.05407467000001</v>
      </c>
      <c r="L23" s="550"/>
    </row>
    <row r="24" spans="1:12" ht="15.75" customHeight="1" x14ac:dyDescent="0.3">
      <c r="A24" s="563" t="s">
        <v>136</v>
      </c>
      <c r="B24" s="564">
        <v>95.068305929999994</v>
      </c>
      <c r="C24" s="564">
        <v>76.682312080000003</v>
      </c>
      <c r="D24" s="564">
        <v>54.581035100000001</v>
      </c>
      <c r="E24" s="564">
        <v>84.122088509999998</v>
      </c>
      <c r="F24" s="564">
        <v>163.08081297999999</v>
      </c>
      <c r="G24" s="564">
        <v>231.99278236000001</v>
      </c>
      <c r="H24" s="354">
        <v>310.45374162000002</v>
      </c>
      <c r="I24" s="354">
        <v>395.07359534</v>
      </c>
      <c r="J24" s="354">
        <v>705.52733695999996</v>
      </c>
      <c r="L24" s="550"/>
    </row>
    <row r="25" spans="1:12" ht="15.75" customHeight="1" x14ac:dyDescent="0.3">
      <c r="A25" s="582" t="s">
        <v>137</v>
      </c>
      <c r="B25" s="583">
        <v>58.549495239999999</v>
      </c>
      <c r="C25" s="583">
        <v>49.064036950000002</v>
      </c>
      <c r="D25" s="583">
        <v>38.789009180000001</v>
      </c>
      <c r="E25" s="583">
        <v>58.77146518</v>
      </c>
      <c r="F25" s="583">
        <v>65.357624229999999</v>
      </c>
      <c r="G25" s="583">
        <v>77.684741200000005</v>
      </c>
      <c r="H25" s="584">
        <v>205.17400655</v>
      </c>
      <c r="I25" s="584">
        <v>143.04236542999999</v>
      </c>
      <c r="J25" s="584">
        <v>348.21637198000002</v>
      </c>
      <c r="L25" s="550"/>
    </row>
    <row r="26" spans="1:12" ht="15.75" customHeight="1" x14ac:dyDescent="0.3">
      <c r="A26" s="563" t="s">
        <v>138</v>
      </c>
      <c r="B26" s="564">
        <v>205.52261605000001</v>
      </c>
      <c r="C26" s="564">
        <v>145.85211430999999</v>
      </c>
      <c r="D26" s="564">
        <v>90.987344590000006</v>
      </c>
      <c r="E26" s="564">
        <v>187.09577302</v>
      </c>
      <c r="F26" s="564">
        <v>278.85497573999999</v>
      </c>
      <c r="G26" s="564">
        <v>414.39428465999998</v>
      </c>
      <c r="H26" s="354">
        <v>629.45784796999999</v>
      </c>
      <c r="I26" s="354">
        <v>693.24926040000003</v>
      </c>
      <c r="J26" s="354">
        <v>1322.70710837</v>
      </c>
      <c r="L26" s="550"/>
    </row>
    <row r="27" spans="1:12" ht="15.75" customHeight="1" x14ac:dyDescent="0.3">
      <c r="A27" s="576" t="s">
        <v>139</v>
      </c>
      <c r="B27" s="577">
        <v>156.4841246</v>
      </c>
      <c r="C27" s="577">
        <v>114.15699289</v>
      </c>
      <c r="D27" s="577">
        <v>71.633436599999996</v>
      </c>
      <c r="E27" s="577">
        <v>139.84544448</v>
      </c>
      <c r="F27" s="577">
        <v>211.56701393</v>
      </c>
      <c r="G27" s="577">
        <v>292.14756052000001</v>
      </c>
      <c r="H27" s="578">
        <v>482.11999857000001</v>
      </c>
      <c r="I27" s="578">
        <v>503.71457444999999</v>
      </c>
      <c r="J27" s="578">
        <v>985.83457301999999</v>
      </c>
      <c r="L27" s="550"/>
    </row>
    <row r="28" spans="1:12" ht="15.75" customHeight="1" x14ac:dyDescent="0.3">
      <c r="A28" s="555" t="s">
        <v>140</v>
      </c>
      <c r="B28" s="556">
        <v>25.061432740000001</v>
      </c>
      <c r="C28" s="556">
        <v>18.086333150000002</v>
      </c>
      <c r="D28" s="556">
        <v>13.496723100000001</v>
      </c>
      <c r="E28" s="556">
        <v>37.218074569999999</v>
      </c>
      <c r="F28" s="556">
        <v>56.769622890000001</v>
      </c>
      <c r="G28" s="556">
        <v>81.868992239999997</v>
      </c>
      <c r="H28" s="370">
        <v>93.862563559999998</v>
      </c>
      <c r="I28" s="370">
        <v>138.63861513000001</v>
      </c>
      <c r="J28" s="370">
        <v>232.50117868999999</v>
      </c>
      <c r="L28" s="550"/>
    </row>
    <row r="29" spans="1:12" ht="15.75" customHeight="1" x14ac:dyDescent="0.3">
      <c r="A29" s="576" t="s">
        <v>141</v>
      </c>
      <c r="B29" s="577">
        <v>23.977058710000001</v>
      </c>
      <c r="C29" s="577">
        <v>13.60878827</v>
      </c>
      <c r="D29" s="577">
        <v>5.8571848900000001</v>
      </c>
      <c r="E29" s="577">
        <v>10.032253969999999</v>
      </c>
      <c r="F29" s="577">
        <v>10.51833892</v>
      </c>
      <c r="G29" s="577">
        <v>40.377731900000001</v>
      </c>
      <c r="H29" s="578">
        <v>53.475285839999998</v>
      </c>
      <c r="I29" s="578">
        <v>50.896070819999998</v>
      </c>
      <c r="J29" s="578">
        <v>104.37135666</v>
      </c>
      <c r="L29" s="550"/>
    </row>
    <row r="30" spans="1:12" ht="15.75" customHeight="1" x14ac:dyDescent="0.3">
      <c r="A30" s="563" t="s">
        <v>142</v>
      </c>
      <c r="B30" s="564">
        <v>95.595846449999996</v>
      </c>
      <c r="C30" s="564">
        <v>58.814361550000001</v>
      </c>
      <c r="D30" s="564">
        <v>33.763617359999998</v>
      </c>
      <c r="E30" s="564">
        <v>52.12337033</v>
      </c>
      <c r="F30" s="564">
        <v>105.13373516</v>
      </c>
      <c r="G30" s="564">
        <v>228.15148214000001</v>
      </c>
      <c r="H30" s="354">
        <v>240.29719569</v>
      </c>
      <c r="I30" s="354">
        <v>333.2852173</v>
      </c>
      <c r="J30" s="354">
        <v>573.58241298999997</v>
      </c>
      <c r="L30" s="550"/>
    </row>
    <row r="31" spans="1:12" ht="15.75" customHeight="1" x14ac:dyDescent="0.3">
      <c r="A31" s="576" t="s">
        <v>143</v>
      </c>
      <c r="B31" s="577">
        <v>17.969615659999999</v>
      </c>
      <c r="C31" s="577">
        <v>15.50930548</v>
      </c>
      <c r="D31" s="577">
        <v>9.9100500999999994</v>
      </c>
      <c r="E31" s="577">
        <v>13.73404255</v>
      </c>
      <c r="F31" s="577">
        <v>16.870488900000002</v>
      </c>
      <c r="G31" s="577">
        <v>30.456352819999999</v>
      </c>
      <c r="H31" s="578">
        <v>57.123013790000002</v>
      </c>
      <c r="I31" s="578">
        <v>47.326841719999997</v>
      </c>
      <c r="J31" s="578">
        <v>104.44985551000001</v>
      </c>
      <c r="L31" s="550"/>
    </row>
    <row r="32" spans="1:12" ht="15.75" customHeight="1" x14ac:dyDescent="0.3">
      <c r="A32" s="555" t="s">
        <v>144</v>
      </c>
      <c r="B32" s="556">
        <v>57.097534260000003</v>
      </c>
      <c r="C32" s="556">
        <v>30.424868839999998</v>
      </c>
      <c r="D32" s="556">
        <v>18.674431980000001</v>
      </c>
      <c r="E32" s="556">
        <v>29.816599549999999</v>
      </c>
      <c r="F32" s="556">
        <v>39.105719450000002</v>
      </c>
      <c r="G32" s="556">
        <v>90.131063350000005</v>
      </c>
      <c r="H32" s="370">
        <v>136.01343463000001</v>
      </c>
      <c r="I32" s="370">
        <v>129.23678279999999</v>
      </c>
      <c r="J32" s="370">
        <v>265.25021743000002</v>
      </c>
      <c r="L32" s="550"/>
    </row>
    <row r="33" spans="1:12" ht="15.75" customHeight="1" x14ac:dyDescent="0.3">
      <c r="A33" s="579" t="s">
        <v>145</v>
      </c>
      <c r="B33" s="580">
        <v>20.528696530000001</v>
      </c>
      <c r="C33" s="580">
        <v>12.880187230000001</v>
      </c>
      <c r="D33" s="580">
        <v>5.1791352799999997</v>
      </c>
      <c r="E33" s="580">
        <v>8.5727282299999992</v>
      </c>
      <c r="F33" s="580">
        <v>49.15752681</v>
      </c>
      <c r="G33" s="580">
        <v>107.56406597</v>
      </c>
      <c r="H33" s="581">
        <v>47.160747270000002</v>
      </c>
      <c r="I33" s="581">
        <v>156.72159278000001</v>
      </c>
      <c r="J33" s="581">
        <v>203.88234005000001</v>
      </c>
      <c r="L33" s="550"/>
    </row>
    <row r="34" spans="1:12" ht="15.75" customHeight="1" x14ac:dyDescent="0.3">
      <c r="A34" s="568" t="s">
        <v>146</v>
      </c>
      <c r="B34" s="564">
        <v>742.27176918999999</v>
      </c>
      <c r="C34" s="564">
        <v>586.48802202000002</v>
      </c>
      <c r="D34" s="564">
        <v>382.92355837000002</v>
      </c>
      <c r="E34" s="564">
        <v>701.86713760999999</v>
      </c>
      <c r="F34" s="564">
        <v>1166.7477487199999</v>
      </c>
      <c r="G34" s="564">
        <v>1226.2136975799999</v>
      </c>
      <c r="H34" s="354">
        <v>2413.5504871899998</v>
      </c>
      <c r="I34" s="354">
        <v>2392.9614462999998</v>
      </c>
      <c r="J34" s="354">
        <v>4806.51193349</v>
      </c>
      <c r="L34" s="550"/>
    </row>
    <row r="35" spans="1:12" ht="15.75" customHeight="1" x14ac:dyDescent="0.3">
      <c r="A35" s="585" t="s">
        <v>147</v>
      </c>
      <c r="B35" s="586">
        <v>727.41330551999999</v>
      </c>
      <c r="C35" s="586">
        <v>576.13258134</v>
      </c>
      <c r="D35" s="586">
        <v>380.28086624000002</v>
      </c>
      <c r="E35" s="586">
        <v>651.01682343000004</v>
      </c>
      <c r="F35" s="586">
        <v>1156.1073211200001</v>
      </c>
      <c r="G35" s="586">
        <v>1271.9636774200001</v>
      </c>
      <c r="H35" s="587">
        <v>2334.8435765300001</v>
      </c>
      <c r="I35" s="587">
        <v>2428.0709985399999</v>
      </c>
      <c r="J35" s="587">
        <v>4762.91457507</v>
      </c>
      <c r="L35" s="550"/>
    </row>
    <row r="36" spans="1:12" ht="15.75" customHeight="1" x14ac:dyDescent="0.3">
      <c r="A36" s="565" t="s">
        <v>148</v>
      </c>
      <c r="B36" s="566">
        <v>-14.858463670000001</v>
      </c>
      <c r="C36" s="566">
        <v>-10.355440679999999</v>
      </c>
      <c r="D36" s="566">
        <v>-2.6426921299999999</v>
      </c>
      <c r="E36" s="566">
        <v>-50.850314179999998</v>
      </c>
      <c r="F36" s="566">
        <v>-10.640427600000001</v>
      </c>
      <c r="G36" s="566">
        <v>45.749979840000002</v>
      </c>
      <c r="H36" s="567">
        <v>-78.706910660000005</v>
      </c>
      <c r="I36" s="567">
        <v>35.109552239999999</v>
      </c>
      <c r="J36" s="567">
        <v>-43.597358419999999</v>
      </c>
      <c r="L36" s="550"/>
    </row>
    <row r="37" spans="1:12" ht="15.75" customHeight="1" x14ac:dyDescent="0.3">
      <c r="A37" s="576" t="s">
        <v>149</v>
      </c>
      <c r="B37" s="577">
        <v>36.518810690000002</v>
      </c>
      <c r="C37" s="577">
        <v>27.618275130000001</v>
      </c>
      <c r="D37" s="577">
        <v>15.79202592</v>
      </c>
      <c r="E37" s="577">
        <v>25.350623330000001</v>
      </c>
      <c r="F37" s="577">
        <v>97.723188750000006</v>
      </c>
      <c r="G37" s="577">
        <v>154.30804115999999</v>
      </c>
      <c r="H37" s="578">
        <v>105.27973507</v>
      </c>
      <c r="I37" s="578">
        <v>252.03122991000001</v>
      </c>
      <c r="J37" s="578">
        <v>357.31096497999999</v>
      </c>
      <c r="L37" s="550"/>
    </row>
    <row r="38" spans="1:12" ht="15.75" customHeight="1" x14ac:dyDescent="0.3">
      <c r="A38" s="555" t="s">
        <v>150</v>
      </c>
      <c r="B38" s="556">
        <v>46.133434309999998</v>
      </c>
      <c r="C38" s="556">
        <v>28.66931615</v>
      </c>
      <c r="D38" s="556">
        <v>27.166508189999998</v>
      </c>
      <c r="E38" s="556">
        <v>37.393527290000002</v>
      </c>
      <c r="F38" s="556">
        <v>89.008416749999995</v>
      </c>
      <c r="G38" s="556">
        <v>122.13378685000001</v>
      </c>
      <c r="H38" s="370">
        <v>139.36278594000001</v>
      </c>
      <c r="I38" s="370">
        <v>211.14220359999999</v>
      </c>
      <c r="J38" s="370">
        <v>350.50498954</v>
      </c>
      <c r="L38" s="550"/>
    </row>
    <row r="39" spans="1:12" ht="15.75" customHeight="1" x14ac:dyDescent="0.3">
      <c r="A39" s="579" t="s">
        <v>151</v>
      </c>
      <c r="B39" s="580">
        <v>9.6146236199999997</v>
      </c>
      <c r="C39" s="580">
        <v>1.05104102</v>
      </c>
      <c r="D39" s="580">
        <v>11.37448227</v>
      </c>
      <c r="E39" s="580">
        <v>12.04290396</v>
      </c>
      <c r="F39" s="580">
        <v>-8.714772</v>
      </c>
      <c r="G39" s="580">
        <v>-32.174254310000002</v>
      </c>
      <c r="H39" s="581">
        <v>34.083050870000001</v>
      </c>
      <c r="I39" s="581">
        <v>-40.889026309999998</v>
      </c>
      <c r="J39" s="581">
        <v>-6.8059754400000001</v>
      </c>
      <c r="L39" s="550"/>
    </row>
    <row r="40" spans="1:12" ht="15.75" customHeight="1" x14ac:dyDescent="0.3">
      <c r="A40" s="568" t="s">
        <v>152</v>
      </c>
      <c r="B40" s="564">
        <v>778.79057988</v>
      </c>
      <c r="C40" s="564">
        <v>614.10629715000005</v>
      </c>
      <c r="D40" s="564">
        <v>398.71558428999998</v>
      </c>
      <c r="E40" s="564">
        <v>727.21776093999995</v>
      </c>
      <c r="F40" s="564">
        <v>1264.4709374700001</v>
      </c>
      <c r="G40" s="564">
        <v>1380.52173874</v>
      </c>
      <c r="H40" s="354">
        <v>2518.83022226</v>
      </c>
      <c r="I40" s="354">
        <v>2644.9926762099999</v>
      </c>
      <c r="J40" s="354">
        <v>5163.8228984699999</v>
      </c>
      <c r="L40" s="550"/>
    </row>
    <row r="41" spans="1:12" ht="15.75" customHeight="1" x14ac:dyDescent="0.3">
      <c r="A41" s="585" t="s">
        <v>153</v>
      </c>
      <c r="B41" s="586">
        <v>773.54673982999998</v>
      </c>
      <c r="C41" s="586">
        <v>604.80189748999999</v>
      </c>
      <c r="D41" s="586">
        <v>407.44737443000002</v>
      </c>
      <c r="E41" s="586">
        <v>688.41035072</v>
      </c>
      <c r="F41" s="586">
        <v>1245.11573787</v>
      </c>
      <c r="G41" s="586">
        <v>1394.09746427</v>
      </c>
      <c r="H41" s="587">
        <v>2474.2063624699999</v>
      </c>
      <c r="I41" s="587">
        <v>2639.2132021399998</v>
      </c>
      <c r="J41" s="587">
        <v>5113.4195646099997</v>
      </c>
      <c r="L41" s="550"/>
    </row>
    <row r="42" spans="1:12" ht="15.75" customHeight="1" x14ac:dyDescent="0.3">
      <c r="A42" s="560" t="s">
        <v>154</v>
      </c>
      <c r="B42" s="561">
        <v>-5.2438400500000002</v>
      </c>
      <c r="C42" s="561">
        <v>-9.3043996599999996</v>
      </c>
      <c r="D42" s="561">
        <v>8.7317901399999993</v>
      </c>
      <c r="E42" s="561">
        <v>-38.807410220000001</v>
      </c>
      <c r="F42" s="561">
        <v>-19.355199599999999</v>
      </c>
      <c r="G42" s="561">
        <v>13.57572553</v>
      </c>
      <c r="H42" s="562">
        <v>-44.623859789999997</v>
      </c>
      <c r="I42" s="562">
        <v>-5.77947407</v>
      </c>
      <c r="J42" s="562">
        <v>-50.403333859999996</v>
      </c>
      <c r="L42" s="550"/>
    </row>
    <row r="43" spans="1:12" s="7" customFormat="1" ht="15.75" customHeight="1" x14ac:dyDescent="0.3">
      <c r="A43" s="588" t="s">
        <v>273</v>
      </c>
      <c r="B43" s="583">
        <v>367.36816100999999</v>
      </c>
      <c r="C43" s="583">
        <v>285.30581891999998</v>
      </c>
      <c r="D43" s="583">
        <v>191.31852749999999</v>
      </c>
      <c r="E43" s="583">
        <v>297.64469119</v>
      </c>
      <c r="F43" s="583">
        <v>852.15670310999997</v>
      </c>
      <c r="G43" s="583">
        <v>1678.1420181599999</v>
      </c>
      <c r="H43" s="584">
        <v>1141.6371986199999</v>
      </c>
      <c r="I43" s="584">
        <v>2530.29872127</v>
      </c>
      <c r="J43" s="584">
        <v>3671.9359198900002</v>
      </c>
      <c r="L43" s="551"/>
    </row>
    <row r="44" spans="1:12" ht="15.75" customHeight="1" x14ac:dyDescent="0.3">
      <c r="A44" s="569" t="s">
        <v>155</v>
      </c>
      <c r="B44" s="556"/>
      <c r="C44" s="556"/>
      <c r="D44" s="556"/>
      <c r="E44" s="556"/>
      <c r="F44" s="556"/>
      <c r="G44" s="556"/>
      <c r="H44" s="570"/>
      <c r="I44" s="570"/>
      <c r="J44" s="570"/>
    </row>
    <row r="45" spans="1:12" ht="15.75" customHeight="1" x14ac:dyDescent="0.3">
      <c r="A45" s="576" t="s">
        <v>156</v>
      </c>
      <c r="B45" s="590">
        <v>0.15046799399999999</v>
      </c>
      <c r="C45" s="590">
        <v>0.14823044899999999</v>
      </c>
      <c r="D45" s="590">
        <v>0.157513184</v>
      </c>
      <c r="E45" s="590">
        <v>0.140462528</v>
      </c>
      <c r="F45" s="590">
        <v>0.15517118099999999</v>
      </c>
      <c r="G45" s="590">
        <v>0.22225528999999999</v>
      </c>
      <c r="H45" s="591">
        <v>0.148220037</v>
      </c>
      <c r="I45" s="591">
        <v>0.188598566</v>
      </c>
      <c r="J45" s="591">
        <v>0.16841045499999999</v>
      </c>
    </row>
    <row r="46" spans="1:12" ht="15.75" customHeight="1" x14ac:dyDescent="0.3">
      <c r="A46" s="555" t="s">
        <v>157</v>
      </c>
      <c r="B46" s="572">
        <v>9.2668371999999999E-2</v>
      </c>
      <c r="C46" s="572">
        <v>9.4843047999999999E-2</v>
      </c>
      <c r="D46" s="572">
        <v>0.11193962</v>
      </c>
      <c r="E46" s="572">
        <v>9.8133423999999997E-2</v>
      </c>
      <c r="F46" s="572">
        <v>6.2187694000000002E-2</v>
      </c>
      <c r="G46" s="572">
        <v>7.442406E-2</v>
      </c>
      <c r="H46" s="573">
        <v>9.7956296999999998E-2</v>
      </c>
      <c r="I46" s="573">
        <v>6.8284961000000005E-2</v>
      </c>
      <c r="J46" s="573">
        <v>8.3119781000000004E-2</v>
      </c>
    </row>
    <row r="47" spans="1:12" ht="15.75" customHeight="1" x14ac:dyDescent="0.3">
      <c r="A47" s="576" t="s">
        <v>158</v>
      </c>
      <c r="B47" s="590">
        <v>0.58144667500000002</v>
      </c>
      <c r="C47" s="590">
        <v>0.551509319</v>
      </c>
      <c r="D47" s="590">
        <v>0.55211833799999999</v>
      </c>
      <c r="E47" s="590">
        <v>0.49699105900000001</v>
      </c>
      <c r="F47" s="590">
        <v>0.81082599499999997</v>
      </c>
      <c r="G47" s="590">
        <v>1.607704936</v>
      </c>
      <c r="H47" s="591">
        <v>0.54505224100000005</v>
      </c>
      <c r="I47" s="591">
        <v>1.2079033299999999</v>
      </c>
      <c r="J47" s="591">
        <v>0.87649672499999998</v>
      </c>
    </row>
    <row r="48" spans="1:12" ht="15.75" customHeight="1" x14ac:dyDescent="0.3">
      <c r="A48" s="768" t="s">
        <v>707</v>
      </c>
      <c r="B48" s="574">
        <v>3.8642548369999998</v>
      </c>
      <c r="C48" s="574">
        <v>3.7206209769999998</v>
      </c>
      <c r="D48" s="574">
        <v>3.5052198470000002</v>
      </c>
      <c r="E48" s="574">
        <v>3.5382465710000002</v>
      </c>
      <c r="F48" s="574">
        <v>5.2253645759999996</v>
      </c>
      <c r="G48" s="574">
        <v>7.2335958089999997</v>
      </c>
      <c r="H48" s="575">
        <v>3.677318214</v>
      </c>
      <c r="I48" s="575">
        <v>6.4046262550000002</v>
      </c>
      <c r="J48" s="575">
        <v>5.2045267810000002</v>
      </c>
    </row>
    <row r="49" spans="1:10" ht="15.75" customHeight="1" x14ac:dyDescent="0.3">
      <c r="A49" s="769" t="s">
        <v>738</v>
      </c>
      <c r="B49" s="593">
        <v>0.35814860999999998</v>
      </c>
      <c r="C49" s="593">
        <v>0.36559354100000002</v>
      </c>
      <c r="D49" s="593">
        <v>0.38915013500000001</v>
      </c>
      <c r="E49" s="593">
        <v>0.33118296400000002</v>
      </c>
      <c r="F49" s="593">
        <v>0.28397997800000002</v>
      </c>
      <c r="G49" s="593">
        <v>0.40236314000000001</v>
      </c>
      <c r="H49" s="594">
        <v>0.35727972499999999</v>
      </c>
      <c r="I49" s="594">
        <v>0.34052234399999998</v>
      </c>
      <c r="J49" s="594">
        <v>0.34910397300000001</v>
      </c>
    </row>
    <row r="50" spans="1:10" ht="15.75" customHeight="1" x14ac:dyDescent="0.3">
      <c r="A50" s="768" t="s">
        <v>739</v>
      </c>
      <c r="B50" s="349">
        <v>0.907331628</v>
      </c>
      <c r="C50" s="349">
        <v>0.90515695200000001</v>
      </c>
      <c r="D50" s="349">
        <v>0.88806037999999998</v>
      </c>
      <c r="E50" s="349">
        <v>0.90186657599999998</v>
      </c>
      <c r="F50" s="349">
        <v>0.93781230599999998</v>
      </c>
      <c r="G50" s="349">
        <v>0.92557593999999999</v>
      </c>
      <c r="H50" s="350">
        <v>0.90204370300000003</v>
      </c>
      <c r="I50" s="350">
        <v>0.93171503899999997</v>
      </c>
      <c r="J50" s="350">
        <v>0.91688021900000005</v>
      </c>
    </row>
    <row r="51" spans="1:10" ht="15.75" customHeight="1" x14ac:dyDescent="0.3">
      <c r="A51" s="579" t="s">
        <v>740</v>
      </c>
      <c r="B51" s="596">
        <v>0.27015244900000002</v>
      </c>
      <c r="C51" s="596">
        <v>0.23388674400000001</v>
      </c>
      <c r="D51" s="596">
        <v>0.21528945099999999</v>
      </c>
      <c r="E51" s="596">
        <v>0.237669988</v>
      </c>
      <c r="F51" s="596">
        <v>0.20490888099999999</v>
      </c>
      <c r="G51" s="596">
        <v>0.29499573299999998</v>
      </c>
      <c r="H51" s="597">
        <v>0.242831298</v>
      </c>
      <c r="I51" s="597">
        <v>0.24979831799999999</v>
      </c>
      <c r="J51" s="597">
        <v>0.246315007</v>
      </c>
    </row>
    <row r="52" spans="1:10" ht="12.75" customHeight="1" x14ac:dyDescent="0.3">
      <c r="A52" s="217" t="s">
        <v>496</v>
      </c>
      <c r="B52" s="12"/>
      <c r="C52" s="12"/>
      <c r="D52" s="12"/>
      <c r="E52" s="12"/>
      <c r="F52" s="12"/>
      <c r="G52" s="12"/>
      <c r="H52" s="192"/>
      <c r="I52" s="192"/>
      <c r="J52" s="192"/>
    </row>
    <row r="53" spans="1:10" ht="13" x14ac:dyDescent="0.3">
      <c r="A53" s="240" t="s">
        <v>736</v>
      </c>
      <c r="B53" s="3"/>
      <c r="D53" s="163"/>
      <c r="G53" s="163"/>
      <c r="H53" s="192"/>
      <c r="I53" s="192"/>
      <c r="J53" s="192"/>
    </row>
    <row r="54" spans="1:10" s="423" customFormat="1" ht="13" x14ac:dyDescent="0.3">
      <c r="A54" s="445" t="s">
        <v>704</v>
      </c>
      <c r="B54" s="443"/>
      <c r="D54" s="446"/>
    </row>
    <row r="56" spans="1:10" ht="23.25" customHeight="1" x14ac:dyDescent="0.25">
      <c r="A56" s="27" t="s">
        <v>735</v>
      </c>
    </row>
    <row r="57" spans="1:10" ht="15" customHeight="1" thickBot="1" x14ac:dyDescent="0.3"/>
    <row r="58" spans="1:10" ht="15" customHeight="1" x14ac:dyDescent="0.25">
      <c r="A58" s="25"/>
      <c r="B58" s="486" t="s">
        <v>35</v>
      </c>
      <c r="C58" s="486" t="s">
        <v>552</v>
      </c>
      <c r="D58" s="486" t="s">
        <v>554</v>
      </c>
      <c r="E58" s="486" t="s">
        <v>98</v>
      </c>
      <c r="F58" s="486" t="s">
        <v>289</v>
      </c>
      <c r="G58" s="487">
        <v>300000</v>
      </c>
      <c r="H58" s="488" t="s">
        <v>305</v>
      </c>
      <c r="I58" s="488" t="s">
        <v>305</v>
      </c>
      <c r="J58" s="488" t="s">
        <v>62</v>
      </c>
    </row>
    <row r="59" spans="1:10" ht="16" customHeight="1" x14ac:dyDescent="0.25">
      <c r="A59" s="348" t="s">
        <v>66</v>
      </c>
      <c r="B59" s="489" t="s">
        <v>551</v>
      </c>
      <c r="C59" s="489" t="s">
        <v>36</v>
      </c>
      <c r="D59" s="489" t="s">
        <v>36</v>
      </c>
      <c r="E59" s="489" t="s">
        <v>36</v>
      </c>
      <c r="F59" s="489" t="s">
        <v>36</v>
      </c>
      <c r="G59" s="489" t="s">
        <v>37</v>
      </c>
      <c r="H59" s="490" t="s">
        <v>303</v>
      </c>
      <c r="I59" s="490" t="s">
        <v>304</v>
      </c>
      <c r="J59" s="490" t="s">
        <v>112</v>
      </c>
    </row>
    <row r="60" spans="1:10" ht="16" customHeight="1" thickBot="1" x14ac:dyDescent="0.3">
      <c r="A60" s="294" t="s">
        <v>82</v>
      </c>
      <c r="B60" s="491" t="s">
        <v>37</v>
      </c>
      <c r="C60" s="491" t="s">
        <v>553</v>
      </c>
      <c r="D60" s="491" t="s">
        <v>100</v>
      </c>
      <c r="E60" s="491" t="s">
        <v>101</v>
      </c>
      <c r="F60" s="491" t="s">
        <v>290</v>
      </c>
      <c r="G60" s="491" t="s">
        <v>102</v>
      </c>
      <c r="H60" s="492" t="s">
        <v>101</v>
      </c>
      <c r="I60" s="492" t="s">
        <v>102</v>
      </c>
      <c r="J60" s="492" t="s">
        <v>287</v>
      </c>
    </row>
    <row r="61" spans="1:10" ht="16" customHeight="1" x14ac:dyDescent="0.3">
      <c r="A61" s="197" t="s">
        <v>160</v>
      </c>
      <c r="B61" s="170"/>
      <c r="C61" s="170"/>
      <c r="D61" s="170"/>
      <c r="E61" s="170"/>
      <c r="F61" s="170"/>
      <c r="G61" s="170"/>
      <c r="H61" s="170"/>
      <c r="I61" s="170"/>
      <c r="J61" s="170"/>
    </row>
    <row r="62" spans="1:10" s="323" customFormat="1" ht="16.5" customHeight="1" x14ac:dyDescent="0.3">
      <c r="A62" s="448" t="s">
        <v>225</v>
      </c>
      <c r="B62" s="426">
        <f t="shared" ref="B62" si="0">B7/B$7</f>
        <v>1</v>
      </c>
      <c r="C62" s="426">
        <f t="shared" ref="C62:G67" si="1">C7/C$7</f>
        <v>1</v>
      </c>
      <c r="D62" s="426">
        <f t="shared" si="1"/>
        <v>1</v>
      </c>
      <c r="E62" s="426">
        <f t="shared" si="1"/>
        <v>1</v>
      </c>
      <c r="F62" s="426">
        <f t="shared" si="1"/>
        <v>1</v>
      </c>
      <c r="G62" s="426">
        <f t="shared" si="1"/>
        <v>1</v>
      </c>
      <c r="H62" s="449">
        <f t="shared" ref="H62:J67" si="2">H7/H$7</f>
        <v>1</v>
      </c>
      <c r="I62" s="449">
        <f t="shared" si="2"/>
        <v>1</v>
      </c>
      <c r="J62" s="449">
        <f t="shared" si="2"/>
        <v>1</v>
      </c>
    </row>
    <row r="63" spans="1:10" s="323" customFormat="1" ht="16.5" customHeight="1" x14ac:dyDescent="0.3">
      <c r="A63" s="450" t="s">
        <v>122</v>
      </c>
      <c r="B63" s="427">
        <f t="shared" ref="B63" si="3">B8/B$7</f>
        <v>0.25939399551075742</v>
      </c>
      <c r="C63" s="427">
        <f t="shared" si="1"/>
        <v>0.28150862462538456</v>
      </c>
      <c r="D63" s="427">
        <f t="shared" si="1"/>
        <v>0.27120220939655154</v>
      </c>
      <c r="E63" s="427">
        <f t="shared" si="1"/>
        <v>0.37079872207349274</v>
      </c>
      <c r="F63" s="427">
        <f t="shared" si="1"/>
        <v>0.41960418875759009</v>
      </c>
      <c r="G63" s="427">
        <f t="shared" si="1"/>
        <v>0.20696337952262922</v>
      </c>
      <c r="H63" s="442">
        <f t="shared" si="2"/>
        <v>0.29893213747194602</v>
      </c>
      <c r="I63" s="442">
        <f t="shared" si="2"/>
        <v>0.31804232531507204</v>
      </c>
      <c r="J63" s="442">
        <f t="shared" si="2"/>
        <v>0.30825579961214084</v>
      </c>
    </row>
    <row r="64" spans="1:10" s="323" customFormat="1" ht="16.5" customHeight="1" x14ac:dyDescent="0.3">
      <c r="A64" s="452" t="s">
        <v>123</v>
      </c>
      <c r="B64" s="428">
        <f t="shared" ref="B64" si="4">B9/B$7</f>
        <v>0.35814861026871375</v>
      </c>
      <c r="C64" s="428">
        <f t="shared" si="1"/>
        <v>0.36559354126904725</v>
      </c>
      <c r="D64" s="428">
        <f t="shared" si="1"/>
        <v>0.38915013502097767</v>
      </c>
      <c r="E64" s="428">
        <f t="shared" si="1"/>
        <v>0.33118296375282069</v>
      </c>
      <c r="F64" s="428">
        <f t="shared" si="1"/>
        <v>0.28397997823964677</v>
      </c>
      <c r="G64" s="428">
        <f t="shared" si="1"/>
        <v>0.4023631398701093</v>
      </c>
      <c r="H64" s="453">
        <f t="shared" si="2"/>
        <v>0.35727972547360448</v>
      </c>
      <c r="I64" s="453">
        <f t="shared" si="2"/>
        <v>0.34052234439534235</v>
      </c>
      <c r="J64" s="453">
        <f t="shared" si="2"/>
        <v>0.34910397331403537</v>
      </c>
    </row>
    <row r="65" spans="1:10" s="323" customFormat="1" ht="16.5" customHeight="1" x14ac:dyDescent="0.3">
      <c r="A65" s="450" t="s">
        <v>124</v>
      </c>
      <c r="B65" s="427">
        <f t="shared" ref="B65" si="5">B10/B$7</f>
        <v>1.8739501517902667E-2</v>
      </c>
      <c r="C65" s="427">
        <f t="shared" si="1"/>
        <v>1.722894695408345E-2</v>
      </c>
      <c r="D65" s="427">
        <f t="shared" si="1"/>
        <v>1.615693047781501E-2</v>
      </c>
      <c r="E65" s="427">
        <f t="shared" si="1"/>
        <v>1.3181406458776853E-2</v>
      </c>
      <c r="F65" s="427">
        <f t="shared" si="1"/>
        <v>2.1541156378384916E-2</v>
      </c>
      <c r="G65" s="427">
        <f t="shared" si="1"/>
        <v>5.0414044168752989E-2</v>
      </c>
      <c r="H65" s="442">
        <f t="shared" si="2"/>
        <v>1.6340131285304392E-2</v>
      </c>
      <c r="I65" s="442">
        <f t="shared" si="2"/>
        <v>3.5331473944926549E-2</v>
      </c>
      <c r="J65" s="442">
        <f t="shared" si="2"/>
        <v>2.5605810094980651E-2</v>
      </c>
    </row>
    <row r="66" spans="1:10" s="323" customFormat="1" ht="16.5" customHeight="1" x14ac:dyDescent="0.3">
      <c r="A66" s="452" t="s">
        <v>125</v>
      </c>
      <c r="B66" s="428">
        <f t="shared" ref="B66" si="6">B11/B$7</f>
        <v>0.29647911867034266</v>
      </c>
      <c r="C66" s="428">
        <f t="shared" si="1"/>
        <v>0.28515303138366643</v>
      </c>
      <c r="D66" s="428">
        <f t="shared" si="1"/>
        <v>0.27297386431836868</v>
      </c>
      <c r="E66" s="428">
        <f t="shared" si="1"/>
        <v>0.22019688805005835</v>
      </c>
      <c r="F66" s="428">
        <f t="shared" si="1"/>
        <v>0.22907053842478048</v>
      </c>
      <c r="G66" s="428">
        <f t="shared" si="1"/>
        <v>0.31628997245389007</v>
      </c>
      <c r="H66" s="453">
        <f t="shared" si="2"/>
        <v>0.26782554848099366</v>
      </c>
      <c r="I66" s="453">
        <f t="shared" si="2"/>
        <v>0.27072843222356757</v>
      </c>
      <c r="J66" s="453">
        <f t="shared" si="2"/>
        <v>0.26924183530507939</v>
      </c>
    </row>
    <row r="67" spans="1:10" s="323" customFormat="1" ht="16.5" customHeight="1" x14ac:dyDescent="0.3">
      <c r="A67" s="454" t="s">
        <v>126</v>
      </c>
      <c r="B67" s="429">
        <f t="shared" ref="B67" si="7">B12/B$7</f>
        <v>6.723877403228351E-2</v>
      </c>
      <c r="C67" s="429">
        <f t="shared" si="1"/>
        <v>5.0515855767818169E-2</v>
      </c>
      <c r="D67" s="429">
        <f t="shared" si="1"/>
        <v>5.0516860786287067E-2</v>
      </c>
      <c r="E67" s="429">
        <f t="shared" si="1"/>
        <v>6.4640019664851431E-2</v>
      </c>
      <c r="F67" s="429">
        <f t="shared" si="1"/>
        <v>4.5804138199597756E-2</v>
      </c>
      <c r="G67" s="429">
        <f t="shared" si="1"/>
        <v>2.3969463984618411E-2</v>
      </c>
      <c r="H67" s="455">
        <f t="shared" si="2"/>
        <v>5.9622457288151541E-2</v>
      </c>
      <c r="I67" s="455">
        <f t="shared" si="2"/>
        <v>3.5375424121091487E-2</v>
      </c>
      <c r="J67" s="455">
        <f t="shared" si="2"/>
        <v>4.7792581673763795E-2</v>
      </c>
    </row>
    <row r="68" spans="1:10" s="323" customFormat="1" ht="16.5" customHeight="1" x14ac:dyDescent="0.3">
      <c r="A68" s="456" t="s">
        <v>222</v>
      </c>
      <c r="B68" s="430">
        <f t="shared" ref="B68" si="8">B13/B$13</f>
        <v>1</v>
      </c>
      <c r="C68" s="430">
        <f t="shared" ref="C68:J68" si="9">C13/C$13</f>
        <v>1</v>
      </c>
      <c r="D68" s="430">
        <f t="shared" si="9"/>
        <v>1</v>
      </c>
      <c r="E68" s="430">
        <f t="shared" si="9"/>
        <v>1</v>
      </c>
      <c r="F68" s="430">
        <f t="shared" si="9"/>
        <v>1</v>
      </c>
      <c r="G68" s="430">
        <f t="shared" si="9"/>
        <v>1</v>
      </c>
      <c r="H68" s="457">
        <f t="shared" si="9"/>
        <v>1</v>
      </c>
      <c r="I68" s="457">
        <f t="shared" si="9"/>
        <v>1</v>
      </c>
      <c r="J68" s="457">
        <f t="shared" si="9"/>
        <v>1</v>
      </c>
    </row>
    <row r="69" spans="1:10" s="323" customFormat="1" ht="16.5" customHeight="1" x14ac:dyDescent="0.3">
      <c r="A69" s="450" t="s">
        <v>64</v>
      </c>
      <c r="B69" s="427">
        <f t="shared" ref="B69" si="10">B14/B$13</f>
        <v>0.67372078407988334</v>
      </c>
      <c r="C69" s="427">
        <f t="shared" ref="C69:J69" si="11">C14/C$13</f>
        <v>0.60836253766155035</v>
      </c>
      <c r="D69" s="427">
        <f t="shared" si="11"/>
        <v>0.55562491241720269</v>
      </c>
      <c r="E69" s="427">
        <f t="shared" si="11"/>
        <v>0.54748356014379684</v>
      </c>
      <c r="F69" s="427">
        <f t="shared" si="11"/>
        <v>0.64971699665151117</v>
      </c>
      <c r="G69" s="427">
        <f t="shared" si="11"/>
        <v>0.4712895757536526</v>
      </c>
      <c r="H69" s="442">
        <f t="shared" si="11"/>
        <v>0.60194585631203135</v>
      </c>
      <c r="I69" s="442">
        <f t="shared" si="11"/>
        <v>0.56080827883727458</v>
      </c>
      <c r="J69" s="442">
        <f t="shared" si="11"/>
        <v>0.58137589216624408</v>
      </c>
    </row>
    <row r="70" spans="1:10" s="323" customFormat="1" ht="16.5" customHeight="1" x14ac:dyDescent="0.3">
      <c r="A70" s="452" t="s">
        <v>128</v>
      </c>
      <c r="B70" s="428">
        <f t="shared" ref="B70" si="12">B15/B$13</f>
        <v>0.48143901222314789</v>
      </c>
      <c r="C70" s="428">
        <f t="shared" ref="C70:J70" si="13">C15/C$13</f>
        <v>0.40442092258982959</v>
      </c>
      <c r="D70" s="428">
        <f t="shared" si="13"/>
        <v>0.35381794887924367</v>
      </c>
      <c r="E70" s="428">
        <f t="shared" si="13"/>
        <v>0.34410220349426629</v>
      </c>
      <c r="F70" s="428">
        <f t="shared" si="13"/>
        <v>0.29365289001825223</v>
      </c>
      <c r="G70" s="428">
        <f t="shared" si="13"/>
        <v>0.38664084842555474</v>
      </c>
      <c r="H70" s="453">
        <f t="shared" si="13"/>
        <v>0.40203476606819794</v>
      </c>
      <c r="I70" s="453">
        <f t="shared" si="13"/>
        <v>0.3399879214419792</v>
      </c>
      <c r="J70" s="453">
        <f t="shared" si="13"/>
        <v>0.37100957091411446</v>
      </c>
    </row>
    <row r="71" spans="1:10" s="323" customFormat="1" ht="16.5" customHeight="1" x14ac:dyDescent="0.3">
      <c r="A71" s="598" t="s">
        <v>129</v>
      </c>
      <c r="B71" s="599">
        <f t="shared" ref="B71" si="14">B16/B$13</f>
        <v>0.1922817718567354</v>
      </c>
      <c r="C71" s="599">
        <f t="shared" ref="C71:G78" si="15">C16/C$13</f>
        <v>0.20394161507172076</v>
      </c>
      <c r="D71" s="599">
        <f t="shared" si="15"/>
        <v>0.20180696353795893</v>
      </c>
      <c r="E71" s="599">
        <f t="shared" si="15"/>
        <v>0.20338135664953055</v>
      </c>
      <c r="F71" s="599">
        <f t="shared" si="15"/>
        <v>0.35606410663325894</v>
      </c>
      <c r="G71" s="599">
        <f t="shared" si="15"/>
        <v>8.4648727328097903E-2</v>
      </c>
      <c r="H71" s="600">
        <f t="shared" ref="H71:J78" si="16">H16/H$13</f>
        <v>0.19991109024383347</v>
      </c>
      <c r="I71" s="600">
        <f t="shared" si="16"/>
        <v>0.22082035739529549</v>
      </c>
      <c r="J71" s="600">
        <f t="shared" si="16"/>
        <v>0.21036632125212962</v>
      </c>
    </row>
    <row r="72" spans="1:10" s="323" customFormat="1" ht="16.5" customHeight="1" x14ac:dyDescent="0.3">
      <c r="A72" s="601" t="s">
        <v>130</v>
      </c>
      <c r="B72" s="602">
        <f t="shared" ref="B72" si="17">B17/B$13</f>
        <v>0.12974331964593269</v>
      </c>
      <c r="C72" s="602">
        <f t="shared" si="15"/>
        <v>0.17645447776236345</v>
      </c>
      <c r="D72" s="602">
        <f t="shared" si="15"/>
        <v>0.21425395209030554</v>
      </c>
      <c r="E72" s="602">
        <f t="shared" si="15"/>
        <v>0.2752719406376159</v>
      </c>
      <c r="F72" s="602">
        <f t="shared" si="15"/>
        <v>0.22069415065092582</v>
      </c>
      <c r="G72" s="602">
        <f t="shared" si="15"/>
        <v>0.25514957487017875</v>
      </c>
      <c r="H72" s="603">
        <f t="shared" si="16"/>
        <v>0.19687244347610347</v>
      </c>
      <c r="I72" s="603">
        <f t="shared" si="16"/>
        <v>0.23786296682090802</v>
      </c>
      <c r="J72" s="603">
        <f t="shared" si="16"/>
        <v>0.21736887635519281</v>
      </c>
    </row>
    <row r="73" spans="1:10" s="323" customFormat="1" ht="16.5" customHeight="1" x14ac:dyDescent="0.3">
      <c r="A73" s="598" t="s">
        <v>131</v>
      </c>
      <c r="B73" s="599">
        <f t="shared" ref="B73" si="18">B18/B$13</f>
        <v>9.3799751620086233E-2</v>
      </c>
      <c r="C73" s="599">
        <f t="shared" si="15"/>
        <v>0.13475077879201253</v>
      </c>
      <c r="D73" s="599">
        <f t="shared" si="15"/>
        <v>0.1704996192569333</v>
      </c>
      <c r="E73" s="599">
        <f t="shared" si="15"/>
        <v>0.21398274657479302</v>
      </c>
      <c r="F73" s="599">
        <f t="shared" si="15"/>
        <v>0.14027373885456618</v>
      </c>
      <c r="G73" s="599">
        <f t="shared" si="15"/>
        <v>0.20919057564893331</v>
      </c>
      <c r="H73" s="600">
        <f t="shared" si="16"/>
        <v>0.15096694999095114</v>
      </c>
      <c r="I73" s="600">
        <f t="shared" si="16"/>
        <v>0.17461435513634155</v>
      </c>
      <c r="J73" s="600">
        <f t="shared" si="16"/>
        <v>0.16279132823199058</v>
      </c>
    </row>
    <row r="74" spans="1:10" s="323" customFormat="1" ht="16.5" customHeight="1" x14ac:dyDescent="0.3">
      <c r="A74" s="601" t="s">
        <v>132</v>
      </c>
      <c r="B74" s="602">
        <f t="shared" ref="B74" si="19">B19/B$13</f>
        <v>2.4802998833028116E-3</v>
      </c>
      <c r="C74" s="602">
        <f t="shared" si="15"/>
        <v>1.3805131593662172E-3</v>
      </c>
      <c r="D74" s="602">
        <f t="shared" si="15"/>
        <v>1.5686629792799709E-3</v>
      </c>
      <c r="E74" s="602">
        <f t="shared" si="15"/>
        <v>1.2713842438228519E-3</v>
      </c>
      <c r="F74" s="602">
        <f t="shared" si="15"/>
        <v>1.0439070921062674E-2</v>
      </c>
      <c r="G74" s="602">
        <f t="shared" si="15"/>
        <v>2.9564327893028676E-3</v>
      </c>
      <c r="H74" s="603">
        <f t="shared" si="16"/>
        <v>1.712186415543476E-3</v>
      </c>
      <c r="I74" s="603">
        <f t="shared" si="16"/>
        <v>6.7105422071744875E-3</v>
      </c>
      <c r="J74" s="603">
        <f t="shared" si="16"/>
        <v>4.2115071274845071E-3</v>
      </c>
    </row>
    <row r="75" spans="1:10" s="323" customFormat="1" ht="16.5" customHeight="1" x14ac:dyDescent="0.3">
      <c r="A75" s="703" t="s">
        <v>567</v>
      </c>
      <c r="B75" s="599">
        <f t="shared" ref="B75" si="20">B20/B$13</f>
        <v>3.3463268142543634E-2</v>
      </c>
      <c r="C75" s="599">
        <f t="shared" si="15"/>
        <v>4.0323185810984721E-2</v>
      </c>
      <c r="D75" s="599">
        <f t="shared" si="15"/>
        <v>4.2185669854092257E-2</v>
      </c>
      <c r="E75" s="599">
        <f t="shared" si="15"/>
        <v>6.0017809819000005E-2</v>
      </c>
      <c r="F75" s="599">
        <f t="shared" si="15"/>
        <v>6.9981340875296991E-2</v>
      </c>
      <c r="G75" s="599">
        <f t="shared" si="15"/>
        <v>4.3002566431942564E-2</v>
      </c>
      <c r="H75" s="600">
        <f t="shared" si="16"/>
        <v>4.4193307069608855E-2</v>
      </c>
      <c r="I75" s="600">
        <f t="shared" si="16"/>
        <v>5.6538069477392004E-2</v>
      </c>
      <c r="J75" s="600">
        <f t="shared" si="16"/>
        <v>5.0366040995717717E-2</v>
      </c>
    </row>
    <row r="76" spans="1:10" s="323" customFormat="1" ht="16.5" customHeight="1" x14ac:dyDescent="0.3">
      <c r="A76" s="601" t="s">
        <v>133</v>
      </c>
      <c r="B76" s="602">
        <f t="shared" ref="B76" si="21">B21/B$13</f>
        <v>7.2602736172439022E-2</v>
      </c>
      <c r="C76" s="602">
        <f t="shared" si="15"/>
        <v>9.2775853089966429E-2</v>
      </c>
      <c r="D76" s="602">
        <f t="shared" si="15"/>
        <v>0.12193422635255917</v>
      </c>
      <c r="E76" s="602">
        <f t="shared" si="15"/>
        <v>7.2924136027761169E-2</v>
      </c>
      <c r="F76" s="602">
        <f t="shared" si="15"/>
        <v>3.3700955478959141E-2</v>
      </c>
      <c r="G76" s="602">
        <f t="shared" si="15"/>
        <v>8.8612375442872218E-2</v>
      </c>
      <c r="H76" s="603">
        <f t="shared" si="16"/>
        <v>8.5838354974930559E-2</v>
      </c>
      <c r="I76" s="603">
        <f t="shared" si="16"/>
        <v>6.1062803326019398E-2</v>
      </c>
      <c r="J76" s="603">
        <f t="shared" si="16"/>
        <v>7.3449871248028306E-2</v>
      </c>
    </row>
    <row r="77" spans="1:10" s="323" customFormat="1" ht="16.5" customHeight="1" x14ac:dyDescent="0.3">
      <c r="A77" s="598" t="s">
        <v>134</v>
      </c>
      <c r="B77" s="599">
        <f t="shared" ref="B77" si="22">B22/B$13</f>
        <v>8.5843308207776137E-2</v>
      </c>
      <c r="C77" s="599">
        <f t="shared" si="15"/>
        <v>9.8565372935634735E-2</v>
      </c>
      <c r="D77" s="599">
        <f t="shared" si="15"/>
        <v>8.3869819479215527E-2</v>
      </c>
      <c r="E77" s="599">
        <f t="shared" si="15"/>
        <v>8.4359995936646184E-2</v>
      </c>
      <c r="F77" s="599">
        <f t="shared" si="15"/>
        <v>6.6202043504686225E-2</v>
      </c>
      <c r="G77" s="599">
        <f t="shared" si="15"/>
        <v>0.1570938532826911</v>
      </c>
      <c r="H77" s="600">
        <f t="shared" si="16"/>
        <v>8.8234834139066784E-2</v>
      </c>
      <c r="I77" s="600">
        <f t="shared" si="16"/>
        <v>0.11149258363867126</v>
      </c>
      <c r="J77" s="600">
        <f t="shared" si="16"/>
        <v>9.9864373423730168E-2</v>
      </c>
    </row>
    <row r="78" spans="1:10" s="323" customFormat="1" ht="16.5" customHeight="1" x14ac:dyDescent="0.3">
      <c r="A78" s="604" t="s">
        <v>135</v>
      </c>
      <c r="B78" s="605">
        <f t="shared" ref="B78" si="23">B23/B$13</f>
        <v>3.8089851893968803E-2</v>
      </c>
      <c r="C78" s="605">
        <f t="shared" si="15"/>
        <v>2.3841758550485176E-2</v>
      </c>
      <c r="D78" s="605">
        <f t="shared" si="15"/>
        <v>2.4317089660717151E-2</v>
      </c>
      <c r="E78" s="605">
        <f t="shared" si="15"/>
        <v>1.9960367254179958E-2</v>
      </c>
      <c r="F78" s="605">
        <f t="shared" si="15"/>
        <v>2.9685853713917635E-2</v>
      </c>
      <c r="G78" s="605">
        <f t="shared" si="15"/>
        <v>2.7854620650605361E-2</v>
      </c>
      <c r="H78" s="606">
        <f t="shared" si="16"/>
        <v>2.7108511097867813E-2</v>
      </c>
      <c r="I78" s="606">
        <f t="shared" si="16"/>
        <v>2.8773367377126758E-2</v>
      </c>
      <c r="J78" s="606">
        <f t="shared" si="16"/>
        <v>2.7940986806804728E-2</v>
      </c>
    </row>
    <row r="79" spans="1:10" s="323" customFormat="1" ht="16.5" customHeight="1" x14ac:dyDescent="0.3">
      <c r="A79" s="458" t="s">
        <v>161</v>
      </c>
      <c r="B79" s="431"/>
      <c r="C79" s="431"/>
      <c r="D79" s="431"/>
      <c r="E79" s="431"/>
      <c r="F79" s="431"/>
      <c r="G79" s="431"/>
      <c r="H79" s="459"/>
      <c r="I79" s="459"/>
      <c r="J79" s="459"/>
    </row>
    <row r="80" spans="1:10" s="323" customFormat="1" ht="16.5" customHeight="1" x14ac:dyDescent="0.3">
      <c r="A80" s="460" t="s">
        <v>223</v>
      </c>
      <c r="B80" s="432">
        <f t="shared" ref="B80" si="24">B26/B$26</f>
        <v>1</v>
      </c>
      <c r="C80" s="432">
        <f t="shared" ref="C80:G83" si="25">C26/C$26</f>
        <v>1</v>
      </c>
      <c r="D80" s="432">
        <f t="shared" si="25"/>
        <v>1</v>
      </c>
      <c r="E80" s="432">
        <f t="shared" si="25"/>
        <v>1</v>
      </c>
      <c r="F80" s="432">
        <f t="shared" si="25"/>
        <v>1</v>
      </c>
      <c r="G80" s="432">
        <f t="shared" si="25"/>
        <v>1</v>
      </c>
      <c r="H80" s="461">
        <f t="shared" ref="H80:J83" si="26">H26/H$26</f>
        <v>1</v>
      </c>
      <c r="I80" s="461">
        <f t="shared" si="26"/>
        <v>1</v>
      </c>
      <c r="J80" s="461">
        <f t="shared" si="26"/>
        <v>1</v>
      </c>
    </row>
    <row r="81" spans="1:10" s="323" customFormat="1" ht="16.5" customHeight="1" x14ac:dyDescent="0.3">
      <c r="A81" s="462" t="s">
        <v>139</v>
      </c>
      <c r="B81" s="433">
        <f t="shared" ref="B81" si="27">B27/B$26</f>
        <v>0.76139613054521549</v>
      </c>
      <c r="C81" s="433">
        <f t="shared" si="25"/>
        <v>0.78269001056348142</v>
      </c>
      <c r="D81" s="433">
        <f t="shared" si="25"/>
        <v>0.78729011075978683</v>
      </c>
      <c r="E81" s="433">
        <f t="shared" si="25"/>
        <v>0.74745378916204019</v>
      </c>
      <c r="F81" s="433">
        <f t="shared" si="25"/>
        <v>0.75869908137218167</v>
      </c>
      <c r="G81" s="433">
        <f t="shared" si="25"/>
        <v>0.7049990102052196</v>
      </c>
      <c r="H81" s="463">
        <f t="shared" si="26"/>
        <v>0.76592896589475501</v>
      </c>
      <c r="I81" s="463">
        <f t="shared" si="26"/>
        <v>0.72659951221492858</v>
      </c>
      <c r="J81" s="463">
        <f t="shared" si="26"/>
        <v>0.74531585018459967</v>
      </c>
    </row>
    <row r="82" spans="1:10" s="323" customFormat="1" ht="16.5" customHeight="1" x14ac:dyDescent="0.3">
      <c r="A82" s="450" t="s">
        <v>140</v>
      </c>
      <c r="B82" s="427">
        <f t="shared" ref="B82" si="28">B28/B$26</f>
        <v>0.12194002403075192</v>
      </c>
      <c r="C82" s="427">
        <f t="shared" si="25"/>
        <v>0.12400460038281362</v>
      </c>
      <c r="D82" s="427">
        <f t="shared" si="25"/>
        <v>0.1483362676514835</v>
      </c>
      <c r="E82" s="427">
        <f t="shared" si="25"/>
        <v>0.19892525613617948</v>
      </c>
      <c r="F82" s="427">
        <f t="shared" si="25"/>
        <v>0.20358117239740814</v>
      </c>
      <c r="G82" s="427">
        <f t="shared" si="25"/>
        <v>0.19756303421793434</v>
      </c>
      <c r="H82" s="442">
        <f t="shared" si="26"/>
        <v>0.14911651965688652</v>
      </c>
      <c r="I82" s="442">
        <f t="shared" si="26"/>
        <v>0.19998379089507645</v>
      </c>
      <c r="J82" s="442">
        <f t="shared" si="26"/>
        <v>0.17577676661654607</v>
      </c>
    </row>
    <row r="83" spans="1:10" s="323" customFormat="1" ht="16.5" customHeight="1" x14ac:dyDescent="0.3">
      <c r="A83" s="464" t="s">
        <v>141</v>
      </c>
      <c r="B83" s="434">
        <f t="shared" ref="B83" si="29">B29/B$26</f>
        <v>0.11666384542403259</v>
      </c>
      <c r="C83" s="434">
        <f t="shared" si="25"/>
        <v>9.3305389053704973E-2</v>
      </c>
      <c r="D83" s="434">
        <f t="shared" si="25"/>
        <v>6.4373621588729557E-2</v>
      </c>
      <c r="E83" s="434">
        <f t="shared" si="25"/>
        <v>5.3620954701780355E-2</v>
      </c>
      <c r="F83" s="434">
        <f t="shared" si="25"/>
        <v>3.7719746230410224E-2</v>
      </c>
      <c r="G83" s="434">
        <f t="shared" si="25"/>
        <v>9.7437955576846105E-2</v>
      </c>
      <c r="H83" s="465">
        <f t="shared" si="26"/>
        <v>8.4954514448358484E-2</v>
      </c>
      <c r="I83" s="465">
        <f t="shared" si="26"/>
        <v>7.341669688999497E-2</v>
      </c>
      <c r="J83" s="465">
        <f t="shared" si="26"/>
        <v>7.8907383198854236E-2</v>
      </c>
    </row>
    <row r="84" spans="1:10" s="323" customFormat="1" ht="16.5" customHeight="1" x14ac:dyDescent="0.3">
      <c r="A84" s="460" t="s">
        <v>224</v>
      </c>
      <c r="B84" s="432">
        <f t="shared" ref="B84" si="30">B30/B$30</f>
        <v>1</v>
      </c>
      <c r="C84" s="432">
        <f t="shared" ref="C84:G87" si="31">C30/C$30</f>
        <v>1</v>
      </c>
      <c r="D84" s="432">
        <f t="shared" si="31"/>
        <v>1</v>
      </c>
      <c r="E84" s="432">
        <f t="shared" si="31"/>
        <v>1</v>
      </c>
      <c r="F84" s="432">
        <f t="shared" si="31"/>
        <v>1</v>
      </c>
      <c r="G84" s="432">
        <f t="shared" si="31"/>
        <v>1</v>
      </c>
      <c r="H84" s="461">
        <f t="shared" ref="H84:J87" si="32">H30/H$30</f>
        <v>1</v>
      </c>
      <c r="I84" s="461">
        <f t="shared" si="32"/>
        <v>1</v>
      </c>
      <c r="J84" s="461">
        <f t="shared" si="32"/>
        <v>1</v>
      </c>
    </row>
    <row r="85" spans="1:10" s="323" customFormat="1" ht="16.5" customHeight="1" x14ac:dyDescent="0.3">
      <c r="A85" s="462" t="s">
        <v>143</v>
      </c>
      <c r="B85" s="433">
        <f t="shared" ref="B85" si="33">B31/B$30</f>
        <v>0.18797485798087202</v>
      </c>
      <c r="C85" s="433">
        <f t="shared" si="31"/>
        <v>0.26369929165710715</v>
      </c>
      <c r="D85" s="433">
        <f t="shared" si="31"/>
        <v>0.29351268835727617</v>
      </c>
      <c r="E85" s="433">
        <f t="shared" si="31"/>
        <v>0.26349106865208344</v>
      </c>
      <c r="F85" s="433">
        <f t="shared" si="31"/>
        <v>0.16046694121848987</v>
      </c>
      <c r="G85" s="433">
        <f t="shared" si="31"/>
        <v>0.13349180349094181</v>
      </c>
      <c r="H85" s="463">
        <f t="shared" si="32"/>
        <v>0.23771818737199346</v>
      </c>
      <c r="I85" s="463">
        <f t="shared" si="32"/>
        <v>0.14200102273783025</v>
      </c>
      <c r="J85" s="463">
        <f t="shared" si="32"/>
        <v>0.18210086840968226</v>
      </c>
    </row>
    <row r="86" spans="1:10" s="323" customFormat="1" ht="16.5" customHeight="1" x14ac:dyDescent="0.3">
      <c r="A86" s="450" t="s">
        <v>144</v>
      </c>
      <c r="B86" s="427">
        <f t="shared" ref="B86" si="34">B32/B$30</f>
        <v>0.59728049261914351</v>
      </c>
      <c r="C86" s="427">
        <f t="shared" si="31"/>
        <v>0.51730339390209701</v>
      </c>
      <c r="D86" s="427">
        <f t="shared" si="31"/>
        <v>0.55309334248420128</v>
      </c>
      <c r="E86" s="427">
        <f t="shared" si="31"/>
        <v>0.57203897908418311</v>
      </c>
      <c r="F86" s="427">
        <f t="shared" si="31"/>
        <v>0.37196166758924842</v>
      </c>
      <c r="G86" s="427">
        <f t="shared" si="31"/>
        <v>0.39504921249949676</v>
      </c>
      <c r="H86" s="442">
        <f t="shared" si="32"/>
        <v>0.56602173087973418</v>
      </c>
      <c r="I86" s="442">
        <f t="shared" si="32"/>
        <v>0.38776632173178593</v>
      </c>
      <c r="J86" s="442">
        <f t="shared" si="32"/>
        <v>0.46244482296326</v>
      </c>
    </row>
    <row r="87" spans="1:10" s="323" customFormat="1" ht="16.5" customHeight="1" x14ac:dyDescent="0.3">
      <c r="A87" s="466" t="s">
        <v>145</v>
      </c>
      <c r="B87" s="435">
        <f t="shared" ref="B87" si="35">B33/B$30</f>
        <v>0.2147446493999845</v>
      </c>
      <c r="C87" s="435">
        <f t="shared" si="31"/>
        <v>0.21899731444079581</v>
      </c>
      <c r="D87" s="435">
        <f t="shared" si="31"/>
        <v>0.15339396915852266</v>
      </c>
      <c r="E87" s="435">
        <f t="shared" si="31"/>
        <v>0.16446995226373343</v>
      </c>
      <c r="F87" s="435">
        <f t="shared" si="31"/>
        <v>0.46757139119226171</v>
      </c>
      <c r="G87" s="435">
        <f t="shared" si="31"/>
        <v>0.47145898400956143</v>
      </c>
      <c r="H87" s="467">
        <f t="shared" si="32"/>
        <v>0.19626008174827236</v>
      </c>
      <c r="I87" s="467">
        <f t="shared" si="32"/>
        <v>0.47023265553038379</v>
      </c>
      <c r="J87" s="467">
        <f t="shared" si="32"/>
        <v>0.35545430862705785</v>
      </c>
    </row>
    <row r="88" spans="1:10" ht="12.75" customHeight="1" x14ac:dyDescent="0.3">
      <c r="A88" s="217" t="s">
        <v>497</v>
      </c>
      <c r="B88" s="12"/>
      <c r="C88" s="12"/>
      <c r="D88" s="12"/>
      <c r="E88" s="12"/>
      <c r="F88" s="12"/>
      <c r="G88" s="12"/>
      <c r="H88" s="192"/>
      <c r="I88" s="192"/>
      <c r="J88" s="192"/>
    </row>
    <row r="89" spans="1:10" ht="15" customHeight="1" x14ac:dyDescent="0.3">
      <c r="A89" s="240" t="s">
        <v>737</v>
      </c>
      <c r="B89" s="12"/>
      <c r="C89" s="12"/>
      <c r="D89" s="12"/>
      <c r="E89" s="12"/>
      <c r="F89" s="12"/>
      <c r="G89" s="12"/>
      <c r="H89" s="192"/>
      <c r="I89" s="192"/>
      <c r="J89" s="192"/>
    </row>
    <row r="90" spans="1:10" s="423" customFormat="1" ht="13" x14ac:dyDescent="0.3">
      <c r="A90" s="445" t="s">
        <v>704</v>
      </c>
      <c r="B90" s="443"/>
      <c r="D90" s="446"/>
    </row>
    <row r="91" spans="1:10" ht="13" x14ac:dyDescent="0.3">
      <c r="A91" s="216"/>
      <c r="B91" s="3"/>
      <c r="D91" s="163"/>
      <c r="G91" s="163"/>
    </row>
    <row r="92" spans="1:10" ht="13" x14ac:dyDescent="0.3">
      <c r="A92" s="198"/>
      <c r="B92" s="3"/>
      <c r="D92" s="163"/>
      <c r="G92" s="163"/>
    </row>
    <row r="93" spans="1:10" ht="36.75" customHeight="1" x14ac:dyDescent="0.25">
      <c r="A93" s="803" t="s">
        <v>578</v>
      </c>
      <c r="B93" s="804"/>
      <c r="C93" s="804"/>
      <c r="D93" s="804"/>
      <c r="E93" s="804"/>
      <c r="F93" s="804"/>
      <c r="G93" s="804"/>
      <c r="H93" s="804"/>
      <c r="I93" s="804"/>
      <c r="J93" s="805"/>
    </row>
    <row r="95" spans="1:10" s="423" customFormat="1" ht="12.75" customHeight="1" x14ac:dyDescent="0.25">
      <c r="A95" s="468" t="s">
        <v>165</v>
      </c>
      <c r="B95" s="469"/>
      <c r="C95" s="469"/>
    </row>
    <row r="96" spans="1:10" s="423" customFormat="1" ht="24.75" customHeight="1" x14ac:dyDescent="0.25">
      <c r="A96" s="800" t="s">
        <v>166</v>
      </c>
      <c r="B96" s="800"/>
      <c r="C96" s="800"/>
      <c r="D96" s="800"/>
      <c r="E96" s="800"/>
      <c r="F96" s="800"/>
      <c r="G96" s="800"/>
      <c r="H96" s="800"/>
      <c r="I96" s="800"/>
      <c r="J96" s="800"/>
    </row>
    <row r="97" spans="1:10" s="423" customFormat="1" ht="12.75" customHeight="1" x14ac:dyDescent="0.3">
      <c r="A97" s="470"/>
      <c r="B97" s="471"/>
      <c r="C97" s="471"/>
    </row>
    <row r="98" spans="1:10" s="423" customFormat="1" ht="14.25" customHeight="1" x14ac:dyDescent="0.25">
      <c r="A98" s="801" t="s">
        <v>169</v>
      </c>
      <c r="B98" s="801"/>
      <c r="C98" s="801"/>
      <c r="D98" s="801"/>
      <c r="E98" s="801"/>
      <c r="F98" s="801"/>
      <c r="G98" s="801"/>
      <c r="H98" s="801"/>
      <c r="I98" s="801"/>
      <c r="J98" s="801"/>
    </row>
    <row r="99" spans="1:10" s="423" customFormat="1" ht="12.75" customHeight="1" x14ac:dyDescent="0.3">
      <c r="A99" s="470"/>
      <c r="B99" s="471"/>
      <c r="C99" s="471"/>
    </row>
    <row r="100" spans="1:10" ht="26.25" customHeight="1" x14ac:dyDescent="0.25">
      <c r="A100" s="799" t="s">
        <v>170</v>
      </c>
      <c r="B100" s="799"/>
      <c r="C100" s="799"/>
      <c r="D100" s="799"/>
      <c r="E100" s="799"/>
      <c r="F100" s="799"/>
    </row>
    <row r="101" spans="1:10" ht="12.75" customHeight="1" x14ac:dyDescent="0.25">
      <c r="A101" s="699"/>
      <c r="B101" s="700"/>
      <c r="C101" s="700"/>
      <c r="D101" s="700"/>
      <c r="E101" s="700"/>
      <c r="F101" s="700"/>
    </row>
    <row r="102" spans="1:10" ht="12.75" customHeight="1" x14ac:dyDescent="0.25">
      <c r="A102" s="799" t="s">
        <v>171</v>
      </c>
      <c r="B102" s="799"/>
      <c r="C102" s="799"/>
      <c r="D102" s="799"/>
      <c r="E102" s="799"/>
      <c r="F102" s="799"/>
    </row>
    <row r="103" spans="1:10" ht="12.75" customHeight="1" x14ac:dyDescent="0.25">
      <c r="A103" s="701"/>
      <c r="B103" s="701"/>
      <c r="C103" s="701"/>
      <c r="D103" s="701"/>
      <c r="E103" s="701"/>
      <c r="F103" s="701"/>
    </row>
    <row r="104" spans="1:10" ht="24.75" customHeight="1" x14ac:dyDescent="0.25">
      <c r="A104" s="799" t="s">
        <v>563</v>
      </c>
      <c r="B104" s="799"/>
      <c r="C104" s="799"/>
      <c r="D104" s="799"/>
      <c r="E104" s="799"/>
      <c r="F104" s="799"/>
    </row>
    <row r="105" spans="1:10" ht="12.75" customHeight="1" x14ac:dyDescent="0.25">
      <c r="A105" s="700"/>
      <c r="B105" s="700"/>
      <c r="C105" s="700"/>
      <c r="D105" s="700"/>
      <c r="E105" s="700"/>
      <c r="F105" s="700"/>
    </row>
    <row r="106" spans="1:10" ht="21" customHeight="1" x14ac:dyDescent="0.25">
      <c r="A106" s="799" t="s">
        <v>172</v>
      </c>
      <c r="B106" s="799"/>
      <c r="C106" s="799"/>
      <c r="D106" s="799"/>
      <c r="E106" s="799"/>
      <c r="F106" s="799"/>
    </row>
    <row r="107" spans="1:10" ht="12.75" customHeight="1" x14ac:dyDescent="0.25">
      <c r="A107" s="700"/>
      <c r="B107" s="700"/>
      <c r="C107" s="700"/>
      <c r="D107" s="700"/>
      <c r="E107" s="700"/>
      <c r="F107" s="700"/>
    </row>
    <row r="108" spans="1:10" ht="48.75" customHeight="1" x14ac:dyDescent="0.25">
      <c r="A108" s="799" t="s">
        <v>574</v>
      </c>
      <c r="B108" s="799"/>
      <c r="C108" s="799"/>
      <c r="D108" s="799"/>
      <c r="E108" s="799"/>
      <c r="F108" s="799"/>
    </row>
    <row r="109" spans="1:10" ht="12.75" customHeight="1" x14ac:dyDescent="0.25">
      <c r="A109" s="699"/>
      <c r="B109" s="700"/>
      <c r="C109" s="700"/>
      <c r="D109" s="700"/>
      <c r="E109" s="700"/>
      <c r="F109" s="700"/>
    </row>
    <row r="110" spans="1:10" ht="27" customHeight="1" x14ac:dyDescent="0.25">
      <c r="A110" s="799" t="s">
        <v>173</v>
      </c>
      <c r="B110" s="799"/>
      <c r="C110" s="799"/>
      <c r="D110" s="799"/>
      <c r="E110" s="799"/>
      <c r="F110" s="799"/>
    </row>
    <row r="111" spans="1:10" ht="12.75" customHeight="1" x14ac:dyDescent="0.25">
      <c r="A111" s="702"/>
      <c r="B111" s="700"/>
      <c r="C111" s="700"/>
      <c r="D111" s="700"/>
      <c r="E111" s="700"/>
      <c r="F111" s="700"/>
    </row>
    <row r="112" spans="1:10" ht="19.5" customHeight="1" x14ac:dyDescent="0.25">
      <c r="A112" s="799" t="s">
        <v>174</v>
      </c>
      <c r="B112" s="799"/>
      <c r="C112" s="799"/>
      <c r="D112" s="799"/>
      <c r="E112" s="799"/>
      <c r="F112" s="799"/>
    </row>
    <row r="113" spans="1:6" ht="12.75" customHeight="1" x14ac:dyDescent="0.25">
      <c r="A113" s="702"/>
      <c r="B113" s="700"/>
      <c r="C113" s="700"/>
      <c r="D113" s="700"/>
      <c r="E113" s="700"/>
      <c r="F113" s="700"/>
    </row>
    <row r="114" spans="1:6" ht="22.5" customHeight="1" x14ac:dyDescent="0.25">
      <c r="A114" s="799" t="s">
        <v>175</v>
      </c>
      <c r="B114" s="799"/>
      <c r="C114" s="799"/>
      <c r="D114" s="799"/>
      <c r="E114" s="799"/>
      <c r="F114" s="799"/>
    </row>
    <row r="115" spans="1:6" ht="12" customHeight="1" x14ac:dyDescent="0.25">
      <c r="A115" s="701"/>
      <c r="B115" s="701"/>
      <c r="C115" s="701"/>
      <c r="D115" s="701"/>
      <c r="E115" s="701"/>
      <c r="F115" s="701"/>
    </row>
    <row r="116" spans="1:6" ht="34.5" customHeight="1" x14ac:dyDescent="0.25">
      <c r="A116" s="799" t="s">
        <v>565</v>
      </c>
      <c r="B116" s="799"/>
      <c r="C116" s="799"/>
      <c r="D116" s="799"/>
      <c r="E116" s="799"/>
      <c r="F116" s="799"/>
    </row>
    <row r="117" spans="1:6" ht="12.75" customHeight="1" x14ac:dyDescent="0.25">
      <c r="A117" s="702"/>
      <c r="B117" s="700"/>
      <c r="C117" s="700"/>
      <c r="D117" s="700"/>
      <c r="E117" s="700"/>
      <c r="F117" s="700"/>
    </row>
    <row r="118" spans="1:6" ht="33.75" customHeight="1" x14ac:dyDescent="0.25">
      <c r="A118" s="799" t="s">
        <v>566</v>
      </c>
      <c r="B118" s="799"/>
      <c r="C118" s="799"/>
      <c r="D118" s="799"/>
      <c r="E118" s="799"/>
      <c r="F118" s="799"/>
    </row>
    <row r="119" spans="1:6" s="423" customFormat="1" ht="12.75" customHeight="1" x14ac:dyDescent="0.25">
      <c r="A119" s="472"/>
      <c r="B119" s="469"/>
      <c r="C119" s="469"/>
    </row>
    <row r="120" spans="1:6" s="423" customFormat="1" ht="16.5" customHeight="1" x14ac:dyDescent="0.25">
      <c r="A120" s="802" t="s">
        <v>176</v>
      </c>
      <c r="B120" s="802"/>
      <c r="C120" s="802"/>
    </row>
    <row r="121" spans="1:6" s="423" customFormat="1" ht="12.75" customHeight="1" x14ac:dyDescent="0.25">
      <c r="A121" s="608"/>
      <c r="B121" s="469"/>
      <c r="C121" s="469"/>
    </row>
    <row r="122" spans="1:6" s="423" customFormat="1" ht="21.75" customHeight="1" x14ac:dyDescent="0.25">
      <c r="A122" s="473" t="s">
        <v>167</v>
      </c>
      <c r="B122" s="469"/>
      <c r="C122" s="469"/>
    </row>
    <row r="123" spans="1:6" s="423" customFormat="1" ht="12.75" customHeight="1" x14ac:dyDescent="0.25">
      <c r="A123" s="472" t="s">
        <v>168</v>
      </c>
      <c r="B123" s="469"/>
      <c r="C123" s="469"/>
    </row>
  </sheetData>
  <mergeCells count="14">
    <mergeCell ref="A93:J93"/>
    <mergeCell ref="A120:C120"/>
    <mergeCell ref="A96:J96"/>
    <mergeCell ref="A98:J98"/>
    <mergeCell ref="A100:F100"/>
    <mergeCell ref="A102:F102"/>
    <mergeCell ref="A114:F114"/>
    <mergeCell ref="A116:F116"/>
    <mergeCell ref="A118:F118"/>
    <mergeCell ref="A104:F104"/>
    <mergeCell ref="A106:F106"/>
    <mergeCell ref="A108:F108"/>
    <mergeCell ref="A110:F110"/>
    <mergeCell ref="A112:F112"/>
  </mergeCells>
  <phoneticPr fontId="3" type="noConversion"/>
  <pageMargins left="0.59055118110236227" right="0.59055118110236227" top="0.78740157480314965" bottom="0.78740157480314965" header="0.39370078740157483" footer="0.39370078740157483"/>
  <pageSetup paperSize="9" scale="59" firstPageNumber="30" fitToHeight="2" orientation="landscape" useFirstPageNumber="1" r:id="rId1"/>
  <headerFooter>
    <oddHeader>&amp;R&amp;12Les finances des groupements à fiscalité propre en 2019</oddHeader>
    <oddFooter>&amp;L&amp;12Direction Générale des Collectivités Locales / DESL&amp;C&amp;12&amp;P&amp;R&amp;12Mise en ligne : mai 2021</oddFooter>
    <evenHeader>&amp;RLes finances des groupements à fiscalité propre en 2019</evenHeader>
    <evenFooter>&amp;LDirection Générale des Collectivités Locales / DESL&amp;C31&amp;RMise à jour : mai 2021</evenFooter>
    <firstHeader>&amp;RLes finances des groupements à fiscalité propre en 2019</firstHeader>
    <firstFooter>&amp;LDirection Générale des Collectivités Locales / DESL&amp;C30&amp;RMise en ligne : mai 2021</firstFooter>
  </headerFooter>
  <rowBreaks count="2" manualBreakCount="2">
    <brk id="54" max="9" man="1"/>
    <brk id="90" max="9" man="1"/>
  </rowBreaks>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6"/>
  <sheetViews>
    <sheetView zoomScaleNormal="100" zoomScalePageLayoutView="85" workbookViewId="0"/>
  </sheetViews>
  <sheetFormatPr baseColWidth="10" defaultRowHeight="12.5" x14ac:dyDescent="0.25"/>
  <cols>
    <col min="1" max="1" width="84" customWidth="1"/>
    <col min="2" max="7" width="12.7265625" customWidth="1"/>
    <col min="8" max="10" width="13.7265625" customWidth="1"/>
    <col min="11" max="11" width="19" customWidth="1"/>
  </cols>
  <sheetData>
    <row r="1" spans="1:11" s="407" customFormat="1" ht="23.25" customHeight="1" x14ac:dyDescent="0.25">
      <c r="A1" s="27" t="s">
        <v>741</v>
      </c>
    </row>
    <row r="2" spans="1:11" ht="13" thickBot="1" x14ac:dyDescent="0.3">
      <c r="K2" s="241" t="s">
        <v>396</v>
      </c>
    </row>
    <row r="3" spans="1:11" x14ac:dyDescent="0.25">
      <c r="A3" s="25"/>
      <c r="B3" s="486" t="s">
        <v>35</v>
      </c>
      <c r="C3" s="486" t="s">
        <v>552</v>
      </c>
      <c r="D3" s="486" t="s">
        <v>554</v>
      </c>
      <c r="E3" s="486" t="s">
        <v>98</v>
      </c>
      <c r="F3" s="486" t="s">
        <v>289</v>
      </c>
      <c r="G3" s="487">
        <v>300000</v>
      </c>
      <c r="H3" s="488" t="s">
        <v>305</v>
      </c>
      <c r="I3" s="488" t="s">
        <v>305</v>
      </c>
      <c r="J3" s="488" t="s">
        <v>62</v>
      </c>
      <c r="K3" s="237" t="s">
        <v>177</v>
      </c>
    </row>
    <row r="4" spans="1:11" x14ac:dyDescent="0.25">
      <c r="A4" s="348" t="s">
        <v>66</v>
      </c>
      <c r="B4" s="489" t="s">
        <v>551</v>
      </c>
      <c r="C4" s="489" t="s">
        <v>36</v>
      </c>
      <c r="D4" s="489" t="s">
        <v>36</v>
      </c>
      <c r="E4" s="489" t="s">
        <v>36</v>
      </c>
      <c r="F4" s="489" t="s">
        <v>36</v>
      </c>
      <c r="G4" s="489" t="s">
        <v>37</v>
      </c>
      <c r="H4" s="490" t="s">
        <v>303</v>
      </c>
      <c r="I4" s="490" t="s">
        <v>304</v>
      </c>
      <c r="J4" s="490" t="s">
        <v>112</v>
      </c>
      <c r="K4" s="238" t="s">
        <v>306</v>
      </c>
    </row>
    <row r="5" spans="1:11" ht="13.5" customHeight="1" thickBot="1" x14ac:dyDescent="0.3">
      <c r="A5" s="294" t="s">
        <v>396</v>
      </c>
      <c r="B5" s="491" t="s">
        <v>37</v>
      </c>
      <c r="C5" s="491" t="s">
        <v>553</v>
      </c>
      <c r="D5" s="491" t="s">
        <v>100</v>
      </c>
      <c r="E5" s="491" t="s">
        <v>101</v>
      </c>
      <c r="F5" s="491" t="s">
        <v>290</v>
      </c>
      <c r="G5" s="491" t="s">
        <v>102</v>
      </c>
      <c r="H5" s="492" t="s">
        <v>101</v>
      </c>
      <c r="I5" s="492" t="s">
        <v>102</v>
      </c>
      <c r="J5" s="492" t="s">
        <v>287</v>
      </c>
      <c r="K5" s="239" t="s">
        <v>73</v>
      </c>
    </row>
    <row r="6" spans="1:11" ht="13" x14ac:dyDescent="0.3">
      <c r="A6" s="201"/>
    </row>
    <row r="7" spans="1:11" ht="16.5" customHeight="1" x14ac:dyDescent="0.3">
      <c r="A7" s="332" t="s">
        <v>121</v>
      </c>
      <c r="B7" s="474">
        <v>430.533865354</v>
      </c>
      <c r="C7" s="474">
        <v>355.05718461599997</v>
      </c>
      <c r="D7" s="474">
        <v>315.69067425499998</v>
      </c>
      <c r="E7" s="474">
        <v>360.43644404899999</v>
      </c>
      <c r="F7" s="474">
        <v>424.943751797</v>
      </c>
      <c r="G7" s="474">
        <v>471.84894506099999</v>
      </c>
      <c r="H7" s="475">
        <v>368.56262857899998</v>
      </c>
      <c r="I7" s="475">
        <v>446.12535828</v>
      </c>
      <c r="J7" s="475">
        <v>402.72313719900001</v>
      </c>
      <c r="K7" s="475">
        <v>382.31788647500002</v>
      </c>
    </row>
    <row r="8" spans="1:11" ht="16.5" customHeight="1" x14ac:dyDescent="0.3">
      <c r="A8" s="333" t="s">
        <v>122</v>
      </c>
      <c r="B8" s="476">
        <v>111.677899537</v>
      </c>
      <c r="C8" s="476">
        <v>99.951659704999997</v>
      </c>
      <c r="D8" s="476">
        <v>85.616008343999994</v>
      </c>
      <c r="E8" s="476">
        <v>133.64937284199999</v>
      </c>
      <c r="F8" s="476">
        <v>178.30817823999999</v>
      </c>
      <c r="G8" s="476">
        <v>97.655452294</v>
      </c>
      <c r="H8" s="330">
        <v>110.175214353</v>
      </c>
      <c r="I8" s="330">
        <v>141.886746329</v>
      </c>
      <c r="J8" s="330">
        <v>124.14174267999999</v>
      </c>
      <c r="K8" s="330">
        <v>103.063000371</v>
      </c>
    </row>
    <row r="9" spans="1:11" ht="16.5" customHeight="1" x14ac:dyDescent="0.3">
      <c r="A9" s="334" t="s">
        <v>123</v>
      </c>
      <c r="B9" s="477">
        <v>154.19510554999999</v>
      </c>
      <c r="C9" s="477">
        <v>129.80661347700001</v>
      </c>
      <c r="D9" s="477">
        <v>122.85106851099999</v>
      </c>
      <c r="E9" s="477">
        <v>119.37040978500001</v>
      </c>
      <c r="F9" s="477">
        <v>120.675517388</v>
      </c>
      <c r="G9" s="477">
        <v>189.85462307899999</v>
      </c>
      <c r="H9" s="478">
        <v>131.67995475800001</v>
      </c>
      <c r="I9" s="478">
        <v>151.91565289600001</v>
      </c>
      <c r="J9" s="478">
        <v>140.59224734200001</v>
      </c>
      <c r="K9" s="478">
        <v>144.36042322500001</v>
      </c>
    </row>
    <row r="10" spans="1:11" ht="16.5" customHeight="1" x14ac:dyDescent="0.3">
      <c r="A10" s="333" t="s">
        <v>124</v>
      </c>
      <c r="B10" s="476">
        <v>8.0679900230000001</v>
      </c>
      <c r="C10" s="476">
        <v>6.1172613990000002</v>
      </c>
      <c r="D10" s="476">
        <v>5.1005922760000004</v>
      </c>
      <c r="E10" s="476">
        <v>4.751059272</v>
      </c>
      <c r="F10" s="476">
        <v>9.1537798089999995</v>
      </c>
      <c r="G10" s="476">
        <v>23.787813557</v>
      </c>
      <c r="H10" s="330">
        <v>6.0223617379999999</v>
      </c>
      <c r="I10" s="330">
        <v>15.762266472</v>
      </c>
      <c r="J10" s="330">
        <v>10.312052172</v>
      </c>
      <c r="K10" s="330">
        <v>8.5826814589999998</v>
      </c>
    </row>
    <row r="11" spans="1:11" ht="16.5" customHeight="1" x14ac:dyDescent="0.3">
      <c r="A11" s="334" t="s">
        <v>125</v>
      </c>
      <c r="B11" s="477">
        <v>127.644300958</v>
      </c>
      <c r="C11" s="477">
        <v>101.245632508</v>
      </c>
      <c r="D11" s="477">
        <v>86.175303280999998</v>
      </c>
      <c r="E11" s="477">
        <v>79.366983318999999</v>
      </c>
      <c r="F11" s="477">
        <v>97.342094024000005</v>
      </c>
      <c r="G11" s="477">
        <v>149.24108983599999</v>
      </c>
      <c r="H11" s="478">
        <v>98.710488149</v>
      </c>
      <c r="I11" s="478">
        <v>120.77881882200001</v>
      </c>
      <c r="J11" s="478">
        <v>108.42991657899999</v>
      </c>
      <c r="K11" s="478">
        <v>107.34956928299999</v>
      </c>
    </row>
    <row r="12" spans="1:11" ht="16.5" customHeight="1" x14ac:dyDescent="0.3">
      <c r="A12" s="333" t="s">
        <v>126</v>
      </c>
      <c r="B12" s="476">
        <v>28.948569286000001</v>
      </c>
      <c r="C12" s="476">
        <v>17.936017527000001</v>
      </c>
      <c r="D12" s="476">
        <v>15.947701843000001</v>
      </c>
      <c r="E12" s="476">
        <v>23.298618830999999</v>
      </c>
      <c r="F12" s="476">
        <v>19.464182334</v>
      </c>
      <c r="G12" s="476">
        <v>11.309966295000001</v>
      </c>
      <c r="H12" s="330">
        <v>21.974609579999999</v>
      </c>
      <c r="I12" s="330">
        <v>15.78187376</v>
      </c>
      <c r="J12" s="330">
        <v>19.247178427000001</v>
      </c>
      <c r="K12" s="330">
        <v>18.962212137000002</v>
      </c>
    </row>
    <row r="13" spans="1:11" ht="16.5" customHeight="1" x14ac:dyDescent="0.3">
      <c r="A13" s="335" t="s">
        <v>127</v>
      </c>
      <c r="B13" s="479">
        <v>506.78945883799997</v>
      </c>
      <c r="C13" s="479">
        <v>416.84653351100002</v>
      </c>
      <c r="D13" s="479">
        <v>374.71289540800001</v>
      </c>
      <c r="E13" s="479">
        <v>419.337673865</v>
      </c>
      <c r="F13" s="479">
        <v>502.99391125599999</v>
      </c>
      <c r="G13" s="479">
        <v>606.68872331199998</v>
      </c>
      <c r="H13" s="480">
        <v>432.69699276400002</v>
      </c>
      <c r="I13" s="480">
        <v>549.82076667299998</v>
      </c>
      <c r="J13" s="480">
        <v>484.281145407</v>
      </c>
      <c r="K13" s="480">
        <v>471.01965583499998</v>
      </c>
    </row>
    <row r="14" spans="1:11" ht="16.5" customHeight="1" x14ac:dyDescent="0.3">
      <c r="A14" s="333" t="s">
        <v>64</v>
      </c>
      <c r="B14" s="476">
        <v>341.43459157199999</v>
      </c>
      <c r="C14" s="476">
        <v>253.59381494199999</v>
      </c>
      <c r="D14" s="476">
        <v>208.19981969299999</v>
      </c>
      <c r="E14" s="476">
        <v>229.58048259</v>
      </c>
      <c r="F14" s="476">
        <v>326.803693356</v>
      </c>
      <c r="G14" s="476">
        <v>285.92607102400001</v>
      </c>
      <c r="H14" s="330">
        <v>260.46016183299997</v>
      </c>
      <c r="I14" s="330">
        <v>308.34403782700002</v>
      </c>
      <c r="J14" s="330">
        <v>281.54938297000001</v>
      </c>
      <c r="K14" s="330">
        <v>268.08906807800003</v>
      </c>
    </row>
    <row r="15" spans="1:11" ht="16.5" customHeight="1" x14ac:dyDescent="0.3">
      <c r="A15" s="334" t="s">
        <v>128</v>
      </c>
      <c r="B15" s="477">
        <v>243.98821646799999</v>
      </c>
      <c r="C15" s="477">
        <v>168.581459661</v>
      </c>
      <c r="D15" s="477">
        <v>132.58014807199999</v>
      </c>
      <c r="E15" s="477">
        <v>144.29501758500001</v>
      </c>
      <c r="F15" s="477">
        <v>147.70561570199999</v>
      </c>
      <c r="G15" s="477">
        <v>234.57064271199999</v>
      </c>
      <c r="H15" s="478">
        <v>173.959234264</v>
      </c>
      <c r="I15" s="478">
        <v>186.932419627</v>
      </c>
      <c r="J15" s="478">
        <v>179.67293995899999</v>
      </c>
      <c r="K15" s="478">
        <v>189.782981909</v>
      </c>
    </row>
    <row r="16" spans="1:11" ht="16.5" customHeight="1" x14ac:dyDescent="0.3">
      <c r="A16" s="555" t="s">
        <v>129</v>
      </c>
      <c r="B16" s="556">
        <v>97.446375103999998</v>
      </c>
      <c r="C16" s="556">
        <v>85.012355280999998</v>
      </c>
      <c r="D16" s="556">
        <v>75.619671620999995</v>
      </c>
      <c r="E16" s="556">
        <v>85.285465005000006</v>
      </c>
      <c r="F16" s="556">
        <v>179.09807765299999</v>
      </c>
      <c r="G16" s="556">
        <v>51.355428312999997</v>
      </c>
      <c r="H16" s="370">
        <v>86.500927568999998</v>
      </c>
      <c r="I16" s="370">
        <v>121.41161820000001</v>
      </c>
      <c r="J16" s="370">
        <v>101.87644301100001</v>
      </c>
      <c r="K16" s="370">
        <v>78.306086168999997</v>
      </c>
    </row>
    <row r="17" spans="1:11" ht="16.5" customHeight="1" x14ac:dyDescent="0.3">
      <c r="A17" s="557" t="s">
        <v>130</v>
      </c>
      <c r="B17" s="558">
        <v>65.752546750999997</v>
      </c>
      <c r="C17" s="558">
        <v>73.554437378000003</v>
      </c>
      <c r="D17" s="558">
        <v>80.283718739999998</v>
      </c>
      <c r="E17" s="558">
        <v>115.431895267</v>
      </c>
      <c r="F17" s="558">
        <v>111.00781402699999</v>
      </c>
      <c r="G17" s="558">
        <v>154.79636983200001</v>
      </c>
      <c r="H17" s="559">
        <v>85.186114250000003</v>
      </c>
      <c r="I17" s="559">
        <v>130.781998781</v>
      </c>
      <c r="J17" s="559">
        <v>105.267648417</v>
      </c>
      <c r="K17" s="559">
        <v>123.099441927</v>
      </c>
    </row>
    <row r="18" spans="1:11" ht="16.5" customHeight="1" x14ac:dyDescent="0.3">
      <c r="A18" s="555" t="s">
        <v>131</v>
      </c>
      <c r="B18" s="556">
        <v>47.536725363000002</v>
      </c>
      <c r="C18" s="556">
        <v>56.170395026999998</v>
      </c>
      <c r="D18" s="556">
        <v>63.888405998000003</v>
      </c>
      <c r="E18" s="556">
        <v>89.731027195999999</v>
      </c>
      <c r="F18" s="556">
        <v>70.556836552999997</v>
      </c>
      <c r="G18" s="556">
        <v>126.91356326899999</v>
      </c>
      <c r="H18" s="370">
        <v>65.322945267999998</v>
      </c>
      <c r="I18" s="370">
        <v>96.006598612999994</v>
      </c>
      <c r="J18" s="370">
        <v>78.836770899000001</v>
      </c>
      <c r="K18" s="370">
        <v>97.421781952000003</v>
      </c>
    </row>
    <row r="19" spans="1:11" ht="16.5" customHeight="1" x14ac:dyDescent="0.3">
      <c r="A19" s="576" t="s">
        <v>132</v>
      </c>
      <c r="B19" s="577">
        <v>1.256989836</v>
      </c>
      <c r="C19" s="577">
        <v>0.57546212500000005</v>
      </c>
      <c r="D19" s="577">
        <v>0.58779824700000005</v>
      </c>
      <c r="E19" s="577">
        <v>0.533139311</v>
      </c>
      <c r="F19" s="577">
        <v>5.2507891119999996</v>
      </c>
      <c r="G19" s="577">
        <v>1.793634435</v>
      </c>
      <c r="H19" s="578">
        <v>0.74085791300000003</v>
      </c>
      <c r="I19" s="578">
        <v>3.6895954610000001</v>
      </c>
      <c r="J19" s="578">
        <v>2.0395534959999999</v>
      </c>
      <c r="K19" s="578">
        <v>1.396132838</v>
      </c>
    </row>
    <row r="20" spans="1:11" ht="16.5" customHeight="1" x14ac:dyDescent="0.3">
      <c r="A20" s="703" t="s">
        <v>567</v>
      </c>
      <c r="B20" s="556">
        <v>16.958831553</v>
      </c>
      <c r="C20" s="556">
        <v>16.808580225</v>
      </c>
      <c r="D20" s="556">
        <v>15.807514496</v>
      </c>
      <c r="E20" s="556">
        <v>25.167728759999999</v>
      </c>
      <c r="F20" s="556">
        <v>35.200188361999999</v>
      </c>
      <c r="G20" s="556">
        <v>26.089172128000001</v>
      </c>
      <c r="H20" s="370">
        <v>19.122311068999998</v>
      </c>
      <c r="I20" s="370">
        <v>31.085804706000001</v>
      </c>
      <c r="J20" s="370">
        <v>24.391324022999999</v>
      </c>
      <c r="K20" s="370">
        <v>24.281527138000001</v>
      </c>
    </row>
    <row r="21" spans="1:11" ht="16.5" customHeight="1" x14ac:dyDescent="0.3">
      <c r="A21" s="576" t="s">
        <v>133</v>
      </c>
      <c r="B21" s="577">
        <v>36.794301375000003</v>
      </c>
      <c r="C21" s="577">
        <v>38.673292754000002</v>
      </c>
      <c r="D21" s="577">
        <v>45.690327005999997</v>
      </c>
      <c r="E21" s="577">
        <v>30.579837570999999</v>
      </c>
      <c r="F21" s="577">
        <v>16.951375409000001</v>
      </c>
      <c r="G21" s="577">
        <v>53.760128926999997</v>
      </c>
      <c r="H21" s="578">
        <v>37.141998061000002</v>
      </c>
      <c r="I21" s="578">
        <v>33.573597339999999</v>
      </c>
      <c r="J21" s="578">
        <v>35.570387777999997</v>
      </c>
      <c r="K21" s="578">
        <v>21.403481857999999</v>
      </c>
    </row>
    <row r="22" spans="1:11" ht="16.5" customHeight="1" x14ac:dyDescent="0.3">
      <c r="A22" s="555" t="s">
        <v>134</v>
      </c>
      <c r="B22" s="556">
        <v>43.504483710999999</v>
      </c>
      <c r="C22" s="556">
        <v>41.086634031999999</v>
      </c>
      <c r="D22" s="556">
        <v>31.427102894000001</v>
      </c>
      <c r="E22" s="556">
        <v>35.375324462999998</v>
      </c>
      <c r="F22" s="556">
        <v>33.299224795999997</v>
      </c>
      <c r="G22" s="556">
        <v>95.307069287999994</v>
      </c>
      <c r="H22" s="370">
        <v>38.178947389000001</v>
      </c>
      <c r="I22" s="370">
        <v>61.300937814999997</v>
      </c>
      <c r="J22" s="370">
        <v>48.362433146999997</v>
      </c>
      <c r="K22" s="370">
        <v>44.915009617999999</v>
      </c>
    </row>
    <row r="23" spans="1:11" ht="16.5" customHeight="1" x14ac:dyDescent="0.3">
      <c r="A23" s="579" t="s">
        <v>135</v>
      </c>
      <c r="B23" s="580">
        <v>19.303535429</v>
      </c>
      <c r="C23" s="580">
        <v>9.9383544050000001</v>
      </c>
      <c r="D23" s="580">
        <v>9.1119270750000005</v>
      </c>
      <c r="E23" s="580">
        <v>8.3701339739999998</v>
      </c>
      <c r="F23" s="580">
        <v>14.931803669000001</v>
      </c>
      <c r="G23" s="580">
        <v>16.899084241000001</v>
      </c>
      <c r="H23" s="581">
        <v>11.729771230000001</v>
      </c>
      <c r="I23" s="581">
        <v>15.820194911</v>
      </c>
      <c r="J23" s="581">
        <v>13.531293095000001</v>
      </c>
      <c r="K23" s="581">
        <v>13.512654354</v>
      </c>
    </row>
    <row r="24" spans="1:11" ht="16.5" customHeight="1" x14ac:dyDescent="0.3">
      <c r="A24" s="563" t="s">
        <v>136</v>
      </c>
      <c r="B24" s="564">
        <v>76.255593484000002</v>
      </c>
      <c r="C24" s="564">
        <v>61.789348895000003</v>
      </c>
      <c r="D24" s="564">
        <v>59.022221152999997</v>
      </c>
      <c r="E24" s="564">
        <v>58.901229815999997</v>
      </c>
      <c r="F24" s="564">
        <v>78.050159459</v>
      </c>
      <c r="G24" s="564">
        <v>134.83977825100001</v>
      </c>
      <c r="H24" s="354">
        <v>64.134364184999995</v>
      </c>
      <c r="I24" s="354">
        <v>103.69540839299999</v>
      </c>
      <c r="J24" s="354">
        <v>81.558008208000004</v>
      </c>
      <c r="K24" s="354">
        <v>88.70176936</v>
      </c>
    </row>
    <row r="25" spans="1:11" ht="16.5" customHeight="1" x14ac:dyDescent="0.3">
      <c r="A25" s="582" t="s">
        <v>137</v>
      </c>
      <c r="B25" s="583">
        <v>46.963354023000001</v>
      </c>
      <c r="C25" s="583">
        <v>39.534995946999999</v>
      </c>
      <c r="D25" s="583">
        <v>41.945219139000002</v>
      </c>
      <c r="E25" s="583">
        <v>41.151041759999998</v>
      </c>
      <c r="F25" s="583">
        <v>31.280031658999999</v>
      </c>
      <c r="G25" s="583">
        <v>45.152237800000002</v>
      </c>
      <c r="H25" s="584">
        <v>42.385394966</v>
      </c>
      <c r="I25" s="584">
        <v>37.544489624000001</v>
      </c>
      <c r="J25" s="584">
        <v>40.253342764000003</v>
      </c>
      <c r="K25" s="584">
        <v>50.440718173999997</v>
      </c>
    </row>
    <row r="26" spans="1:11" ht="16.5" customHeight="1" x14ac:dyDescent="0.3">
      <c r="A26" s="563" t="s">
        <v>138</v>
      </c>
      <c r="B26" s="564">
        <v>164.85251217999999</v>
      </c>
      <c r="C26" s="564">
        <v>117.525240615</v>
      </c>
      <c r="D26" s="564">
        <v>98.390863504999999</v>
      </c>
      <c r="E26" s="564">
        <v>131.00211037899999</v>
      </c>
      <c r="F26" s="564">
        <v>133.45944826300001</v>
      </c>
      <c r="G26" s="564">
        <v>240.85591320500001</v>
      </c>
      <c r="H26" s="354">
        <v>130.03508558199999</v>
      </c>
      <c r="I26" s="354">
        <v>181.95790866199999</v>
      </c>
      <c r="J26" s="354">
        <v>152.903157042</v>
      </c>
      <c r="K26" s="354">
        <v>162.10340650399999</v>
      </c>
    </row>
    <row r="27" spans="1:11" ht="16.5" customHeight="1" x14ac:dyDescent="0.3">
      <c r="A27" s="576" t="s">
        <v>139</v>
      </c>
      <c r="B27" s="577">
        <v>125.518064885</v>
      </c>
      <c r="C27" s="577">
        <v>91.985831817999994</v>
      </c>
      <c r="D27" s="577">
        <v>77.462153826999995</v>
      </c>
      <c r="E27" s="577">
        <v>97.918023790999996</v>
      </c>
      <c r="F27" s="577">
        <v>101.255560797</v>
      </c>
      <c r="G27" s="577">
        <v>169.803180411</v>
      </c>
      <c r="H27" s="578">
        <v>99.597638630000006</v>
      </c>
      <c r="I27" s="578">
        <v>132.21052767699999</v>
      </c>
      <c r="J27" s="578">
        <v>113.96114648699999</v>
      </c>
      <c r="K27" s="578">
        <v>119.072847673</v>
      </c>
    </row>
    <row r="28" spans="1:11" ht="16.5" customHeight="1" x14ac:dyDescent="0.3">
      <c r="A28" s="555" t="s">
        <v>140</v>
      </c>
      <c r="B28" s="556">
        <v>20.102119297000002</v>
      </c>
      <c r="C28" s="556">
        <v>14.573670497</v>
      </c>
      <c r="D28" s="556">
        <v>14.594933463</v>
      </c>
      <c r="E28" s="556">
        <v>26.059628362000002</v>
      </c>
      <c r="F28" s="556">
        <v>27.169830945000001</v>
      </c>
      <c r="G28" s="556">
        <v>47.584225021999998</v>
      </c>
      <c r="H28" s="370">
        <v>19.390379395</v>
      </c>
      <c r="I28" s="370">
        <v>36.388632356999999</v>
      </c>
      <c r="J28" s="370">
        <v>26.87682255</v>
      </c>
      <c r="K28" s="370">
        <v>29.432891339000001</v>
      </c>
    </row>
    <row r="29" spans="1:11" ht="16.5" customHeight="1" x14ac:dyDescent="0.3">
      <c r="A29" s="576" t="s">
        <v>141</v>
      </c>
      <c r="B29" s="577">
        <v>19.232327998999999</v>
      </c>
      <c r="C29" s="577">
        <v>10.965738299</v>
      </c>
      <c r="D29" s="577">
        <v>6.3337762150000003</v>
      </c>
      <c r="E29" s="577">
        <v>7.0244582260000001</v>
      </c>
      <c r="F29" s="577">
        <v>5.0340565210000001</v>
      </c>
      <c r="G29" s="577">
        <v>23.468507770999999</v>
      </c>
      <c r="H29" s="578">
        <v>11.047067557</v>
      </c>
      <c r="I29" s="578">
        <v>13.358748627000001</v>
      </c>
      <c r="J29" s="578">
        <v>12.065188005</v>
      </c>
      <c r="K29" s="578">
        <v>13.597667490999999</v>
      </c>
    </row>
    <row r="30" spans="1:11" ht="16.5" customHeight="1" x14ac:dyDescent="0.3">
      <c r="A30" s="563" t="s">
        <v>142</v>
      </c>
      <c r="B30" s="564">
        <v>76.678740977999993</v>
      </c>
      <c r="C30" s="564">
        <v>47.391647528999997</v>
      </c>
      <c r="D30" s="564">
        <v>36.510917886999998</v>
      </c>
      <c r="E30" s="564">
        <v>36.496129244999999</v>
      </c>
      <c r="F30" s="564">
        <v>50.316800878000002</v>
      </c>
      <c r="G30" s="564">
        <v>132.60712228400001</v>
      </c>
      <c r="H30" s="354">
        <v>49.641237308000001</v>
      </c>
      <c r="I30" s="354">
        <v>87.477743708999995</v>
      </c>
      <c r="J30" s="354">
        <v>66.305353026000006</v>
      </c>
      <c r="K30" s="354">
        <v>62.071469749999999</v>
      </c>
    </row>
    <row r="31" spans="1:11" ht="16.5" customHeight="1" x14ac:dyDescent="0.3">
      <c r="A31" s="576" t="s">
        <v>143</v>
      </c>
      <c r="B31" s="577">
        <v>14.413675445999999</v>
      </c>
      <c r="C31" s="577">
        <v>12.497143884</v>
      </c>
      <c r="D31" s="577">
        <v>10.716417664</v>
      </c>
      <c r="E31" s="577">
        <v>9.6164040960000001</v>
      </c>
      <c r="F31" s="577">
        <v>8.0741831289999997</v>
      </c>
      <c r="G31" s="577">
        <v>17.701963909</v>
      </c>
      <c r="H31" s="578">
        <v>11.800624952</v>
      </c>
      <c r="I31" s="578">
        <v>12.421929072999999</v>
      </c>
      <c r="J31" s="578">
        <v>12.074262365999999</v>
      </c>
      <c r="K31" s="578">
        <v>13.694519420000001</v>
      </c>
    </row>
    <row r="32" spans="1:11" ht="16.5" customHeight="1" x14ac:dyDescent="0.3">
      <c r="A32" s="555" t="s">
        <v>144</v>
      </c>
      <c r="B32" s="556">
        <v>45.798716185000004</v>
      </c>
      <c r="C32" s="556">
        <v>24.515860109999998</v>
      </c>
      <c r="D32" s="556">
        <v>20.193945611</v>
      </c>
      <c r="E32" s="556">
        <v>20.877208513999999</v>
      </c>
      <c r="F32" s="556">
        <v>18.715921162000001</v>
      </c>
      <c r="G32" s="556">
        <v>52.386339229999997</v>
      </c>
      <c r="H32" s="370">
        <v>28.098019063999999</v>
      </c>
      <c r="I32" s="370">
        <v>33.920922910999998</v>
      </c>
      <c r="J32" s="370">
        <v>30.662567241000001</v>
      </c>
      <c r="K32" s="370">
        <v>32.899839169000003</v>
      </c>
    </row>
    <row r="33" spans="1:11" ht="16.5" customHeight="1" x14ac:dyDescent="0.3">
      <c r="A33" s="579" t="s">
        <v>145</v>
      </c>
      <c r="B33" s="580">
        <v>16.466349348000001</v>
      </c>
      <c r="C33" s="580">
        <v>10.378643536</v>
      </c>
      <c r="D33" s="580">
        <v>5.6005546119999998</v>
      </c>
      <c r="E33" s="580">
        <v>6.0025166350000001</v>
      </c>
      <c r="F33" s="580">
        <v>23.526696587</v>
      </c>
      <c r="G33" s="580">
        <v>62.518819145000002</v>
      </c>
      <c r="H33" s="581">
        <v>9.7425932920000005</v>
      </c>
      <c r="I33" s="581">
        <v>41.134891723999999</v>
      </c>
      <c r="J33" s="581">
        <v>23.568523418000002</v>
      </c>
      <c r="K33" s="581">
        <v>15.477111161</v>
      </c>
    </row>
    <row r="34" spans="1:11" ht="16.5" customHeight="1" x14ac:dyDescent="0.3">
      <c r="A34" s="568" t="s">
        <v>146</v>
      </c>
      <c r="B34" s="564">
        <v>595.38637753399996</v>
      </c>
      <c r="C34" s="564">
        <v>472.582425231</v>
      </c>
      <c r="D34" s="564">
        <v>414.08153776</v>
      </c>
      <c r="E34" s="564">
        <v>491.43855442799997</v>
      </c>
      <c r="F34" s="564">
        <v>558.40320006000002</v>
      </c>
      <c r="G34" s="564">
        <v>712.70485826599997</v>
      </c>
      <c r="H34" s="354">
        <v>498.597714161</v>
      </c>
      <c r="I34" s="354">
        <v>628.08326694100003</v>
      </c>
      <c r="J34" s="354">
        <v>555.62629424099998</v>
      </c>
      <c r="K34" s="354">
        <v>544.42129297899999</v>
      </c>
    </row>
    <row r="35" spans="1:11" ht="16.5" customHeight="1" x14ac:dyDescent="0.3">
      <c r="A35" s="585" t="s">
        <v>147</v>
      </c>
      <c r="B35" s="586">
        <v>583.46819981600004</v>
      </c>
      <c r="C35" s="586">
        <v>464.23818103999997</v>
      </c>
      <c r="D35" s="586">
        <v>411.22381329500001</v>
      </c>
      <c r="E35" s="586">
        <v>455.83380311000002</v>
      </c>
      <c r="F35" s="586">
        <v>553.31071213500002</v>
      </c>
      <c r="G35" s="586">
        <v>739.29584559700004</v>
      </c>
      <c r="H35" s="587">
        <v>482.33823007199999</v>
      </c>
      <c r="I35" s="587">
        <v>637.29851038200002</v>
      </c>
      <c r="J35" s="587">
        <v>550.58649843199998</v>
      </c>
      <c r="K35" s="587">
        <v>533.091125584</v>
      </c>
    </row>
    <row r="36" spans="1:11" ht="16.5" customHeight="1" x14ac:dyDescent="0.3">
      <c r="A36" s="565" t="s">
        <v>148</v>
      </c>
      <c r="B36" s="566">
        <v>-11.918177718000001</v>
      </c>
      <c r="C36" s="566">
        <v>-8.3442441909999996</v>
      </c>
      <c r="D36" s="566">
        <v>-2.857724465</v>
      </c>
      <c r="E36" s="566">
        <v>-35.604751317999998</v>
      </c>
      <c r="F36" s="566">
        <v>-5.0924879250000004</v>
      </c>
      <c r="G36" s="566">
        <v>26.590987331000001</v>
      </c>
      <c r="H36" s="567">
        <v>-16.259484089000001</v>
      </c>
      <c r="I36" s="567">
        <v>9.2152434410000001</v>
      </c>
      <c r="J36" s="567">
        <v>-5.0397958090000001</v>
      </c>
      <c r="K36" s="567">
        <v>-11.330167395</v>
      </c>
    </row>
    <row r="37" spans="1:11" ht="16.5" customHeight="1" x14ac:dyDescent="0.3">
      <c r="A37" s="576" t="s">
        <v>149</v>
      </c>
      <c r="B37" s="577">
        <v>29.292239461000001</v>
      </c>
      <c r="C37" s="577">
        <v>22.254352948000001</v>
      </c>
      <c r="D37" s="577">
        <v>17.077002014000001</v>
      </c>
      <c r="E37" s="577">
        <v>17.750188055999999</v>
      </c>
      <c r="F37" s="577">
        <v>46.770127799999997</v>
      </c>
      <c r="G37" s="577">
        <v>89.687540451999993</v>
      </c>
      <c r="H37" s="578">
        <v>21.748969218999999</v>
      </c>
      <c r="I37" s="578">
        <v>66.150918770000004</v>
      </c>
      <c r="J37" s="578">
        <v>41.304665444000001</v>
      </c>
      <c r="K37" s="578">
        <v>38.261051186000003</v>
      </c>
    </row>
    <row r="38" spans="1:11" ht="16.5" customHeight="1" x14ac:dyDescent="0.3">
      <c r="A38" s="555" t="s">
        <v>150</v>
      </c>
      <c r="B38" s="556">
        <v>37.004261077000002</v>
      </c>
      <c r="C38" s="556">
        <v>23.101264556</v>
      </c>
      <c r="D38" s="556">
        <v>29.377010739999999</v>
      </c>
      <c r="E38" s="556">
        <v>26.182478152000002</v>
      </c>
      <c r="F38" s="556">
        <v>42.599254895000001</v>
      </c>
      <c r="G38" s="556">
        <v>70.987090926999997</v>
      </c>
      <c r="H38" s="370">
        <v>28.789937015</v>
      </c>
      <c r="I38" s="370">
        <v>55.418730306</v>
      </c>
      <c r="J38" s="370">
        <v>40.517903865999997</v>
      </c>
      <c r="K38" s="370">
        <v>45.657794164999999</v>
      </c>
    </row>
    <row r="39" spans="1:11" ht="16.5" customHeight="1" x14ac:dyDescent="0.3">
      <c r="A39" s="579" t="s">
        <v>151</v>
      </c>
      <c r="B39" s="580">
        <v>7.7120216150000003</v>
      </c>
      <c r="C39" s="580">
        <v>0.84691160899999995</v>
      </c>
      <c r="D39" s="580">
        <v>12.300008727</v>
      </c>
      <c r="E39" s="580">
        <v>8.4322900959999991</v>
      </c>
      <c r="F39" s="580">
        <v>-4.1708729050000004</v>
      </c>
      <c r="G39" s="580">
        <v>-18.700449524</v>
      </c>
      <c r="H39" s="581">
        <v>7.0409677960000003</v>
      </c>
      <c r="I39" s="581">
        <v>-10.732188463</v>
      </c>
      <c r="J39" s="581">
        <v>-0.78676157800000002</v>
      </c>
      <c r="K39" s="581">
        <v>7.3967429789999999</v>
      </c>
    </row>
    <row r="40" spans="1:11" ht="16.5" customHeight="1" x14ac:dyDescent="0.3">
      <c r="A40" s="568" t="s">
        <v>152</v>
      </c>
      <c r="B40" s="564">
        <v>624.67861699599996</v>
      </c>
      <c r="C40" s="564">
        <v>494.83677817900002</v>
      </c>
      <c r="D40" s="564">
        <v>431.15853977400002</v>
      </c>
      <c r="E40" s="564">
        <v>509.18874248399999</v>
      </c>
      <c r="F40" s="564">
        <v>605.17332785999997</v>
      </c>
      <c r="G40" s="564">
        <v>802.39239871699999</v>
      </c>
      <c r="H40" s="354">
        <v>520.34668337899996</v>
      </c>
      <c r="I40" s="354">
        <v>694.23418571100001</v>
      </c>
      <c r="J40" s="354">
        <v>596.93095968499995</v>
      </c>
      <c r="K40" s="354">
        <v>582.68234416500002</v>
      </c>
    </row>
    <row r="41" spans="1:11" ht="16.5" customHeight="1" x14ac:dyDescent="0.3">
      <c r="A41" s="585" t="s">
        <v>153</v>
      </c>
      <c r="B41" s="586">
        <v>620.47246089299995</v>
      </c>
      <c r="C41" s="586">
        <v>487.33944559700001</v>
      </c>
      <c r="D41" s="586">
        <v>440.60082403500002</v>
      </c>
      <c r="E41" s="586">
        <v>482.01628126200001</v>
      </c>
      <c r="F41" s="586">
        <v>595.90996702899997</v>
      </c>
      <c r="G41" s="586">
        <v>810.28293652399998</v>
      </c>
      <c r="H41" s="587">
        <v>511.12816708700001</v>
      </c>
      <c r="I41" s="587">
        <v>692.71724068799995</v>
      </c>
      <c r="J41" s="587">
        <v>591.10440229799997</v>
      </c>
      <c r="K41" s="587">
        <v>578.74891975000003</v>
      </c>
    </row>
    <row r="42" spans="1:11" ht="16.5" customHeight="1" x14ac:dyDescent="0.3">
      <c r="A42" s="560" t="s">
        <v>154</v>
      </c>
      <c r="B42" s="561">
        <v>-4.2061561029999996</v>
      </c>
      <c r="C42" s="561">
        <v>-7.4973325820000003</v>
      </c>
      <c r="D42" s="561">
        <v>9.4422842619999994</v>
      </c>
      <c r="E42" s="561">
        <v>-27.172461221999999</v>
      </c>
      <c r="F42" s="561">
        <v>-9.2633608299999999</v>
      </c>
      <c r="G42" s="561">
        <v>7.8905378070000003</v>
      </c>
      <c r="H42" s="562">
        <v>-9.2185162920000003</v>
      </c>
      <c r="I42" s="562">
        <v>-1.5169450229999999</v>
      </c>
      <c r="J42" s="562">
        <v>-5.8265573870000003</v>
      </c>
      <c r="K42" s="562">
        <v>-3.9334244150000002</v>
      </c>
    </row>
    <row r="43" spans="1:11" s="7" customFormat="1" ht="16.5" customHeight="1" x14ac:dyDescent="0.3">
      <c r="A43" s="588" t="s">
        <v>221</v>
      </c>
      <c r="B43" s="583">
        <v>294.67104594800003</v>
      </c>
      <c r="C43" s="583">
        <v>229.894747677</v>
      </c>
      <c r="D43" s="583">
        <v>206.88586099700001</v>
      </c>
      <c r="E43" s="583">
        <v>208.40707440700001</v>
      </c>
      <c r="F43" s="583">
        <v>407.84053836099997</v>
      </c>
      <c r="G43" s="583">
        <v>975.37645482400001</v>
      </c>
      <c r="H43" s="584">
        <v>235.84246555199999</v>
      </c>
      <c r="I43" s="584">
        <v>664.130335092</v>
      </c>
      <c r="J43" s="584">
        <v>424.47083791599999</v>
      </c>
      <c r="K43" s="584">
        <v>381.45429479299997</v>
      </c>
    </row>
    <row r="44" spans="1:11" ht="16.5" customHeight="1" x14ac:dyDescent="0.3">
      <c r="A44" s="563" t="s">
        <v>155</v>
      </c>
      <c r="B44" s="556"/>
      <c r="C44" s="556"/>
      <c r="D44" s="556"/>
      <c r="E44" s="556"/>
      <c r="F44" s="556"/>
      <c r="G44" s="556"/>
      <c r="H44" s="570"/>
      <c r="I44" s="570"/>
      <c r="J44" s="570"/>
      <c r="K44" s="570"/>
    </row>
    <row r="45" spans="1:11" ht="16.5" customHeight="1" x14ac:dyDescent="0.3">
      <c r="A45" s="334" t="s">
        <v>478</v>
      </c>
      <c r="B45" s="477">
        <v>430.533865354</v>
      </c>
      <c r="C45" s="477">
        <v>355.05718461599997</v>
      </c>
      <c r="D45" s="477">
        <v>315.69067425499998</v>
      </c>
      <c r="E45" s="477">
        <v>360.43644404899999</v>
      </c>
      <c r="F45" s="477">
        <v>424.943751797</v>
      </c>
      <c r="G45" s="477">
        <v>471.84894506099999</v>
      </c>
      <c r="H45" s="478">
        <v>368.56262857899998</v>
      </c>
      <c r="I45" s="478">
        <v>446.12535828</v>
      </c>
      <c r="J45" s="478">
        <v>402.72313719900001</v>
      </c>
      <c r="K45" s="478">
        <v>382.31788647500002</v>
      </c>
    </row>
    <row r="46" spans="1:11" ht="16.5" customHeight="1" x14ac:dyDescent="0.3">
      <c r="A46" s="333" t="s">
        <v>479</v>
      </c>
      <c r="B46" s="476">
        <v>378.93030834899997</v>
      </c>
      <c r="C46" s="476">
        <v>314.64066598800002</v>
      </c>
      <c r="D46" s="476">
        <v>320.02701536799998</v>
      </c>
      <c r="E46" s="476">
        <v>300.781051429</v>
      </c>
      <c r="F46" s="476">
        <v>291.81272678800002</v>
      </c>
      <c r="G46" s="476">
        <v>428.06947022000003</v>
      </c>
      <c r="H46" s="330">
        <v>328.13819576499998</v>
      </c>
      <c r="I46" s="330">
        <v>353.34400976900002</v>
      </c>
      <c r="J46" s="330">
        <v>339.23944800100003</v>
      </c>
      <c r="K46" s="330">
        <v>344.82321503700001</v>
      </c>
    </row>
    <row r="47" spans="1:11" ht="16.5" customHeight="1" x14ac:dyDescent="0.3">
      <c r="A47" s="334" t="s">
        <v>480</v>
      </c>
      <c r="B47" s="477">
        <v>243.98821646799999</v>
      </c>
      <c r="C47" s="477">
        <v>168.581459661</v>
      </c>
      <c r="D47" s="477">
        <v>132.58014807199999</v>
      </c>
      <c r="E47" s="477">
        <v>144.29501758500001</v>
      </c>
      <c r="F47" s="477">
        <v>147.70561570199999</v>
      </c>
      <c r="G47" s="477">
        <v>234.57064271199999</v>
      </c>
      <c r="H47" s="478">
        <v>173.959234264</v>
      </c>
      <c r="I47" s="478">
        <v>186.932419627</v>
      </c>
      <c r="J47" s="478">
        <v>179.67293995899999</v>
      </c>
      <c r="K47" s="478">
        <v>189.782981909</v>
      </c>
    </row>
    <row r="48" spans="1:11" ht="16.5" customHeight="1" x14ac:dyDescent="0.3">
      <c r="A48" s="333" t="s">
        <v>481</v>
      </c>
      <c r="B48" s="476">
        <v>506.78945883799997</v>
      </c>
      <c r="C48" s="476">
        <v>416.84653351100002</v>
      </c>
      <c r="D48" s="476">
        <v>374.71289540800001</v>
      </c>
      <c r="E48" s="476">
        <v>419.337673865</v>
      </c>
      <c r="F48" s="476">
        <v>502.99391125599999</v>
      </c>
      <c r="G48" s="476">
        <v>606.68872331199998</v>
      </c>
      <c r="H48" s="330">
        <v>432.69699276400002</v>
      </c>
      <c r="I48" s="330">
        <v>549.82076667299998</v>
      </c>
      <c r="J48" s="330">
        <v>484.281145407</v>
      </c>
      <c r="K48" s="330">
        <v>471.01965583499998</v>
      </c>
    </row>
    <row r="49" spans="1:11" ht="16.5" customHeight="1" x14ac:dyDescent="0.3">
      <c r="A49" s="334" t="s">
        <v>626</v>
      </c>
      <c r="B49" s="477">
        <v>136.91041329699999</v>
      </c>
      <c r="C49" s="477">
        <v>97.494878503999999</v>
      </c>
      <c r="D49" s="477">
        <v>80.671733638999996</v>
      </c>
      <c r="E49" s="477">
        <v>99.663979878999996</v>
      </c>
      <c r="F49" s="477">
        <v>103.06791958700001</v>
      </c>
      <c r="G49" s="477">
        <v>178.97058467599999</v>
      </c>
      <c r="H49" s="478">
        <v>105.0723723</v>
      </c>
      <c r="I49" s="478">
        <v>137.34430288300001</v>
      </c>
      <c r="J49" s="478">
        <v>119.285713774</v>
      </c>
      <c r="K49" s="478">
        <v>123.391394272</v>
      </c>
    </row>
    <row r="50" spans="1:11" ht="16.5" customHeight="1" x14ac:dyDescent="0.3">
      <c r="A50" s="552" t="s">
        <v>482</v>
      </c>
      <c r="B50" s="553">
        <v>294.67104594800003</v>
      </c>
      <c r="C50" s="553">
        <v>229.894747677</v>
      </c>
      <c r="D50" s="553">
        <v>206.88586099700001</v>
      </c>
      <c r="E50" s="553">
        <v>208.40707440700001</v>
      </c>
      <c r="F50" s="553">
        <v>407.84053836099997</v>
      </c>
      <c r="G50" s="553">
        <v>975.37645482400001</v>
      </c>
      <c r="H50" s="554">
        <v>235.84246555199999</v>
      </c>
      <c r="I50" s="554">
        <v>664.130335092</v>
      </c>
      <c r="J50" s="554">
        <v>424.47083791599999</v>
      </c>
      <c r="K50" s="554">
        <v>381.45429479299997</v>
      </c>
    </row>
    <row r="51" spans="1:11" ht="16.5" customHeight="1" x14ac:dyDescent="0.3">
      <c r="A51" s="579" t="s">
        <v>483</v>
      </c>
      <c r="B51" s="580">
        <v>47.536725363000002</v>
      </c>
      <c r="C51" s="580">
        <v>56.170395026999998</v>
      </c>
      <c r="D51" s="580">
        <v>63.888405998000003</v>
      </c>
      <c r="E51" s="580">
        <v>89.731027195999999</v>
      </c>
      <c r="F51" s="580">
        <v>70.556836552999997</v>
      </c>
      <c r="G51" s="580">
        <v>126.91356326899999</v>
      </c>
      <c r="H51" s="581">
        <v>65.322945267999998</v>
      </c>
      <c r="I51" s="581">
        <v>96.006598612999994</v>
      </c>
      <c r="J51" s="581">
        <v>78.836770899000001</v>
      </c>
      <c r="K51" s="581">
        <v>97.421781952000003</v>
      </c>
    </row>
    <row r="52" spans="1:11" ht="12.75" customHeight="1" x14ac:dyDescent="0.3">
      <c r="A52" s="217" t="s">
        <v>477</v>
      </c>
      <c r="B52" s="12"/>
      <c r="C52" s="12"/>
      <c r="D52" s="12"/>
      <c r="E52" s="12"/>
      <c r="F52" s="12"/>
      <c r="G52" s="12"/>
      <c r="H52" s="192"/>
      <c r="I52" s="192"/>
      <c r="J52" s="192"/>
    </row>
    <row r="53" spans="1:11" ht="15" customHeight="1" x14ac:dyDescent="0.3">
      <c r="A53" s="217" t="s">
        <v>742</v>
      </c>
      <c r="B53" s="12"/>
      <c r="C53" s="12"/>
      <c r="D53" s="12"/>
      <c r="E53" s="12"/>
      <c r="F53" s="12"/>
      <c r="G53" s="12"/>
      <c r="H53" s="192"/>
      <c r="I53" s="192"/>
      <c r="J53" s="192"/>
      <c r="K53" s="24"/>
    </row>
    <row r="54" spans="1:11" s="423" customFormat="1" ht="13" x14ac:dyDescent="0.3">
      <c r="A54" s="445" t="s">
        <v>704</v>
      </c>
      <c r="B54" s="443"/>
      <c r="D54" s="446"/>
    </row>
    <row r="56" spans="1:11" ht="48" customHeight="1" x14ac:dyDescent="0.25">
      <c r="A56" s="803" t="s">
        <v>578</v>
      </c>
      <c r="B56" s="804"/>
      <c r="C56" s="804"/>
      <c r="D56" s="804"/>
      <c r="E56" s="804"/>
      <c r="F56" s="804"/>
      <c r="G56" s="804"/>
      <c r="H56" s="804"/>
      <c r="I56" s="804"/>
      <c r="J56" s="805"/>
    </row>
    <row r="58" spans="1:11" s="423" customFormat="1" ht="12.75" customHeight="1" x14ac:dyDescent="0.25">
      <c r="A58" s="468" t="s">
        <v>165</v>
      </c>
      <c r="B58" s="469"/>
      <c r="C58" s="469"/>
    </row>
    <row r="59" spans="1:11" s="423" customFormat="1" ht="24.75" customHeight="1" x14ac:dyDescent="0.25">
      <c r="A59" s="800" t="s">
        <v>166</v>
      </c>
      <c r="B59" s="800"/>
      <c r="C59" s="800"/>
      <c r="D59" s="800"/>
      <c r="E59" s="800"/>
      <c r="F59" s="800"/>
      <c r="G59" s="800"/>
      <c r="H59" s="800"/>
      <c r="I59" s="800"/>
      <c r="J59" s="800"/>
    </row>
    <row r="60" spans="1:11" s="423" customFormat="1" ht="12.75" customHeight="1" x14ac:dyDescent="0.3">
      <c r="A60" s="470"/>
      <c r="B60" s="471"/>
      <c r="C60" s="471"/>
    </row>
    <row r="61" spans="1:11" s="423" customFormat="1" ht="14.25" customHeight="1" x14ac:dyDescent="0.25">
      <c r="A61" s="801" t="s">
        <v>169</v>
      </c>
      <c r="B61" s="801"/>
      <c r="C61" s="801"/>
      <c r="D61" s="801"/>
      <c r="E61" s="801"/>
      <c r="F61" s="801"/>
      <c r="G61" s="801"/>
      <c r="H61" s="801"/>
      <c r="I61" s="801"/>
      <c r="J61" s="801"/>
    </row>
    <row r="62" spans="1:11" s="423" customFormat="1" ht="12.75" customHeight="1" x14ac:dyDescent="0.3">
      <c r="A62" s="470"/>
      <c r="B62" s="471"/>
      <c r="C62" s="471"/>
    </row>
    <row r="63" spans="1:11" ht="26.25" customHeight="1" x14ac:dyDescent="0.25">
      <c r="A63" s="799" t="s">
        <v>170</v>
      </c>
      <c r="B63" s="799"/>
      <c r="C63" s="799"/>
      <c r="D63" s="799"/>
      <c r="E63" s="799"/>
      <c r="F63" s="799"/>
    </row>
    <row r="64" spans="1:11" ht="12.75" customHeight="1" x14ac:dyDescent="0.25">
      <c r="A64" s="699"/>
      <c r="B64" s="700"/>
      <c r="C64" s="700"/>
      <c r="D64" s="700"/>
      <c r="E64" s="700"/>
      <c r="F64" s="700"/>
    </row>
    <row r="65" spans="1:6" ht="12.75" customHeight="1" x14ac:dyDescent="0.25">
      <c r="A65" s="799" t="s">
        <v>171</v>
      </c>
      <c r="B65" s="799"/>
      <c r="C65" s="799"/>
      <c r="D65" s="799"/>
      <c r="E65" s="799"/>
      <c r="F65" s="799"/>
    </row>
    <row r="66" spans="1:6" ht="12.75" customHeight="1" x14ac:dyDescent="0.25">
      <c r="A66" s="701"/>
      <c r="B66" s="701"/>
      <c r="C66" s="701"/>
      <c r="D66" s="701"/>
      <c r="E66" s="701"/>
      <c r="F66" s="701"/>
    </row>
    <row r="67" spans="1:6" ht="24.75" customHeight="1" x14ac:dyDescent="0.25">
      <c r="A67" s="799" t="s">
        <v>563</v>
      </c>
      <c r="B67" s="799"/>
      <c r="C67" s="799"/>
      <c r="D67" s="799"/>
      <c r="E67" s="799"/>
      <c r="F67" s="799"/>
    </row>
    <row r="68" spans="1:6" ht="12.75" customHeight="1" x14ac:dyDescent="0.25">
      <c r="A68" s="700"/>
      <c r="B68" s="700"/>
      <c r="C68" s="700"/>
      <c r="D68" s="700"/>
      <c r="E68" s="700"/>
      <c r="F68" s="700"/>
    </row>
    <row r="69" spans="1:6" ht="21" customHeight="1" x14ac:dyDescent="0.25">
      <c r="A69" s="799" t="s">
        <v>172</v>
      </c>
      <c r="B69" s="799"/>
      <c r="C69" s="799"/>
      <c r="D69" s="799"/>
      <c r="E69" s="799"/>
      <c r="F69" s="799"/>
    </row>
    <row r="70" spans="1:6" ht="12.75" customHeight="1" x14ac:dyDescent="0.25">
      <c r="A70" s="700"/>
      <c r="B70" s="700"/>
      <c r="C70" s="700"/>
      <c r="D70" s="700"/>
      <c r="E70" s="700"/>
      <c r="F70" s="700"/>
    </row>
    <row r="71" spans="1:6" ht="48.75" customHeight="1" x14ac:dyDescent="0.25">
      <c r="A71" s="799" t="s">
        <v>574</v>
      </c>
      <c r="B71" s="799"/>
      <c r="C71" s="799"/>
      <c r="D71" s="799"/>
      <c r="E71" s="799"/>
      <c r="F71" s="799"/>
    </row>
    <row r="72" spans="1:6" ht="12.75" customHeight="1" x14ac:dyDescent="0.25">
      <c r="A72" s="699"/>
      <c r="B72" s="700"/>
      <c r="C72" s="700"/>
      <c r="D72" s="700"/>
      <c r="E72" s="700"/>
      <c r="F72" s="700"/>
    </row>
    <row r="73" spans="1:6" ht="27" customHeight="1" x14ac:dyDescent="0.25">
      <c r="A73" s="799" t="s">
        <v>173</v>
      </c>
      <c r="B73" s="799"/>
      <c r="C73" s="799"/>
      <c r="D73" s="799"/>
      <c r="E73" s="799"/>
      <c r="F73" s="799"/>
    </row>
    <row r="74" spans="1:6" ht="12.75" customHeight="1" x14ac:dyDescent="0.25">
      <c r="A74" s="702"/>
      <c r="B74" s="700"/>
      <c r="C74" s="700"/>
      <c r="D74" s="700"/>
      <c r="E74" s="700"/>
      <c r="F74" s="700"/>
    </row>
    <row r="75" spans="1:6" ht="19.5" customHeight="1" x14ac:dyDescent="0.25">
      <c r="A75" s="799" t="s">
        <v>174</v>
      </c>
      <c r="B75" s="799"/>
      <c r="C75" s="799"/>
      <c r="D75" s="799"/>
      <c r="E75" s="799"/>
      <c r="F75" s="799"/>
    </row>
    <row r="76" spans="1:6" ht="12.75" customHeight="1" x14ac:dyDescent="0.25">
      <c r="A76" s="702"/>
      <c r="B76" s="700"/>
      <c r="C76" s="700"/>
      <c r="D76" s="700"/>
      <c r="E76" s="700"/>
      <c r="F76" s="700"/>
    </row>
    <row r="77" spans="1:6" ht="22.5" customHeight="1" x14ac:dyDescent="0.25">
      <c r="A77" s="799" t="s">
        <v>175</v>
      </c>
      <c r="B77" s="799"/>
      <c r="C77" s="799"/>
      <c r="D77" s="799"/>
      <c r="E77" s="799"/>
      <c r="F77" s="799"/>
    </row>
    <row r="78" spans="1:6" ht="12" customHeight="1" x14ac:dyDescent="0.25">
      <c r="A78" s="701"/>
      <c r="B78" s="701"/>
      <c r="C78" s="701"/>
      <c r="D78" s="701"/>
      <c r="E78" s="701"/>
      <c r="F78" s="701"/>
    </row>
    <row r="79" spans="1:6" ht="34.5" customHeight="1" x14ac:dyDescent="0.25">
      <c r="A79" s="799" t="s">
        <v>565</v>
      </c>
      <c r="B79" s="799"/>
      <c r="C79" s="799"/>
      <c r="D79" s="799"/>
      <c r="E79" s="799"/>
      <c r="F79" s="799"/>
    </row>
    <row r="80" spans="1:6" ht="12.75" customHeight="1" x14ac:dyDescent="0.25">
      <c r="A80" s="702"/>
      <c r="B80" s="700"/>
      <c r="C80" s="700"/>
      <c r="D80" s="700"/>
      <c r="E80" s="700"/>
      <c r="F80" s="700"/>
    </row>
    <row r="81" spans="1:6" ht="33.75" customHeight="1" x14ac:dyDescent="0.25">
      <c r="A81" s="799" t="s">
        <v>566</v>
      </c>
      <c r="B81" s="799"/>
      <c r="C81" s="799"/>
      <c r="D81" s="799"/>
      <c r="E81" s="799"/>
      <c r="F81" s="799"/>
    </row>
    <row r="82" spans="1:6" s="423" customFormat="1" ht="12.75" customHeight="1" x14ac:dyDescent="0.25">
      <c r="A82" s="472"/>
      <c r="B82" s="469"/>
      <c r="C82" s="469"/>
    </row>
    <row r="83" spans="1:6" s="423" customFormat="1" ht="16.5" customHeight="1" x14ac:dyDescent="0.25">
      <c r="A83" s="802" t="s">
        <v>176</v>
      </c>
      <c r="B83" s="802"/>
      <c r="C83" s="802"/>
    </row>
    <row r="84" spans="1:6" s="423" customFormat="1" ht="12.75" customHeight="1" x14ac:dyDescent="0.25">
      <c r="A84" s="608"/>
      <c r="B84" s="469"/>
      <c r="C84" s="469"/>
    </row>
    <row r="85" spans="1:6" s="423" customFormat="1" ht="21.75" customHeight="1" x14ac:dyDescent="0.25">
      <c r="A85" s="473" t="s">
        <v>167</v>
      </c>
      <c r="B85" s="469"/>
      <c r="C85" s="469"/>
    </row>
    <row r="86" spans="1:6" s="423" customFormat="1" ht="12.75" customHeight="1" x14ac:dyDescent="0.25">
      <c r="A86" s="472" t="s">
        <v>168</v>
      </c>
      <c r="B86" s="469"/>
      <c r="C86" s="469"/>
    </row>
  </sheetData>
  <mergeCells count="14">
    <mergeCell ref="A56:J56"/>
    <mergeCell ref="A83:C83"/>
    <mergeCell ref="A59:J59"/>
    <mergeCell ref="A61:J61"/>
    <mergeCell ref="A63:F63"/>
    <mergeCell ref="A65:F65"/>
    <mergeCell ref="A77:F77"/>
    <mergeCell ref="A79:F79"/>
    <mergeCell ref="A81:F81"/>
    <mergeCell ref="A67:F67"/>
    <mergeCell ref="A69:F69"/>
    <mergeCell ref="A71:F71"/>
    <mergeCell ref="A73:F73"/>
    <mergeCell ref="A75:F75"/>
  </mergeCells>
  <pageMargins left="0.59055118110236227" right="0.59055118110236227" top="0.59055118110236227" bottom="0.59055118110236227" header="0.39370078740157483" footer="0.39370078740157483"/>
  <pageSetup paperSize="9" scale="59" firstPageNumber="33" fitToHeight="2" orientation="landscape" useFirstPageNumber="1" r:id="rId1"/>
  <headerFooter alignWithMargins="0">
    <oddHeader>&amp;R&amp;12Les finances des groupements en 2019</oddHeader>
    <oddFooter>&amp;L&amp;12Direction Générale des Collectivités Locales / DESL&amp;C&amp;12&amp;P&amp;R&amp;12Mise en ligne : mai 2021</oddFooter>
    <evenHeader>&amp;RLes groupements à ficalité propre en 2019</evenHeader>
    <evenFooter>&amp;LDirection Générale des Collectivités Locales / DESL&amp;C34&amp;RMise en ligne : mai 2021</evenFooter>
    <firstHeader>&amp;RLes groupements à ficalité propre en 2019</firstHeader>
    <firstFooter>&amp;LDirection Générale des Collectivités Locales / DESL&amp;C33&amp;RMise en ligne : mai 2021</firstFooter>
  </headerFooter>
  <rowBreaks count="1" manualBreakCount="1">
    <brk id="54"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23"/>
  <sheetViews>
    <sheetView zoomScaleNormal="100" workbookViewId="0"/>
  </sheetViews>
  <sheetFormatPr baseColWidth="10" defaultRowHeight="12.5" x14ac:dyDescent="0.25"/>
  <cols>
    <col min="1" max="1" width="66.1796875" customWidth="1"/>
    <col min="2" max="7" width="14.7265625" customWidth="1"/>
    <col min="8" max="9" width="15.54296875" customWidth="1"/>
    <col min="10" max="10" width="17.54296875" customWidth="1"/>
  </cols>
  <sheetData>
    <row r="1" spans="1:10" ht="21" x14ac:dyDescent="0.25">
      <c r="A1" s="27" t="s">
        <v>743</v>
      </c>
    </row>
    <row r="2" spans="1:10" ht="13.5" thickBot="1" x14ac:dyDescent="0.35">
      <c r="A2" s="423"/>
      <c r="B2" s="423"/>
      <c r="C2" s="423"/>
      <c r="D2" s="423"/>
      <c r="E2" s="423"/>
      <c r="F2" s="423"/>
      <c r="G2" s="423"/>
      <c r="H2" s="423"/>
      <c r="I2" s="423"/>
      <c r="J2" s="437" t="s">
        <v>65</v>
      </c>
    </row>
    <row r="3" spans="1:10" ht="13" x14ac:dyDescent="0.3">
      <c r="A3" s="438" t="s">
        <v>702</v>
      </c>
      <c r="B3" s="486" t="s">
        <v>35</v>
      </c>
      <c r="C3" s="486" t="s">
        <v>552</v>
      </c>
      <c r="D3" s="486" t="s">
        <v>554</v>
      </c>
      <c r="E3" s="486" t="s">
        <v>98</v>
      </c>
      <c r="F3" s="486" t="s">
        <v>289</v>
      </c>
      <c r="G3" s="487">
        <v>300000</v>
      </c>
      <c r="H3" s="488" t="s">
        <v>305</v>
      </c>
      <c r="I3" s="488" t="s">
        <v>305</v>
      </c>
      <c r="J3" s="488" t="s">
        <v>62</v>
      </c>
    </row>
    <row r="4" spans="1:10" ht="13" x14ac:dyDescent="0.3">
      <c r="A4" s="439" t="s">
        <v>159</v>
      </c>
      <c r="B4" s="489" t="s">
        <v>551</v>
      </c>
      <c r="C4" s="489" t="s">
        <v>36</v>
      </c>
      <c r="D4" s="489" t="s">
        <v>36</v>
      </c>
      <c r="E4" s="489" t="s">
        <v>36</v>
      </c>
      <c r="F4" s="489" t="s">
        <v>36</v>
      </c>
      <c r="G4" s="489" t="s">
        <v>37</v>
      </c>
      <c r="H4" s="490" t="s">
        <v>303</v>
      </c>
      <c r="I4" s="490" t="s">
        <v>304</v>
      </c>
      <c r="J4" s="490" t="s">
        <v>112</v>
      </c>
    </row>
    <row r="5" spans="1:10" ht="13" thickBot="1" x14ac:dyDescent="0.3">
      <c r="A5" s="440" t="s">
        <v>66</v>
      </c>
      <c r="B5" s="491" t="s">
        <v>37</v>
      </c>
      <c r="C5" s="491" t="s">
        <v>553</v>
      </c>
      <c r="D5" s="491" t="s">
        <v>100</v>
      </c>
      <c r="E5" s="491" t="s">
        <v>101</v>
      </c>
      <c r="F5" s="491" t="s">
        <v>290</v>
      </c>
      <c r="G5" s="491" t="s">
        <v>102</v>
      </c>
      <c r="H5" s="492" t="s">
        <v>101</v>
      </c>
      <c r="I5" s="492" t="s">
        <v>102</v>
      </c>
      <c r="J5" s="492" t="s">
        <v>287</v>
      </c>
    </row>
    <row r="6" spans="1:10" ht="14" x14ac:dyDescent="0.3">
      <c r="A6" s="423"/>
      <c r="B6" s="424"/>
      <c r="C6" s="424"/>
      <c r="D6" s="424"/>
      <c r="E6" s="424"/>
      <c r="F6" s="424"/>
      <c r="G6" s="424"/>
      <c r="H6" s="424"/>
      <c r="I6" s="424"/>
      <c r="J6" s="424"/>
    </row>
    <row r="7" spans="1:10" ht="14" x14ac:dyDescent="0.3">
      <c r="A7" s="332" t="s">
        <v>121</v>
      </c>
      <c r="B7" s="474">
        <v>611.98990509999999</v>
      </c>
      <c r="C7" s="474">
        <v>2468.5404572000002</v>
      </c>
      <c r="D7" s="474">
        <v>2104.3487388600001</v>
      </c>
      <c r="E7" s="474">
        <v>3276.3436989000002</v>
      </c>
      <c r="F7" s="474">
        <v>6006.4535749400002</v>
      </c>
      <c r="G7" s="474">
        <v>8049.3312577099996</v>
      </c>
      <c r="H7" s="475">
        <v>8461.2228000600007</v>
      </c>
      <c r="I7" s="475">
        <v>14055.784832650001</v>
      </c>
      <c r="J7" s="475">
        <v>22517.00763271</v>
      </c>
    </row>
    <row r="8" spans="1:10" ht="14" x14ac:dyDescent="0.3">
      <c r="A8" s="333" t="s">
        <v>122</v>
      </c>
      <c r="B8" s="476">
        <v>151.91586136000001</v>
      </c>
      <c r="C8" s="476">
        <v>687.00474785999995</v>
      </c>
      <c r="D8" s="476">
        <v>591.20781040999998</v>
      </c>
      <c r="E8" s="476">
        <v>900.85373836999997</v>
      </c>
      <c r="F8" s="476">
        <v>1534.0987846</v>
      </c>
      <c r="G8" s="476">
        <v>2070.1616472300002</v>
      </c>
      <c r="H8" s="330">
        <v>2330.9821579999998</v>
      </c>
      <c r="I8" s="330">
        <v>3604.26043183</v>
      </c>
      <c r="J8" s="330">
        <v>5935.2425898299998</v>
      </c>
    </row>
    <row r="9" spans="1:10" ht="14" x14ac:dyDescent="0.3">
      <c r="A9" s="334" t="s">
        <v>123</v>
      </c>
      <c r="B9" s="477">
        <v>247.31284203999999</v>
      </c>
      <c r="C9" s="477">
        <v>980.13984239000001</v>
      </c>
      <c r="D9" s="477">
        <v>889.13767724000002</v>
      </c>
      <c r="E9" s="477">
        <v>1361.8660451999999</v>
      </c>
      <c r="F9" s="477">
        <v>2436.3655694499998</v>
      </c>
      <c r="G9" s="477">
        <v>2686.6835494500001</v>
      </c>
      <c r="H9" s="478">
        <v>3478.4564068700001</v>
      </c>
      <c r="I9" s="478">
        <v>5123.0491189000004</v>
      </c>
      <c r="J9" s="478">
        <v>8601.5055257700005</v>
      </c>
    </row>
    <row r="10" spans="1:10" ht="14" x14ac:dyDescent="0.3">
      <c r="A10" s="333" t="s">
        <v>124</v>
      </c>
      <c r="B10" s="476">
        <v>10.40876549</v>
      </c>
      <c r="C10" s="476">
        <v>41.702995399999999</v>
      </c>
      <c r="D10" s="476">
        <v>32.877510260000001</v>
      </c>
      <c r="E10" s="476">
        <v>56.288808549999999</v>
      </c>
      <c r="F10" s="476">
        <v>149.08606359999999</v>
      </c>
      <c r="G10" s="476">
        <v>204.12430239</v>
      </c>
      <c r="H10" s="330">
        <v>141.27807970000001</v>
      </c>
      <c r="I10" s="330">
        <v>353.21036599000001</v>
      </c>
      <c r="J10" s="330">
        <v>494.48844568999999</v>
      </c>
    </row>
    <row r="11" spans="1:10" ht="14" x14ac:dyDescent="0.3">
      <c r="A11" s="334" t="s">
        <v>125</v>
      </c>
      <c r="B11" s="477">
        <v>160.14782043</v>
      </c>
      <c r="C11" s="477">
        <v>612.91032332999998</v>
      </c>
      <c r="D11" s="477">
        <v>457.70617583000001</v>
      </c>
      <c r="E11" s="477">
        <v>782.86362694000002</v>
      </c>
      <c r="F11" s="477">
        <v>1538.7857193499999</v>
      </c>
      <c r="G11" s="477">
        <v>2810.2684827799999</v>
      </c>
      <c r="H11" s="478">
        <v>2013.6279465299999</v>
      </c>
      <c r="I11" s="478">
        <v>4349.0542021299998</v>
      </c>
      <c r="J11" s="478">
        <v>6362.6821486600002</v>
      </c>
    </row>
    <row r="12" spans="1:10" ht="14" x14ac:dyDescent="0.3">
      <c r="A12" s="333" t="s">
        <v>126</v>
      </c>
      <c r="B12" s="476">
        <v>42.204615779999997</v>
      </c>
      <c r="C12" s="476">
        <v>146.78254822</v>
      </c>
      <c r="D12" s="476">
        <v>133.41956511999999</v>
      </c>
      <c r="E12" s="476">
        <v>174.47147984</v>
      </c>
      <c r="F12" s="476">
        <v>348.11743794</v>
      </c>
      <c r="G12" s="476">
        <v>278.09327586000001</v>
      </c>
      <c r="H12" s="330">
        <v>496.87820895999999</v>
      </c>
      <c r="I12" s="330">
        <v>626.21071380000001</v>
      </c>
      <c r="J12" s="330">
        <v>1123.0889227600001</v>
      </c>
    </row>
    <row r="13" spans="1:10" ht="14" x14ac:dyDescent="0.3">
      <c r="A13" s="335" t="s">
        <v>127</v>
      </c>
      <c r="B13" s="479">
        <v>714.79280790999996</v>
      </c>
      <c r="C13" s="479">
        <v>2933.9724406099999</v>
      </c>
      <c r="D13" s="479">
        <v>2528.2508468599999</v>
      </c>
      <c r="E13" s="479">
        <v>3906.2277065799999</v>
      </c>
      <c r="F13" s="479">
        <v>7435.1717211300002</v>
      </c>
      <c r="G13" s="479">
        <v>10325.5266359</v>
      </c>
      <c r="H13" s="480">
        <v>10083.243801959999</v>
      </c>
      <c r="I13" s="480">
        <v>17760.69835703</v>
      </c>
      <c r="J13" s="480">
        <v>27843.942158990001</v>
      </c>
    </row>
    <row r="14" spans="1:10" ht="14" x14ac:dyDescent="0.3">
      <c r="A14" s="333" t="s">
        <v>64</v>
      </c>
      <c r="B14" s="476">
        <v>455.30004860000003</v>
      </c>
      <c r="C14" s="476">
        <v>1875.4899702800001</v>
      </c>
      <c r="D14" s="476">
        <v>1537.2744751299999</v>
      </c>
      <c r="E14" s="476">
        <v>2273.44420494</v>
      </c>
      <c r="F14" s="476">
        <v>4331.5947775300001</v>
      </c>
      <c r="G14" s="476">
        <v>5323.6176541000004</v>
      </c>
      <c r="H14" s="330">
        <v>6141.5086989499996</v>
      </c>
      <c r="I14" s="330">
        <v>9655.2124316299996</v>
      </c>
      <c r="J14" s="330">
        <v>15796.721130579999</v>
      </c>
    </row>
    <row r="15" spans="1:10" ht="14" x14ac:dyDescent="0.3">
      <c r="A15" s="334" t="s">
        <v>128</v>
      </c>
      <c r="B15" s="477">
        <v>348.38054913000002</v>
      </c>
      <c r="C15" s="477">
        <v>1389.6468498500001</v>
      </c>
      <c r="D15" s="477">
        <v>1140.4561653000001</v>
      </c>
      <c r="E15" s="477">
        <v>1604.0028821999999</v>
      </c>
      <c r="F15" s="477">
        <v>3318.3071250500002</v>
      </c>
      <c r="G15" s="477">
        <v>3551.7534561399998</v>
      </c>
      <c r="H15" s="478">
        <v>4482.4864464800003</v>
      </c>
      <c r="I15" s="478">
        <v>6870.0605811900004</v>
      </c>
      <c r="J15" s="478">
        <v>11352.54702767</v>
      </c>
    </row>
    <row r="16" spans="1:10" ht="14" x14ac:dyDescent="0.3">
      <c r="A16" s="555" t="s">
        <v>129</v>
      </c>
      <c r="B16" s="556">
        <v>106.91949947000001</v>
      </c>
      <c r="C16" s="556">
        <v>485.84312043</v>
      </c>
      <c r="D16" s="556">
        <v>396.81830982999998</v>
      </c>
      <c r="E16" s="556">
        <v>669.44132274000003</v>
      </c>
      <c r="F16" s="556">
        <v>1013.28765248</v>
      </c>
      <c r="G16" s="556">
        <v>1771.86419796</v>
      </c>
      <c r="H16" s="370">
        <v>1659.02225247</v>
      </c>
      <c r="I16" s="370">
        <v>2785.1518504400001</v>
      </c>
      <c r="J16" s="370">
        <v>4444.1741029100003</v>
      </c>
    </row>
    <row r="17" spans="1:10" ht="14" x14ac:dyDescent="0.3">
      <c r="A17" s="557" t="s">
        <v>130</v>
      </c>
      <c r="B17" s="558">
        <v>102.85078287</v>
      </c>
      <c r="C17" s="558">
        <v>469.77347586000002</v>
      </c>
      <c r="D17" s="558">
        <v>460.48681508999999</v>
      </c>
      <c r="E17" s="558">
        <v>885.82806384000003</v>
      </c>
      <c r="F17" s="558">
        <v>1934.48399535</v>
      </c>
      <c r="G17" s="558">
        <v>3607.73760464</v>
      </c>
      <c r="H17" s="559">
        <v>1918.9391376599999</v>
      </c>
      <c r="I17" s="559">
        <v>5542.22159999</v>
      </c>
      <c r="J17" s="559">
        <v>7461.1607376499996</v>
      </c>
    </row>
    <row r="18" spans="1:10" ht="14" x14ac:dyDescent="0.3">
      <c r="A18" s="555" t="s">
        <v>131</v>
      </c>
      <c r="B18" s="556">
        <v>74.717429370000005</v>
      </c>
      <c r="C18" s="556">
        <v>343.95693550999999</v>
      </c>
      <c r="D18" s="556">
        <v>348.72421600000001</v>
      </c>
      <c r="E18" s="556">
        <v>663.89879545999997</v>
      </c>
      <c r="F18" s="556">
        <v>1480.9961837999999</v>
      </c>
      <c r="G18" s="556">
        <v>3031.2151116300001</v>
      </c>
      <c r="H18" s="370">
        <v>1431.29737634</v>
      </c>
      <c r="I18" s="370">
        <v>4512.2112954300001</v>
      </c>
      <c r="J18" s="370">
        <v>5943.5086717699996</v>
      </c>
    </row>
    <row r="19" spans="1:10" ht="14" x14ac:dyDescent="0.3">
      <c r="A19" s="576" t="s">
        <v>132</v>
      </c>
      <c r="B19" s="577">
        <v>3.2154774399999999</v>
      </c>
      <c r="C19" s="577">
        <v>7.9044071899999997</v>
      </c>
      <c r="D19" s="577">
        <v>6.76654073</v>
      </c>
      <c r="E19" s="577">
        <v>9.9945121599999993</v>
      </c>
      <c r="F19" s="577">
        <v>12.05017003</v>
      </c>
      <c r="G19" s="577">
        <v>37.37419483</v>
      </c>
      <c r="H19" s="578">
        <v>27.88093752</v>
      </c>
      <c r="I19" s="578">
        <v>49.424364859999997</v>
      </c>
      <c r="J19" s="578">
        <v>77.305302380000001</v>
      </c>
    </row>
    <row r="20" spans="1:10" ht="14" x14ac:dyDescent="0.3">
      <c r="A20" s="703" t="s">
        <v>567</v>
      </c>
      <c r="B20" s="556">
        <v>24.917876060000001</v>
      </c>
      <c r="C20" s="556">
        <v>117.91213316</v>
      </c>
      <c r="D20" s="556">
        <v>104.99605836000001</v>
      </c>
      <c r="E20" s="556">
        <v>211.93475622</v>
      </c>
      <c r="F20" s="556">
        <v>441.43764152</v>
      </c>
      <c r="G20" s="556">
        <v>539.14829817999998</v>
      </c>
      <c r="H20" s="370">
        <v>459.76082380000003</v>
      </c>
      <c r="I20" s="370">
        <v>980.58593970000004</v>
      </c>
      <c r="J20" s="370">
        <v>1440.3467635</v>
      </c>
    </row>
    <row r="21" spans="1:10" ht="14" x14ac:dyDescent="0.3">
      <c r="A21" s="576" t="s">
        <v>133</v>
      </c>
      <c r="B21" s="577">
        <v>50.975217710000003</v>
      </c>
      <c r="C21" s="577">
        <v>222.79511011</v>
      </c>
      <c r="D21" s="577">
        <v>188.20115372999999</v>
      </c>
      <c r="E21" s="577">
        <v>273.17629533000002</v>
      </c>
      <c r="F21" s="577">
        <v>252.62111861</v>
      </c>
      <c r="G21" s="577">
        <v>160.14089602999999</v>
      </c>
      <c r="H21" s="578">
        <v>735.14777688000004</v>
      </c>
      <c r="I21" s="578">
        <v>412.76201464000002</v>
      </c>
      <c r="J21" s="578">
        <v>1147.90979152</v>
      </c>
    </row>
    <row r="22" spans="1:10" ht="14" x14ac:dyDescent="0.3">
      <c r="A22" s="555" t="s">
        <v>134</v>
      </c>
      <c r="B22" s="556">
        <v>84.349463959999994</v>
      </c>
      <c r="C22" s="556">
        <v>288.76427060999998</v>
      </c>
      <c r="D22" s="556">
        <v>281.43659466000003</v>
      </c>
      <c r="E22" s="556">
        <v>380.30323339</v>
      </c>
      <c r="F22" s="556">
        <v>737.3274232</v>
      </c>
      <c r="G22" s="556">
        <v>864.05012625999996</v>
      </c>
      <c r="H22" s="370">
        <v>1034.85356262</v>
      </c>
      <c r="I22" s="370">
        <v>1601.37754946</v>
      </c>
      <c r="J22" s="370">
        <v>2636.23111208</v>
      </c>
    </row>
    <row r="23" spans="1:10" ht="14" x14ac:dyDescent="0.3">
      <c r="A23" s="579" t="s">
        <v>135</v>
      </c>
      <c r="B23" s="580">
        <v>21.31729477</v>
      </c>
      <c r="C23" s="580">
        <v>77.14961375</v>
      </c>
      <c r="D23" s="580">
        <v>60.851808249999998</v>
      </c>
      <c r="E23" s="580">
        <v>93.475909079999994</v>
      </c>
      <c r="F23" s="580">
        <v>179.14440644000001</v>
      </c>
      <c r="G23" s="580">
        <v>369.98035486999999</v>
      </c>
      <c r="H23" s="581">
        <v>252.79462584999999</v>
      </c>
      <c r="I23" s="581">
        <v>549.12476131000005</v>
      </c>
      <c r="J23" s="581">
        <v>801.91938716000004</v>
      </c>
    </row>
    <row r="24" spans="1:10" ht="14" x14ac:dyDescent="0.3">
      <c r="A24" s="563" t="s">
        <v>136</v>
      </c>
      <c r="B24" s="564">
        <v>102.80290281000001</v>
      </c>
      <c r="C24" s="564">
        <v>465.43198340999999</v>
      </c>
      <c r="D24" s="564">
        <v>423.902108</v>
      </c>
      <c r="E24" s="564">
        <v>629.88400767999997</v>
      </c>
      <c r="F24" s="564">
        <v>1428.71814619</v>
      </c>
      <c r="G24" s="564">
        <v>2276.1953781900002</v>
      </c>
      <c r="H24" s="354">
        <v>1622.0210019000001</v>
      </c>
      <c r="I24" s="354">
        <v>3704.9135243800001</v>
      </c>
      <c r="J24" s="354">
        <v>5326.9345262799998</v>
      </c>
    </row>
    <row r="25" spans="1:10" ht="14" x14ac:dyDescent="0.3">
      <c r="A25" s="582" t="s">
        <v>137</v>
      </c>
      <c r="B25" s="583">
        <v>55.09828444</v>
      </c>
      <c r="C25" s="583">
        <v>310.00365421999999</v>
      </c>
      <c r="D25" s="583">
        <v>291.21462660999998</v>
      </c>
      <c r="E25" s="583">
        <v>427.46450222999999</v>
      </c>
      <c r="F25" s="583">
        <v>838.25699420000001</v>
      </c>
      <c r="G25" s="583">
        <v>1160.1360865300001</v>
      </c>
      <c r="H25" s="584">
        <v>1083.7810675000001</v>
      </c>
      <c r="I25" s="584">
        <v>1998.3930807300001</v>
      </c>
      <c r="J25" s="584">
        <v>3082.1741482299999</v>
      </c>
    </row>
    <row r="26" spans="1:10" ht="14" x14ac:dyDescent="0.3">
      <c r="A26" s="563" t="s">
        <v>138</v>
      </c>
      <c r="B26" s="564">
        <v>224.00199258000001</v>
      </c>
      <c r="C26" s="564">
        <v>942.98264645999996</v>
      </c>
      <c r="D26" s="564">
        <v>707.04223109999998</v>
      </c>
      <c r="E26" s="564">
        <v>1227.39887965</v>
      </c>
      <c r="F26" s="564">
        <v>2505.8713421500001</v>
      </c>
      <c r="G26" s="564">
        <v>4094.3826264499999</v>
      </c>
      <c r="H26" s="354">
        <v>3101.4257497899998</v>
      </c>
      <c r="I26" s="354">
        <v>6600.2539686</v>
      </c>
      <c r="J26" s="354">
        <v>9701.6797183899998</v>
      </c>
    </row>
    <row r="27" spans="1:10" ht="14" x14ac:dyDescent="0.3">
      <c r="A27" s="576" t="s">
        <v>139</v>
      </c>
      <c r="B27" s="577">
        <v>185.65563431999999</v>
      </c>
      <c r="C27" s="577">
        <v>717.27763160999996</v>
      </c>
      <c r="D27" s="577">
        <v>539.36839717999999</v>
      </c>
      <c r="E27" s="577">
        <v>904.86296372000004</v>
      </c>
      <c r="F27" s="577">
        <v>1692.5011276</v>
      </c>
      <c r="G27" s="577">
        <v>3072.4487633499998</v>
      </c>
      <c r="H27" s="578">
        <v>2347.1646268300001</v>
      </c>
      <c r="I27" s="578">
        <v>4764.9498909499998</v>
      </c>
      <c r="J27" s="578">
        <v>7112.1145177799999</v>
      </c>
    </row>
    <row r="28" spans="1:10" ht="14" x14ac:dyDescent="0.3">
      <c r="A28" s="555" t="s">
        <v>140</v>
      </c>
      <c r="B28" s="556">
        <v>19.556817980000002</v>
      </c>
      <c r="C28" s="556">
        <v>158.90986171</v>
      </c>
      <c r="D28" s="556">
        <v>124.76551795</v>
      </c>
      <c r="E28" s="556">
        <v>245.67659366000001</v>
      </c>
      <c r="F28" s="556">
        <v>537.61705543999994</v>
      </c>
      <c r="G28" s="556">
        <v>682.65564461999998</v>
      </c>
      <c r="H28" s="370">
        <v>548.90879129999996</v>
      </c>
      <c r="I28" s="370">
        <v>1220.27270006</v>
      </c>
      <c r="J28" s="370">
        <v>1769.1814913600001</v>
      </c>
    </row>
    <row r="29" spans="1:10" ht="14" x14ac:dyDescent="0.3">
      <c r="A29" s="576" t="s">
        <v>141</v>
      </c>
      <c r="B29" s="577">
        <v>18.789540280000001</v>
      </c>
      <c r="C29" s="577">
        <v>66.795153139999996</v>
      </c>
      <c r="D29" s="577">
        <v>42.908315969999997</v>
      </c>
      <c r="E29" s="577">
        <v>76.859322270000007</v>
      </c>
      <c r="F29" s="577">
        <v>275.75315911000001</v>
      </c>
      <c r="G29" s="577">
        <v>339.27821848000002</v>
      </c>
      <c r="H29" s="578">
        <v>205.35233166</v>
      </c>
      <c r="I29" s="578">
        <v>615.03137759000003</v>
      </c>
      <c r="J29" s="578">
        <v>820.38370925000004</v>
      </c>
    </row>
    <row r="30" spans="1:10" ht="14" x14ac:dyDescent="0.3">
      <c r="A30" s="563" t="s">
        <v>142</v>
      </c>
      <c r="B30" s="564">
        <v>122.03034835</v>
      </c>
      <c r="C30" s="564">
        <v>392.55886545999999</v>
      </c>
      <c r="D30" s="564">
        <v>274.47441276000001</v>
      </c>
      <c r="E30" s="564">
        <v>423.07385262999998</v>
      </c>
      <c r="F30" s="564">
        <v>878.67788134</v>
      </c>
      <c r="G30" s="564">
        <v>1556.98108695</v>
      </c>
      <c r="H30" s="354">
        <v>1212.1374791999999</v>
      </c>
      <c r="I30" s="354">
        <v>2435.6589682899998</v>
      </c>
      <c r="J30" s="354">
        <v>3647.79644749</v>
      </c>
    </row>
    <row r="31" spans="1:10" ht="14" x14ac:dyDescent="0.3">
      <c r="A31" s="576" t="s">
        <v>143</v>
      </c>
      <c r="B31" s="577">
        <v>26.707181890000001</v>
      </c>
      <c r="C31" s="577">
        <v>96.85098438</v>
      </c>
      <c r="D31" s="577">
        <v>70.252930329999998</v>
      </c>
      <c r="E31" s="577">
        <v>117.25083431</v>
      </c>
      <c r="F31" s="577">
        <v>201.86079620999999</v>
      </c>
      <c r="G31" s="577">
        <v>313.96922408</v>
      </c>
      <c r="H31" s="578">
        <v>311.06193091</v>
      </c>
      <c r="I31" s="578">
        <v>515.83002028999999</v>
      </c>
      <c r="J31" s="578">
        <v>826.89195119999999</v>
      </c>
    </row>
    <row r="32" spans="1:10" ht="14" x14ac:dyDescent="0.3">
      <c r="A32" s="555" t="s">
        <v>144</v>
      </c>
      <c r="B32" s="556">
        <v>69.640989809999994</v>
      </c>
      <c r="C32" s="556">
        <v>196.4925441</v>
      </c>
      <c r="D32" s="556">
        <v>149.33814634999999</v>
      </c>
      <c r="E32" s="556">
        <v>195.13483027000001</v>
      </c>
      <c r="F32" s="556">
        <v>460.13062688999997</v>
      </c>
      <c r="G32" s="556">
        <v>901.47675132999996</v>
      </c>
      <c r="H32" s="370">
        <v>610.60651053000004</v>
      </c>
      <c r="I32" s="370">
        <v>1361.6073782200001</v>
      </c>
      <c r="J32" s="370">
        <v>1972.21388875</v>
      </c>
    </row>
    <row r="33" spans="1:10" ht="14" x14ac:dyDescent="0.3">
      <c r="A33" s="579" t="s">
        <v>145</v>
      </c>
      <c r="B33" s="580">
        <v>25.682176649999999</v>
      </c>
      <c r="C33" s="580">
        <v>99.215336980000004</v>
      </c>
      <c r="D33" s="580">
        <v>54.883336079999999</v>
      </c>
      <c r="E33" s="580">
        <v>110.68818804999999</v>
      </c>
      <c r="F33" s="580">
        <v>216.68645824000001</v>
      </c>
      <c r="G33" s="580">
        <v>341.53511154</v>
      </c>
      <c r="H33" s="581">
        <v>290.46903775999999</v>
      </c>
      <c r="I33" s="581">
        <v>558.22156977999998</v>
      </c>
      <c r="J33" s="581">
        <v>848.69060753999997</v>
      </c>
    </row>
    <row r="34" spans="1:10" ht="14" x14ac:dyDescent="0.3">
      <c r="A34" s="568" t="s">
        <v>146</v>
      </c>
      <c r="B34" s="564">
        <v>835.99189767999997</v>
      </c>
      <c r="C34" s="564">
        <v>3411.5231036599998</v>
      </c>
      <c r="D34" s="564">
        <v>2811.3909699599999</v>
      </c>
      <c r="E34" s="564">
        <v>4503.74257855</v>
      </c>
      <c r="F34" s="564">
        <v>8512.3249170899999</v>
      </c>
      <c r="G34" s="564">
        <v>12143.713884160001</v>
      </c>
      <c r="H34" s="354">
        <v>11562.648549850001</v>
      </c>
      <c r="I34" s="354">
        <v>20656.038801250001</v>
      </c>
      <c r="J34" s="354">
        <v>32218.687351100001</v>
      </c>
    </row>
    <row r="35" spans="1:10" ht="14" x14ac:dyDescent="0.3">
      <c r="A35" s="585" t="s">
        <v>147</v>
      </c>
      <c r="B35" s="586">
        <v>836.82315626000002</v>
      </c>
      <c r="C35" s="586">
        <v>3326.53130607</v>
      </c>
      <c r="D35" s="586">
        <v>2802.7252596200001</v>
      </c>
      <c r="E35" s="586">
        <v>4329.3015592100001</v>
      </c>
      <c r="F35" s="586">
        <v>8313.8496024699998</v>
      </c>
      <c r="G35" s="586">
        <v>11882.507722849999</v>
      </c>
      <c r="H35" s="587">
        <v>11295.38128116</v>
      </c>
      <c r="I35" s="587">
        <v>20196.357325320001</v>
      </c>
      <c r="J35" s="587">
        <v>31491.738606480001</v>
      </c>
    </row>
    <row r="36" spans="1:10" ht="14" x14ac:dyDescent="0.3">
      <c r="A36" s="565" t="s">
        <v>148</v>
      </c>
      <c r="B36" s="566">
        <v>0.83125857999999997</v>
      </c>
      <c r="C36" s="566">
        <v>-84.991797590000004</v>
      </c>
      <c r="D36" s="566">
        <v>-8.6657103400000004</v>
      </c>
      <c r="E36" s="566">
        <v>-174.44101934</v>
      </c>
      <c r="F36" s="566">
        <v>-198.47531462000001</v>
      </c>
      <c r="G36" s="566">
        <v>-261.20616131000003</v>
      </c>
      <c r="H36" s="567">
        <v>-267.26726868999998</v>
      </c>
      <c r="I36" s="567">
        <v>-459.68147592999998</v>
      </c>
      <c r="J36" s="567">
        <v>-726.94874461999996</v>
      </c>
    </row>
    <row r="37" spans="1:10" ht="14" x14ac:dyDescent="0.3">
      <c r="A37" s="576" t="s">
        <v>149</v>
      </c>
      <c r="B37" s="577">
        <v>47.704618369999999</v>
      </c>
      <c r="C37" s="577">
        <v>155.42832919</v>
      </c>
      <c r="D37" s="577">
        <v>132.68748138999999</v>
      </c>
      <c r="E37" s="577">
        <v>202.41950545</v>
      </c>
      <c r="F37" s="577">
        <v>590.46115198999996</v>
      </c>
      <c r="G37" s="577">
        <v>1116.0592916600001</v>
      </c>
      <c r="H37" s="578">
        <v>538.23993440000004</v>
      </c>
      <c r="I37" s="578">
        <v>1706.5204436500001</v>
      </c>
      <c r="J37" s="578">
        <v>2244.7603780499999</v>
      </c>
    </row>
    <row r="38" spans="1:10" ht="14" x14ac:dyDescent="0.3">
      <c r="A38" s="555" t="s">
        <v>150</v>
      </c>
      <c r="B38" s="556">
        <v>56.59839925</v>
      </c>
      <c r="C38" s="556">
        <v>214.05622728</v>
      </c>
      <c r="D38" s="556">
        <v>118.41731541</v>
      </c>
      <c r="E38" s="556">
        <v>347.24430233999999</v>
      </c>
      <c r="F38" s="556">
        <v>804.37941530000001</v>
      </c>
      <c r="G38" s="556">
        <v>1213.91105328</v>
      </c>
      <c r="H38" s="370">
        <v>736.31624427999998</v>
      </c>
      <c r="I38" s="370">
        <v>2018.2904685799999</v>
      </c>
      <c r="J38" s="370">
        <v>2754.6067128599998</v>
      </c>
    </row>
    <row r="39" spans="1:10" ht="14" x14ac:dyDescent="0.3">
      <c r="A39" s="579" t="s">
        <v>151</v>
      </c>
      <c r="B39" s="580">
        <v>8.8937808799999996</v>
      </c>
      <c r="C39" s="580">
        <v>58.627898090000002</v>
      </c>
      <c r="D39" s="580">
        <v>-14.27016598</v>
      </c>
      <c r="E39" s="580">
        <v>144.82479688999999</v>
      </c>
      <c r="F39" s="580">
        <v>213.91826330999999</v>
      </c>
      <c r="G39" s="580">
        <v>97.851761620000005</v>
      </c>
      <c r="H39" s="581">
        <v>198.07630988</v>
      </c>
      <c r="I39" s="581">
        <v>311.77002492999998</v>
      </c>
      <c r="J39" s="581">
        <v>509.84633480999997</v>
      </c>
    </row>
    <row r="40" spans="1:10" ht="14" x14ac:dyDescent="0.3">
      <c r="A40" s="568" t="s">
        <v>152</v>
      </c>
      <c r="B40" s="564">
        <v>883.69651605000001</v>
      </c>
      <c r="C40" s="564">
        <v>3566.9514328499999</v>
      </c>
      <c r="D40" s="564">
        <v>2944.0784513499998</v>
      </c>
      <c r="E40" s="564">
        <v>4706.1620839999996</v>
      </c>
      <c r="F40" s="564">
        <v>9102.7860690800007</v>
      </c>
      <c r="G40" s="564">
        <v>13259.773175820001</v>
      </c>
      <c r="H40" s="354">
        <v>12100.888484249999</v>
      </c>
      <c r="I40" s="354">
        <v>22362.5592449</v>
      </c>
      <c r="J40" s="354">
        <v>34463.447729150001</v>
      </c>
    </row>
    <row r="41" spans="1:10" ht="14" x14ac:dyDescent="0.3">
      <c r="A41" s="585" t="s">
        <v>153</v>
      </c>
      <c r="B41" s="586">
        <v>893.42155550999996</v>
      </c>
      <c r="C41" s="586">
        <v>3540.5875333499998</v>
      </c>
      <c r="D41" s="586">
        <v>2921.14257503</v>
      </c>
      <c r="E41" s="586">
        <v>4676.5458615500002</v>
      </c>
      <c r="F41" s="586">
        <v>9118.2290177699997</v>
      </c>
      <c r="G41" s="586">
        <v>13096.41877613</v>
      </c>
      <c r="H41" s="587">
        <v>12031.69752544</v>
      </c>
      <c r="I41" s="587">
        <v>22214.6477939</v>
      </c>
      <c r="J41" s="587">
        <v>34246.345319339998</v>
      </c>
    </row>
    <row r="42" spans="1:10" ht="14" x14ac:dyDescent="0.3">
      <c r="A42" s="560" t="s">
        <v>154</v>
      </c>
      <c r="B42" s="561">
        <v>9.7250394599999996</v>
      </c>
      <c r="C42" s="561">
        <v>-26.363899499999999</v>
      </c>
      <c r="D42" s="561">
        <v>-22.935876319999998</v>
      </c>
      <c r="E42" s="561">
        <v>-29.616222449999999</v>
      </c>
      <c r="F42" s="561">
        <v>15.44294869</v>
      </c>
      <c r="G42" s="561">
        <v>-163.35439969000001</v>
      </c>
      <c r="H42" s="562">
        <v>-69.190958809999998</v>
      </c>
      <c r="I42" s="562">
        <v>-147.911451</v>
      </c>
      <c r="J42" s="562">
        <v>-217.10240981000001</v>
      </c>
    </row>
    <row r="43" spans="1:10" s="7" customFormat="1" ht="14" x14ac:dyDescent="0.3">
      <c r="A43" s="588" t="s">
        <v>273</v>
      </c>
      <c r="B43" s="583">
        <v>392.50847243999999</v>
      </c>
      <c r="C43" s="583">
        <v>1605.93252388</v>
      </c>
      <c r="D43" s="583">
        <v>1354.246615</v>
      </c>
      <c r="E43" s="583">
        <v>2344.8160670399998</v>
      </c>
      <c r="F43" s="583">
        <v>6667.0313253300001</v>
      </c>
      <c r="G43" s="583">
        <v>9905.6100802300007</v>
      </c>
      <c r="H43" s="584">
        <v>5697.5036783599999</v>
      </c>
      <c r="I43" s="584">
        <v>16572.64140556</v>
      </c>
      <c r="J43" s="584">
        <v>22270.145083920001</v>
      </c>
    </row>
    <row r="44" spans="1:10" ht="14" x14ac:dyDescent="0.3">
      <c r="A44" s="569" t="s">
        <v>155</v>
      </c>
      <c r="B44" s="556"/>
      <c r="C44" s="556"/>
      <c r="D44" s="556"/>
      <c r="E44" s="556"/>
      <c r="F44" s="556"/>
      <c r="G44" s="556"/>
      <c r="H44" s="570"/>
      <c r="I44" s="570"/>
      <c r="J44" s="570"/>
    </row>
    <row r="45" spans="1:10" ht="14" x14ac:dyDescent="0.3">
      <c r="A45" s="589" t="s">
        <v>156</v>
      </c>
      <c r="B45" s="590">
        <v>0.14382196</v>
      </c>
      <c r="C45" s="590">
        <v>0.15863543099999999</v>
      </c>
      <c r="D45" s="590">
        <v>0.16766615900000001</v>
      </c>
      <c r="E45" s="590">
        <v>0.161251226</v>
      </c>
      <c r="F45" s="590">
        <v>0.19215671100000001</v>
      </c>
      <c r="G45" s="590">
        <v>0.22044351400000001</v>
      </c>
      <c r="H45" s="591">
        <v>0.160863015</v>
      </c>
      <c r="I45" s="591">
        <v>0.20860179300000001</v>
      </c>
      <c r="J45" s="591">
        <v>0.19131394900000001</v>
      </c>
    </row>
    <row r="46" spans="1:10" ht="14" x14ac:dyDescent="0.3">
      <c r="A46" s="571" t="s">
        <v>157</v>
      </c>
      <c r="B46" s="572">
        <v>7.7082874999999995E-2</v>
      </c>
      <c r="C46" s="572">
        <v>0.105660043</v>
      </c>
      <c r="D46" s="572">
        <v>0.11518423</v>
      </c>
      <c r="E46" s="572">
        <v>0.109431537</v>
      </c>
      <c r="F46" s="572">
        <v>0.112742116</v>
      </c>
      <c r="G46" s="572">
        <v>0.112356118</v>
      </c>
      <c r="H46" s="573">
        <v>0.10748337400000001</v>
      </c>
      <c r="I46" s="573">
        <v>0.11251770899999999</v>
      </c>
      <c r="J46" s="573">
        <v>0.110694604</v>
      </c>
    </row>
    <row r="47" spans="1:10" ht="14" x14ac:dyDescent="0.3">
      <c r="A47" s="589" t="s">
        <v>158</v>
      </c>
      <c r="B47" s="590">
        <v>0.54912202300000001</v>
      </c>
      <c r="C47" s="590">
        <v>0.54735774000000004</v>
      </c>
      <c r="D47" s="590">
        <v>0.53564566800000002</v>
      </c>
      <c r="E47" s="590">
        <v>0.60027633899999999</v>
      </c>
      <c r="F47" s="590">
        <v>0.89668827799999995</v>
      </c>
      <c r="G47" s="590">
        <v>0.95933219000000003</v>
      </c>
      <c r="H47" s="591">
        <v>0.56504670400000001</v>
      </c>
      <c r="I47" s="591">
        <v>0.93310753199999996</v>
      </c>
      <c r="J47" s="591">
        <v>0.799820117</v>
      </c>
    </row>
    <row r="48" spans="1:10" ht="14" x14ac:dyDescent="0.3">
      <c r="A48" s="540" t="s">
        <v>707</v>
      </c>
      <c r="B48" s="574">
        <v>3.8180679890000002</v>
      </c>
      <c r="C48" s="574">
        <v>3.4504129090000002</v>
      </c>
      <c r="D48" s="574">
        <v>3.1947154530000001</v>
      </c>
      <c r="E48" s="574">
        <v>3.7226156540000002</v>
      </c>
      <c r="F48" s="574">
        <v>4.6664426729999997</v>
      </c>
      <c r="G48" s="574">
        <v>4.3518276919999996</v>
      </c>
      <c r="H48" s="575">
        <v>3.5125955040000001</v>
      </c>
      <c r="I48" s="575">
        <v>4.4731520170000003</v>
      </c>
      <c r="J48" s="575">
        <v>4.1806680700000003</v>
      </c>
    </row>
    <row r="49" spans="1:10" ht="14" x14ac:dyDescent="0.3">
      <c r="A49" s="592" t="s">
        <v>297</v>
      </c>
      <c r="B49" s="593">
        <v>0.40411261700000001</v>
      </c>
      <c r="C49" s="593">
        <v>0.39705237100000002</v>
      </c>
      <c r="D49" s="593">
        <v>0.42252392</v>
      </c>
      <c r="E49" s="593">
        <v>0.41566641700000001</v>
      </c>
      <c r="F49" s="593">
        <v>0.40562463999999998</v>
      </c>
      <c r="G49" s="593">
        <v>0.333777237</v>
      </c>
      <c r="H49" s="594">
        <v>0.41110563900000002</v>
      </c>
      <c r="I49" s="594">
        <v>0.36447976300000001</v>
      </c>
      <c r="J49" s="594">
        <v>0.38200038200000003</v>
      </c>
    </row>
    <row r="50" spans="1:10" ht="14" x14ac:dyDescent="0.3">
      <c r="A50" s="540" t="s">
        <v>298</v>
      </c>
      <c r="B50" s="349">
        <v>0.922917125</v>
      </c>
      <c r="C50" s="349">
        <v>0.89433995700000002</v>
      </c>
      <c r="D50" s="349">
        <v>0.88481577</v>
      </c>
      <c r="E50" s="349">
        <v>0.89056846300000003</v>
      </c>
      <c r="F50" s="349">
        <v>0.88725788400000005</v>
      </c>
      <c r="G50" s="349">
        <v>0.887643882</v>
      </c>
      <c r="H50" s="350">
        <v>0.89251662600000004</v>
      </c>
      <c r="I50" s="350">
        <v>0.88748229099999998</v>
      </c>
      <c r="J50" s="350">
        <v>0.88930539600000003</v>
      </c>
    </row>
    <row r="51" spans="1:10" ht="14" x14ac:dyDescent="0.3">
      <c r="A51" s="595" t="s">
        <v>624</v>
      </c>
      <c r="B51" s="596">
        <v>0.27330902200000001</v>
      </c>
      <c r="C51" s="596">
        <v>0.25469283399999998</v>
      </c>
      <c r="D51" s="596">
        <v>0.21917720199999999</v>
      </c>
      <c r="E51" s="596">
        <v>0.23852130299999999</v>
      </c>
      <c r="F51" s="596">
        <v>0.23926111899999999</v>
      </c>
      <c r="G51" s="596">
        <v>0.30529473600000001</v>
      </c>
      <c r="H51" s="597">
        <v>0.240842589</v>
      </c>
      <c r="I51" s="597">
        <v>0.27765104400000001</v>
      </c>
      <c r="J51" s="597">
        <v>0.26432144299999999</v>
      </c>
    </row>
    <row r="52" spans="1:10" ht="12.75" customHeight="1" x14ac:dyDescent="0.3">
      <c r="A52" s="217" t="s">
        <v>477</v>
      </c>
      <c r="B52" s="12"/>
      <c r="C52" s="12"/>
      <c r="D52" s="12"/>
      <c r="E52" s="12"/>
      <c r="F52" s="12"/>
      <c r="G52" s="12"/>
      <c r="H52" s="192"/>
      <c r="I52" s="192"/>
      <c r="J52" s="192"/>
    </row>
    <row r="53" spans="1:10" ht="13" x14ac:dyDescent="0.3">
      <c r="A53" s="240" t="s">
        <v>745</v>
      </c>
      <c r="B53" s="3"/>
      <c r="D53" s="163"/>
      <c r="G53" s="163"/>
      <c r="H53" s="192"/>
      <c r="I53" s="192"/>
      <c r="J53" s="192"/>
    </row>
    <row r="54" spans="1:10" s="423" customFormat="1" ht="13" x14ac:dyDescent="0.3">
      <c r="A54" s="445" t="s">
        <v>704</v>
      </c>
      <c r="B54" s="443"/>
      <c r="D54" s="446"/>
    </row>
    <row r="56" spans="1:10" ht="21" x14ac:dyDescent="0.25">
      <c r="A56" s="27" t="s">
        <v>744</v>
      </c>
    </row>
    <row r="57" spans="1:10" ht="13" thickBot="1" x14ac:dyDescent="0.3"/>
    <row r="58" spans="1:10" x14ac:dyDescent="0.25">
      <c r="A58" s="25"/>
      <c r="B58" s="486" t="s">
        <v>35</v>
      </c>
      <c r="C58" s="486" t="s">
        <v>552</v>
      </c>
      <c r="D58" s="486" t="s">
        <v>554</v>
      </c>
      <c r="E58" s="486" t="s">
        <v>98</v>
      </c>
      <c r="F58" s="486" t="s">
        <v>289</v>
      </c>
      <c r="G58" s="487">
        <v>300000</v>
      </c>
      <c r="H58" s="488" t="s">
        <v>305</v>
      </c>
      <c r="I58" s="488" t="s">
        <v>305</v>
      </c>
      <c r="J58" s="488" t="s">
        <v>62</v>
      </c>
    </row>
    <row r="59" spans="1:10" x14ac:dyDescent="0.25">
      <c r="A59" s="348" t="s">
        <v>66</v>
      </c>
      <c r="B59" s="489" t="s">
        <v>551</v>
      </c>
      <c r="C59" s="489" t="s">
        <v>36</v>
      </c>
      <c r="D59" s="489" t="s">
        <v>36</v>
      </c>
      <c r="E59" s="489" t="s">
        <v>36</v>
      </c>
      <c r="F59" s="489" t="s">
        <v>36</v>
      </c>
      <c r="G59" s="489" t="s">
        <v>37</v>
      </c>
      <c r="H59" s="490" t="s">
        <v>303</v>
      </c>
      <c r="I59" s="490" t="s">
        <v>304</v>
      </c>
      <c r="J59" s="490" t="s">
        <v>112</v>
      </c>
    </row>
    <row r="60" spans="1:10" ht="13" thickBot="1" x14ac:dyDescent="0.3">
      <c r="A60" s="294" t="s">
        <v>82</v>
      </c>
      <c r="B60" s="491" t="s">
        <v>37</v>
      </c>
      <c r="C60" s="491" t="s">
        <v>553</v>
      </c>
      <c r="D60" s="491" t="s">
        <v>100</v>
      </c>
      <c r="E60" s="491" t="s">
        <v>101</v>
      </c>
      <c r="F60" s="491" t="s">
        <v>290</v>
      </c>
      <c r="G60" s="491" t="s">
        <v>102</v>
      </c>
      <c r="H60" s="492" t="s">
        <v>101</v>
      </c>
      <c r="I60" s="492" t="s">
        <v>102</v>
      </c>
      <c r="J60" s="492" t="s">
        <v>287</v>
      </c>
    </row>
    <row r="61" spans="1:10" ht="13" x14ac:dyDescent="0.3">
      <c r="A61" s="197" t="s">
        <v>160</v>
      </c>
      <c r="B61" s="170"/>
      <c r="C61" s="170"/>
      <c r="D61" s="170"/>
      <c r="E61" s="170"/>
      <c r="F61" s="170"/>
      <c r="G61" s="170"/>
      <c r="H61" s="170"/>
      <c r="I61" s="170"/>
      <c r="J61" s="170"/>
    </row>
    <row r="62" spans="1:10" s="323" customFormat="1" ht="14" x14ac:dyDescent="0.3">
      <c r="A62" s="448" t="s">
        <v>225</v>
      </c>
      <c r="B62" s="426">
        <f t="shared" ref="B62:J67" si="0">B7/B$7</f>
        <v>1</v>
      </c>
      <c r="C62" s="426">
        <f t="shared" si="0"/>
        <v>1</v>
      </c>
      <c r="D62" s="426">
        <f t="shared" si="0"/>
        <v>1</v>
      </c>
      <c r="E62" s="426">
        <f t="shared" si="0"/>
        <v>1</v>
      </c>
      <c r="F62" s="426">
        <f t="shared" si="0"/>
        <v>1</v>
      </c>
      <c r="G62" s="426">
        <f t="shared" si="0"/>
        <v>1</v>
      </c>
      <c r="H62" s="449">
        <f t="shared" si="0"/>
        <v>1</v>
      </c>
      <c r="I62" s="449">
        <f t="shared" si="0"/>
        <v>1</v>
      </c>
      <c r="J62" s="449">
        <f t="shared" si="0"/>
        <v>1</v>
      </c>
    </row>
    <row r="63" spans="1:10" s="323" customFormat="1" ht="14" x14ac:dyDescent="0.3">
      <c r="A63" s="450" t="s">
        <v>122</v>
      </c>
      <c r="B63" s="427">
        <f t="shared" si="0"/>
        <v>0.248232626214932</v>
      </c>
      <c r="C63" s="427">
        <f t="shared" si="0"/>
        <v>0.27830402611235755</v>
      </c>
      <c r="D63" s="427">
        <f t="shared" si="0"/>
        <v>0.28094573845696225</v>
      </c>
      <c r="E63" s="427">
        <f t="shared" si="0"/>
        <v>0.27495703172791447</v>
      </c>
      <c r="F63" s="427">
        <f t="shared" si="0"/>
        <v>0.25540841454274033</v>
      </c>
      <c r="G63" s="427">
        <f t="shared" si="0"/>
        <v>0.25718430276392334</v>
      </c>
      <c r="H63" s="442">
        <f t="shared" si="0"/>
        <v>0.27548998685904713</v>
      </c>
      <c r="I63" s="442">
        <f t="shared" si="0"/>
        <v>0.25642541307673622</v>
      </c>
      <c r="J63" s="442">
        <f t="shared" si="0"/>
        <v>0.26358931375979078</v>
      </c>
    </row>
    <row r="64" spans="1:10" s="323" customFormat="1" ht="14" x14ac:dyDescent="0.3">
      <c r="A64" s="452" t="s">
        <v>123</v>
      </c>
      <c r="B64" s="428">
        <f t="shared" si="0"/>
        <v>0.4041126168569541</v>
      </c>
      <c r="C64" s="428">
        <f t="shared" si="0"/>
        <v>0.39705237138456567</v>
      </c>
      <c r="D64" s="428">
        <f t="shared" si="0"/>
        <v>0.42252391954846669</v>
      </c>
      <c r="E64" s="428">
        <f t="shared" si="0"/>
        <v>0.41566641670018711</v>
      </c>
      <c r="F64" s="428">
        <f t="shared" si="0"/>
        <v>0.40562464007296306</v>
      </c>
      <c r="G64" s="428">
        <f t="shared" si="0"/>
        <v>0.33377723731727127</v>
      </c>
      <c r="H64" s="453">
        <f t="shared" si="0"/>
        <v>0.41110563910990899</v>
      </c>
      <c r="I64" s="453">
        <f t="shared" si="0"/>
        <v>0.3644797625956635</v>
      </c>
      <c r="J64" s="453">
        <f t="shared" si="0"/>
        <v>0.38200038238095047</v>
      </c>
    </row>
    <row r="65" spans="1:10" s="323" customFormat="1" ht="14" x14ac:dyDescent="0.3">
      <c r="A65" s="450" t="s">
        <v>124</v>
      </c>
      <c r="B65" s="427">
        <f t="shared" si="0"/>
        <v>1.7008067295324412E-2</v>
      </c>
      <c r="C65" s="427">
        <f t="shared" si="0"/>
        <v>1.6893786479522641E-2</v>
      </c>
      <c r="D65" s="427">
        <f t="shared" si="0"/>
        <v>1.5623603470692271E-2</v>
      </c>
      <c r="E65" s="427">
        <f t="shared" si="0"/>
        <v>1.7180373527019892E-2</v>
      </c>
      <c r="F65" s="427">
        <f t="shared" si="0"/>
        <v>2.4820979924329016E-2</v>
      </c>
      <c r="G65" s="427">
        <f t="shared" si="0"/>
        <v>2.5359162873869908E-2</v>
      </c>
      <c r="H65" s="442">
        <f t="shared" si="0"/>
        <v>1.6697123221834812E-2</v>
      </c>
      <c r="I65" s="442">
        <f t="shared" si="0"/>
        <v>2.5129181343864358E-2</v>
      </c>
      <c r="J65" s="442">
        <f t="shared" si="0"/>
        <v>2.1960664301222097E-2</v>
      </c>
    </row>
    <row r="66" spans="1:10" s="323" customFormat="1" ht="14" x14ac:dyDescent="0.3">
      <c r="A66" s="452" t="s">
        <v>125</v>
      </c>
      <c r="B66" s="428">
        <f t="shared" si="0"/>
        <v>0.26168376160360296</v>
      </c>
      <c r="C66" s="428">
        <f t="shared" si="0"/>
        <v>0.24828854700044409</v>
      </c>
      <c r="D66" s="428">
        <f t="shared" si="0"/>
        <v>0.21750490656693888</v>
      </c>
      <c r="E66" s="428">
        <f t="shared" si="0"/>
        <v>0.23894429244491006</v>
      </c>
      <c r="F66" s="428">
        <f t="shared" si="0"/>
        <v>0.25618873102925316</v>
      </c>
      <c r="G66" s="428">
        <f t="shared" si="0"/>
        <v>0.34913067841358902</v>
      </c>
      <c r="H66" s="453">
        <f t="shared" si="0"/>
        <v>0.23798308992829273</v>
      </c>
      <c r="I66" s="453">
        <f t="shared" si="0"/>
        <v>0.30941382881926577</v>
      </c>
      <c r="J66" s="453">
        <f t="shared" si="0"/>
        <v>0.28257227836158216</v>
      </c>
    </row>
    <row r="67" spans="1:10" s="323" customFormat="1" ht="14" x14ac:dyDescent="0.3">
      <c r="A67" s="454" t="s">
        <v>126</v>
      </c>
      <c r="B67" s="429">
        <f t="shared" si="0"/>
        <v>6.8962928029186535E-2</v>
      </c>
      <c r="C67" s="429">
        <f t="shared" si="0"/>
        <v>5.9461269023109928E-2</v>
      </c>
      <c r="D67" s="429">
        <f t="shared" si="0"/>
        <v>6.3401831956939825E-2</v>
      </c>
      <c r="E67" s="429">
        <f t="shared" si="0"/>
        <v>5.3251885599968365E-2</v>
      </c>
      <c r="F67" s="429">
        <f t="shared" si="0"/>
        <v>5.795723443071437E-2</v>
      </c>
      <c r="G67" s="429">
        <f t="shared" si="0"/>
        <v>3.4548618631346568E-2</v>
      </c>
      <c r="H67" s="455">
        <f t="shared" si="0"/>
        <v>5.8724160880916233E-2</v>
      </c>
      <c r="I67" s="455">
        <f t="shared" si="0"/>
        <v>4.4551814164470079E-2</v>
      </c>
      <c r="J67" s="455">
        <f t="shared" si="0"/>
        <v>4.9877361196454521E-2</v>
      </c>
    </row>
    <row r="68" spans="1:10" s="323" customFormat="1" ht="14" x14ac:dyDescent="0.3">
      <c r="A68" s="456" t="s">
        <v>222</v>
      </c>
      <c r="B68" s="430">
        <f t="shared" ref="B68:J68" si="1">B13/B$13</f>
        <v>1</v>
      </c>
      <c r="C68" s="430">
        <f t="shared" si="1"/>
        <v>1</v>
      </c>
      <c r="D68" s="430">
        <f t="shared" si="1"/>
        <v>1</v>
      </c>
      <c r="E68" s="430">
        <f t="shared" si="1"/>
        <v>1</v>
      </c>
      <c r="F68" s="430">
        <f t="shared" si="1"/>
        <v>1</v>
      </c>
      <c r="G68" s="430">
        <f t="shared" si="1"/>
        <v>1</v>
      </c>
      <c r="H68" s="457">
        <f t="shared" si="1"/>
        <v>1</v>
      </c>
      <c r="I68" s="457">
        <f t="shared" si="1"/>
        <v>1</v>
      </c>
      <c r="J68" s="457">
        <f t="shared" si="1"/>
        <v>1</v>
      </c>
    </row>
    <row r="69" spans="1:10" s="323" customFormat="1" ht="14" x14ac:dyDescent="0.3">
      <c r="A69" s="450" t="s">
        <v>64</v>
      </c>
      <c r="B69" s="427">
        <f t="shared" ref="B69:J69" si="2">B14/B$13</f>
        <v>0.63696786475966771</v>
      </c>
      <c r="C69" s="427">
        <f t="shared" si="2"/>
        <v>0.6392323064527724</v>
      </c>
      <c r="D69" s="427">
        <f t="shared" si="2"/>
        <v>0.60803874624989906</v>
      </c>
      <c r="E69" s="427">
        <f t="shared" si="2"/>
        <v>0.58200503803462533</v>
      </c>
      <c r="F69" s="427">
        <f t="shared" si="2"/>
        <v>0.58258167262230798</v>
      </c>
      <c r="G69" s="427">
        <f t="shared" si="2"/>
        <v>0.51557831787395125</v>
      </c>
      <c r="H69" s="442">
        <f t="shared" si="2"/>
        <v>0.60908065098616393</v>
      </c>
      <c r="I69" s="442">
        <f t="shared" si="2"/>
        <v>0.54362797214042513</v>
      </c>
      <c r="J69" s="442">
        <f t="shared" si="2"/>
        <v>0.56733062582805638</v>
      </c>
    </row>
    <row r="70" spans="1:10" s="323" customFormat="1" ht="14" x14ac:dyDescent="0.3">
      <c r="A70" s="452" t="s">
        <v>128</v>
      </c>
      <c r="B70" s="428">
        <f t="shared" ref="B70:J70" si="3">B15/B$13</f>
        <v>0.4873867577775976</v>
      </c>
      <c r="C70" s="428">
        <f t="shared" si="3"/>
        <v>0.47364004876647026</v>
      </c>
      <c r="D70" s="428">
        <f t="shared" si="3"/>
        <v>0.45108505222747464</v>
      </c>
      <c r="E70" s="428">
        <f t="shared" si="3"/>
        <v>0.41062708133938886</v>
      </c>
      <c r="F70" s="428">
        <f t="shared" si="3"/>
        <v>0.4462986531460611</v>
      </c>
      <c r="G70" s="428">
        <f t="shared" si="3"/>
        <v>0.34397794721590197</v>
      </c>
      <c r="H70" s="453">
        <f t="shared" si="3"/>
        <v>0.44454805760113492</v>
      </c>
      <c r="I70" s="453">
        <f t="shared" si="3"/>
        <v>0.38681252522205628</v>
      </c>
      <c r="J70" s="453">
        <f t="shared" si="3"/>
        <v>0.40772053622459459</v>
      </c>
    </row>
    <row r="71" spans="1:10" s="323" customFormat="1" ht="14" x14ac:dyDescent="0.3">
      <c r="A71" s="598" t="s">
        <v>129</v>
      </c>
      <c r="B71" s="599">
        <f t="shared" ref="B71:J78" si="4">B16/B$13</f>
        <v>0.14958110698207011</v>
      </c>
      <c r="C71" s="599">
        <f t="shared" si="4"/>
        <v>0.16559225768630217</v>
      </c>
      <c r="D71" s="599">
        <f t="shared" si="4"/>
        <v>0.15695369402242448</v>
      </c>
      <c r="E71" s="599">
        <f t="shared" si="4"/>
        <v>0.17137795669523645</v>
      </c>
      <c r="F71" s="599">
        <f t="shared" si="4"/>
        <v>0.13628301947624691</v>
      </c>
      <c r="G71" s="599">
        <f t="shared" si="4"/>
        <v>0.17160037065804923</v>
      </c>
      <c r="H71" s="600">
        <f t="shared" si="4"/>
        <v>0.16453259338502915</v>
      </c>
      <c r="I71" s="600">
        <f t="shared" si="4"/>
        <v>0.15681544691836893</v>
      </c>
      <c r="J71" s="600">
        <f t="shared" si="4"/>
        <v>0.15961008960346176</v>
      </c>
    </row>
    <row r="72" spans="1:10" s="323" customFormat="1" ht="14" x14ac:dyDescent="0.3">
      <c r="A72" s="601" t="s">
        <v>130</v>
      </c>
      <c r="B72" s="602">
        <f t="shared" si="4"/>
        <v>0.14388894478489214</v>
      </c>
      <c r="C72" s="602">
        <f t="shared" si="4"/>
        <v>0.16011516310028112</v>
      </c>
      <c r="D72" s="602">
        <f t="shared" si="4"/>
        <v>0.1821365216437715</v>
      </c>
      <c r="E72" s="602">
        <f t="shared" si="4"/>
        <v>0.22677327856433763</v>
      </c>
      <c r="F72" s="602">
        <f t="shared" si="4"/>
        <v>0.26018013677510549</v>
      </c>
      <c r="G72" s="602">
        <f t="shared" si="4"/>
        <v>0.34939986422547642</v>
      </c>
      <c r="H72" s="603">
        <f t="shared" si="4"/>
        <v>0.19030970343958092</v>
      </c>
      <c r="I72" s="603">
        <f t="shared" si="4"/>
        <v>0.31204975663562745</v>
      </c>
      <c r="J72" s="603">
        <f t="shared" si="4"/>
        <v>0.26796351949901631</v>
      </c>
    </row>
    <row r="73" spans="1:10" s="323" customFormat="1" ht="14" x14ac:dyDescent="0.3">
      <c r="A73" s="598" t="s">
        <v>131</v>
      </c>
      <c r="B73" s="599">
        <f t="shared" si="4"/>
        <v>0.10453019188660853</v>
      </c>
      <c r="C73" s="599">
        <f t="shared" si="4"/>
        <v>0.11723250387399282</v>
      </c>
      <c r="D73" s="599">
        <f t="shared" si="4"/>
        <v>0.13793101916018477</v>
      </c>
      <c r="E73" s="599">
        <f t="shared" si="4"/>
        <v>0.16995906161375829</v>
      </c>
      <c r="F73" s="599">
        <f t="shared" si="4"/>
        <v>0.19918789227035064</v>
      </c>
      <c r="G73" s="599">
        <f t="shared" si="4"/>
        <v>0.29356518253422642</v>
      </c>
      <c r="H73" s="600">
        <f t="shared" si="4"/>
        <v>0.14194810761808435</v>
      </c>
      <c r="I73" s="600">
        <f t="shared" si="4"/>
        <v>0.25405596135491976</v>
      </c>
      <c r="J73" s="600">
        <f t="shared" si="4"/>
        <v>0.21345787309255032</v>
      </c>
    </row>
    <row r="74" spans="1:10" s="323" customFormat="1" ht="14" x14ac:dyDescent="0.3">
      <c r="A74" s="601" t="s">
        <v>132</v>
      </c>
      <c r="B74" s="599">
        <f t="shared" si="4"/>
        <v>4.4984748089475224E-3</v>
      </c>
      <c r="C74" s="602">
        <f t="shared" si="4"/>
        <v>2.6940972861887553E-3</v>
      </c>
      <c r="D74" s="602">
        <f t="shared" si="4"/>
        <v>2.6763723775288396E-3</v>
      </c>
      <c r="E74" s="602">
        <f t="shared" si="4"/>
        <v>2.5586097152412155E-3</v>
      </c>
      <c r="F74" s="602">
        <f t="shared" si="4"/>
        <v>1.6206982813530245E-3</v>
      </c>
      <c r="G74" s="602">
        <f t="shared" si="4"/>
        <v>3.6195921184355522E-3</v>
      </c>
      <c r="H74" s="603">
        <f t="shared" si="4"/>
        <v>2.7650762063871205E-3</v>
      </c>
      <c r="I74" s="603">
        <f t="shared" si="4"/>
        <v>2.7827940020408574E-3</v>
      </c>
      <c r="J74" s="603">
        <f t="shared" si="4"/>
        <v>2.7763777822329789E-3</v>
      </c>
    </row>
    <row r="75" spans="1:10" s="323" customFormat="1" ht="14" x14ac:dyDescent="0.3">
      <c r="A75" s="703" t="s">
        <v>567</v>
      </c>
      <c r="B75" s="599">
        <f t="shared" si="4"/>
        <v>3.4860278089336103E-2</v>
      </c>
      <c r="C75" s="599">
        <f t="shared" si="4"/>
        <v>4.0188561940099538E-2</v>
      </c>
      <c r="D75" s="599">
        <f t="shared" si="4"/>
        <v>4.1529130106057903E-2</v>
      </c>
      <c r="E75" s="599">
        <f t="shared" si="4"/>
        <v>5.4255607235338101E-2</v>
      </c>
      <c r="F75" s="599">
        <f t="shared" si="4"/>
        <v>5.9371546223401836E-2</v>
      </c>
      <c r="G75" s="599">
        <f t="shared" si="4"/>
        <v>5.2215089572814455E-2</v>
      </c>
      <c r="H75" s="600">
        <f t="shared" si="4"/>
        <v>4.5596519615109465E-2</v>
      </c>
      <c r="I75" s="600">
        <f t="shared" si="4"/>
        <v>5.5211001278666877E-2</v>
      </c>
      <c r="J75" s="600">
        <f t="shared" si="4"/>
        <v>5.1729268624233E-2</v>
      </c>
    </row>
    <row r="76" spans="1:10" s="323" customFormat="1" ht="14" x14ac:dyDescent="0.3">
      <c r="A76" s="601" t="s">
        <v>133</v>
      </c>
      <c r="B76" s="602">
        <f t="shared" si="4"/>
        <v>7.1314676289270004E-2</v>
      </c>
      <c r="C76" s="602">
        <f t="shared" si="4"/>
        <v>7.5936333629527494E-2</v>
      </c>
      <c r="D76" s="602">
        <f t="shared" si="4"/>
        <v>7.4439272496927791E-2</v>
      </c>
      <c r="E76" s="602">
        <f t="shared" si="4"/>
        <v>6.9933530723218562E-2</v>
      </c>
      <c r="F76" s="602">
        <f t="shared" si="4"/>
        <v>3.3976500891307798E-2</v>
      </c>
      <c r="G76" s="602">
        <f t="shared" si="4"/>
        <v>1.5509223081486119E-2</v>
      </c>
      <c r="H76" s="603">
        <f t="shared" si="4"/>
        <v>7.290786490128312E-2</v>
      </c>
      <c r="I76" s="603">
        <f t="shared" si="4"/>
        <v>2.3240190579365449E-2</v>
      </c>
      <c r="J76" s="603">
        <f t="shared" si="4"/>
        <v>4.1226554234504227E-2</v>
      </c>
    </row>
    <row r="77" spans="1:10" s="323" customFormat="1" ht="14" x14ac:dyDescent="0.3">
      <c r="A77" s="598" t="s">
        <v>134</v>
      </c>
      <c r="B77" s="599">
        <f t="shared" si="4"/>
        <v>0.11800547379125349</v>
      </c>
      <c r="C77" s="599">
        <f t="shared" si="4"/>
        <v>9.8420921278307316E-2</v>
      </c>
      <c r="D77" s="599">
        <f t="shared" si="4"/>
        <v>0.1113167212064952</v>
      </c>
      <c r="E77" s="599">
        <f t="shared" si="4"/>
        <v>9.735818338223938E-2</v>
      </c>
      <c r="F77" s="599">
        <f t="shared" si="4"/>
        <v>9.9167504242651264E-2</v>
      </c>
      <c r="G77" s="599">
        <f t="shared" si="4"/>
        <v>8.3680974029533076E-2</v>
      </c>
      <c r="H77" s="600">
        <f t="shared" si="4"/>
        <v>0.10263101665942495</v>
      </c>
      <c r="I77" s="600">
        <f t="shared" si="4"/>
        <v>9.0164109387407404E-2</v>
      </c>
      <c r="J77" s="600">
        <f t="shared" si="4"/>
        <v>9.4678802916160973E-2</v>
      </c>
    </row>
    <row r="78" spans="1:10" s="323" customFormat="1" ht="14" x14ac:dyDescent="0.3">
      <c r="A78" s="604" t="s">
        <v>135</v>
      </c>
      <c r="B78" s="605">
        <f t="shared" si="4"/>
        <v>2.982304037491669E-2</v>
      </c>
      <c r="C78" s="605">
        <f t="shared" si="4"/>
        <v>2.6295275539111707E-2</v>
      </c>
      <c r="D78" s="605">
        <f t="shared" si="4"/>
        <v>2.4068738402906437E-2</v>
      </c>
      <c r="E78" s="605">
        <f t="shared" si="4"/>
        <v>2.3929969295579157E-2</v>
      </c>
      <c r="F78" s="605">
        <f t="shared" si="4"/>
        <v>2.4094185468627426E-2</v>
      </c>
      <c r="G78" s="605">
        <f t="shared" si="4"/>
        <v>3.5831620789553223E-2</v>
      </c>
      <c r="H78" s="606">
        <f t="shared" si="4"/>
        <v>2.5070764013547041E-2</v>
      </c>
      <c r="I78" s="606">
        <f t="shared" si="4"/>
        <v>3.091797125717451E-2</v>
      </c>
      <c r="J78" s="606">
        <f t="shared" si="4"/>
        <v>2.8800497522262075E-2</v>
      </c>
    </row>
    <row r="79" spans="1:10" s="323" customFormat="1" ht="14" x14ac:dyDescent="0.3">
      <c r="A79" s="458" t="s">
        <v>161</v>
      </c>
      <c r="B79" s="431"/>
      <c r="C79" s="431"/>
      <c r="D79" s="431"/>
      <c r="E79" s="431"/>
      <c r="F79" s="431"/>
      <c r="G79" s="431"/>
      <c r="H79" s="459"/>
      <c r="I79" s="459"/>
      <c r="J79" s="459"/>
    </row>
    <row r="80" spans="1:10" s="323" customFormat="1" ht="14" x14ac:dyDescent="0.3">
      <c r="A80" s="460" t="s">
        <v>223</v>
      </c>
      <c r="B80" s="432">
        <f t="shared" ref="B80:J83" si="5">B26/B$26</f>
        <v>1</v>
      </c>
      <c r="C80" s="432">
        <f t="shared" si="5"/>
        <v>1</v>
      </c>
      <c r="D80" s="432">
        <f t="shared" si="5"/>
        <v>1</v>
      </c>
      <c r="E80" s="432">
        <f t="shared" si="5"/>
        <v>1</v>
      </c>
      <c r="F80" s="432">
        <f t="shared" si="5"/>
        <v>1</v>
      </c>
      <c r="G80" s="432">
        <f t="shared" si="5"/>
        <v>1</v>
      </c>
      <c r="H80" s="461">
        <f t="shared" si="5"/>
        <v>1</v>
      </c>
      <c r="I80" s="461">
        <f t="shared" si="5"/>
        <v>1</v>
      </c>
      <c r="J80" s="461">
        <f t="shared" si="5"/>
        <v>1</v>
      </c>
    </row>
    <row r="81" spans="1:10" s="323" customFormat="1" ht="14" x14ac:dyDescent="0.3">
      <c r="A81" s="462" t="s">
        <v>139</v>
      </c>
      <c r="B81" s="433">
        <f t="shared" si="5"/>
        <v>0.82881242341491668</v>
      </c>
      <c r="C81" s="433">
        <f t="shared" si="5"/>
        <v>0.7606477534901549</v>
      </c>
      <c r="D81" s="433">
        <f t="shared" si="5"/>
        <v>0.76285174131800171</v>
      </c>
      <c r="E81" s="433">
        <f t="shared" si="5"/>
        <v>0.73721996876681772</v>
      </c>
      <c r="F81" s="433">
        <f t="shared" si="5"/>
        <v>0.67541421585828876</v>
      </c>
      <c r="G81" s="433">
        <f t="shared" si="5"/>
        <v>0.75040587157188599</v>
      </c>
      <c r="H81" s="463">
        <f t="shared" si="5"/>
        <v>0.75680181187279061</v>
      </c>
      <c r="I81" s="463">
        <f t="shared" si="5"/>
        <v>0.7219343245909533</v>
      </c>
      <c r="J81" s="463">
        <f t="shared" si="5"/>
        <v>0.73308073696750109</v>
      </c>
    </row>
    <row r="82" spans="1:10" s="323" customFormat="1" ht="14" x14ac:dyDescent="0.3">
      <c r="A82" s="450" t="s">
        <v>140</v>
      </c>
      <c r="B82" s="427">
        <f t="shared" si="5"/>
        <v>8.7306446495182335E-2</v>
      </c>
      <c r="C82" s="427">
        <f t="shared" si="5"/>
        <v>0.16851833096457808</v>
      </c>
      <c r="D82" s="427">
        <f t="shared" si="5"/>
        <v>0.17646119632188403</v>
      </c>
      <c r="E82" s="427">
        <f t="shared" si="5"/>
        <v>0.20016035351935152</v>
      </c>
      <c r="F82" s="427">
        <f t="shared" si="5"/>
        <v>0.21454296012609034</v>
      </c>
      <c r="G82" s="427">
        <f t="shared" si="5"/>
        <v>0.16672981176942195</v>
      </c>
      <c r="H82" s="442">
        <f t="shared" si="5"/>
        <v>0.17698595277902979</v>
      </c>
      <c r="I82" s="442">
        <f t="shared" si="5"/>
        <v>0.18488268873672384</v>
      </c>
      <c r="J82" s="442">
        <f t="shared" si="5"/>
        <v>0.18235826606463124</v>
      </c>
    </row>
    <row r="83" spans="1:10" s="323" customFormat="1" ht="14" x14ac:dyDescent="0.3">
      <c r="A83" s="464" t="s">
        <v>141</v>
      </c>
      <c r="B83" s="434">
        <f t="shared" si="5"/>
        <v>8.3881130089900918E-2</v>
      </c>
      <c r="C83" s="434">
        <f t="shared" si="5"/>
        <v>7.0833915545266996E-2</v>
      </c>
      <c r="D83" s="434">
        <f t="shared" si="5"/>
        <v>6.068706236011423E-2</v>
      </c>
      <c r="E83" s="434">
        <f t="shared" si="5"/>
        <v>6.2619677713830812E-2</v>
      </c>
      <c r="F83" s="434">
        <f t="shared" si="5"/>
        <v>0.11004282401562082</v>
      </c>
      <c r="G83" s="434">
        <f t="shared" si="5"/>
        <v>8.2864316658692053E-2</v>
      </c>
      <c r="H83" s="465">
        <f t="shared" si="5"/>
        <v>6.6212235348179646E-2</v>
      </c>
      <c r="I83" s="465">
        <f t="shared" si="5"/>
        <v>9.3182986672322887E-2</v>
      </c>
      <c r="J83" s="465">
        <f t="shared" si="5"/>
        <v>8.4560996967867674E-2</v>
      </c>
    </row>
    <row r="84" spans="1:10" s="323" customFormat="1" ht="14" x14ac:dyDescent="0.3">
      <c r="A84" s="460" t="s">
        <v>224</v>
      </c>
      <c r="B84" s="432">
        <f t="shared" ref="B84:J87" si="6">B30/B$30</f>
        <v>1</v>
      </c>
      <c r="C84" s="432">
        <f t="shared" si="6"/>
        <v>1</v>
      </c>
      <c r="D84" s="432">
        <f t="shared" si="6"/>
        <v>1</v>
      </c>
      <c r="E84" s="432">
        <f t="shared" si="6"/>
        <v>1</v>
      </c>
      <c r="F84" s="432">
        <f t="shared" si="6"/>
        <v>1</v>
      </c>
      <c r="G84" s="432">
        <f t="shared" si="6"/>
        <v>1</v>
      </c>
      <c r="H84" s="461">
        <f t="shared" si="6"/>
        <v>1</v>
      </c>
      <c r="I84" s="461">
        <f t="shared" si="6"/>
        <v>1</v>
      </c>
      <c r="J84" s="461">
        <f t="shared" si="6"/>
        <v>1</v>
      </c>
    </row>
    <row r="85" spans="1:10" s="323" customFormat="1" ht="14" x14ac:dyDescent="0.3">
      <c r="A85" s="462" t="s">
        <v>143</v>
      </c>
      <c r="B85" s="433">
        <f t="shared" si="6"/>
        <v>0.21885688479229848</v>
      </c>
      <c r="C85" s="433">
        <f t="shared" si="6"/>
        <v>0.24671709876303555</v>
      </c>
      <c r="D85" s="433">
        <f t="shared" si="6"/>
        <v>0.25595438796485942</v>
      </c>
      <c r="E85" s="433">
        <f t="shared" si="6"/>
        <v>0.2771403469657151</v>
      </c>
      <c r="F85" s="433">
        <f t="shared" si="6"/>
        <v>0.22973242014714032</v>
      </c>
      <c r="G85" s="433">
        <f t="shared" si="6"/>
        <v>0.20165256130056167</v>
      </c>
      <c r="H85" s="463">
        <f t="shared" si="6"/>
        <v>0.25662264903754822</v>
      </c>
      <c r="I85" s="463">
        <f t="shared" si="6"/>
        <v>0.21178253072602696</v>
      </c>
      <c r="J85" s="463">
        <f t="shared" si="6"/>
        <v>0.22668259128575372</v>
      </c>
    </row>
    <row r="86" spans="1:10" s="323" customFormat="1" ht="14" x14ac:dyDescent="0.3">
      <c r="A86" s="450" t="s">
        <v>144</v>
      </c>
      <c r="B86" s="427">
        <f t="shared" si="6"/>
        <v>0.57068582325324479</v>
      </c>
      <c r="C86" s="427">
        <f t="shared" si="6"/>
        <v>0.50054287748603077</v>
      </c>
      <c r="D86" s="427">
        <f t="shared" si="6"/>
        <v>0.5440876796066999</v>
      </c>
      <c r="E86" s="427">
        <f t="shared" si="6"/>
        <v>0.46123112798619476</v>
      </c>
      <c r="F86" s="427">
        <f t="shared" si="6"/>
        <v>0.52366246682833562</v>
      </c>
      <c r="G86" s="427">
        <f t="shared" si="6"/>
        <v>0.57899017456655177</v>
      </c>
      <c r="H86" s="442">
        <f t="shared" si="6"/>
        <v>0.50374361077672059</v>
      </c>
      <c r="I86" s="442">
        <f t="shared" si="6"/>
        <v>0.55903038805795635</v>
      </c>
      <c r="J86" s="442">
        <f t="shared" si="6"/>
        <v>0.5406589751210088</v>
      </c>
    </row>
    <row r="87" spans="1:10" s="323" customFormat="1" ht="14" x14ac:dyDescent="0.3">
      <c r="A87" s="466" t="s">
        <v>145</v>
      </c>
      <c r="B87" s="435">
        <f t="shared" si="6"/>
        <v>0.21045729195445667</v>
      </c>
      <c r="C87" s="435">
        <f t="shared" si="6"/>
        <v>0.25274002375093374</v>
      </c>
      <c r="D87" s="435">
        <f t="shared" si="6"/>
        <v>0.19995793242844062</v>
      </c>
      <c r="E87" s="435">
        <f t="shared" si="6"/>
        <v>0.26162852504809025</v>
      </c>
      <c r="F87" s="435">
        <f t="shared" si="6"/>
        <v>0.24660511302452404</v>
      </c>
      <c r="G87" s="435">
        <f t="shared" si="6"/>
        <v>0.21935726413288659</v>
      </c>
      <c r="H87" s="467">
        <f t="shared" si="6"/>
        <v>0.23963374018573125</v>
      </c>
      <c r="I87" s="467">
        <f t="shared" si="6"/>
        <v>0.22918708121601683</v>
      </c>
      <c r="J87" s="467">
        <f t="shared" si="6"/>
        <v>0.23265843359323754</v>
      </c>
    </row>
    <row r="88" spans="1:10" ht="12.75" customHeight="1" x14ac:dyDescent="0.3">
      <c r="A88" s="217" t="s">
        <v>477</v>
      </c>
      <c r="B88" s="12"/>
      <c r="C88" s="12"/>
      <c r="D88" s="12"/>
      <c r="E88" s="12"/>
      <c r="F88" s="12"/>
      <c r="G88" s="12"/>
      <c r="H88" s="192"/>
      <c r="I88" s="192"/>
      <c r="J88" s="192"/>
    </row>
    <row r="89" spans="1:10" ht="13" x14ac:dyDescent="0.3">
      <c r="A89" s="240" t="s">
        <v>746</v>
      </c>
      <c r="B89" s="12"/>
      <c r="C89" s="12"/>
      <c r="D89" s="12"/>
      <c r="E89" s="12"/>
      <c r="F89" s="12"/>
      <c r="G89" s="12"/>
      <c r="H89" s="192"/>
      <c r="I89" s="192"/>
      <c r="J89" s="192"/>
    </row>
    <row r="90" spans="1:10" s="423" customFormat="1" ht="13" x14ac:dyDescent="0.3">
      <c r="A90" s="445" t="s">
        <v>704</v>
      </c>
      <c r="B90" s="443"/>
      <c r="D90" s="446"/>
    </row>
    <row r="91" spans="1:10" x14ac:dyDescent="0.25">
      <c r="A91" s="12"/>
      <c r="B91" s="12"/>
      <c r="C91" s="12"/>
      <c r="D91" s="12"/>
      <c r="E91" s="12"/>
      <c r="F91" s="12"/>
      <c r="G91" s="12"/>
      <c r="H91" s="192"/>
      <c r="I91" s="192"/>
      <c r="J91" s="192"/>
    </row>
    <row r="92" spans="1:10" ht="13" x14ac:dyDescent="0.3">
      <c r="A92" s="216"/>
      <c r="B92" s="3"/>
      <c r="D92" s="163"/>
      <c r="G92" s="163"/>
    </row>
    <row r="93" spans="1:10" ht="35.25" customHeight="1" x14ac:dyDescent="0.25">
      <c r="A93" s="803" t="s">
        <v>578</v>
      </c>
      <c r="B93" s="804"/>
      <c r="C93" s="804"/>
      <c r="D93" s="804"/>
      <c r="E93" s="804"/>
      <c r="F93" s="804"/>
      <c r="G93" s="804"/>
      <c r="H93" s="804"/>
      <c r="I93" s="804"/>
      <c r="J93" s="805"/>
    </row>
    <row r="94" spans="1:10" ht="13" x14ac:dyDescent="0.3">
      <c r="A94" s="198"/>
      <c r="B94" s="3"/>
      <c r="D94" s="163"/>
      <c r="G94" s="163"/>
    </row>
    <row r="95" spans="1:10" s="423" customFormat="1" ht="12.75" customHeight="1" x14ac:dyDescent="0.25">
      <c r="A95" s="468" t="s">
        <v>165</v>
      </c>
      <c r="B95" s="469"/>
      <c r="C95" s="469"/>
    </row>
    <row r="96" spans="1:10" s="423" customFormat="1" ht="24.75" customHeight="1" x14ac:dyDescent="0.25">
      <c r="A96" s="800" t="s">
        <v>166</v>
      </c>
      <c r="B96" s="800"/>
      <c r="C96" s="800"/>
      <c r="D96" s="800"/>
      <c r="E96" s="800"/>
      <c r="F96" s="800"/>
      <c r="G96" s="800"/>
      <c r="H96" s="800"/>
      <c r="I96" s="800"/>
      <c r="J96" s="800"/>
    </row>
    <row r="97" spans="1:10" s="423" customFormat="1" ht="12.75" customHeight="1" x14ac:dyDescent="0.3">
      <c r="A97" s="470"/>
      <c r="B97" s="471"/>
      <c r="C97" s="471"/>
    </row>
    <row r="98" spans="1:10" s="423" customFormat="1" ht="14.25" customHeight="1" x14ac:dyDescent="0.25">
      <c r="A98" s="801" t="s">
        <v>169</v>
      </c>
      <c r="B98" s="801"/>
      <c r="C98" s="801"/>
      <c r="D98" s="801"/>
      <c r="E98" s="801"/>
      <c r="F98" s="801"/>
      <c r="G98" s="801"/>
      <c r="H98" s="801"/>
      <c r="I98" s="801"/>
      <c r="J98" s="801"/>
    </row>
    <row r="99" spans="1:10" s="423" customFormat="1" ht="12.75" customHeight="1" x14ac:dyDescent="0.3">
      <c r="A99" s="470"/>
      <c r="B99" s="471"/>
      <c r="C99" s="471"/>
    </row>
    <row r="100" spans="1:10" ht="26.25" customHeight="1" x14ac:dyDescent="0.25">
      <c r="A100" s="799" t="s">
        <v>170</v>
      </c>
      <c r="B100" s="799"/>
      <c r="C100" s="799"/>
      <c r="D100" s="799"/>
      <c r="E100" s="799"/>
      <c r="F100" s="799"/>
    </row>
    <row r="101" spans="1:10" ht="12.75" customHeight="1" x14ac:dyDescent="0.25">
      <c r="A101" s="699"/>
      <c r="B101" s="700"/>
      <c r="C101" s="700"/>
      <c r="D101" s="700"/>
      <c r="E101" s="700"/>
      <c r="F101" s="700"/>
    </row>
    <row r="102" spans="1:10" ht="12.75" customHeight="1" x14ac:dyDescent="0.25">
      <c r="A102" s="799" t="s">
        <v>171</v>
      </c>
      <c r="B102" s="799"/>
      <c r="C102" s="799"/>
      <c r="D102" s="799"/>
      <c r="E102" s="799"/>
      <c r="F102" s="799"/>
    </row>
    <row r="103" spans="1:10" ht="12.75" customHeight="1" x14ac:dyDescent="0.25">
      <c r="A103" s="701"/>
      <c r="B103" s="701"/>
      <c r="C103" s="701"/>
      <c r="D103" s="701"/>
      <c r="E103" s="701"/>
      <c r="F103" s="701"/>
    </row>
    <row r="104" spans="1:10" ht="24.75" customHeight="1" x14ac:dyDescent="0.25">
      <c r="A104" s="799" t="s">
        <v>563</v>
      </c>
      <c r="B104" s="799"/>
      <c r="C104" s="799"/>
      <c r="D104" s="799"/>
      <c r="E104" s="799"/>
      <c r="F104" s="799"/>
    </row>
    <row r="105" spans="1:10" ht="12.75" customHeight="1" x14ac:dyDescent="0.25">
      <c r="A105" s="700"/>
      <c r="B105" s="700"/>
      <c r="C105" s="700"/>
      <c r="D105" s="700"/>
      <c r="E105" s="700"/>
      <c r="F105" s="700"/>
    </row>
    <row r="106" spans="1:10" ht="21" customHeight="1" x14ac:dyDescent="0.25">
      <c r="A106" s="799" t="s">
        <v>172</v>
      </c>
      <c r="B106" s="799"/>
      <c r="C106" s="799"/>
      <c r="D106" s="799"/>
      <c r="E106" s="799"/>
      <c r="F106" s="799"/>
    </row>
    <row r="107" spans="1:10" ht="12.75" customHeight="1" x14ac:dyDescent="0.25">
      <c r="A107" s="700"/>
      <c r="B107" s="700"/>
      <c r="C107" s="700"/>
      <c r="D107" s="700"/>
      <c r="E107" s="700"/>
      <c r="F107" s="700"/>
    </row>
    <row r="108" spans="1:10" ht="48.75" customHeight="1" x14ac:dyDescent="0.25">
      <c r="A108" s="799" t="s">
        <v>574</v>
      </c>
      <c r="B108" s="799"/>
      <c r="C108" s="799"/>
      <c r="D108" s="799"/>
      <c r="E108" s="799"/>
      <c r="F108" s="799"/>
    </row>
    <row r="109" spans="1:10" ht="12.75" customHeight="1" x14ac:dyDescent="0.25">
      <c r="A109" s="699"/>
      <c r="B109" s="700"/>
      <c r="C109" s="700"/>
      <c r="D109" s="700"/>
      <c r="E109" s="700"/>
      <c r="F109" s="700"/>
    </row>
    <row r="110" spans="1:10" ht="27" customHeight="1" x14ac:dyDescent="0.25">
      <c r="A110" s="799" t="s">
        <v>173</v>
      </c>
      <c r="B110" s="799"/>
      <c r="C110" s="799"/>
      <c r="D110" s="799"/>
      <c r="E110" s="799"/>
      <c r="F110" s="799"/>
    </row>
    <row r="111" spans="1:10" ht="12.75" customHeight="1" x14ac:dyDescent="0.25">
      <c r="A111" s="702"/>
      <c r="B111" s="700"/>
      <c r="C111" s="700"/>
      <c r="D111" s="700"/>
      <c r="E111" s="700"/>
      <c r="F111" s="700"/>
    </row>
    <row r="112" spans="1:10" ht="19.5" customHeight="1" x14ac:dyDescent="0.25">
      <c r="A112" s="799" t="s">
        <v>174</v>
      </c>
      <c r="B112" s="799"/>
      <c r="C112" s="799"/>
      <c r="D112" s="799"/>
      <c r="E112" s="799"/>
      <c r="F112" s="799"/>
    </row>
    <row r="113" spans="1:6" ht="12.75" customHeight="1" x14ac:dyDescent="0.25">
      <c r="A113" s="702"/>
      <c r="B113" s="700"/>
      <c r="C113" s="700"/>
      <c r="D113" s="700"/>
      <c r="E113" s="700"/>
      <c r="F113" s="700"/>
    </row>
    <row r="114" spans="1:6" ht="22.5" customHeight="1" x14ac:dyDescent="0.25">
      <c r="A114" s="799" t="s">
        <v>175</v>
      </c>
      <c r="B114" s="799"/>
      <c r="C114" s="799"/>
      <c r="D114" s="799"/>
      <c r="E114" s="799"/>
      <c r="F114" s="799"/>
    </row>
    <row r="115" spans="1:6" ht="12" customHeight="1" x14ac:dyDescent="0.25">
      <c r="A115" s="701"/>
      <c r="B115" s="701"/>
      <c r="C115" s="701"/>
      <c r="D115" s="701"/>
      <c r="E115" s="701"/>
      <c r="F115" s="701"/>
    </row>
    <row r="116" spans="1:6" ht="34.5" customHeight="1" x14ac:dyDescent="0.25">
      <c r="A116" s="799" t="s">
        <v>565</v>
      </c>
      <c r="B116" s="799"/>
      <c r="C116" s="799"/>
      <c r="D116" s="799"/>
      <c r="E116" s="799"/>
      <c r="F116" s="799"/>
    </row>
    <row r="117" spans="1:6" ht="12.75" customHeight="1" x14ac:dyDescent="0.25">
      <c r="A117" s="702"/>
      <c r="B117" s="700"/>
      <c r="C117" s="700"/>
      <c r="D117" s="700"/>
      <c r="E117" s="700"/>
      <c r="F117" s="700"/>
    </row>
    <row r="118" spans="1:6" ht="33.75" customHeight="1" x14ac:dyDescent="0.25">
      <c r="A118" s="799" t="s">
        <v>566</v>
      </c>
      <c r="B118" s="799"/>
      <c r="C118" s="799"/>
      <c r="D118" s="799"/>
      <c r="E118" s="799"/>
      <c r="F118" s="799"/>
    </row>
    <row r="119" spans="1:6" s="423" customFormat="1" ht="12.75" customHeight="1" x14ac:dyDescent="0.25">
      <c r="A119" s="472"/>
      <c r="B119" s="469"/>
      <c r="C119" s="469"/>
    </row>
    <row r="120" spans="1:6" s="423" customFormat="1" ht="16.5" customHeight="1" x14ac:dyDescent="0.25">
      <c r="A120" s="802" t="s">
        <v>176</v>
      </c>
      <c r="B120" s="802"/>
      <c r="C120" s="802"/>
    </row>
    <row r="121" spans="1:6" s="423" customFormat="1" ht="12.75" customHeight="1" x14ac:dyDescent="0.25">
      <c r="A121" s="608"/>
      <c r="B121" s="469"/>
      <c r="C121" s="469"/>
    </row>
    <row r="122" spans="1:6" s="423" customFormat="1" ht="21.75" customHeight="1" x14ac:dyDescent="0.25">
      <c r="A122" s="473" t="s">
        <v>167</v>
      </c>
      <c r="B122" s="469"/>
      <c r="C122" s="469"/>
    </row>
    <row r="123" spans="1:6" s="423" customFormat="1" ht="12.75" customHeight="1" x14ac:dyDescent="0.25">
      <c r="A123" s="472" t="s">
        <v>168</v>
      </c>
      <c r="B123" s="469"/>
      <c r="C123" s="469"/>
    </row>
  </sheetData>
  <mergeCells count="14">
    <mergeCell ref="A93:J93"/>
    <mergeCell ref="A120:C120"/>
    <mergeCell ref="A96:J96"/>
    <mergeCell ref="A98:J98"/>
    <mergeCell ref="A100:F100"/>
    <mergeCell ref="A102:F102"/>
    <mergeCell ref="A114:F114"/>
    <mergeCell ref="A116:F116"/>
    <mergeCell ref="A118:F118"/>
    <mergeCell ref="A104:F104"/>
    <mergeCell ref="A106:F106"/>
    <mergeCell ref="A108:F108"/>
    <mergeCell ref="A110:F110"/>
    <mergeCell ref="A112:F112"/>
  </mergeCells>
  <pageMargins left="0.70866141732283472" right="0.70866141732283472" top="0.74803149606299213" bottom="0.74803149606299213" header="0.31496062992125984" footer="0.31496062992125984"/>
  <pageSetup paperSize="9" scale="60" firstPageNumber="35" fitToHeight="2" orientation="landscape" useFirstPageNumber="1" r:id="rId1"/>
  <headerFooter>
    <oddHeader>&amp;RLes finances des groupements à fiscalité propre en 2019</oddHeader>
    <oddFooter>&amp;LDirection Générale des Collectivités Locales / DESL&amp;C&amp;P&amp;RMise à jour : mai 2021</oddFooter>
    <evenHeader>&amp;RLes finances des groupements à fiscalité propre en 2019</evenHeader>
    <evenFooter>&amp;LDirection Générale des Collectivités Locales / DESL&amp;C36&amp;RMise à jour : mai 2021</evenFooter>
    <firstHeader>&amp;RLes finances des groupements à fiscalité propre en 2019</firstHeader>
    <firstFooter>&amp;LDirection Générale des Collectivités Locales / DESL&amp;C35&amp;RMise à jour : mai 2021</firstFooter>
  </headerFooter>
  <rowBreaks count="2" manualBreakCount="2">
    <brk id="54" max="16383" man="1"/>
    <brk id="90" max="9" man="1"/>
  </rowBreak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9"/>
  <sheetViews>
    <sheetView zoomScaleNormal="100" workbookViewId="0"/>
  </sheetViews>
  <sheetFormatPr baseColWidth="10" defaultRowHeight="12.5" x14ac:dyDescent="0.25"/>
  <cols>
    <col min="1" max="1" width="84" customWidth="1"/>
    <col min="2" max="7" width="14.7265625" customWidth="1"/>
    <col min="8" max="10" width="13.7265625" customWidth="1"/>
    <col min="11" max="11" width="19" customWidth="1"/>
  </cols>
  <sheetData>
    <row r="1" spans="1:11" s="407" customFormat="1" ht="21" x14ac:dyDescent="0.25">
      <c r="A1" s="27" t="s">
        <v>747</v>
      </c>
    </row>
    <row r="2" spans="1:11" ht="13" thickBot="1" x14ac:dyDescent="0.3">
      <c r="K2" s="241" t="s">
        <v>396</v>
      </c>
    </row>
    <row r="3" spans="1:11" x14ac:dyDescent="0.25">
      <c r="A3" s="25"/>
      <c r="B3" s="486" t="s">
        <v>35</v>
      </c>
      <c r="C3" s="486" t="s">
        <v>552</v>
      </c>
      <c r="D3" s="486" t="s">
        <v>554</v>
      </c>
      <c r="E3" s="486" t="s">
        <v>98</v>
      </c>
      <c r="F3" s="486" t="s">
        <v>289</v>
      </c>
      <c r="G3" s="487">
        <v>300000</v>
      </c>
      <c r="H3" s="488" t="s">
        <v>305</v>
      </c>
      <c r="I3" s="488" t="s">
        <v>305</v>
      </c>
      <c r="J3" s="488" t="s">
        <v>62</v>
      </c>
      <c r="K3" s="237" t="s">
        <v>177</v>
      </c>
    </row>
    <row r="4" spans="1:11" x14ac:dyDescent="0.25">
      <c r="A4" s="348" t="s">
        <v>66</v>
      </c>
      <c r="B4" s="489" t="s">
        <v>551</v>
      </c>
      <c r="C4" s="489" t="s">
        <v>36</v>
      </c>
      <c r="D4" s="489" t="s">
        <v>36</v>
      </c>
      <c r="E4" s="489" t="s">
        <v>36</v>
      </c>
      <c r="F4" s="489" t="s">
        <v>36</v>
      </c>
      <c r="G4" s="489" t="s">
        <v>37</v>
      </c>
      <c r="H4" s="490" t="s">
        <v>303</v>
      </c>
      <c r="I4" s="490" t="s">
        <v>304</v>
      </c>
      <c r="J4" s="490" t="s">
        <v>112</v>
      </c>
      <c r="K4" s="238" t="s">
        <v>306</v>
      </c>
    </row>
    <row r="5" spans="1:11" ht="13" thickBot="1" x14ac:dyDescent="0.3">
      <c r="A5" s="294" t="s">
        <v>396</v>
      </c>
      <c r="B5" s="491" t="s">
        <v>37</v>
      </c>
      <c r="C5" s="491" t="s">
        <v>553</v>
      </c>
      <c r="D5" s="491" t="s">
        <v>100</v>
      </c>
      <c r="E5" s="491" t="s">
        <v>101</v>
      </c>
      <c r="F5" s="491" t="s">
        <v>290</v>
      </c>
      <c r="G5" s="491" t="s">
        <v>102</v>
      </c>
      <c r="H5" s="492" t="s">
        <v>101</v>
      </c>
      <c r="I5" s="492" t="s">
        <v>102</v>
      </c>
      <c r="J5" s="492" t="s">
        <v>287</v>
      </c>
      <c r="K5" s="239" t="s">
        <v>73</v>
      </c>
    </row>
    <row r="6" spans="1:11" ht="13" x14ac:dyDescent="0.3">
      <c r="A6" s="201"/>
    </row>
    <row r="7" spans="1:11" ht="14" x14ac:dyDescent="0.3">
      <c r="A7" s="332" t="s">
        <v>121</v>
      </c>
      <c r="B7" s="474">
        <v>313.74395768900001</v>
      </c>
      <c r="C7" s="474">
        <v>298.35497813199999</v>
      </c>
      <c r="D7" s="474">
        <v>308.28729648699999</v>
      </c>
      <c r="E7" s="474">
        <v>355.51406747200002</v>
      </c>
      <c r="F7" s="474">
        <v>412.327820137</v>
      </c>
      <c r="G7" s="474">
        <v>434.52602323799999</v>
      </c>
      <c r="H7" s="475">
        <v>322.133911743</v>
      </c>
      <c r="I7" s="475">
        <v>424.75419369999997</v>
      </c>
      <c r="J7" s="475">
        <v>379.34408609100001</v>
      </c>
      <c r="K7" s="475">
        <v>382.31788647500002</v>
      </c>
    </row>
    <row r="8" spans="1:11" ht="14" x14ac:dyDescent="0.3">
      <c r="A8" s="333" t="s">
        <v>122</v>
      </c>
      <c r="B8" s="476">
        <v>77.881486576</v>
      </c>
      <c r="C8" s="476">
        <v>83.033391624999993</v>
      </c>
      <c r="D8" s="476">
        <v>86.612002168000004</v>
      </c>
      <c r="E8" s="476">
        <v>97.751092729999996</v>
      </c>
      <c r="F8" s="476">
        <v>105.311994813</v>
      </c>
      <c r="G8" s="476">
        <v>111.753272319</v>
      </c>
      <c r="H8" s="330">
        <v>88.744667113000006</v>
      </c>
      <c r="I8" s="330">
        <v>108.917769576</v>
      </c>
      <c r="J8" s="330">
        <v>99.991047331000004</v>
      </c>
      <c r="K8" s="330">
        <v>103.063000371</v>
      </c>
    </row>
    <row r="9" spans="1:11" ht="14" x14ac:dyDescent="0.3">
      <c r="A9" s="334" t="s">
        <v>123</v>
      </c>
      <c r="B9" s="477">
        <v>126.787891765</v>
      </c>
      <c r="C9" s="477">
        <v>118.462551582</v>
      </c>
      <c r="D9" s="477">
        <v>130.25875685899999</v>
      </c>
      <c r="E9" s="477">
        <v>147.77525851300001</v>
      </c>
      <c r="F9" s="477">
        <v>167.250323635</v>
      </c>
      <c r="G9" s="477">
        <v>145.03489557899999</v>
      </c>
      <c r="H9" s="478">
        <v>132.43106766599999</v>
      </c>
      <c r="I9" s="478">
        <v>154.814307681</v>
      </c>
      <c r="J9" s="478">
        <v>144.90958594099999</v>
      </c>
      <c r="K9" s="478">
        <v>144.36042322500001</v>
      </c>
    </row>
    <row r="10" spans="1:11" ht="14" x14ac:dyDescent="0.3">
      <c r="A10" s="333" t="s">
        <v>124</v>
      </c>
      <c r="B10" s="476">
        <v>5.3361783459999996</v>
      </c>
      <c r="C10" s="476">
        <v>5.0403452959999999</v>
      </c>
      <c r="D10" s="476">
        <v>4.8165584749999999</v>
      </c>
      <c r="E10" s="476">
        <v>6.1078644730000002</v>
      </c>
      <c r="F10" s="476">
        <v>10.234380546000001</v>
      </c>
      <c r="G10" s="476">
        <v>11.019216196</v>
      </c>
      <c r="H10" s="330">
        <v>5.3787096180000002</v>
      </c>
      <c r="I10" s="330">
        <v>10.67372516</v>
      </c>
      <c r="J10" s="330">
        <v>8.3306481290000001</v>
      </c>
      <c r="K10" s="330">
        <v>8.5826814589999998</v>
      </c>
    </row>
    <row r="11" spans="1:11" ht="14" x14ac:dyDescent="0.3">
      <c r="A11" s="334" t="s">
        <v>125</v>
      </c>
      <c r="B11" s="477">
        <v>82.101699027999999</v>
      </c>
      <c r="C11" s="477">
        <v>74.078124011</v>
      </c>
      <c r="D11" s="477">
        <v>67.053999618000006</v>
      </c>
      <c r="E11" s="477">
        <v>84.948057305999995</v>
      </c>
      <c r="F11" s="477">
        <v>105.633741009</v>
      </c>
      <c r="G11" s="477">
        <v>151.70636528099999</v>
      </c>
      <c r="H11" s="478">
        <v>76.662423687</v>
      </c>
      <c r="I11" s="478">
        <v>131.42482138</v>
      </c>
      <c r="J11" s="478">
        <v>107.19212269000001</v>
      </c>
      <c r="K11" s="478">
        <v>107.34956928299999</v>
      </c>
    </row>
    <row r="12" spans="1:11" ht="14" x14ac:dyDescent="0.3">
      <c r="A12" s="333" t="s">
        <v>126</v>
      </c>
      <c r="B12" s="476">
        <v>21.636701974000001</v>
      </c>
      <c r="C12" s="476">
        <v>17.740565619000002</v>
      </c>
      <c r="D12" s="476">
        <v>19.545979366000001</v>
      </c>
      <c r="E12" s="476">
        <v>18.931794450000002</v>
      </c>
      <c r="F12" s="476">
        <v>23.897380133999999</v>
      </c>
      <c r="G12" s="476">
        <v>15.012273862000001</v>
      </c>
      <c r="H12" s="330">
        <v>18.917043658000001</v>
      </c>
      <c r="I12" s="330">
        <v>18.923569903000001</v>
      </c>
      <c r="J12" s="330">
        <v>18.920681999999999</v>
      </c>
      <c r="K12" s="330">
        <v>18.962212137000002</v>
      </c>
    </row>
    <row r="13" spans="1:11" ht="14" x14ac:dyDescent="0.3">
      <c r="A13" s="335" t="s">
        <v>127</v>
      </c>
      <c r="B13" s="479">
        <v>366.447097595</v>
      </c>
      <c r="C13" s="479">
        <v>354.60844111500001</v>
      </c>
      <c r="D13" s="479">
        <v>370.38899685500002</v>
      </c>
      <c r="E13" s="479">
        <v>423.862399084</v>
      </c>
      <c r="F13" s="479">
        <v>510.40570111199997</v>
      </c>
      <c r="G13" s="479">
        <v>557.40158819199996</v>
      </c>
      <c r="H13" s="480">
        <v>383.88715741599998</v>
      </c>
      <c r="I13" s="480">
        <v>536.71361649400001</v>
      </c>
      <c r="J13" s="480">
        <v>469.08696589499999</v>
      </c>
      <c r="K13" s="480">
        <v>471.01965583499998</v>
      </c>
    </row>
    <row r="14" spans="1:11" ht="14" x14ac:dyDescent="0.3">
      <c r="A14" s="333" t="s">
        <v>64</v>
      </c>
      <c r="B14" s="476">
        <v>233.415025302</v>
      </c>
      <c r="C14" s="476">
        <v>226.67717170200001</v>
      </c>
      <c r="D14" s="476">
        <v>225.21086127300001</v>
      </c>
      <c r="E14" s="476">
        <v>246.6900517</v>
      </c>
      <c r="F14" s="476">
        <v>297.35300706999999</v>
      </c>
      <c r="G14" s="476">
        <v>287.38417321999998</v>
      </c>
      <c r="H14" s="330">
        <v>233.81823974400001</v>
      </c>
      <c r="I14" s="330">
        <v>291.77253495500003</v>
      </c>
      <c r="J14" s="330">
        <v>266.12740192899997</v>
      </c>
      <c r="K14" s="330">
        <v>268.08906807800003</v>
      </c>
    </row>
    <row r="15" spans="1:11" ht="14" x14ac:dyDescent="0.3">
      <c r="A15" s="334" t="s">
        <v>128</v>
      </c>
      <c r="B15" s="477">
        <v>178.60146279400001</v>
      </c>
      <c r="C15" s="477">
        <v>167.95675934299999</v>
      </c>
      <c r="D15" s="477">
        <v>167.07693999099999</v>
      </c>
      <c r="E15" s="477">
        <v>174.04937982499999</v>
      </c>
      <c r="F15" s="477">
        <v>227.79337696499999</v>
      </c>
      <c r="G15" s="477">
        <v>191.733854081</v>
      </c>
      <c r="H15" s="478">
        <v>170.65629016700001</v>
      </c>
      <c r="I15" s="478">
        <v>207.60754931700001</v>
      </c>
      <c r="J15" s="478">
        <v>191.25638927099999</v>
      </c>
      <c r="K15" s="478">
        <v>189.782981909</v>
      </c>
    </row>
    <row r="16" spans="1:11" ht="14" x14ac:dyDescent="0.3">
      <c r="A16" s="555" t="s">
        <v>129</v>
      </c>
      <c r="B16" s="556">
        <v>54.813562509</v>
      </c>
      <c r="C16" s="556">
        <v>58.720412359000001</v>
      </c>
      <c r="D16" s="556">
        <v>58.133921282000003</v>
      </c>
      <c r="E16" s="556">
        <v>72.640671874999995</v>
      </c>
      <c r="F16" s="556">
        <v>69.559630104999997</v>
      </c>
      <c r="G16" s="556">
        <v>95.650319139000004</v>
      </c>
      <c r="H16" s="370">
        <v>63.161949577000001</v>
      </c>
      <c r="I16" s="370">
        <v>84.164985638000005</v>
      </c>
      <c r="J16" s="370">
        <v>74.871012657999998</v>
      </c>
      <c r="K16" s="370">
        <v>78.306086168999997</v>
      </c>
    </row>
    <row r="17" spans="1:11" ht="14" x14ac:dyDescent="0.3">
      <c r="A17" s="557" t="s">
        <v>130</v>
      </c>
      <c r="B17" s="558">
        <v>52.727686192</v>
      </c>
      <c r="C17" s="558">
        <v>56.778188385999997</v>
      </c>
      <c r="D17" s="558">
        <v>67.461363542000001</v>
      </c>
      <c r="E17" s="558">
        <v>96.120665900000006</v>
      </c>
      <c r="F17" s="558">
        <v>132.79742512600001</v>
      </c>
      <c r="G17" s="558">
        <v>194.756039233</v>
      </c>
      <c r="H17" s="559">
        <v>73.057451082</v>
      </c>
      <c r="I17" s="559">
        <v>167.48135341</v>
      </c>
      <c r="J17" s="559">
        <v>125.698194332</v>
      </c>
      <c r="K17" s="559">
        <v>123.099441927</v>
      </c>
    </row>
    <row r="18" spans="1:11" ht="14" x14ac:dyDescent="0.3">
      <c r="A18" s="555" t="s">
        <v>131</v>
      </c>
      <c r="B18" s="556">
        <v>38.304785428000002</v>
      </c>
      <c r="C18" s="556">
        <v>41.571635446999998</v>
      </c>
      <c r="D18" s="556">
        <v>51.088131822000001</v>
      </c>
      <c r="E18" s="556">
        <v>72.039255601999997</v>
      </c>
      <c r="F18" s="556">
        <v>101.66663580700001</v>
      </c>
      <c r="G18" s="556">
        <v>163.63369898299999</v>
      </c>
      <c r="H18" s="370">
        <v>54.492055534000002</v>
      </c>
      <c r="I18" s="370">
        <v>136.355293811</v>
      </c>
      <c r="J18" s="370">
        <v>100.130306035</v>
      </c>
      <c r="K18" s="370">
        <v>97.421781952000003</v>
      </c>
    </row>
    <row r="19" spans="1:11" ht="14" x14ac:dyDescent="0.3">
      <c r="A19" s="576" t="s">
        <v>132</v>
      </c>
      <c r="B19" s="577">
        <v>1.6484530369999999</v>
      </c>
      <c r="C19" s="577">
        <v>0.95534963900000003</v>
      </c>
      <c r="D19" s="577">
        <v>0.99129887999999999</v>
      </c>
      <c r="E19" s="577">
        <v>1.0844984520000001</v>
      </c>
      <c r="F19" s="577">
        <v>0.827213643</v>
      </c>
      <c r="G19" s="577">
        <v>2.0175663949999998</v>
      </c>
      <c r="H19" s="578">
        <v>1.0614772450000001</v>
      </c>
      <c r="I19" s="578">
        <v>1.4935634330000001</v>
      </c>
      <c r="J19" s="578">
        <v>1.30236263</v>
      </c>
      <c r="K19" s="578">
        <v>1.396132838</v>
      </c>
    </row>
    <row r="20" spans="1:11" ht="14" x14ac:dyDescent="0.3">
      <c r="A20" s="703" t="s">
        <v>567</v>
      </c>
      <c r="B20" s="556">
        <v>12.774447727</v>
      </c>
      <c r="C20" s="556">
        <v>14.2512033</v>
      </c>
      <c r="D20" s="556">
        <v>15.381932839999999</v>
      </c>
      <c r="E20" s="556">
        <v>22.996911847</v>
      </c>
      <c r="F20" s="556">
        <v>30.303575676000001</v>
      </c>
      <c r="G20" s="556">
        <v>29.104773855000001</v>
      </c>
      <c r="H20" s="370">
        <v>17.503918302999999</v>
      </c>
      <c r="I20" s="370">
        <v>29.632496166999999</v>
      </c>
      <c r="J20" s="370">
        <v>24.265525666999999</v>
      </c>
      <c r="K20" s="370">
        <v>24.281527138000001</v>
      </c>
    </row>
    <row r="21" spans="1:11" ht="14" x14ac:dyDescent="0.3">
      <c r="A21" s="576" t="s">
        <v>133</v>
      </c>
      <c r="B21" s="577">
        <v>26.133056142000001</v>
      </c>
      <c r="C21" s="577">
        <v>26.927664891999999</v>
      </c>
      <c r="D21" s="577">
        <v>27.571487467000001</v>
      </c>
      <c r="E21" s="577">
        <v>29.642194108999998</v>
      </c>
      <c r="F21" s="577">
        <v>17.341799759000001</v>
      </c>
      <c r="G21" s="577">
        <v>8.6448655769999991</v>
      </c>
      <c r="H21" s="578">
        <v>27.988393009999999</v>
      </c>
      <c r="I21" s="578">
        <v>12.473326734</v>
      </c>
      <c r="J21" s="578">
        <v>19.338839239999999</v>
      </c>
      <c r="K21" s="578">
        <v>21.403481857999999</v>
      </c>
    </row>
    <row r="22" spans="1:11" ht="14" x14ac:dyDescent="0.3">
      <c r="A22" s="555" t="s">
        <v>134</v>
      </c>
      <c r="B22" s="556">
        <v>43.242763371000002</v>
      </c>
      <c r="C22" s="556">
        <v>34.900889468000003</v>
      </c>
      <c r="D22" s="556">
        <v>41.230488700999999</v>
      </c>
      <c r="E22" s="556">
        <v>41.266473179000002</v>
      </c>
      <c r="F22" s="556">
        <v>50.615659530999999</v>
      </c>
      <c r="G22" s="556">
        <v>46.643907826000003</v>
      </c>
      <c r="H22" s="370">
        <v>39.398729248000002</v>
      </c>
      <c r="I22" s="370">
        <v>48.392305227000001</v>
      </c>
      <c r="J22" s="370">
        <v>44.412592394999997</v>
      </c>
      <c r="K22" s="370">
        <v>44.915009617999999</v>
      </c>
    </row>
    <row r="23" spans="1:11" ht="14" x14ac:dyDescent="0.3">
      <c r="A23" s="579" t="s">
        <v>135</v>
      </c>
      <c r="B23" s="580">
        <v>10.928566587000001</v>
      </c>
      <c r="C23" s="580">
        <v>9.3245266680000007</v>
      </c>
      <c r="D23" s="580">
        <v>8.9147958729999992</v>
      </c>
      <c r="E23" s="580">
        <v>10.143014195999999</v>
      </c>
      <c r="F23" s="580">
        <v>12.297809626999999</v>
      </c>
      <c r="G23" s="580">
        <v>19.972602336000001</v>
      </c>
      <c r="H23" s="581">
        <v>9.6243443309999996</v>
      </c>
      <c r="I23" s="581">
        <v>16.594096168</v>
      </c>
      <c r="J23" s="581">
        <v>13.509937999</v>
      </c>
      <c r="K23" s="581">
        <v>13.512654354</v>
      </c>
    </row>
    <row r="24" spans="1:11" ht="14" x14ac:dyDescent="0.3">
      <c r="A24" s="563" t="s">
        <v>136</v>
      </c>
      <c r="B24" s="564">
        <v>52.703139905999997</v>
      </c>
      <c r="C24" s="564">
        <v>56.253462982999999</v>
      </c>
      <c r="D24" s="564">
        <v>62.101700368000003</v>
      </c>
      <c r="E24" s="564">
        <v>68.348331611999996</v>
      </c>
      <c r="F24" s="564">
        <v>98.077880976000003</v>
      </c>
      <c r="G24" s="564">
        <v>122.875564955</v>
      </c>
      <c r="H24" s="354">
        <v>61.753245673999999</v>
      </c>
      <c r="I24" s="354">
        <v>111.95942279400001</v>
      </c>
      <c r="J24" s="354">
        <v>89.742879803999998</v>
      </c>
      <c r="K24" s="354">
        <v>88.70176936</v>
      </c>
    </row>
    <row r="25" spans="1:11" ht="14" x14ac:dyDescent="0.3">
      <c r="A25" s="582" t="s">
        <v>137</v>
      </c>
      <c r="B25" s="583">
        <v>28.246795704</v>
      </c>
      <c r="C25" s="583">
        <v>37.467943134000002</v>
      </c>
      <c r="D25" s="583">
        <v>42.662971339999999</v>
      </c>
      <c r="E25" s="583">
        <v>46.383913855000003</v>
      </c>
      <c r="F25" s="583">
        <v>57.544218866999998</v>
      </c>
      <c r="G25" s="583">
        <v>62.627478476999997</v>
      </c>
      <c r="H25" s="584">
        <v>41.261487021000001</v>
      </c>
      <c r="I25" s="584">
        <v>60.389786256000001</v>
      </c>
      <c r="J25" s="584">
        <v>51.925395883</v>
      </c>
      <c r="K25" s="584">
        <v>50.440718173999997</v>
      </c>
    </row>
    <row r="26" spans="1:11" ht="14" x14ac:dyDescent="0.3">
      <c r="A26" s="563" t="s">
        <v>138</v>
      </c>
      <c r="B26" s="564">
        <v>114.83730547899999</v>
      </c>
      <c r="C26" s="564">
        <v>113.97162482900001</v>
      </c>
      <c r="D26" s="564">
        <v>103.581756152</v>
      </c>
      <c r="E26" s="564">
        <v>133.18430794099999</v>
      </c>
      <c r="F26" s="564">
        <v>172.02171883299999</v>
      </c>
      <c r="G26" s="564">
        <v>221.026535413</v>
      </c>
      <c r="H26" s="354">
        <v>118.076835035</v>
      </c>
      <c r="I26" s="354">
        <v>199.45421661099999</v>
      </c>
      <c r="J26" s="354">
        <v>163.44422342199999</v>
      </c>
      <c r="K26" s="354">
        <v>162.10340650399999</v>
      </c>
    </row>
    <row r="27" spans="1:11" ht="14" x14ac:dyDescent="0.3">
      <c r="A27" s="576" t="s">
        <v>139</v>
      </c>
      <c r="B27" s="577">
        <v>95.178585452999997</v>
      </c>
      <c r="C27" s="577">
        <v>86.692260387999994</v>
      </c>
      <c r="D27" s="577">
        <v>79.017523049999994</v>
      </c>
      <c r="E27" s="577">
        <v>98.186131341000007</v>
      </c>
      <c r="F27" s="577">
        <v>116.185914336</v>
      </c>
      <c r="G27" s="577">
        <v>165.859609947</v>
      </c>
      <c r="H27" s="578">
        <v>89.360762695000005</v>
      </c>
      <c r="I27" s="578">
        <v>143.99284515599999</v>
      </c>
      <c r="J27" s="578">
        <v>119.81781175899999</v>
      </c>
      <c r="K27" s="578">
        <v>119.072847673</v>
      </c>
    </row>
    <row r="28" spans="1:11" ht="14" x14ac:dyDescent="0.3">
      <c r="A28" s="555" t="s">
        <v>140</v>
      </c>
      <c r="B28" s="556">
        <v>10.026037066000001</v>
      </c>
      <c r="C28" s="556">
        <v>19.206307992999999</v>
      </c>
      <c r="D28" s="556">
        <v>18.278160608</v>
      </c>
      <c r="E28" s="556">
        <v>26.658218161000001</v>
      </c>
      <c r="F28" s="556">
        <v>36.906048763999998</v>
      </c>
      <c r="G28" s="556">
        <v>36.851712644999999</v>
      </c>
      <c r="H28" s="370">
        <v>20.897941150000001</v>
      </c>
      <c r="I28" s="370">
        <v>36.875631847000001</v>
      </c>
      <c r="J28" s="370">
        <v>29.805405182000001</v>
      </c>
      <c r="K28" s="370">
        <v>29.432891339000001</v>
      </c>
    </row>
    <row r="29" spans="1:11" ht="14" x14ac:dyDescent="0.3">
      <c r="A29" s="576" t="s">
        <v>141</v>
      </c>
      <c r="B29" s="577">
        <v>9.6326829600000003</v>
      </c>
      <c r="C29" s="577">
        <v>8.0730564480000009</v>
      </c>
      <c r="D29" s="577">
        <v>6.286072495</v>
      </c>
      <c r="E29" s="577">
        <v>8.3399584400000002</v>
      </c>
      <c r="F29" s="577">
        <v>18.929755732</v>
      </c>
      <c r="G29" s="577">
        <v>18.315212819999999</v>
      </c>
      <c r="H29" s="578">
        <v>7.818131191</v>
      </c>
      <c r="I29" s="578">
        <v>18.585739608000001</v>
      </c>
      <c r="J29" s="578">
        <v>13.821006481</v>
      </c>
      <c r="K29" s="578">
        <v>13.597667490999999</v>
      </c>
    </row>
    <row r="30" spans="1:11" ht="14" x14ac:dyDescent="0.3">
      <c r="A30" s="563" t="s">
        <v>142</v>
      </c>
      <c r="B30" s="564">
        <v>62.560320245</v>
      </c>
      <c r="C30" s="564">
        <v>47.445806034</v>
      </c>
      <c r="D30" s="564">
        <v>40.210528369999999</v>
      </c>
      <c r="E30" s="564">
        <v>45.90748713</v>
      </c>
      <c r="F30" s="564">
        <v>60.31901036</v>
      </c>
      <c r="G30" s="564">
        <v>84.050311549</v>
      </c>
      <c r="H30" s="354">
        <v>46.148245586999998</v>
      </c>
      <c r="I30" s="354">
        <v>73.603599764999998</v>
      </c>
      <c r="J30" s="354">
        <v>61.454436227999999</v>
      </c>
      <c r="K30" s="354">
        <v>62.071469749999999</v>
      </c>
    </row>
    <row r="31" spans="1:11" ht="14" x14ac:dyDescent="0.3">
      <c r="A31" s="576" t="s">
        <v>143</v>
      </c>
      <c r="B31" s="577">
        <v>13.6917568</v>
      </c>
      <c r="C31" s="577">
        <v>11.705691613000001</v>
      </c>
      <c r="D31" s="577">
        <v>10.292061178999999</v>
      </c>
      <c r="E31" s="577">
        <v>12.722816911000001</v>
      </c>
      <c r="F31" s="577">
        <v>13.857232230999999</v>
      </c>
      <c r="G31" s="577">
        <v>16.948960602</v>
      </c>
      <c r="H31" s="578">
        <v>11.842685031</v>
      </c>
      <c r="I31" s="578">
        <v>15.587956629000001</v>
      </c>
      <c r="J31" s="578">
        <v>13.930650849999999</v>
      </c>
      <c r="K31" s="578">
        <v>13.694519420000001</v>
      </c>
    </row>
    <row r="32" spans="1:11" ht="14" x14ac:dyDescent="0.3">
      <c r="A32" s="555" t="s">
        <v>144</v>
      </c>
      <c r="B32" s="556">
        <v>35.702287861999999</v>
      </c>
      <c r="C32" s="556">
        <v>23.748660276999999</v>
      </c>
      <c r="D32" s="556">
        <v>21.878053077000001</v>
      </c>
      <c r="E32" s="556">
        <v>21.173962071999998</v>
      </c>
      <c r="F32" s="556">
        <v>31.586801762</v>
      </c>
      <c r="G32" s="556">
        <v>48.664304555999998</v>
      </c>
      <c r="H32" s="370">
        <v>23.246883863000001</v>
      </c>
      <c r="I32" s="370">
        <v>41.146648939000002</v>
      </c>
      <c r="J32" s="370">
        <v>33.225892508000001</v>
      </c>
      <c r="K32" s="370">
        <v>32.899839169000003</v>
      </c>
    </row>
    <row r="33" spans="1:11" ht="14" x14ac:dyDescent="0.3">
      <c r="A33" s="579" t="s">
        <v>145</v>
      </c>
      <c r="B33" s="580">
        <v>13.166275582000001</v>
      </c>
      <c r="C33" s="580">
        <v>11.991454144</v>
      </c>
      <c r="D33" s="580">
        <v>8.0404141150000008</v>
      </c>
      <c r="E33" s="580">
        <v>12.010708146000001</v>
      </c>
      <c r="F33" s="580">
        <v>14.874976367</v>
      </c>
      <c r="G33" s="580">
        <v>18.437046390999999</v>
      </c>
      <c r="H33" s="581">
        <v>11.058676693000001</v>
      </c>
      <c r="I33" s="581">
        <v>16.868994196999999</v>
      </c>
      <c r="J33" s="581">
        <v>14.29789287</v>
      </c>
      <c r="K33" s="581">
        <v>15.477111161</v>
      </c>
    </row>
    <row r="34" spans="1:11" ht="14" x14ac:dyDescent="0.3">
      <c r="A34" s="568" t="s">
        <v>146</v>
      </c>
      <c r="B34" s="564">
        <v>428.58126316800002</v>
      </c>
      <c r="C34" s="564">
        <v>412.32660296099999</v>
      </c>
      <c r="D34" s="564">
        <v>411.86905264000001</v>
      </c>
      <c r="E34" s="564">
        <v>488.698375414</v>
      </c>
      <c r="F34" s="564">
        <v>584.34953897000003</v>
      </c>
      <c r="G34" s="564">
        <v>655.55255865100003</v>
      </c>
      <c r="H34" s="354">
        <v>440.21074677799999</v>
      </c>
      <c r="I34" s="354">
        <v>624.20841031199996</v>
      </c>
      <c r="J34" s="354">
        <v>542.78830951299994</v>
      </c>
      <c r="K34" s="354">
        <v>544.42129297899999</v>
      </c>
    </row>
    <row r="35" spans="1:11" ht="14" x14ac:dyDescent="0.3">
      <c r="A35" s="585" t="s">
        <v>147</v>
      </c>
      <c r="B35" s="586">
        <v>429.00741784000002</v>
      </c>
      <c r="C35" s="586">
        <v>402.05424714899999</v>
      </c>
      <c r="D35" s="586">
        <v>410.59952522499998</v>
      </c>
      <c r="E35" s="586">
        <v>469.769886214</v>
      </c>
      <c r="F35" s="586">
        <v>570.72471147299996</v>
      </c>
      <c r="G35" s="586">
        <v>641.45189974100003</v>
      </c>
      <c r="H35" s="587">
        <v>430.035403003</v>
      </c>
      <c r="I35" s="587">
        <v>610.31721625900002</v>
      </c>
      <c r="J35" s="587">
        <v>530.54140212300001</v>
      </c>
      <c r="K35" s="587">
        <v>533.091125584</v>
      </c>
    </row>
    <row r="36" spans="1:11" ht="14" x14ac:dyDescent="0.3">
      <c r="A36" s="565" t="s">
        <v>148</v>
      </c>
      <c r="B36" s="566">
        <v>0.42615467099999998</v>
      </c>
      <c r="C36" s="566">
        <v>-10.272355811000001</v>
      </c>
      <c r="D36" s="566">
        <v>-1.2695274139999999</v>
      </c>
      <c r="E36" s="566">
        <v>-18.928489200000001</v>
      </c>
      <c r="F36" s="566">
        <v>-13.624827497</v>
      </c>
      <c r="G36" s="566">
        <v>-14.10065891</v>
      </c>
      <c r="H36" s="567">
        <v>-10.175343775</v>
      </c>
      <c r="I36" s="567">
        <v>-13.891194051999999</v>
      </c>
      <c r="J36" s="567">
        <v>-12.246907389</v>
      </c>
      <c r="K36" s="567">
        <v>-11.330167395</v>
      </c>
    </row>
    <row r="37" spans="1:11" ht="14" x14ac:dyDescent="0.3">
      <c r="A37" s="576" t="s">
        <v>149</v>
      </c>
      <c r="B37" s="577">
        <v>24.456344202</v>
      </c>
      <c r="C37" s="577">
        <v>18.785519849</v>
      </c>
      <c r="D37" s="577">
        <v>19.438729028000001</v>
      </c>
      <c r="E37" s="577">
        <v>21.964417757</v>
      </c>
      <c r="F37" s="577">
        <v>40.533662108000001</v>
      </c>
      <c r="G37" s="577">
        <v>60.248086477999998</v>
      </c>
      <c r="H37" s="578">
        <v>20.491758653000002</v>
      </c>
      <c r="I37" s="578">
        <v>51.569636537999997</v>
      </c>
      <c r="J37" s="578">
        <v>37.817483920999997</v>
      </c>
      <c r="K37" s="578">
        <v>38.261051186000003</v>
      </c>
    </row>
    <row r="38" spans="1:11" ht="14" x14ac:dyDescent="0.3">
      <c r="A38" s="555" t="s">
        <v>150</v>
      </c>
      <c r="B38" s="556">
        <v>29.015847534999999</v>
      </c>
      <c r="C38" s="556">
        <v>25.871458101000002</v>
      </c>
      <c r="D38" s="556">
        <v>17.348148312999999</v>
      </c>
      <c r="E38" s="556">
        <v>37.679268622999999</v>
      </c>
      <c r="F38" s="556">
        <v>55.218608906999997</v>
      </c>
      <c r="G38" s="556">
        <v>65.530405651999999</v>
      </c>
      <c r="H38" s="370">
        <v>28.032878658000001</v>
      </c>
      <c r="I38" s="370">
        <v>60.991068861999999</v>
      </c>
      <c r="J38" s="370">
        <v>46.406866448000002</v>
      </c>
      <c r="K38" s="370">
        <v>45.657794164999999</v>
      </c>
    </row>
    <row r="39" spans="1:11" ht="14" x14ac:dyDescent="0.3">
      <c r="A39" s="579" t="s">
        <v>151</v>
      </c>
      <c r="B39" s="580">
        <v>4.5595033330000003</v>
      </c>
      <c r="C39" s="580">
        <v>7.085938252</v>
      </c>
      <c r="D39" s="580">
        <v>-2.0905807150000002</v>
      </c>
      <c r="E39" s="580">
        <v>15.714850866000001</v>
      </c>
      <c r="F39" s="580">
        <v>14.684946799</v>
      </c>
      <c r="G39" s="580">
        <v>5.2823191740000004</v>
      </c>
      <c r="H39" s="581">
        <v>7.5411200049999998</v>
      </c>
      <c r="I39" s="581">
        <v>9.4214323239999995</v>
      </c>
      <c r="J39" s="581">
        <v>8.5893825269999997</v>
      </c>
      <c r="K39" s="581">
        <v>7.3967429789999999</v>
      </c>
    </row>
    <row r="40" spans="1:11" ht="14" x14ac:dyDescent="0.3">
      <c r="A40" s="568" t="s">
        <v>152</v>
      </c>
      <c r="B40" s="564">
        <v>453.03760737099998</v>
      </c>
      <c r="C40" s="564">
        <v>431.11212281000002</v>
      </c>
      <c r="D40" s="564">
        <v>431.30778166800002</v>
      </c>
      <c r="E40" s="564">
        <v>510.66279317099998</v>
      </c>
      <c r="F40" s="564">
        <v>624.88320107799996</v>
      </c>
      <c r="G40" s="564">
        <v>715.80064512900003</v>
      </c>
      <c r="H40" s="354">
        <v>460.70250542999997</v>
      </c>
      <c r="I40" s="354">
        <v>675.77804685000001</v>
      </c>
      <c r="J40" s="354">
        <v>580.60579343400002</v>
      </c>
      <c r="K40" s="354">
        <v>582.68234416500002</v>
      </c>
    </row>
    <row r="41" spans="1:11" ht="14" x14ac:dyDescent="0.3">
      <c r="A41" s="585" t="s">
        <v>153</v>
      </c>
      <c r="B41" s="586">
        <v>458.02326537499999</v>
      </c>
      <c r="C41" s="586">
        <v>427.92570525000002</v>
      </c>
      <c r="D41" s="586">
        <v>427.94767353899999</v>
      </c>
      <c r="E41" s="586">
        <v>507.44915483699998</v>
      </c>
      <c r="F41" s="586">
        <v>625.94332038000005</v>
      </c>
      <c r="G41" s="586">
        <v>706.98230539300005</v>
      </c>
      <c r="H41" s="587">
        <v>458.06828166100001</v>
      </c>
      <c r="I41" s="587">
        <v>671.30828512100004</v>
      </c>
      <c r="J41" s="587">
        <v>576.94826857199996</v>
      </c>
      <c r="K41" s="587">
        <v>578.74891975000003</v>
      </c>
    </row>
    <row r="42" spans="1:11" ht="14" x14ac:dyDescent="0.3">
      <c r="A42" s="560" t="s">
        <v>154</v>
      </c>
      <c r="B42" s="561">
        <v>4.9856580040000003</v>
      </c>
      <c r="C42" s="561">
        <v>-3.1864175590000001</v>
      </c>
      <c r="D42" s="561">
        <v>-3.3601081289999999</v>
      </c>
      <c r="E42" s="561">
        <v>-3.2136383340000001</v>
      </c>
      <c r="F42" s="561">
        <v>1.0601193019999999</v>
      </c>
      <c r="G42" s="561">
        <v>-8.8183397360000004</v>
      </c>
      <c r="H42" s="562">
        <v>-2.6342237690000001</v>
      </c>
      <c r="I42" s="562">
        <v>-4.4697617279999999</v>
      </c>
      <c r="J42" s="562">
        <v>-3.6575248619999998</v>
      </c>
      <c r="K42" s="562">
        <v>-3.9334244150000002</v>
      </c>
    </row>
    <row r="43" spans="1:11" s="7" customFormat="1" ht="14" x14ac:dyDescent="0.3">
      <c r="A43" s="588" t="s">
        <v>221</v>
      </c>
      <c r="B43" s="583">
        <v>201.224171418</v>
      </c>
      <c r="C43" s="583">
        <v>194.097674861</v>
      </c>
      <c r="D43" s="583">
        <v>198.39726182499999</v>
      </c>
      <c r="E43" s="583">
        <v>254.43456916599999</v>
      </c>
      <c r="F43" s="583">
        <v>457.67480907999999</v>
      </c>
      <c r="G43" s="583">
        <v>534.73328629399998</v>
      </c>
      <c r="H43" s="584">
        <v>216.91417309900001</v>
      </c>
      <c r="I43" s="584">
        <v>500.811517928</v>
      </c>
      <c r="J43" s="584">
        <v>375.18519208999999</v>
      </c>
      <c r="K43" s="584">
        <v>381.45429479299997</v>
      </c>
    </row>
    <row r="44" spans="1:11" ht="14" x14ac:dyDescent="0.3">
      <c r="A44" s="563" t="s">
        <v>155</v>
      </c>
      <c r="B44" s="556"/>
      <c r="C44" s="556"/>
      <c r="D44" s="556"/>
      <c r="E44" s="556"/>
      <c r="F44" s="556"/>
      <c r="G44" s="556"/>
      <c r="H44" s="570"/>
      <c r="I44" s="570"/>
      <c r="J44" s="570"/>
      <c r="K44" s="570"/>
    </row>
    <row r="45" spans="1:11" ht="14" x14ac:dyDescent="0.3">
      <c r="A45" s="334" t="s">
        <v>478</v>
      </c>
      <c r="B45" s="477">
        <v>313.74395768900001</v>
      </c>
      <c r="C45" s="477">
        <v>298.35497813199999</v>
      </c>
      <c r="D45" s="477">
        <v>308.28729648699999</v>
      </c>
      <c r="E45" s="477">
        <v>355.51406747200002</v>
      </c>
      <c r="F45" s="477">
        <v>412.327820137</v>
      </c>
      <c r="G45" s="477">
        <v>434.52602323799999</v>
      </c>
      <c r="H45" s="478">
        <v>322.133911743</v>
      </c>
      <c r="I45" s="478">
        <v>424.75419369999997</v>
      </c>
      <c r="J45" s="478">
        <v>379.34408609100001</v>
      </c>
      <c r="K45" s="478">
        <v>382.31788647500002</v>
      </c>
    </row>
    <row r="46" spans="1:11" ht="14" x14ac:dyDescent="0.3">
      <c r="A46" s="333" t="s">
        <v>479</v>
      </c>
      <c r="B46" s="476">
        <v>245.43168476100001</v>
      </c>
      <c r="C46" s="476">
        <v>280.32424481499999</v>
      </c>
      <c r="D46" s="476">
        <v>295.055734487</v>
      </c>
      <c r="E46" s="476">
        <v>313.73616281900001</v>
      </c>
      <c r="F46" s="476">
        <v>366.73551157700001</v>
      </c>
      <c r="G46" s="476">
        <v>403.277564853</v>
      </c>
      <c r="H46" s="330">
        <v>293.28433691800001</v>
      </c>
      <c r="I46" s="330">
        <v>387.19145581399999</v>
      </c>
      <c r="J46" s="330">
        <v>345.636976592</v>
      </c>
      <c r="K46" s="330">
        <v>344.82321503700001</v>
      </c>
    </row>
    <row r="47" spans="1:11" ht="14" x14ac:dyDescent="0.3">
      <c r="A47" s="334" t="s">
        <v>480</v>
      </c>
      <c r="B47" s="477">
        <v>178.60146279400001</v>
      </c>
      <c r="C47" s="477">
        <v>167.95675934299999</v>
      </c>
      <c r="D47" s="477">
        <v>167.07693999099999</v>
      </c>
      <c r="E47" s="477">
        <v>174.04937982499999</v>
      </c>
      <c r="F47" s="477">
        <v>227.79337696499999</v>
      </c>
      <c r="G47" s="477">
        <v>191.733854081</v>
      </c>
      <c r="H47" s="478">
        <v>170.65629016700001</v>
      </c>
      <c r="I47" s="478">
        <v>207.60754931700001</v>
      </c>
      <c r="J47" s="478">
        <v>191.25638927099999</v>
      </c>
      <c r="K47" s="478">
        <v>189.782981909</v>
      </c>
    </row>
    <row r="48" spans="1:11" ht="14" x14ac:dyDescent="0.3">
      <c r="A48" s="333" t="s">
        <v>481</v>
      </c>
      <c r="B48" s="476">
        <v>366.447097595</v>
      </c>
      <c r="C48" s="476">
        <v>354.60844111500001</v>
      </c>
      <c r="D48" s="476">
        <v>370.38899685500002</v>
      </c>
      <c r="E48" s="476">
        <v>423.862399084</v>
      </c>
      <c r="F48" s="476">
        <v>510.40570111199997</v>
      </c>
      <c r="G48" s="476">
        <v>557.40158819199996</v>
      </c>
      <c r="H48" s="330">
        <v>383.88715741599998</v>
      </c>
      <c r="I48" s="330">
        <v>536.71361649400001</v>
      </c>
      <c r="J48" s="330">
        <v>469.08696589499999</v>
      </c>
      <c r="K48" s="330">
        <v>471.01965583499998</v>
      </c>
    </row>
    <row r="49" spans="1:11" ht="14" x14ac:dyDescent="0.3">
      <c r="A49" s="334" t="s">
        <v>627</v>
      </c>
      <c r="B49" s="477">
        <v>100.153297857</v>
      </c>
      <c r="C49" s="477">
        <v>90.316228745999993</v>
      </c>
      <c r="D49" s="477">
        <v>81.180824033999997</v>
      </c>
      <c r="E49" s="477">
        <v>101.100211536</v>
      </c>
      <c r="F49" s="477">
        <v>122.12023917499999</v>
      </c>
      <c r="G49" s="477">
        <v>170.17177078</v>
      </c>
      <c r="H49" s="478">
        <v>92.456376997000007</v>
      </c>
      <c r="I49" s="478">
        <v>149.01909577699999</v>
      </c>
      <c r="J49" s="478">
        <v>123.989743903</v>
      </c>
      <c r="K49" s="478">
        <v>123.391394272</v>
      </c>
    </row>
    <row r="50" spans="1:11" ht="14" x14ac:dyDescent="0.3">
      <c r="A50" s="552" t="s">
        <v>482</v>
      </c>
      <c r="B50" s="553">
        <v>201.224171418</v>
      </c>
      <c r="C50" s="553">
        <v>194.097674861</v>
      </c>
      <c r="D50" s="553">
        <v>198.39726182499999</v>
      </c>
      <c r="E50" s="553">
        <v>254.43456916599999</v>
      </c>
      <c r="F50" s="553">
        <v>457.67480907999999</v>
      </c>
      <c r="G50" s="553">
        <v>534.73328629399998</v>
      </c>
      <c r="H50" s="554">
        <v>216.91417309900001</v>
      </c>
      <c r="I50" s="554">
        <v>500.811517928</v>
      </c>
      <c r="J50" s="554">
        <v>375.18519208999999</v>
      </c>
      <c r="K50" s="554">
        <v>381.45429479299997</v>
      </c>
    </row>
    <row r="51" spans="1:11" ht="14" x14ac:dyDescent="0.3">
      <c r="A51" s="579" t="s">
        <v>483</v>
      </c>
      <c r="B51" s="580">
        <v>38.304785428000002</v>
      </c>
      <c r="C51" s="580">
        <v>41.571635446999998</v>
      </c>
      <c r="D51" s="580">
        <v>51.088131822000001</v>
      </c>
      <c r="E51" s="580">
        <v>72.039255601999997</v>
      </c>
      <c r="F51" s="580">
        <v>101.66663580700001</v>
      </c>
      <c r="G51" s="580">
        <v>163.63369898299999</v>
      </c>
      <c r="H51" s="581">
        <v>54.492055534000002</v>
      </c>
      <c r="I51" s="581">
        <v>136.355293811</v>
      </c>
      <c r="J51" s="581">
        <v>100.130306035</v>
      </c>
      <c r="K51" s="581">
        <v>97.421781952000003</v>
      </c>
    </row>
    <row r="52" spans="1:11" ht="12.75" customHeight="1" x14ac:dyDescent="0.3">
      <c r="A52" s="217" t="s">
        <v>498</v>
      </c>
      <c r="B52" s="12"/>
      <c r="C52" s="12"/>
      <c r="D52" s="12"/>
      <c r="E52" s="12"/>
      <c r="F52" s="12"/>
      <c r="G52" s="12"/>
      <c r="H52" s="192"/>
      <c r="I52" s="192"/>
      <c r="J52" s="192"/>
    </row>
    <row r="53" spans="1:11" ht="13" x14ac:dyDescent="0.3">
      <c r="A53" s="217" t="s">
        <v>748</v>
      </c>
      <c r="B53" s="12"/>
      <c r="C53" s="12"/>
      <c r="D53" s="12"/>
      <c r="E53" s="12"/>
      <c r="F53" s="12"/>
      <c r="G53" s="12"/>
      <c r="H53" s="192"/>
      <c r="I53" s="192"/>
      <c r="J53" s="192"/>
      <c r="K53" s="24"/>
    </row>
    <row r="54" spans="1:11" s="423" customFormat="1" ht="13" x14ac:dyDescent="0.3">
      <c r="A54" s="445" t="s">
        <v>704</v>
      </c>
      <c r="B54" s="443"/>
      <c r="D54" s="446"/>
    </row>
    <row r="56" spans="1:11" ht="39.75" customHeight="1" x14ac:dyDescent="0.25">
      <c r="A56" s="803" t="s">
        <v>578</v>
      </c>
      <c r="B56" s="804"/>
      <c r="C56" s="804"/>
      <c r="D56" s="804"/>
      <c r="E56" s="804"/>
      <c r="F56" s="804"/>
      <c r="G56" s="804"/>
      <c r="H56" s="804"/>
      <c r="I56" s="804"/>
      <c r="J56" s="805"/>
    </row>
    <row r="57" spans="1:11" ht="13" x14ac:dyDescent="0.3">
      <c r="A57" s="198"/>
      <c r="B57" s="3"/>
      <c r="D57" s="163"/>
      <c r="G57" s="163"/>
    </row>
    <row r="58" spans="1:11" ht="13" x14ac:dyDescent="0.3">
      <c r="A58" s="198"/>
      <c r="B58" s="3"/>
      <c r="D58" s="163"/>
      <c r="G58" s="163"/>
    </row>
    <row r="59" spans="1:11" ht="13" x14ac:dyDescent="0.3">
      <c r="A59" s="198"/>
      <c r="B59" s="3"/>
      <c r="D59" s="163"/>
      <c r="G59" s="163"/>
    </row>
    <row r="60" spans="1:11" ht="13" x14ac:dyDescent="0.3">
      <c r="A60" s="198"/>
      <c r="B60" s="3"/>
      <c r="D60" s="163"/>
      <c r="G60" s="163"/>
    </row>
    <row r="61" spans="1:11" s="423" customFormat="1" ht="12.75" customHeight="1" x14ac:dyDescent="0.25">
      <c r="A61" s="468" t="s">
        <v>165</v>
      </c>
      <c r="B61" s="469"/>
      <c r="C61" s="469"/>
    </row>
    <row r="62" spans="1:11" s="423" customFormat="1" ht="24.75" customHeight="1" x14ac:dyDescent="0.25">
      <c r="A62" s="800" t="s">
        <v>166</v>
      </c>
      <c r="B62" s="800"/>
      <c r="C62" s="800"/>
      <c r="D62" s="800"/>
      <c r="E62" s="800"/>
      <c r="F62" s="800"/>
      <c r="G62" s="800"/>
      <c r="H62" s="800"/>
      <c r="I62" s="800"/>
      <c r="J62" s="800"/>
    </row>
    <row r="63" spans="1:11" s="423" customFormat="1" ht="12.75" customHeight="1" x14ac:dyDescent="0.3">
      <c r="A63" s="470"/>
      <c r="B63" s="471"/>
      <c r="C63" s="471"/>
    </row>
    <row r="64" spans="1:11" s="423" customFormat="1" ht="14.25" customHeight="1" x14ac:dyDescent="0.25">
      <c r="A64" s="801" t="s">
        <v>169</v>
      </c>
      <c r="B64" s="801"/>
      <c r="C64" s="801"/>
      <c r="D64" s="801"/>
      <c r="E64" s="801"/>
      <c r="F64" s="801"/>
      <c r="G64" s="801"/>
      <c r="H64" s="801"/>
      <c r="I64" s="801"/>
      <c r="J64" s="801"/>
    </row>
    <row r="65" spans="1:6" s="423" customFormat="1" ht="12.75" customHeight="1" x14ac:dyDescent="0.3">
      <c r="A65" s="470"/>
      <c r="B65" s="471"/>
      <c r="C65" s="471"/>
    </row>
    <row r="66" spans="1:6" ht="26.25" customHeight="1" x14ac:dyDescent="0.25">
      <c r="A66" s="799" t="s">
        <v>170</v>
      </c>
      <c r="B66" s="799"/>
      <c r="C66" s="799"/>
      <c r="D66" s="799"/>
      <c r="E66" s="799"/>
      <c r="F66" s="799"/>
    </row>
    <row r="67" spans="1:6" ht="12.75" customHeight="1" x14ac:dyDescent="0.25">
      <c r="A67" s="699"/>
      <c r="B67" s="700"/>
      <c r="C67" s="700"/>
      <c r="D67" s="700"/>
      <c r="E67" s="700"/>
      <c r="F67" s="700"/>
    </row>
    <row r="68" spans="1:6" ht="12.75" customHeight="1" x14ac:dyDescent="0.25">
      <c r="A68" s="799" t="s">
        <v>171</v>
      </c>
      <c r="B68" s="799"/>
      <c r="C68" s="799"/>
      <c r="D68" s="799"/>
      <c r="E68" s="799"/>
      <c r="F68" s="799"/>
    </row>
    <row r="69" spans="1:6" ht="12.75" customHeight="1" x14ac:dyDescent="0.25">
      <c r="A69" s="701"/>
      <c r="B69" s="701"/>
      <c r="C69" s="701"/>
      <c r="D69" s="701"/>
      <c r="E69" s="701"/>
      <c r="F69" s="701"/>
    </row>
    <row r="70" spans="1:6" ht="24.75" customHeight="1" x14ac:dyDescent="0.25">
      <c r="A70" s="799" t="s">
        <v>563</v>
      </c>
      <c r="B70" s="799"/>
      <c r="C70" s="799"/>
      <c r="D70" s="799"/>
      <c r="E70" s="799"/>
      <c r="F70" s="799"/>
    </row>
    <row r="71" spans="1:6" ht="12.75" customHeight="1" x14ac:dyDescent="0.25">
      <c r="A71" s="700"/>
      <c r="B71" s="700"/>
      <c r="C71" s="700"/>
      <c r="D71" s="700"/>
      <c r="E71" s="700"/>
      <c r="F71" s="700"/>
    </row>
    <row r="72" spans="1:6" ht="21" customHeight="1" x14ac:dyDescent="0.25">
      <c r="A72" s="799" t="s">
        <v>172</v>
      </c>
      <c r="B72" s="799"/>
      <c r="C72" s="799"/>
      <c r="D72" s="799"/>
      <c r="E72" s="799"/>
      <c r="F72" s="799"/>
    </row>
    <row r="73" spans="1:6" ht="12.75" customHeight="1" x14ac:dyDescent="0.25">
      <c r="A73" s="700"/>
      <c r="B73" s="700"/>
      <c r="C73" s="700"/>
      <c r="D73" s="700"/>
      <c r="E73" s="700"/>
      <c r="F73" s="700"/>
    </row>
    <row r="74" spans="1:6" ht="48.75" customHeight="1" x14ac:dyDescent="0.25">
      <c r="A74" s="799" t="s">
        <v>574</v>
      </c>
      <c r="B74" s="799"/>
      <c r="C74" s="799"/>
      <c r="D74" s="799"/>
      <c r="E74" s="799"/>
      <c r="F74" s="799"/>
    </row>
    <row r="75" spans="1:6" ht="12.75" customHeight="1" x14ac:dyDescent="0.25">
      <c r="A75" s="699"/>
      <c r="B75" s="700"/>
      <c r="C75" s="700"/>
      <c r="D75" s="700"/>
      <c r="E75" s="700"/>
      <c r="F75" s="700"/>
    </row>
    <row r="76" spans="1:6" ht="27" customHeight="1" x14ac:dyDescent="0.25">
      <c r="A76" s="799" t="s">
        <v>173</v>
      </c>
      <c r="B76" s="799"/>
      <c r="C76" s="799"/>
      <c r="D76" s="799"/>
      <c r="E76" s="799"/>
      <c r="F76" s="799"/>
    </row>
    <row r="77" spans="1:6" ht="12.75" customHeight="1" x14ac:dyDescent="0.25">
      <c r="A77" s="702"/>
      <c r="B77" s="700"/>
      <c r="C77" s="700"/>
      <c r="D77" s="700"/>
      <c r="E77" s="700"/>
      <c r="F77" s="700"/>
    </row>
    <row r="78" spans="1:6" ht="19.5" customHeight="1" x14ac:dyDescent="0.25">
      <c r="A78" s="799" t="s">
        <v>174</v>
      </c>
      <c r="B78" s="799"/>
      <c r="C78" s="799"/>
      <c r="D78" s="799"/>
      <c r="E78" s="799"/>
      <c r="F78" s="799"/>
    </row>
    <row r="79" spans="1:6" ht="12.75" customHeight="1" x14ac:dyDescent="0.25">
      <c r="A79" s="702"/>
      <c r="B79" s="700"/>
      <c r="C79" s="700"/>
      <c r="D79" s="700"/>
      <c r="E79" s="700"/>
      <c r="F79" s="700"/>
    </row>
    <row r="80" spans="1:6" ht="22.5" customHeight="1" x14ac:dyDescent="0.25">
      <c r="A80" s="799" t="s">
        <v>175</v>
      </c>
      <c r="B80" s="799"/>
      <c r="C80" s="799"/>
      <c r="D80" s="799"/>
      <c r="E80" s="799"/>
      <c r="F80" s="799"/>
    </row>
    <row r="81" spans="1:6" ht="12" customHeight="1" x14ac:dyDescent="0.25">
      <c r="A81" s="701"/>
      <c r="B81" s="701"/>
      <c r="C81" s="701"/>
      <c r="D81" s="701"/>
      <c r="E81" s="701"/>
      <c r="F81" s="701"/>
    </row>
    <row r="82" spans="1:6" ht="34.5" customHeight="1" x14ac:dyDescent="0.25">
      <c r="A82" s="799" t="s">
        <v>565</v>
      </c>
      <c r="B82" s="799"/>
      <c r="C82" s="799"/>
      <c r="D82" s="799"/>
      <c r="E82" s="799"/>
      <c r="F82" s="799"/>
    </row>
    <row r="83" spans="1:6" ht="12.75" customHeight="1" x14ac:dyDescent="0.25">
      <c r="A83" s="702"/>
      <c r="B83" s="700"/>
      <c r="C83" s="700"/>
      <c r="D83" s="700"/>
      <c r="E83" s="700"/>
      <c r="F83" s="700"/>
    </row>
    <row r="84" spans="1:6" ht="33.75" customHeight="1" x14ac:dyDescent="0.25">
      <c r="A84" s="799" t="s">
        <v>566</v>
      </c>
      <c r="B84" s="799"/>
      <c r="C84" s="799"/>
      <c r="D84" s="799"/>
      <c r="E84" s="799"/>
      <c r="F84" s="799"/>
    </row>
    <row r="85" spans="1:6" s="423" customFormat="1" ht="12.75" customHeight="1" x14ac:dyDescent="0.25">
      <c r="A85" s="472"/>
      <c r="B85" s="469"/>
      <c r="C85" s="469"/>
    </row>
    <row r="86" spans="1:6" s="423" customFormat="1" ht="16.5" customHeight="1" x14ac:dyDescent="0.25">
      <c r="A86" s="802" t="s">
        <v>176</v>
      </c>
      <c r="B86" s="802"/>
      <c r="C86" s="802"/>
    </row>
    <row r="87" spans="1:6" s="423" customFormat="1" ht="12.75" customHeight="1" x14ac:dyDescent="0.25">
      <c r="A87" s="608"/>
      <c r="B87" s="469"/>
      <c r="C87" s="469"/>
    </row>
    <row r="88" spans="1:6" s="423" customFormat="1" ht="21.75" customHeight="1" x14ac:dyDescent="0.25">
      <c r="A88" s="473" t="s">
        <v>167</v>
      </c>
      <c r="B88" s="469"/>
      <c r="C88" s="469"/>
    </row>
    <row r="89" spans="1:6" s="423" customFormat="1" ht="12.75" customHeight="1" x14ac:dyDescent="0.25">
      <c r="A89" s="472" t="s">
        <v>168</v>
      </c>
      <c r="B89" s="469"/>
      <c r="C89" s="469"/>
    </row>
  </sheetData>
  <mergeCells count="14">
    <mergeCell ref="A86:C86"/>
    <mergeCell ref="A56:J56"/>
    <mergeCell ref="A62:J62"/>
    <mergeCell ref="A64:J64"/>
    <mergeCell ref="A66:F66"/>
    <mergeCell ref="A68:F68"/>
    <mergeCell ref="A80:F80"/>
    <mergeCell ref="A82:F82"/>
    <mergeCell ref="A84:F84"/>
    <mergeCell ref="A70:F70"/>
    <mergeCell ref="A72:F72"/>
    <mergeCell ref="A74:F74"/>
    <mergeCell ref="A76:F76"/>
    <mergeCell ref="A78:F78"/>
  </mergeCells>
  <pageMargins left="0.70866141732283472" right="0.70866141732283472" top="0.74803149606299213" bottom="0.74803149606299213" header="0.31496062992125984" footer="0.31496062992125984"/>
  <pageSetup paperSize="9" scale="57" firstPageNumber="38" fitToHeight="2" orientation="landscape" useFirstPageNumber="1" r:id="rId1"/>
  <headerFooter>
    <oddFooter>&amp;LDirection Générale des Collectivités Locales / DESL&amp;C&amp;P&amp;RMise en ligne : mai 2021</oddFooter>
    <evenHeader>&amp;RLes groupements à fiscalité propre en 2019</evenHeader>
    <evenFooter>&amp;LDirection Générale des Collectivités Locales / DESL&amp;C39&amp;RMise à jour : mai 2021</evenFooter>
    <firstHeader>&amp;R&amp;12Les groupements à fiscalité propre en 2019</firstHeader>
    <firstFooter>&amp;LDirection Générale des Collectivités Locales / DESL&amp;C38&amp;RMise à jour : mai 2021</firstFooter>
  </headerFooter>
  <rowBreaks count="1" manualBreakCount="1">
    <brk id="54" max="1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R49"/>
  <sheetViews>
    <sheetView zoomScaleNormal="100" workbookViewId="0"/>
  </sheetViews>
  <sheetFormatPr baseColWidth="10" defaultRowHeight="12.5" x14ac:dyDescent="0.25"/>
  <cols>
    <col min="1" max="1" width="4.54296875" style="12" customWidth="1"/>
    <col min="2" max="2" width="28.453125" style="12" customWidth="1"/>
    <col min="3" max="10" width="15.7265625" style="12" customWidth="1"/>
    <col min="11" max="11" width="15.7265625" style="23" customWidth="1"/>
    <col min="12" max="12" width="6.81640625" customWidth="1"/>
    <col min="13" max="13" width="28.453125" customWidth="1"/>
    <col min="14" max="22" width="15.7265625" customWidth="1"/>
    <col min="23" max="23" width="4.54296875" style="12" customWidth="1"/>
    <col min="24" max="24" width="28.453125" style="12" customWidth="1"/>
    <col min="25" max="32" width="15.7265625" style="12" customWidth="1"/>
    <col min="33" max="33" width="15.7265625" style="23" customWidth="1"/>
    <col min="34" max="34" width="6.81640625" customWidth="1"/>
    <col min="35" max="35" width="28.453125" customWidth="1"/>
    <col min="36" max="44" width="15.7265625" customWidth="1"/>
  </cols>
  <sheetData>
    <row r="1" spans="1:44" ht="18" x14ac:dyDescent="0.4">
      <c r="A1" s="9" t="s">
        <v>751</v>
      </c>
      <c r="B1" s="29"/>
      <c r="C1" s="49"/>
      <c r="D1" s="49"/>
      <c r="E1" s="49"/>
      <c r="F1" s="49"/>
      <c r="G1" s="49"/>
      <c r="H1" s="49"/>
      <c r="I1" s="49"/>
      <c r="J1" s="49"/>
      <c r="K1" s="69"/>
      <c r="L1" s="30"/>
      <c r="W1" s="9"/>
      <c r="X1" s="29"/>
      <c r="Y1" s="49"/>
      <c r="Z1" s="49"/>
      <c r="AA1" s="49"/>
      <c r="AB1" s="49"/>
      <c r="AC1" s="49"/>
      <c r="AD1" s="49"/>
      <c r="AE1" s="49"/>
      <c r="AF1" s="49"/>
      <c r="AG1" s="69"/>
      <c r="AH1" s="30"/>
    </row>
    <row r="2" spans="1:44" ht="13" x14ac:dyDescent="0.3">
      <c r="A2" s="8"/>
      <c r="B2" s="20"/>
      <c r="C2" s="50"/>
      <c r="D2" s="50"/>
      <c r="E2" s="50"/>
      <c r="F2" s="50"/>
      <c r="G2" s="50"/>
      <c r="H2" s="50"/>
      <c r="I2" s="50"/>
      <c r="J2" s="50"/>
      <c r="K2" s="75"/>
      <c r="W2" s="8"/>
      <c r="X2" s="20"/>
      <c r="Y2" s="50"/>
      <c r="Z2" s="50"/>
      <c r="AA2" s="50"/>
      <c r="AB2" s="50"/>
      <c r="AC2" s="50"/>
      <c r="AD2" s="50"/>
      <c r="AE2" s="50"/>
      <c r="AF2" s="50"/>
      <c r="AG2" s="75"/>
    </row>
    <row r="3" spans="1:44" ht="13" x14ac:dyDescent="0.3">
      <c r="A3" s="8"/>
      <c r="B3" s="20"/>
      <c r="C3" s="50"/>
      <c r="D3" s="50"/>
      <c r="E3" s="50"/>
      <c r="F3" s="50"/>
      <c r="G3" s="50"/>
      <c r="H3" s="50"/>
      <c r="I3" s="50"/>
      <c r="J3" s="50"/>
      <c r="K3" s="75"/>
      <c r="W3" s="8"/>
      <c r="X3" s="20"/>
      <c r="Y3" s="50"/>
      <c r="Z3" s="50"/>
      <c r="AA3" s="50"/>
      <c r="AB3" s="50"/>
      <c r="AC3" s="50"/>
      <c r="AD3" s="50"/>
      <c r="AE3" s="50"/>
      <c r="AF3" s="50"/>
      <c r="AG3" s="75"/>
    </row>
    <row r="4" spans="1:44" ht="16.5" x14ac:dyDescent="0.35">
      <c r="A4" s="33" t="s">
        <v>307</v>
      </c>
      <c r="B4" s="34"/>
      <c r="C4" s="52"/>
      <c r="D4" s="52"/>
      <c r="E4" s="52"/>
      <c r="F4" s="52"/>
      <c r="G4" s="52"/>
      <c r="H4" s="52"/>
      <c r="I4" s="52"/>
      <c r="J4" s="52"/>
      <c r="K4" s="81"/>
      <c r="L4" s="33" t="s">
        <v>308</v>
      </c>
      <c r="M4" s="34"/>
      <c r="N4" s="52"/>
      <c r="O4" s="52"/>
      <c r="P4" s="52"/>
      <c r="Q4" s="52"/>
      <c r="R4" s="52"/>
      <c r="S4" s="52"/>
      <c r="T4" s="52"/>
      <c r="U4" s="52"/>
      <c r="V4" s="81"/>
      <c r="W4" s="33" t="s">
        <v>754</v>
      </c>
      <c r="X4" s="34"/>
      <c r="Y4" s="52"/>
      <c r="Z4" s="52"/>
      <c r="AA4" s="52"/>
      <c r="AB4" s="52"/>
      <c r="AC4" s="52"/>
      <c r="AD4" s="52"/>
      <c r="AE4" s="52"/>
      <c r="AF4" s="52"/>
      <c r="AG4" s="81"/>
      <c r="AH4" s="33" t="s">
        <v>760</v>
      </c>
      <c r="AI4" s="34"/>
      <c r="AJ4" s="52"/>
      <c r="AK4" s="52"/>
      <c r="AL4" s="52"/>
      <c r="AM4" s="52"/>
      <c r="AN4" s="52"/>
      <c r="AO4" s="52"/>
      <c r="AP4" s="52"/>
      <c r="AQ4" s="52"/>
      <c r="AR4" s="81"/>
    </row>
    <row r="5" spans="1:44" ht="13" x14ac:dyDescent="0.3">
      <c r="A5" s="68" t="s">
        <v>499</v>
      </c>
      <c r="B5" s="20"/>
      <c r="C5" s="50"/>
      <c r="D5" s="50"/>
      <c r="E5" s="50"/>
      <c r="F5" s="50"/>
      <c r="G5" s="50"/>
      <c r="H5" s="50"/>
      <c r="I5" s="50"/>
      <c r="J5" s="50"/>
      <c r="K5" s="50"/>
      <c r="L5" s="68" t="s">
        <v>418</v>
      </c>
      <c r="M5" s="20"/>
      <c r="N5" s="50"/>
      <c r="O5" s="50"/>
      <c r="P5" s="50"/>
      <c r="Q5" s="50"/>
      <c r="R5" s="50"/>
      <c r="S5" s="50"/>
      <c r="T5" s="50"/>
      <c r="U5" s="50"/>
      <c r="V5" s="50"/>
      <c r="W5" s="68" t="s">
        <v>755</v>
      </c>
      <c r="X5" s="20"/>
      <c r="Y5" s="50"/>
      <c r="Z5" s="50"/>
      <c r="AA5" s="50"/>
      <c r="AB5" s="50"/>
      <c r="AC5" s="50"/>
      <c r="AD5" s="50"/>
      <c r="AE5" s="50"/>
      <c r="AF5" s="50"/>
      <c r="AG5" s="50"/>
      <c r="AH5" s="68" t="s">
        <v>761</v>
      </c>
      <c r="AI5" s="20"/>
      <c r="AJ5" s="50"/>
      <c r="AK5" s="50"/>
      <c r="AL5" s="50"/>
      <c r="AM5" s="50"/>
      <c r="AN5" s="50"/>
      <c r="AO5" s="50"/>
      <c r="AP5" s="50"/>
      <c r="AQ5" s="50"/>
      <c r="AR5" s="50"/>
    </row>
    <row r="6" spans="1:44" ht="13" x14ac:dyDescent="0.3">
      <c r="A6" s="12" t="s">
        <v>33</v>
      </c>
      <c r="B6" s="36"/>
      <c r="C6" s="50"/>
      <c r="D6" s="50"/>
      <c r="E6" s="50"/>
      <c r="F6" s="50"/>
      <c r="H6" s="50"/>
      <c r="I6" s="50"/>
      <c r="J6" s="50"/>
      <c r="K6" s="75"/>
      <c r="L6" s="12"/>
      <c r="M6" s="36"/>
      <c r="N6" s="50"/>
      <c r="O6" s="50"/>
      <c r="P6" s="12"/>
      <c r="Q6" s="50"/>
      <c r="R6" s="50"/>
      <c r="S6" s="50"/>
      <c r="T6" s="50"/>
      <c r="U6" s="50"/>
      <c r="V6" s="75"/>
      <c r="W6" s="47" t="s">
        <v>188</v>
      </c>
      <c r="X6" s="36"/>
      <c r="Y6" s="50"/>
      <c r="Z6" s="50"/>
      <c r="AA6" s="50"/>
      <c r="AB6" s="50"/>
      <c r="AD6" s="50"/>
      <c r="AE6" s="50"/>
      <c r="AF6" s="50"/>
      <c r="AG6" s="75"/>
      <c r="AH6" s="12"/>
      <c r="AI6" s="36"/>
      <c r="AJ6" s="50"/>
      <c r="AK6" s="50"/>
      <c r="AL6" s="12"/>
      <c r="AM6" s="50"/>
      <c r="AN6" s="50"/>
      <c r="AO6" s="50"/>
      <c r="AP6" s="50"/>
      <c r="AQ6" s="50"/>
      <c r="AR6" s="75"/>
    </row>
    <row r="7" spans="1:44" ht="13" x14ac:dyDescent="0.3">
      <c r="B7" s="20"/>
      <c r="C7" s="50"/>
      <c r="D7" s="50"/>
      <c r="E7" s="50"/>
      <c r="F7" s="50"/>
      <c r="G7" s="50"/>
      <c r="H7" s="50"/>
      <c r="I7" s="50"/>
      <c r="J7" s="50"/>
      <c r="K7" s="75"/>
      <c r="L7" s="12"/>
      <c r="M7" s="20"/>
      <c r="N7" s="50"/>
      <c r="O7" s="50"/>
      <c r="P7" s="50"/>
      <c r="Q7" s="50"/>
      <c r="R7" s="50"/>
      <c r="S7" s="50"/>
      <c r="T7" s="50"/>
      <c r="U7" s="50"/>
      <c r="V7" s="75"/>
      <c r="X7" s="20"/>
      <c r="Y7" s="50"/>
      <c r="Z7" s="50"/>
      <c r="AA7" s="50"/>
      <c r="AB7" s="50"/>
      <c r="AC7" s="50"/>
      <c r="AD7" s="50"/>
      <c r="AE7" s="50"/>
      <c r="AF7" s="50"/>
      <c r="AG7" s="75"/>
      <c r="AH7" s="12"/>
      <c r="AI7" s="20"/>
      <c r="AJ7" s="50"/>
      <c r="AK7" s="50"/>
      <c r="AL7" s="50"/>
      <c r="AM7" s="50"/>
      <c r="AN7" s="50"/>
      <c r="AO7" s="50"/>
      <c r="AP7" s="50"/>
      <c r="AQ7" s="50"/>
      <c r="AR7" s="75"/>
    </row>
    <row r="8" spans="1:44" ht="13" x14ac:dyDescent="0.3">
      <c r="A8" s="38" t="s">
        <v>34</v>
      </c>
      <c r="B8" s="21"/>
      <c r="C8" s="51"/>
      <c r="D8" s="51"/>
      <c r="E8" s="51"/>
      <c r="F8" s="51"/>
      <c r="G8" s="51"/>
      <c r="H8" s="51"/>
      <c r="I8" s="51"/>
      <c r="J8" s="51"/>
      <c r="K8" s="75"/>
      <c r="L8" s="38" t="s">
        <v>34</v>
      </c>
      <c r="M8" s="21"/>
      <c r="N8" s="51"/>
      <c r="O8" s="51"/>
      <c r="P8" s="51"/>
      <c r="Q8" s="51"/>
      <c r="R8" s="51"/>
      <c r="S8" s="51"/>
      <c r="T8" s="51"/>
      <c r="U8" s="51"/>
      <c r="V8" s="75"/>
      <c r="W8" s="38" t="s">
        <v>34</v>
      </c>
      <c r="X8" s="21"/>
      <c r="Y8" s="51"/>
      <c r="Z8" s="51"/>
      <c r="AA8" s="51"/>
      <c r="AB8" s="51"/>
      <c r="AC8" s="51"/>
      <c r="AD8" s="51"/>
      <c r="AE8" s="51"/>
      <c r="AF8" s="51"/>
      <c r="AG8" s="75"/>
      <c r="AH8" s="38" t="s">
        <v>34</v>
      </c>
      <c r="AI8" s="21"/>
      <c r="AJ8" s="51"/>
      <c r="AK8" s="51"/>
      <c r="AL8" s="51"/>
      <c r="AM8" s="51"/>
      <c r="AN8" s="51"/>
      <c r="AO8" s="51"/>
      <c r="AP8" s="51"/>
      <c r="AQ8" s="51"/>
      <c r="AR8" s="75"/>
    </row>
    <row r="9" spans="1:44" x14ac:dyDescent="0.25">
      <c r="B9" s="226" t="s">
        <v>587</v>
      </c>
      <c r="C9" s="51"/>
      <c r="D9" s="51"/>
      <c r="E9" s="51"/>
      <c r="F9" s="51"/>
      <c r="G9" s="51"/>
      <c r="H9" s="51"/>
      <c r="I9" s="51"/>
      <c r="J9" s="51"/>
      <c r="K9" s="75"/>
      <c r="L9" s="12"/>
      <c r="M9" s="226" t="s">
        <v>579</v>
      </c>
      <c r="N9" s="51"/>
      <c r="O9" s="51"/>
      <c r="P9" s="51"/>
      <c r="Q9" s="51"/>
      <c r="R9" s="51"/>
      <c r="S9" s="51"/>
      <c r="T9" s="51"/>
      <c r="U9" s="51"/>
      <c r="V9" s="75"/>
      <c r="X9" s="226" t="s">
        <v>579</v>
      </c>
      <c r="Y9" s="688"/>
      <c r="Z9" s="51"/>
      <c r="AA9" s="51"/>
      <c r="AB9" s="51"/>
      <c r="AC9" s="51"/>
      <c r="AD9" s="51"/>
      <c r="AE9" s="51"/>
      <c r="AF9" s="51"/>
      <c r="AG9" s="75"/>
      <c r="AH9" s="12"/>
      <c r="AI9" s="226" t="s">
        <v>579</v>
      </c>
      <c r="AJ9" s="688"/>
      <c r="AK9" s="51"/>
      <c r="AL9" s="51"/>
      <c r="AM9" s="51"/>
      <c r="AN9" s="51"/>
      <c r="AO9" s="51"/>
      <c r="AP9" s="51"/>
      <c r="AQ9" s="51"/>
      <c r="AR9" s="75"/>
    </row>
    <row r="10" spans="1:44" x14ac:dyDescent="0.25">
      <c r="B10" s="226" t="s">
        <v>189</v>
      </c>
      <c r="C10" s="227" t="s">
        <v>190</v>
      </c>
      <c r="D10" s="51"/>
      <c r="E10" s="51"/>
      <c r="F10" s="51"/>
      <c r="G10" s="51"/>
      <c r="H10" s="51"/>
      <c r="I10" s="51"/>
      <c r="J10" s="51"/>
      <c r="K10" s="75"/>
      <c r="L10" s="12"/>
      <c r="M10" s="226" t="s">
        <v>189</v>
      </c>
      <c r="N10" s="296" t="s">
        <v>190</v>
      </c>
      <c r="O10" s="51"/>
      <c r="P10" s="51"/>
      <c r="Q10" s="51"/>
      <c r="R10" s="51"/>
      <c r="S10" s="51"/>
      <c r="T10" s="51"/>
      <c r="U10" s="51"/>
      <c r="V10" s="75"/>
      <c r="X10" s="47" t="s">
        <v>756</v>
      </c>
      <c r="Y10" s="766" t="s">
        <v>759</v>
      </c>
      <c r="Z10" s="51"/>
      <c r="AA10" s="51"/>
      <c r="AB10" s="51"/>
      <c r="AC10" s="51"/>
      <c r="AD10" s="51"/>
      <c r="AE10" s="51"/>
      <c r="AF10" s="51"/>
      <c r="AG10" s="75"/>
      <c r="AH10" s="12"/>
      <c r="AI10" s="226" t="s">
        <v>762</v>
      </c>
      <c r="AJ10" s="766" t="s">
        <v>759</v>
      </c>
      <c r="AK10" s="51"/>
      <c r="AL10" s="51"/>
      <c r="AM10" s="51"/>
      <c r="AN10" s="51"/>
      <c r="AO10" s="51"/>
      <c r="AP10" s="51"/>
      <c r="AQ10" s="51"/>
      <c r="AR10" s="75"/>
    </row>
    <row r="11" spans="1:44" x14ac:dyDescent="0.25">
      <c r="B11" s="226" t="s">
        <v>191</v>
      </c>
      <c r="C11" s="680" t="s">
        <v>580</v>
      </c>
      <c r="D11" s="51"/>
      <c r="E11" s="51"/>
      <c r="F11" s="51"/>
      <c r="G11" s="51"/>
      <c r="H11" s="51"/>
      <c r="I11" s="51"/>
      <c r="J11" s="51"/>
      <c r="K11" s="75"/>
      <c r="L11" s="12"/>
      <c r="M11" s="226" t="s">
        <v>191</v>
      </c>
      <c r="N11" s="680" t="s">
        <v>580</v>
      </c>
      <c r="O11" s="51"/>
      <c r="P11" s="51"/>
      <c r="Q11" s="51"/>
      <c r="R11" s="51"/>
      <c r="S11" s="51"/>
      <c r="T11" s="51"/>
      <c r="U11" s="51"/>
      <c r="V11" s="75"/>
      <c r="X11" s="226" t="s">
        <v>757</v>
      </c>
      <c r="Y11" s="766" t="s">
        <v>758</v>
      </c>
      <c r="Z11" s="51"/>
      <c r="AA11" s="51"/>
      <c r="AB11" s="51"/>
      <c r="AC11" s="51"/>
      <c r="AD11" s="51"/>
      <c r="AE11" s="51"/>
      <c r="AF11" s="51"/>
      <c r="AG11" s="75"/>
      <c r="AH11" s="12"/>
      <c r="AI11" s="226" t="s">
        <v>763</v>
      </c>
      <c r="AJ11" s="766" t="s">
        <v>764</v>
      </c>
      <c r="AK11" s="51"/>
      <c r="AL11" s="51"/>
      <c r="AM11" s="51"/>
      <c r="AN11" s="51"/>
      <c r="AO11" s="51"/>
      <c r="AP11" s="51"/>
      <c r="AQ11" s="51"/>
      <c r="AR11" s="75"/>
    </row>
    <row r="12" spans="1:44" ht="13" x14ac:dyDescent="0.3">
      <c r="B12" s="21"/>
      <c r="C12" s="680" t="s">
        <v>590</v>
      </c>
      <c r="D12" s="51"/>
      <c r="E12" s="51"/>
      <c r="F12" s="51"/>
      <c r="G12" s="51"/>
      <c r="H12" s="51"/>
      <c r="I12" s="51"/>
      <c r="J12" s="51"/>
      <c r="K12" s="75"/>
      <c r="L12" s="12"/>
      <c r="M12" s="21"/>
      <c r="N12" s="296" t="s">
        <v>260</v>
      </c>
      <c r="O12" s="51"/>
      <c r="P12" s="51"/>
      <c r="Q12" s="51"/>
      <c r="R12" s="51"/>
      <c r="S12" s="51"/>
      <c r="T12" s="51"/>
      <c r="U12" s="51"/>
      <c r="V12" s="75"/>
      <c r="X12" s="21"/>
      <c r="Y12" s="47" t="s">
        <v>250</v>
      </c>
      <c r="Z12" s="51"/>
      <c r="AA12" s="51"/>
      <c r="AB12" s="51"/>
      <c r="AC12" s="51"/>
      <c r="AD12" s="51"/>
      <c r="AE12" s="51"/>
      <c r="AF12" s="51"/>
      <c r="AG12" s="75"/>
      <c r="AH12" s="12"/>
      <c r="AI12" s="21"/>
      <c r="AJ12" s="47" t="s">
        <v>202</v>
      </c>
      <c r="AK12" s="51"/>
      <c r="AL12" s="51"/>
      <c r="AM12" s="51"/>
      <c r="AN12" s="51"/>
      <c r="AO12" s="51"/>
      <c r="AP12" s="51"/>
      <c r="AQ12" s="51"/>
      <c r="AR12" s="75"/>
    </row>
    <row r="13" spans="1:44" ht="13" x14ac:dyDescent="0.3">
      <c r="B13" s="21"/>
      <c r="C13" s="51"/>
      <c r="D13" s="51"/>
      <c r="E13" s="51"/>
      <c r="F13" s="51"/>
      <c r="G13" s="51"/>
      <c r="H13" s="51"/>
      <c r="I13" s="51"/>
      <c r="J13" s="51"/>
      <c r="K13" s="75"/>
      <c r="L13" s="12"/>
      <c r="M13" s="21"/>
      <c r="N13" s="51"/>
      <c r="O13" s="51"/>
      <c r="P13" s="51"/>
      <c r="Q13" s="51"/>
      <c r="R13" s="51"/>
      <c r="S13" s="51"/>
      <c r="T13" s="51"/>
      <c r="U13" s="51"/>
      <c r="V13" s="75"/>
      <c r="X13" s="21"/>
      <c r="Y13" s="51"/>
      <c r="Z13" s="51"/>
      <c r="AA13" s="51"/>
      <c r="AB13" s="51"/>
      <c r="AC13" s="51"/>
      <c r="AD13" s="51"/>
      <c r="AE13" s="51"/>
      <c r="AF13" s="51"/>
      <c r="AG13" s="75"/>
      <c r="AH13" s="12"/>
      <c r="AI13" s="21"/>
      <c r="AJ13" s="51"/>
      <c r="AK13" s="51"/>
      <c r="AL13" s="51"/>
      <c r="AM13" s="51"/>
      <c r="AN13" s="51"/>
      <c r="AO13" s="51"/>
      <c r="AP13" s="51"/>
      <c r="AQ13" s="51"/>
      <c r="AR13" s="75"/>
    </row>
    <row r="14" spans="1:44" x14ac:dyDescent="0.25">
      <c r="B14" s="218"/>
      <c r="C14" s="236"/>
      <c r="D14" s="54"/>
      <c r="E14" s="54"/>
      <c r="F14" s="54"/>
      <c r="G14" s="54"/>
      <c r="H14" s="54"/>
      <c r="I14" s="54"/>
      <c r="J14" s="54"/>
      <c r="K14" s="40" t="s">
        <v>81</v>
      </c>
      <c r="L14" s="12"/>
      <c r="M14" s="218"/>
      <c r="N14" s="236"/>
      <c r="O14" s="54"/>
      <c r="P14" s="54"/>
      <c r="Q14" s="54"/>
      <c r="R14" s="54"/>
      <c r="S14" s="54"/>
      <c r="T14" s="54"/>
      <c r="U14" s="54"/>
      <c r="V14" s="40" t="s">
        <v>81</v>
      </c>
      <c r="X14" s="218"/>
      <c r="Y14" s="236"/>
      <c r="Z14" s="54"/>
      <c r="AA14" s="54"/>
      <c r="AB14" s="54"/>
      <c r="AC14" s="54"/>
      <c r="AD14" s="54"/>
      <c r="AE14" s="54"/>
      <c r="AF14" s="54"/>
      <c r="AG14" s="40" t="s">
        <v>81</v>
      </c>
      <c r="AH14" s="12"/>
      <c r="AI14" s="218"/>
      <c r="AJ14" s="236"/>
      <c r="AK14" s="54"/>
      <c r="AL14" s="54"/>
      <c r="AM14" s="54"/>
      <c r="AN14" s="54"/>
      <c r="AO14" s="54"/>
      <c r="AP14" s="54"/>
      <c r="AQ14" s="54"/>
      <c r="AR14" s="40" t="s">
        <v>81</v>
      </c>
    </row>
    <row r="15" spans="1:44" x14ac:dyDescent="0.25">
      <c r="A15" s="24"/>
      <c r="B15" s="53"/>
      <c r="C15" s="55"/>
      <c r="D15" s="55"/>
      <c r="E15" s="55"/>
      <c r="F15" s="55"/>
      <c r="G15" s="55"/>
      <c r="H15" s="55"/>
      <c r="I15" s="55"/>
      <c r="J15" s="55"/>
      <c r="K15" s="41"/>
      <c r="L15" s="24"/>
      <c r="M15" s="53"/>
      <c r="N15" s="55"/>
      <c r="O15" s="55"/>
      <c r="P15" s="55"/>
      <c r="Q15" s="55"/>
      <c r="R15" s="55"/>
      <c r="S15" s="55"/>
      <c r="T15" s="55"/>
      <c r="U15" s="55"/>
      <c r="V15" s="41"/>
      <c r="W15" s="24"/>
      <c r="X15" s="53"/>
      <c r="Y15" s="55"/>
      <c r="Z15" s="55"/>
      <c r="AA15" s="55"/>
      <c r="AB15" s="55"/>
      <c r="AC15" s="55"/>
      <c r="AD15" s="55"/>
      <c r="AE15" s="55"/>
      <c r="AF15" s="55"/>
      <c r="AG15" s="41"/>
      <c r="AH15" s="24"/>
      <c r="AI15" s="53"/>
      <c r="AJ15" s="55"/>
      <c r="AK15" s="55"/>
      <c r="AL15" s="55"/>
      <c r="AM15" s="55"/>
      <c r="AN15" s="55"/>
      <c r="AO15" s="55"/>
      <c r="AP15" s="55"/>
      <c r="AQ15" s="55"/>
      <c r="AR15" s="41"/>
    </row>
    <row r="16" spans="1:44" ht="13" x14ac:dyDescent="0.3">
      <c r="B16" s="43" t="s">
        <v>309</v>
      </c>
      <c r="C16" s="220" t="s">
        <v>35</v>
      </c>
      <c r="D16" s="220" t="s">
        <v>552</v>
      </c>
      <c r="E16" s="220" t="s">
        <v>554</v>
      </c>
      <c r="F16" s="220" t="s">
        <v>98</v>
      </c>
      <c r="G16" s="220" t="s">
        <v>289</v>
      </c>
      <c r="H16" s="221">
        <v>300000</v>
      </c>
      <c r="I16" s="222" t="s">
        <v>305</v>
      </c>
      <c r="J16" s="222" t="s">
        <v>305</v>
      </c>
      <c r="K16" s="222" t="s">
        <v>62</v>
      </c>
      <c r="L16" s="12"/>
      <c r="M16" s="43" t="s">
        <v>309</v>
      </c>
      <c r="N16" s="220" t="s">
        <v>35</v>
      </c>
      <c r="O16" s="220" t="s">
        <v>96</v>
      </c>
      <c r="P16" s="220" t="s">
        <v>97</v>
      </c>
      <c r="Q16" s="220" t="s">
        <v>98</v>
      </c>
      <c r="R16" s="220" t="s">
        <v>289</v>
      </c>
      <c r="S16" s="221">
        <v>300000</v>
      </c>
      <c r="T16" s="222" t="s">
        <v>305</v>
      </c>
      <c r="U16" s="222" t="s">
        <v>305</v>
      </c>
      <c r="V16" s="222" t="s">
        <v>62</v>
      </c>
      <c r="X16" s="43" t="s">
        <v>309</v>
      </c>
      <c r="Y16" s="220" t="s">
        <v>35</v>
      </c>
      <c r="Z16" s="220" t="s">
        <v>552</v>
      </c>
      <c r="AA16" s="220" t="s">
        <v>554</v>
      </c>
      <c r="AB16" s="220" t="s">
        <v>98</v>
      </c>
      <c r="AC16" s="220" t="s">
        <v>289</v>
      </c>
      <c r="AD16" s="221">
        <v>300000</v>
      </c>
      <c r="AE16" s="222" t="s">
        <v>305</v>
      </c>
      <c r="AF16" s="222" t="s">
        <v>305</v>
      </c>
      <c r="AG16" s="222" t="s">
        <v>62</v>
      </c>
      <c r="AH16" s="12"/>
      <c r="AI16" s="43" t="s">
        <v>309</v>
      </c>
      <c r="AJ16" s="220" t="s">
        <v>35</v>
      </c>
      <c r="AK16" s="220" t="s">
        <v>96</v>
      </c>
      <c r="AL16" s="220" t="s">
        <v>97</v>
      </c>
      <c r="AM16" s="220" t="s">
        <v>98</v>
      </c>
      <c r="AN16" s="220" t="s">
        <v>289</v>
      </c>
      <c r="AO16" s="221">
        <v>300000</v>
      </c>
      <c r="AP16" s="222" t="s">
        <v>305</v>
      </c>
      <c r="AQ16" s="222" t="s">
        <v>305</v>
      </c>
      <c r="AR16" s="222" t="s">
        <v>62</v>
      </c>
    </row>
    <row r="17" spans="2:44" ht="13" x14ac:dyDescent="0.3">
      <c r="B17" s="44"/>
      <c r="C17" s="219" t="s">
        <v>551</v>
      </c>
      <c r="D17" s="219" t="s">
        <v>36</v>
      </c>
      <c r="E17" s="219" t="s">
        <v>36</v>
      </c>
      <c r="F17" s="219" t="s">
        <v>36</v>
      </c>
      <c r="G17" s="219" t="s">
        <v>36</v>
      </c>
      <c r="H17" s="219" t="s">
        <v>37</v>
      </c>
      <c r="I17" s="11" t="s">
        <v>303</v>
      </c>
      <c r="J17" s="11" t="s">
        <v>304</v>
      </c>
      <c r="K17" s="11" t="s">
        <v>112</v>
      </c>
      <c r="L17" s="12"/>
      <c r="M17" s="44"/>
      <c r="N17" s="219" t="s">
        <v>517</v>
      </c>
      <c r="O17" s="219" t="s">
        <v>36</v>
      </c>
      <c r="P17" s="219" t="s">
        <v>36</v>
      </c>
      <c r="Q17" s="219" t="s">
        <v>36</v>
      </c>
      <c r="R17" s="219" t="s">
        <v>36</v>
      </c>
      <c r="S17" s="219" t="s">
        <v>37</v>
      </c>
      <c r="T17" s="11" t="s">
        <v>303</v>
      </c>
      <c r="U17" s="11" t="s">
        <v>304</v>
      </c>
      <c r="V17" s="11" t="s">
        <v>112</v>
      </c>
      <c r="X17" s="44"/>
      <c r="Y17" s="219" t="s">
        <v>551</v>
      </c>
      <c r="Z17" s="219" t="s">
        <v>36</v>
      </c>
      <c r="AA17" s="219" t="s">
        <v>36</v>
      </c>
      <c r="AB17" s="219" t="s">
        <v>36</v>
      </c>
      <c r="AC17" s="219" t="s">
        <v>36</v>
      </c>
      <c r="AD17" s="219" t="s">
        <v>37</v>
      </c>
      <c r="AE17" s="11" t="s">
        <v>303</v>
      </c>
      <c r="AF17" s="11" t="s">
        <v>304</v>
      </c>
      <c r="AG17" s="11" t="s">
        <v>112</v>
      </c>
      <c r="AH17" s="12"/>
      <c r="AI17" s="44"/>
      <c r="AJ17" s="219" t="s">
        <v>517</v>
      </c>
      <c r="AK17" s="219" t="s">
        <v>36</v>
      </c>
      <c r="AL17" s="219" t="s">
        <v>36</v>
      </c>
      <c r="AM17" s="219" t="s">
        <v>36</v>
      </c>
      <c r="AN17" s="219" t="s">
        <v>36</v>
      </c>
      <c r="AO17" s="219" t="s">
        <v>37</v>
      </c>
      <c r="AP17" s="11" t="s">
        <v>303</v>
      </c>
      <c r="AQ17" s="11" t="s">
        <v>304</v>
      </c>
      <c r="AR17" s="11" t="s">
        <v>112</v>
      </c>
    </row>
    <row r="18" spans="2:44" ht="13" x14ac:dyDescent="0.3">
      <c r="B18" s="194"/>
      <c r="C18" s="223" t="s">
        <v>37</v>
      </c>
      <c r="D18" s="223" t="s">
        <v>553</v>
      </c>
      <c r="E18" s="223" t="s">
        <v>100</v>
      </c>
      <c r="F18" s="223" t="s">
        <v>101</v>
      </c>
      <c r="G18" s="223" t="s">
        <v>290</v>
      </c>
      <c r="H18" s="223" t="s">
        <v>102</v>
      </c>
      <c r="I18" s="224" t="s">
        <v>101</v>
      </c>
      <c r="J18" s="224" t="s">
        <v>102</v>
      </c>
      <c r="K18" s="224" t="s">
        <v>287</v>
      </c>
      <c r="L18" s="12"/>
      <c r="M18" s="194"/>
      <c r="N18" s="223" t="s">
        <v>37</v>
      </c>
      <c r="O18" s="223" t="s">
        <v>99</v>
      </c>
      <c r="P18" s="223" t="s">
        <v>100</v>
      </c>
      <c r="Q18" s="223" t="s">
        <v>101</v>
      </c>
      <c r="R18" s="223" t="s">
        <v>290</v>
      </c>
      <c r="S18" s="223" t="s">
        <v>102</v>
      </c>
      <c r="T18" s="224" t="s">
        <v>101</v>
      </c>
      <c r="U18" s="224" t="s">
        <v>102</v>
      </c>
      <c r="V18" s="224" t="s">
        <v>287</v>
      </c>
      <c r="X18" s="194"/>
      <c r="Y18" s="223" t="s">
        <v>37</v>
      </c>
      <c r="Z18" s="223" t="s">
        <v>553</v>
      </c>
      <c r="AA18" s="223" t="s">
        <v>100</v>
      </c>
      <c r="AB18" s="223" t="s">
        <v>101</v>
      </c>
      <c r="AC18" s="223" t="s">
        <v>290</v>
      </c>
      <c r="AD18" s="223" t="s">
        <v>102</v>
      </c>
      <c r="AE18" s="224" t="s">
        <v>101</v>
      </c>
      <c r="AF18" s="224" t="s">
        <v>102</v>
      </c>
      <c r="AG18" s="224" t="s">
        <v>287</v>
      </c>
      <c r="AH18" s="12"/>
      <c r="AI18" s="194"/>
      <c r="AJ18" s="223" t="s">
        <v>37</v>
      </c>
      <c r="AK18" s="223" t="s">
        <v>99</v>
      </c>
      <c r="AL18" s="223" t="s">
        <v>100</v>
      </c>
      <c r="AM18" s="223" t="s">
        <v>101</v>
      </c>
      <c r="AN18" s="223" t="s">
        <v>290</v>
      </c>
      <c r="AO18" s="223" t="s">
        <v>102</v>
      </c>
      <c r="AP18" s="224" t="s">
        <v>101</v>
      </c>
      <c r="AQ18" s="224" t="s">
        <v>102</v>
      </c>
      <c r="AR18" s="224" t="s">
        <v>287</v>
      </c>
    </row>
    <row r="19" spans="2:44" ht="16.5" customHeight="1" x14ac:dyDescent="0.3">
      <c r="B19" s="352" t="s">
        <v>73</v>
      </c>
      <c r="C19" s="353">
        <v>519.96447510400003</v>
      </c>
      <c r="D19" s="353">
        <v>439.42375745700002</v>
      </c>
      <c r="E19" s="353">
        <v>431.28997524300001</v>
      </c>
      <c r="F19" s="353">
        <v>510.46500787100001</v>
      </c>
      <c r="G19" s="353">
        <v>622.410758977</v>
      </c>
      <c r="H19" s="353">
        <v>723.159620023</v>
      </c>
      <c r="I19" s="354">
        <v>469.98400662199998</v>
      </c>
      <c r="J19" s="354">
        <v>677.68357385199999</v>
      </c>
      <c r="K19" s="355">
        <v>582.68234416500002</v>
      </c>
      <c r="L19" s="12"/>
      <c r="M19" s="352" t="s">
        <v>73</v>
      </c>
      <c r="N19" s="353">
        <v>493.62250156900001</v>
      </c>
      <c r="O19" s="353">
        <v>420.185796192</v>
      </c>
      <c r="P19" s="353">
        <v>412.133029781</v>
      </c>
      <c r="Q19" s="353">
        <v>489.06604738999999</v>
      </c>
      <c r="R19" s="353">
        <v>581.09478334699998</v>
      </c>
      <c r="S19" s="353">
        <v>660.40963014500005</v>
      </c>
      <c r="T19" s="354">
        <v>449.29660772800003</v>
      </c>
      <c r="U19" s="354">
        <v>624.60847470199997</v>
      </c>
      <c r="V19" s="355">
        <v>544.42129297899999</v>
      </c>
      <c r="X19" s="352" t="s">
        <v>73</v>
      </c>
      <c r="Y19" s="353">
        <v>521.36602853800002</v>
      </c>
      <c r="Z19" s="353">
        <v>435.67506536799999</v>
      </c>
      <c r="AA19" s="353">
        <v>429.45735261999999</v>
      </c>
      <c r="AB19" s="353">
        <v>504.03662053400001</v>
      </c>
      <c r="AC19" s="353">
        <v>622.17588228199998</v>
      </c>
      <c r="AD19" s="353">
        <v>715.76127936600005</v>
      </c>
      <c r="AE19" s="354">
        <v>466.32517121400002</v>
      </c>
      <c r="AF19" s="354">
        <v>673.51867935500002</v>
      </c>
      <c r="AG19" s="355">
        <v>578.74891975000003</v>
      </c>
      <c r="AH19" s="12"/>
      <c r="AI19" s="352" t="s">
        <v>73</v>
      </c>
      <c r="AJ19" s="353">
        <v>489.23531062500001</v>
      </c>
      <c r="AK19" s="353">
        <v>410.164924821</v>
      </c>
      <c r="AL19" s="353">
        <v>410.67401059899998</v>
      </c>
      <c r="AM19" s="353">
        <v>467.89996925399998</v>
      </c>
      <c r="AN19" s="353">
        <v>568.54026793900005</v>
      </c>
      <c r="AO19" s="353">
        <v>649.76713890899998</v>
      </c>
      <c r="AP19" s="354">
        <v>438.17448327</v>
      </c>
      <c r="AQ19" s="354">
        <v>613.10293351500002</v>
      </c>
      <c r="AR19" s="355">
        <v>533.091125584</v>
      </c>
    </row>
    <row r="20" spans="2:44" ht="16.5" customHeight="1" x14ac:dyDescent="0.3">
      <c r="B20" s="356" t="s">
        <v>185</v>
      </c>
      <c r="C20" s="357">
        <v>519.88345881400005</v>
      </c>
      <c r="D20" s="357">
        <v>439.42375745700002</v>
      </c>
      <c r="E20" s="357">
        <v>433.76132969999998</v>
      </c>
      <c r="F20" s="357">
        <v>526.21753626400005</v>
      </c>
      <c r="G20" s="357">
        <v>624.77577602300005</v>
      </c>
      <c r="H20" s="357">
        <v>723.159620023</v>
      </c>
      <c r="I20" s="358">
        <v>475.125193078</v>
      </c>
      <c r="J20" s="358">
        <v>681.01713308900003</v>
      </c>
      <c r="K20" s="359">
        <v>585.89208671899996</v>
      </c>
      <c r="L20" s="12"/>
      <c r="M20" s="356" t="s">
        <v>185</v>
      </c>
      <c r="N20" s="357">
        <v>493.62907413900001</v>
      </c>
      <c r="O20" s="357">
        <v>420.185796192</v>
      </c>
      <c r="P20" s="357">
        <v>414.38751911100002</v>
      </c>
      <c r="Q20" s="357">
        <v>503.783274812</v>
      </c>
      <c r="R20" s="357">
        <v>583.36292200800006</v>
      </c>
      <c r="S20" s="357">
        <v>660.40963014500005</v>
      </c>
      <c r="T20" s="358">
        <v>454.06208063299999</v>
      </c>
      <c r="U20" s="358">
        <v>627.40685490299995</v>
      </c>
      <c r="V20" s="359">
        <v>547.31906861300001</v>
      </c>
      <c r="X20" s="356" t="s">
        <v>185</v>
      </c>
      <c r="Y20" s="357">
        <v>521.14227938500005</v>
      </c>
      <c r="Z20" s="357">
        <v>435.67506536799999</v>
      </c>
      <c r="AA20" s="357">
        <v>431.13896604199999</v>
      </c>
      <c r="AB20" s="357">
        <v>518.68321010099999</v>
      </c>
      <c r="AC20" s="357">
        <v>625.59257029100002</v>
      </c>
      <c r="AD20" s="357">
        <v>715.76127936600005</v>
      </c>
      <c r="AE20" s="358">
        <v>470.93097999899999</v>
      </c>
      <c r="AF20" s="358">
        <v>677.13772605099996</v>
      </c>
      <c r="AG20" s="359">
        <v>581.86723474899998</v>
      </c>
      <c r="AH20" s="12"/>
      <c r="AI20" s="356" t="s">
        <v>185</v>
      </c>
      <c r="AJ20" s="357">
        <v>488.82759681599998</v>
      </c>
      <c r="AK20" s="357">
        <v>410.164924821</v>
      </c>
      <c r="AL20" s="357">
        <v>412.25639058899998</v>
      </c>
      <c r="AM20" s="357">
        <v>480.958113588</v>
      </c>
      <c r="AN20" s="357">
        <v>570.33183455699998</v>
      </c>
      <c r="AO20" s="357">
        <v>649.76713890899998</v>
      </c>
      <c r="AP20" s="358">
        <v>442.336686923</v>
      </c>
      <c r="AQ20" s="358">
        <v>615.74121412700003</v>
      </c>
      <c r="AR20" s="359">
        <v>535.62582111999996</v>
      </c>
    </row>
    <row r="21" spans="2:44" ht="16.5" customHeight="1" x14ac:dyDescent="0.3">
      <c r="B21" s="360" t="s">
        <v>469</v>
      </c>
      <c r="C21" s="361"/>
      <c r="D21" s="361"/>
      <c r="E21" s="361"/>
      <c r="F21" s="361"/>
      <c r="G21" s="361"/>
      <c r="H21" s="361"/>
      <c r="I21" s="362"/>
      <c r="J21" s="362"/>
      <c r="K21" s="363"/>
      <c r="L21" s="12"/>
      <c r="M21" s="360" t="s">
        <v>469</v>
      </c>
      <c r="N21" s="361"/>
      <c r="O21" s="361"/>
      <c r="P21" s="361"/>
      <c r="Q21" s="361"/>
      <c r="R21" s="361"/>
      <c r="S21" s="361"/>
      <c r="T21" s="362"/>
      <c r="U21" s="362"/>
      <c r="V21" s="363"/>
      <c r="X21" s="360" t="s">
        <v>469</v>
      </c>
      <c r="Y21" s="361"/>
      <c r="Z21" s="361"/>
      <c r="AA21" s="361"/>
      <c r="AB21" s="361"/>
      <c r="AC21" s="361"/>
      <c r="AD21" s="361"/>
      <c r="AE21" s="362"/>
      <c r="AF21" s="362"/>
      <c r="AG21" s="363"/>
      <c r="AH21" s="12"/>
      <c r="AI21" s="360" t="s">
        <v>469</v>
      </c>
      <c r="AJ21" s="361"/>
      <c r="AK21" s="361"/>
      <c r="AL21" s="361"/>
      <c r="AM21" s="361"/>
      <c r="AN21" s="361"/>
      <c r="AO21" s="361"/>
      <c r="AP21" s="362"/>
      <c r="AQ21" s="362"/>
      <c r="AR21" s="363"/>
    </row>
    <row r="22" spans="2:44" ht="16.5" customHeight="1" x14ac:dyDescent="0.3">
      <c r="B22" s="364" t="s">
        <v>103</v>
      </c>
      <c r="C22" s="365">
        <v>669.28561170499995</v>
      </c>
      <c r="D22" s="365">
        <v>439.51671040700001</v>
      </c>
      <c r="E22" s="365">
        <v>395.806437362</v>
      </c>
      <c r="F22" s="365">
        <v>540.59814147500003</v>
      </c>
      <c r="G22" s="365">
        <v>648.91918681699997</v>
      </c>
      <c r="H22" s="365">
        <v>1589.8615846549999</v>
      </c>
      <c r="I22" s="366">
        <v>497.567891847</v>
      </c>
      <c r="J22" s="366">
        <v>1225.278914558</v>
      </c>
      <c r="K22" s="367">
        <v>829.51805397400005</v>
      </c>
      <c r="L22" s="12"/>
      <c r="M22" s="364" t="s">
        <v>103</v>
      </c>
      <c r="N22" s="365">
        <v>637.72994093299997</v>
      </c>
      <c r="O22" s="365">
        <v>420.30870297799999</v>
      </c>
      <c r="P22" s="365">
        <v>371.78862141399998</v>
      </c>
      <c r="Q22" s="365">
        <v>521.50194815700002</v>
      </c>
      <c r="R22" s="365">
        <v>601.55837061900002</v>
      </c>
      <c r="S22" s="365">
        <v>1365.987108667</v>
      </c>
      <c r="T22" s="366">
        <v>475.90347997399999</v>
      </c>
      <c r="U22" s="366">
        <v>1069.797383285</v>
      </c>
      <c r="V22" s="367">
        <v>746.81208426499995</v>
      </c>
      <c r="X22" s="364" t="s">
        <v>103</v>
      </c>
      <c r="Y22" s="365">
        <v>658.23417687000006</v>
      </c>
      <c r="Z22" s="365">
        <v>441.12912421499999</v>
      </c>
      <c r="AA22" s="365">
        <v>387.96195403000002</v>
      </c>
      <c r="AB22" s="365">
        <v>515.27044632299999</v>
      </c>
      <c r="AC22" s="365">
        <v>657.72922781299997</v>
      </c>
      <c r="AD22" s="365">
        <v>1531.2554773320001</v>
      </c>
      <c r="AE22" s="366">
        <v>484.12477321400002</v>
      </c>
      <c r="AF22" s="366">
        <v>1192.7942355160001</v>
      </c>
      <c r="AG22" s="367">
        <v>807.38900250799998</v>
      </c>
      <c r="AH22" s="12"/>
      <c r="AI22" s="364" t="s">
        <v>103</v>
      </c>
      <c r="AJ22" s="365">
        <v>631.50871295499996</v>
      </c>
      <c r="AK22" s="365">
        <v>415.92654107999999</v>
      </c>
      <c r="AL22" s="365">
        <v>368.19744079200001</v>
      </c>
      <c r="AM22" s="365">
        <v>487.751542411</v>
      </c>
      <c r="AN22" s="365">
        <v>581.49051129899999</v>
      </c>
      <c r="AO22" s="365">
        <v>1386.498766382</v>
      </c>
      <c r="AP22" s="366">
        <v>459.05277522400002</v>
      </c>
      <c r="AQ22" s="366">
        <v>1074.5858801500001</v>
      </c>
      <c r="AR22" s="367">
        <v>739.83224344300004</v>
      </c>
    </row>
    <row r="23" spans="2:44" ht="16.5" customHeight="1" x14ac:dyDescent="0.3">
      <c r="B23" s="368" t="s">
        <v>104</v>
      </c>
      <c r="C23" s="369">
        <v>408.663616547</v>
      </c>
      <c r="D23" s="369">
        <v>352.10902617199997</v>
      </c>
      <c r="E23" s="369">
        <v>510.56735064899999</v>
      </c>
      <c r="F23" s="369">
        <v>572.62056416899998</v>
      </c>
      <c r="G23" s="369">
        <v>666.57056326199995</v>
      </c>
      <c r="H23" s="369" t="s">
        <v>85</v>
      </c>
      <c r="I23" s="370">
        <v>434.13584321500002</v>
      </c>
      <c r="J23" s="370">
        <v>666.57056326199995</v>
      </c>
      <c r="K23" s="355">
        <v>500.174426735</v>
      </c>
      <c r="L23" s="12"/>
      <c r="M23" s="368" t="s">
        <v>104</v>
      </c>
      <c r="N23" s="369">
        <v>385.16356195600002</v>
      </c>
      <c r="O23" s="369">
        <v>334.97406354100002</v>
      </c>
      <c r="P23" s="369">
        <v>485.75244396699998</v>
      </c>
      <c r="Q23" s="369">
        <v>552.90723806899996</v>
      </c>
      <c r="R23" s="369">
        <v>623.72575650299996</v>
      </c>
      <c r="S23" s="369" t="s">
        <v>85</v>
      </c>
      <c r="T23" s="370">
        <v>414.039563192</v>
      </c>
      <c r="U23" s="370">
        <v>623.72575650299996</v>
      </c>
      <c r="V23" s="355">
        <v>473.61491057199999</v>
      </c>
      <c r="X23" s="368" t="s">
        <v>104</v>
      </c>
      <c r="Y23" s="369">
        <v>420.914313472</v>
      </c>
      <c r="Z23" s="369">
        <v>369.32332352600002</v>
      </c>
      <c r="AA23" s="369">
        <v>501.69203047500002</v>
      </c>
      <c r="AB23" s="369">
        <v>565.80898351799999</v>
      </c>
      <c r="AC23" s="369">
        <v>670.46344572600003</v>
      </c>
      <c r="AD23" s="369" t="s">
        <v>85</v>
      </c>
      <c r="AE23" s="370">
        <v>441.78643825400002</v>
      </c>
      <c r="AF23" s="370">
        <v>670.46344572600003</v>
      </c>
      <c r="AG23" s="355">
        <v>506.757392912</v>
      </c>
      <c r="AH23" s="12"/>
      <c r="AI23" s="368" t="s">
        <v>104</v>
      </c>
      <c r="AJ23" s="369">
        <v>393.04428589100002</v>
      </c>
      <c r="AK23" s="369">
        <v>349.94709865800002</v>
      </c>
      <c r="AL23" s="369">
        <v>487.51626965899999</v>
      </c>
      <c r="AM23" s="369">
        <v>526.42984686199998</v>
      </c>
      <c r="AN23" s="369">
        <v>630.03435624099995</v>
      </c>
      <c r="AO23" s="369" t="s">
        <v>85</v>
      </c>
      <c r="AP23" s="370">
        <v>416.18641820099998</v>
      </c>
      <c r="AQ23" s="370">
        <v>630.03435624099995</v>
      </c>
      <c r="AR23" s="355">
        <v>476.94418672199998</v>
      </c>
    </row>
    <row r="24" spans="2:44" ht="16.5" customHeight="1" x14ac:dyDescent="0.3">
      <c r="B24" s="364" t="s">
        <v>42</v>
      </c>
      <c r="C24" s="365">
        <v>624.44095700399998</v>
      </c>
      <c r="D24" s="365">
        <v>430.365547435</v>
      </c>
      <c r="E24" s="365">
        <v>373.80996233899998</v>
      </c>
      <c r="F24" s="365">
        <v>479.89489573700001</v>
      </c>
      <c r="G24" s="365">
        <v>680.6959038</v>
      </c>
      <c r="H24" s="365">
        <v>873.01936410099995</v>
      </c>
      <c r="I24" s="366">
        <v>434.945774363</v>
      </c>
      <c r="J24" s="366">
        <v>742.581315238</v>
      </c>
      <c r="K24" s="367">
        <v>562.18743059099995</v>
      </c>
      <c r="L24" s="12"/>
      <c r="M24" s="364" t="s">
        <v>42</v>
      </c>
      <c r="N24" s="365">
        <v>605.80129060499996</v>
      </c>
      <c r="O24" s="365">
        <v>416.17815126699998</v>
      </c>
      <c r="P24" s="365">
        <v>363.42973211200001</v>
      </c>
      <c r="Q24" s="365">
        <v>465.16731314800001</v>
      </c>
      <c r="R24" s="365">
        <v>639.89628551800001</v>
      </c>
      <c r="S24" s="365">
        <v>819.15309345799994</v>
      </c>
      <c r="T24" s="366">
        <v>421.70086828500001</v>
      </c>
      <c r="U24" s="366">
        <v>697.57713888399996</v>
      </c>
      <c r="V24" s="367">
        <v>535.80651903299997</v>
      </c>
      <c r="X24" s="364" t="s">
        <v>42</v>
      </c>
      <c r="Y24" s="365">
        <v>690.24383020699997</v>
      </c>
      <c r="Z24" s="365">
        <v>417.30504233699997</v>
      </c>
      <c r="AA24" s="365">
        <v>356.715722771</v>
      </c>
      <c r="AB24" s="365">
        <v>470.75416795199999</v>
      </c>
      <c r="AC24" s="365">
        <v>694.10681981200003</v>
      </c>
      <c r="AD24" s="365">
        <v>853.58646961800002</v>
      </c>
      <c r="AE24" s="366">
        <v>422.82150994099999</v>
      </c>
      <c r="AF24" s="366">
        <v>745.42382361800003</v>
      </c>
      <c r="AG24" s="367">
        <v>556.25359837400003</v>
      </c>
      <c r="AH24" s="12"/>
      <c r="AI24" s="364" t="s">
        <v>42</v>
      </c>
      <c r="AJ24" s="365">
        <v>690.12732535199996</v>
      </c>
      <c r="AK24" s="365">
        <v>375.85548624500001</v>
      </c>
      <c r="AL24" s="365">
        <v>350.41328615999998</v>
      </c>
      <c r="AM24" s="365">
        <v>440.70868725399998</v>
      </c>
      <c r="AN24" s="365">
        <v>663.63655152800004</v>
      </c>
      <c r="AO24" s="365">
        <v>743.67676902699998</v>
      </c>
      <c r="AP24" s="366">
        <v>397.62890047799999</v>
      </c>
      <c r="AQ24" s="366">
        <v>689.39171308599998</v>
      </c>
      <c r="AR24" s="367">
        <v>518.30541072899996</v>
      </c>
    </row>
    <row r="25" spans="2:44" ht="16.5" customHeight="1" x14ac:dyDescent="0.3">
      <c r="B25" s="368" t="s">
        <v>105</v>
      </c>
      <c r="C25" s="369">
        <v>342.87235450200001</v>
      </c>
      <c r="D25" s="369">
        <v>453.713114351</v>
      </c>
      <c r="E25" s="369">
        <v>342.71422092</v>
      </c>
      <c r="F25" s="369">
        <v>593.81005151900001</v>
      </c>
      <c r="G25" s="369">
        <v>671.30518814200002</v>
      </c>
      <c r="H25" s="369" t="s">
        <v>85</v>
      </c>
      <c r="I25" s="370">
        <v>432.927699668</v>
      </c>
      <c r="J25" s="370">
        <v>671.30518814200002</v>
      </c>
      <c r="K25" s="355">
        <v>528.509961019</v>
      </c>
      <c r="L25" s="12"/>
      <c r="M25" s="368" t="s">
        <v>105</v>
      </c>
      <c r="N25" s="369">
        <v>326.20370073800001</v>
      </c>
      <c r="O25" s="369">
        <v>434.16236623600003</v>
      </c>
      <c r="P25" s="369">
        <v>328.77547334100001</v>
      </c>
      <c r="Q25" s="369">
        <v>554.64745508199996</v>
      </c>
      <c r="R25" s="369">
        <v>627.87312207599996</v>
      </c>
      <c r="S25" s="369" t="s">
        <v>85</v>
      </c>
      <c r="T25" s="370">
        <v>411.56233510599998</v>
      </c>
      <c r="U25" s="370">
        <v>627.87312207599996</v>
      </c>
      <c r="V25" s="355">
        <v>498.29650747099998</v>
      </c>
      <c r="X25" s="368" t="s">
        <v>105</v>
      </c>
      <c r="Y25" s="369">
        <v>332.32945003999998</v>
      </c>
      <c r="Z25" s="369">
        <v>448.864652353</v>
      </c>
      <c r="AA25" s="369">
        <v>366.94705971299999</v>
      </c>
      <c r="AB25" s="369">
        <v>535.90429006399995</v>
      </c>
      <c r="AC25" s="369">
        <v>649.63800957000001</v>
      </c>
      <c r="AD25" s="369" t="s">
        <v>85</v>
      </c>
      <c r="AE25" s="370">
        <v>424.39956542700003</v>
      </c>
      <c r="AF25" s="370">
        <v>649.63800957000001</v>
      </c>
      <c r="AG25" s="355">
        <v>514.71346197900004</v>
      </c>
      <c r="AH25" s="12"/>
      <c r="AI25" s="368" t="s">
        <v>105</v>
      </c>
      <c r="AJ25" s="369">
        <v>309.30723496899998</v>
      </c>
      <c r="AK25" s="369">
        <v>433.409499993</v>
      </c>
      <c r="AL25" s="369">
        <v>349.35335995600002</v>
      </c>
      <c r="AM25" s="369">
        <v>520.18275764199996</v>
      </c>
      <c r="AN25" s="369">
        <v>584.56144604099995</v>
      </c>
      <c r="AO25" s="369" t="s">
        <v>85</v>
      </c>
      <c r="AP25" s="370">
        <v>407.03888574699999</v>
      </c>
      <c r="AQ25" s="370">
        <v>584.56144604099995</v>
      </c>
      <c r="AR25" s="355">
        <v>478.22013638599998</v>
      </c>
    </row>
    <row r="26" spans="2:44" ht="16.5" customHeight="1" x14ac:dyDescent="0.3">
      <c r="B26" s="364" t="s">
        <v>45</v>
      </c>
      <c r="C26" s="365">
        <v>496.83267010999998</v>
      </c>
      <c r="D26" s="365">
        <v>638.18388560100004</v>
      </c>
      <c r="E26" s="365" t="s">
        <v>85</v>
      </c>
      <c r="F26" s="365">
        <v>441.04486478199999</v>
      </c>
      <c r="G26" s="365" t="s">
        <v>85</v>
      </c>
      <c r="H26" s="365" t="s">
        <v>85</v>
      </c>
      <c r="I26" s="366">
        <v>491.65483349499999</v>
      </c>
      <c r="J26" s="366" t="s">
        <v>85</v>
      </c>
      <c r="K26" s="367">
        <v>491.65483349499999</v>
      </c>
      <c r="L26" s="12"/>
      <c r="M26" s="364" t="s">
        <v>45</v>
      </c>
      <c r="N26" s="365">
        <v>487.447660891</v>
      </c>
      <c r="O26" s="365">
        <v>614.579865724</v>
      </c>
      <c r="P26" s="365" t="s">
        <v>85</v>
      </c>
      <c r="Q26" s="365">
        <v>433.61278633699999</v>
      </c>
      <c r="R26" s="365" t="s">
        <v>85</v>
      </c>
      <c r="S26" s="365" t="s">
        <v>85</v>
      </c>
      <c r="T26" s="366">
        <v>481.201710859</v>
      </c>
      <c r="U26" s="366" t="s">
        <v>85</v>
      </c>
      <c r="V26" s="367">
        <v>481.201710859</v>
      </c>
      <c r="X26" s="364" t="s">
        <v>45</v>
      </c>
      <c r="Y26" s="365">
        <v>500.15033673300002</v>
      </c>
      <c r="Z26" s="365">
        <v>685.00857243799999</v>
      </c>
      <c r="AA26" s="365" t="s">
        <v>85</v>
      </c>
      <c r="AB26" s="365">
        <v>427.36552894900001</v>
      </c>
      <c r="AC26" s="365" t="s">
        <v>85</v>
      </c>
      <c r="AD26" s="365" t="s">
        <v>85</v>
      </c>
      <c r="AE26" s="366">
        <v>493.45441577999998</v>
      </c>
      <c r="AF26" s="366" t="s">
        <v>85</v>
      </c>
      <c r="AG26" s="367">
        <v>493.45441577999998</v>
      </c>
      <c r="AH26" s="12"/>
      <c r="AI26" s="364" t="s">
        <v>45</v>
      </c>
      <c r="AJ26" s="365">
        <v>471.69482199999999</v>
      </c>
      <c r="AK26" s="365">
        <v>612.12871378099999</v>
      </c>
      <c r="AL26" s="365" t="s">
        <v>85</v>
      </c>
      <c r="AM26" s="365">
        <v>409.66337669299998</v>
      </c>
      <c r="AN26" s="365" t="s">
        <v>85</v>
      </c>
      <c r="AO26" s="365" t="s">
        <v>85</v>
      </c>
      <c r="AP26" s="366">
        <v>463.68194791600001</v>
      </c>
      <c r="AQ26" s="366" t="s">
        <v>85</v>
      </c>
      <c r="AR26" s="367">
        <v>463.68194791600001</v>
      </c>
    </row>
    <row r="27" spans="2:44" ht="16.5" customHeight="1" x14ac:dyDescent="0.3">
      <c r="B27" s="368" t="s">
        <v>106</v>
      </c>
      <c r="C27" s="369">
        <v>475.90892792099999</v>
      </c>
      <c r="D27" s="369">
        <v>469.93861870699999</v>
      </c>
      <c r="E27" s="369">
        <v>475.19977980700003</v>
      </c>
      <c r="F27" s="369">
        <v>472.74162121900002</v>
      </c>
      <c r="G27" s="369">
        <v>665.65151896500004</v>
      </c>
      <c r="H27" s="369">
        <v>1230.458381727</v>
      </c>
      <c r="I27" s="370">
        <v>472.76112749100002</v>
      </c>
      <c r="J27" s="370">
        <v>880.71295185899999</v>
      </c>
      <c r="K27" s="355">
        <v>623.60235568099995</v>
      </c>
      <c r="L27" s="12"/>
      <c r="M27" s="368" t="s">
        <v>106</v>
      </c>
      <c r="N27" s="369">
        <v>449.04451447500003</v>
      </c>
      <c r="O27" s="369">
        <v>451.55739768500001</v>
      </c>
      <c r="P27" s="369">
        <v>454.49090518700001</v>
      </c>
      <c r="Q27" s="369">
        <v>447.97292167099999</v>
      </c>
      <c r="R27" s="369">
        <v>615.14552857000001</v>
      </c>
      <c r="S27" s="369">
        <v>1149.8569369500001</v>
      </c>
      <c r="T27" s="370">
        <v>451.07160459400001</v>
      </c>
      <c r="U27" s="370">
        <v>818.74751936200005</v>
      </c>
      <c r="V27" s="355">
        <v>587.02071242099998</v>
      </c>
      <c r="X27" s="368" t="s">
        <v>106</v>
      </c>
      <c r="Y27" s="369">
        <v>477.44172315700001</v>
      </c>
      <c r="Z27" s="369">
        <v>453.17094636600001</v>
      </c>
      <c r="AA27" s="369">
        <v>463.808537597</v>
      </c>
      <c r="AB27" s="369">
        <v>479.96945311100001</v>
      </c>
      <c r="AC27" s="369">
        <v>667.19339393999996</v>
      </c>
      <c r="AD27" s="369">
        <v>1253.5396834380001</v>
      </c>
      <c r="AE27" s="370">
        <v>466.00422708500002</v>
      </c>
      <c r="AF27" s="370">
        <v>890.45639144500001</v>
      </c>
      <c r="AG27" s="355">
        <v>622.94649809600003</v>
      </c>
      <c r="AH27" s="12"/>
      <c r="AI27" s="368" t="s">
        <v>106</v>
      </c>
      <c r="AJ27" s="369">
        <v>447.82859922</v>
      </c>
      <c r="AK27" s="369">
        <v>409.13147249500003</v>
      </c>
      <c r="AL27" s="369">
        <v>435.29258514100002</v>
      </c>
      <c r="AM27" s="369">
        <v>429.76711743200002</v>
      </c>
      <c r="AN27" s="369">
        <v>604.171654827</v>
      </c>
      <c r="AO27" s="369">
        <v>1165.706086383</v>
      </c>
      <c r="AP27" s="370">
        <v>426.00509115099999</v>
      </c>
      <c r="AQ27" s="370">
        <v>817.98704453300002</v>
      </c>
      <c r="AR27" s="355">
        <v>570.94141878599999</v>
      </c>
    </row>
    <row r="28" spans="2:44" ht="16.5" customHeight="1" x14ac:dyDescent="0.3">
      <c r="B28" s="364" t="s">
        <v>107</v>
      </c>
      <c r="C28" s="365">
        <v>266.60684015300001</v>
      </c>
      <c r="D28" s="365">
        <v>386.51402462099998</v>
      </c>
      <c r="E28" s="365">
        <v>416.96150786599998</v>
      </c>
      <c r="F28" s="365">
        <v>454.12097440399998</v>
      </c>
      <c r="G28" s="365">
        <v>682.86423117799995</v>
      </c>
      <c r="H28" s="365">
        <v>809.47847733799995</v>
      </c>
      <c r="I28" s="366">
        <v>420.23585358000003</v>
      </c>
      <c r="J28" s="366">
        <v>725.00784920299998</v>
      </c>
      <c r="K28" s="367">
        <v>594.206287213</v>
      </c>
      <c r="L28" s="12"/>
      <c r="M28" s="364" t="s">
        <v>107</v>
      </c>
      <c r="N28" s="365">
        <v>262.50677973199998</v>
      </c>
      <c r="O28" s="365">
        <v>374.20577460700002</v>
      </c>
      <c r="P28" s="365">
        <v>404.63347858600002</v>
      </c>
      <c r="Q28" s="365">
        <v>428.28895590899998</v>
      </c>
      <c r="R28" s="365">
        <v>645.25615473100004</v>
      </c>
      <c r="S28" s="365">
        <v>747.62694040999997</v>
      </c>
      <c r="T28" s="366">
        <v>402.69009367199999</v>
      </c>
      <c r="U28" s="366">
        <v>679.33032426099999</v>
      </c>
      <c r="V28" s="367">
        <v>560.60230859700005</v>
      </c>
      <c r="X28" s="364" t="s">
        <v>107</v>
      </c>
      <c r="Y28" s="365">
        <v>270.63021506299998</v>
      </c>
      <c r="Z28" s="365">
        <v>375.30728199100002</v>
      </c>
      <c r="AA28" s="365">
        <v>415.24360606800002</v>
      </c>
      <c r="AB28" s="365">
        <v>448.84715177700002</v>
      </c>
      <c r="AC28" s="365">
        <v>681.59499186899995</v>
      </c>
      <c r="AD28" s="365">
        <v>783.65660557199999</v>
      </c>
      <c r="AE28" s="366">
        <v>414.23771554299998</v>
      </c>
      <c r="AF28" s="366">
        <v>715.56625334499995</v>
      </c>
      <c r="AG28" s="367">
        <v>586.24254912399999</v>
      </c>
      <c r="AH28" s="12"/>
      <c r="AI28" s="364" t="s">
        <v>107</v>
      </c>
      <c r="AJ28" s="365">
        <v>270.62079444800003</v>
      </c>
      <c r="AK28" s="365">
        <v>355.97328761099999</v>
      </c>
      <c r="AL28" s="365">
        <v>399.94428040899999</v>
      </c>
      <c r="AM28" s="365">
        <v>414.14782588499997</v>
      </c>
      <c r="AN28" s="365">
        <v>604.16495015500004</v>
      </c>
      <c r="AO28" s="365">
        <v>734.39859569400005</v>
      </c>
      <c r="AP28" s="366">
        <v>390.22356282300001</v>
      </c>
      <c r="AQ28" s="366">
        <v>647.51328715499994</v>
      </c>
      <c r="AR28" s="367">
        <v>537.09009109399994</v>
      </c>
    </row>
    <row r="29" spans="2:44" ht="16.5" customHeight="1" x14ac:dyDescent="0.3">
      <c r="B29" s="368" t="s">
        <v>108</v>
      </c>
      <c r="C29" s="369">
        <v>569.23081493899997</v>
      </c>
      <c r="D29" s="369">
        <v>422.50841816500002</v>
      </c>
      <c r="E29" s="369">
        <v>419.764449367</v>
      </c>
      <c r="F29" s="369">
        <v>541.93625334499995</v>
      </c>
      <c r="G29" s="369">
        <v>752.348606066</v>
      </c>
      <c r="H29" s="369">
        <v>684.79243674999998</v>
      </c>
      <c r="I29" s="370">
        <v>472.47162332699997</v>
      </c>
      <c r="J29" s="370">
        <v>727.30254202900005</v>
      </c>
      <c r="K29" s="355">
        <v>572.28865676099997</v>
      </c>
      <c r="L29" s="12"/>
      <c r="M29" s="368" t="s">
        <v>108</v>
      </c>
      <c r="N29" s="369">
        <v>539.65960780499995</v>
      </c>
      <c r="O29" s="369">
        <v>405.77132660400002</v>
      </c>
      <c r="P29" s="369">
        <v>404.46346895800002</v>
      </c>
      <c r="Q29" s="369">
        <v>523.15917460599997</v>
      </c>
      <c r="R29" s="369">
        <v>705.57328095900004</v>
      </c>
      <c r="S29" s="369">
        <v>651.88716897500001</v>
      </c>
      <c r="T29" s="370">
        <v>454.75081186</v>
      </c>
      <c r="U29" s="370">
        <v>685.66946148099998</v>
      </c>
      <c r="V29" s="355">
        <v>545.20143177299997</v>
      </c>
      <c r="X29" s="368" t="s">
        <v>108</v>
      </c>
      <c r="Y29" s="369">
        <v>580.86563740500003</v>
      </c>
      <c r="Z29" s="369">
        <v>437.64336913099999</v>
      </c>
      <c r="AA29" s="369">
        <v>416.13327384500002</v>
      </c>
      <c r="AB29" s="369">
        <v>524.00903168800005</v>
      </c>
      <c r="AC29" s="369">
        <v>767.41015992200005</v>
      </c>
      <c r="AD29" s="369">
        <v>628.49963831900004</v>
      </c>
      <c r="AE29" s="370">
        <v>470.49807776300003</v>
      </c>
      <c r="AF29" s="370">
        <v>715.909877198</v>
      </c>
      <c r="AG29" s="355">
        <v>566.62565095499997</v>
      </c>
      <c r="AH29" s="12"/>
      <c r="AI29" s="368" t="s">
        <v>108</v>
      </c>
      <c r="AJ29" s="369">
        <v>565.587096223</v>
      </c>
      <c r="AK29" s="369">
        <v>415.352518852</v>
      </c>
      <c r="AL29" s="369">
        <v>387.62280648699999</v>
      </c>
      <c r="AM29" s="369">
        <v>506.476618927</v>
      </c>
      <c r="AN29" s="369">
        <v>696.194328799</v>
      </c>
      <c r="AO29" s="369">
        <v>587.84096015600005</v>
      </c>
      <c r="AP29" s="370">
        <v>448.67851120199998</v>
      </c>
      <c r="AQ29" s="370">
        <v>656.02293605800003</v>
      </c>
      <c r="AR29" s="355">
        <v>529.89512923899997</v>
      </c>
    </row>
    <row r="30" spans="2:44" ht="16.5" customHeight="1" x14ac:dyDescent="0.3">
      <c r="B30" s="364" t="s">
        <v>109</v>
      </c>
      <c r="C30" s="365">
        <v>467.371135041</v>
      </c>
      <c r="D30" s="365">
        <v>459.60747843799999</v>
      </c>
      <c r="E30" s="365">
        <v>430.630239002</v>
      </c>
      <c r="F30" s="365">
        <v>600.19730012000002</v>
      </c>
      <c r="G30" s="365">
        <v>674.21757667300005</v>
      </c>
      <c r="H30" s="365">
        <v>1046.0352365369999</v>
      </c>
      <c r="I30" s="366">
        <v>501.97945298799999</v>
      </c>
      <c r="J30" s="366">
        <v>849.99392902399995</v>
      </c>
      <c r="K30" s="367">
        <v>636.27812926499996</v>
      </c>
      <c r="L30" s="12"/>
      <c r="M30" s="364" t="s">
        <v>109</v>
      </c>
      <c r="N30" s="365">
        <v>442.76826151199998</v>
      </c>
      <c r="O30" s="365">
        <v>438.31683973499997</v>
      </c>
      <c r="P30" s="365">
        <v>410.74130952399997</v>
      </c>
      <c r="Q30" s="365">
        <v>569.785339626</v>
      </c>
      <c r="R30" s="365">
        <v>639.03584359800004</v>
      </c>
      <c r="S30" s="365">
        <v>1004.870759989</v>
      </c>
      <c r="T30" s="366">
        <v>477.47890150799998</v>
      </c>
      <c r="U30" s="366">
        <v>811.98386115300002</v>
      </c>
      <c r="V30" s="367">
        <v>606.56425968099995</v>
      </c>
      <c r="X30" s="364" t="s">
        <v>109</v>
      </c>
      <c r="Y30" s="365">
        <v>477.03585917800001</v>
      </c>
      <c r="Z30" s="365">
        <v>458.05220585500001</v>
      </c>
      <c r="AA30" s="365">
        <v>422.75154244700002</v>
      </c>
      <c r="AB30" s="365">
        <v>611.21349835700005</v>
      </c>
      <c r="AC30" s="365">
        <v>664.70759181300002</v>
      </c>
      <c r="AD30" s="365">
        <v>1093.8643205420001</v>
      </c>
      <c r="AE30" s="366">
        <v>504.83272871100002</v>
      </c>
      <c r="AF30" s="366">
        <v>867.59092013700001</v>
      </c>
      <c r="AG30" s="367">
        <v>644.82100009600003</v>
      </c>
      <c r="AH30" s="12"/>
      <c r="AI30" s="364" t="s">
        <v>109</v>
      </c>
      <c r="AJ30" s="365">
        <v>434.156579884</v>
      </c>
      <c r="AK30" s="365">
        <v>434.25440711800002</v>
      </c>
      <c r="AL30" s="365">
        <v>402.588819602</v>
      </c>
      <c r="AM30" s="365">
        <v>551.25293043900001</v>
      </c>
      <c r="AN30" s="365">
        <v>609.13020144699999</v>
      </c>
      <c r="AO30" s="365">
        <v>981.54906984599995</v>
      </c>
      <c r="AP30" s="366">
        <v>467.15026329699998</v>
      </c>
      <c r="AQ30" s="366">
        <v>785.19077441100001</v>
      </c>
      <c r="AR30" s="367">
        <v>589.88199598699998</v>
      </c>
    </row>
    <row r="31" spans="2:44" ht="16.5" customHeight="1" x14ac:dyDescent="0.3">
      <c r="B31" s="368" t="s">
        <v>110</v>
      </c>
      <c r="C31" s="369">
        <v>608.01814989000002</v>
      </c>
      <c r="D31" s="369">
        <v>507.90174030499998</v>
      </c>
      <c r="E31" s="369">
        <v>547.20218078899995</v>
      </c>
      <c r="F31" s="369">
        <v>656.91032131999998</v>
      </c>
      <c r="G31" s="369">
        <v>592.59535536400006</v>
      </c>
      <c r="H31" s="369">
        <v>1166.632767094</v>
      </c>
      <c r="I31" s="370">
        <v>569.67503990800003</v>
      </c>
      <c r="J31" s="370">
        <v>861.79645673000005</v>
      </c>
      <c r="K31" s="355">
        <v>701.35287409</v>
      </c>
      <c r="L31" s="12"/>
      <c r="M31" s="368" t="s">
        <v>110</v>
      </c>
      <c r="N31" s="369">
        <v>573.49288164100005</v>
      </c>
      <c r="O31" s="369">
        <v>484.13510830199999</v>
      </c>
      <c r="P31" s="369">
        <v>522.42149710299998</v>
      </c>
      <c r="Q31" s="369">
        <v>621.14366565800003</v>
      </c>
      <c r="R31" s="369">
        <v>555.80632265099996</v>
      </c>
      <c r="S31" s="369">
        <v>1086.2271108949999</v>
      </c>
      <c r="T31" s="370">
        <v>541.02978897900005</v>
      </c>
      <c r="U31" s="370">
        <v>804.55293300200003</v>
      </c>
      <c r="V31" s="355">
        <v>659.81654977000005</v>
      </c>
      <c r="X31" s="368" t="s">
        <v>110</v>
      </c>
      <c r="Y31" s="369">
        <v>605.01417292600001</v>
      </c>
      <c r="Z31" s="369">
        <v>502.53228891399999</v>
      </c>
      <c r="AA31" s="369">
        <v>549.85522798600005</v>
      </c>
      <c r="AB31" s="369">
        <v>656.43334485399998</v>
      </c>
      <c r="AC31" s="369">
        <v>590.41112122200002</v>
      </c>
      <c r="AD31" s="369">
        <v>1160.2382625979999</v>
      </c>
      <c r="AE31" s="370">
        <v>567.99423043599995</v>
      </c>
      <c r="AF31" s="370">
        <v>857.637770413</v>
      </c>
      <c r="AG31" s="355">
        <v>698.55512680499999</v>
      </c>
      <c r="AH31" s="12"/>
      <c r="AI31" s="368" t="s">
        <v>110</v>
      </c>
      <c r="AJ31" s="369">
        <v>559.34417896399998</v>
      </c>
      <c r="AK31" s="369">
        <v>487.381282656</v>
      </c>
      <c r="AL31" s="369">
        <v>518.28385428299998</v>
      </c>
      <c r="AM31" s="369">
        <v>594.08534374800001</v>
      </c>
      <c r="AN31" s="369">
        <v>523.34497736699996</v>
      </c>
      <c r="AO31" s="369">
        <v>1059.325532632</v>
      </c>
      <c r="AP31" s="370">
        <v>532.41461681400006</v>
      </c>
      <c r="AQ31" s="370">
        <v>774.69890106499997</v>
      </c>
      <c r="AR31" s="355">
        <v>641.62766306599997</v>
      </c>
    </row>
    <row r="32" spans="2:44" ht="16.5" customHeight="1" x14ac:dyDescent="0.3">
      <c r="B32" s="364" t="s">
        <v>54</v>
      </c>
      <c r="C32" s="365">
        <v>858.295005629</v>
      </c>
      <c r="D32" s="365">
        <v>456.81132674399998</v>
      </c>
      <c r="E32" s="365">
        <v>382.43654448699999</v>
      </c>
      <c r="F32" s="365">
        <v>515.54731599299998</v>
      </c>
      <c r="G32" s="365">
        <v>570.64761470200006</v>
      </c>
      <c r="H32" s="365">
        <v>859.98347233100003</v>
      </c>
      <c r="I32" s="366">
        <v>450.41192632999997</v>
      </c>
      <c r="J32" s="366">
        <v>729.10176503299999</v>
      </c>
      <c r="K32" s="367">
        <v>578.19159713099998</v>
      </c>
      <c r="L32" s="12"/>
      <c r="M32" s="364" t="s">
        <v>54</v>
      </c>
      <c r="N32" s="365">
        <v>811.04044323100004</v>
      </c>
      <c r="O32" s="365">
        <v>422.74627713400002</v>
      </c>
      <c r="P32" s="365">
        <v>368.02322153300003</v>
      </c>
      <c r="Q32" s="365">
        <v>497.49727025300001</v>
      </c>
      <c r="R32" s="365">
        <v>544.35971218500003</v>
      </c>
      <c r="S32" s="365">
        <v>788.18106186099999</v>
      </c>
      <c r="T32" s="366">
        <v>428.07839796000002</v>
      </c>
      <c r="U32" s="366">
        <v>677.88794166900004</v>
      </c>
      <c r="V32" s="367">
        <v>542.61641415300005</v>
      </c>
      <c r="X32" s="364" t="s">
        <v>54</v>
      </c>
      <c r="Y32" s="365">
        <v>809.76825501400003</v>
      </c>
      <c r="Z32" s="365">
        <v>442.25754836099998</v>
      </c>
      <c r="AA32" s="365">
        <v>388.33350070400002</v>
      </c>
      <c r="AB32" s="365">
        <v>532.54315582300001</v>
      </c>
      <c r="AC32" s="365">
        <v>568.95451981600002</v>
      </c>
      <c r="AD32" s="365">
        <v>882.56708327499996</v>
      </c>
      <c r="AE32" s="366">
        <v>452.06065490399999</v>
      </c>
      <c r="AF32" s="366">
        <v>740.70375505899995</v>
      </c>
      <c r="AG32" s="367">
        <v>584.40390964400001</v>
      </c>
      <c r="AH32" s="12"/>
      <c r="AI32" s="364" t="s">
        <v>54</v>
      </c>
      <c r="AJ32" s="365">
        <v>809.54510695099998</v>
      </c>
      <c r="AK32" s="365">
        <v>421.86384179100003</v>
      </c>
      <c r="AL32" s="365">
        <v>386.67826744500002</v>
      </c>
      <c r="AM32" s="365">
        <v>490.60120755299999</v>
      </c>
      <c r="AN32" s="365">
        <v>566.316814798</v>
      </c>
      <c r="AO32" s="365">
        <v>784.03248259400004</v>
      </c>
      <c r="AP32" s="366">
        <v>432.77130257699997</v>
      </c>
      <c r="AQ32" s="366">
        <v>685.54832463299999</v>
      </c>
      <c r="AR32" s="367">
        <v>548.66991163600005</v>
      </c>
    </row>
    <row r="33" spans="2:44" ht="16.5" customHeight="1" x14ac:dyDescent="0.3">
      <c r="B33" s="368" t="s">
        <v>76</v>
      </c>
      <c r="C33" s="369">
        <v>699.72485238100001</v>
      </c>
      <c r="D33" s="369">
        <v>487.57348885300001</v>
      </c>
      <c r="E33" s="369">
        <v>512.81689300200003</v>
      </c>
      <c r="F33" s="369">
        <v>515.27185779499996</v>
      </c>
      <c r="G33" s="369">
        <v>522.03678068299996</v>
      </c>
      <c r="H33" s="369">
        <v>806.42583504200002</v>
      </c>
      <c r="I33" s="370">
        <v>525.31319240899995</v>
      </c>
      <c r="J33" s="370">
        <v>735.03302763600004</v>
      </c>
      <c r="K33" s="355">
        <v>681.86464677000004</v>
      </c>
      <c r="L33" s="12"/>
      <c r="M33" s="368" t="s">
        <v>76</v>
      </c>
      <c r="N33" s="369">
        <v>676.820598475</v>
      </c>
      <c r="O33" s="369">
        <v>471.09277877099998</v>
      </c>
      <c r="P33" s="369">
        <v>490.51700916300001</v>
      </c>
      <c r="Q33" s="369">
        <v>501.23285233299998</v>
      </c>
      <c r="R33" s="369">
        <v>490.346807431</v>
      </c>
      <c r="S33" s="369">
        <v>735.73323273100004</v>
      </c>
      <c r="T33" s="370">
        <v>507.88958262599999</v>
      </c>
      <c r="U33" s="370">
        <v>674.13161504300001</v>
      </c>
      <c r="V33" s="355">
        <v>631.98576991599998</v>
      </c>
      <c r="X33" s="368" t="s">
        <v>76</v>
      </c>
      <c r="Y33" s="369">
        <v>708.26838044099998</v>
      </c>
      <c r="Z33" s="369">
        <v>462.66013470199999</v>
      </c>
      <c r="AA33" s="369">
        <v>490.59601085999998</v>
      </c>
      <c r="AB33" s="369">
        <v>496.25328864099998</v>
      </c>
      <c r="AC33" s="369">
        <v>525.10692190300006</v>
      </c>
      <c r="AD33" s="369">
        <v>779.41978908600004</v>
      </c>
      <c r="AE33" s="370">
        <v>506.71049488300002</v>
      </c>
      <c r="AF33" s="370">
        <v>715.57728435800004</v>
      </c>
      <c r="AG33" s="355">
        <v>662.62516849799999</v>
      </c>
      <c r="AH33" s="12"/>
      <c r="AI33" s="368" t="s">
        <v>76</v>
      </c>
      <c r="AJ33" s="369">
        <v>674.30290133799997</v>
      </c>
      <c r="AK33" s="369">
        <v>417.17386007099998</v>
      </c>
      <c r="AL33" s="369">
        <v>475.91955961799999</v>
      </c>
      <c r="AM33" s="369">
        <v>456.11698972800002</v>
      </c>
      <c r="AN33" s="369">
        <v>493.535073248</v>
      </c>
      <c r="AO33" s="369">
        <v>694.856847281</v>
      </c>
      <c r="AP33" s="370">
        <v>472.34944929900001</v>
      </c>
      <c r="AQ33" s="370">
        <v>644.31718543500006</v>
      </c>
      <c r="AR33" s="355">
        <v>600.71975421599996</v>
      </c>
    </row>
    <row r="34" spans="2:44" ht="16.5" customHeight="1" x14ac:dyDescent="0.3">
      <c r="B34" s="364" t="s">
        <v>111</v>
      </c>
      <c r="C34" s="365" t="s">
        <v>85</v>
      </c>
      <c r="D34" s="365">
        <v>343.24137786199998</v>
      </c>
      <c r="E34" s="365">
        <v>421.43568101900001</v>
      </c>
      <c r="F34" s="365">
        <v>368.437528966</v>
      </c>
      <c r="G34" s="365">
        <v>455.34214111799997</v>
      </c>
      <c r="H34" s="365">
        <v>295.36786851900001</v>
      </c>
      <c r="I34" s="366">
        <v>376.16941074800002</v>
      </c>
      <c r="J34" s="366">
        <v>324.99646110200001</v>
      </c>
      <c r="K34" s="367">
        <v>330.715943208</v>
      </c>
      <c r="L34" s="12"/>
      <c r="M34" s="364" t="s">
        <v>111</v>
      </c>
      <c r="N34" s="365" t="s">
        <v>85</v>
      </c>
      <c r="O34" s="365">
        <v>333.30777477399999</v>
      </c>
      <c r="P34" s="365">
        <v>388.30507025499998</v>
      </c>
      <c r="Q34" s="365">
        <v>353.82520480599999</v>
      </c>
      <c r="R34" s="365">
        <v>405.58639292200002</v>
      </c>
      <c r="S34" s="365">
        <v>276.34804627900002</v>
      </c>
      <c r="T34" s="366">
        <v>357.47065135000003</v>
      </c>
      <c r="U34" s="366">
        <v>300.28408459600001</v>
      </c>
      <c r="V34" s="367">
        <v>306.67569476400001</v>
      </c>
      <c r="X34" s="364" t="s">
        <v>111</v>
      </c>
      <c r="Y34" s="365" t="s">
        <v>85</v>
      </c>
      <c r="Z34" s="365">
        <v>342.09253335699998</v>
      </c>
      <c r="AA34" s="365">
        <v>448.19018531699999</v>
      </c>
      <c r="AB34" s="365">
        <v>372.34391726400003</v>
      </c>
      <c r="AC34" s="365">
        <v>459.40356718300001</v>
      </c>
      <c r="AD34" s="365">
        <v>300.11726919</v>
      </c>
      <c r="AE34" s="366">
        <v>385.35854123299998</v>
      </c>
      <c r="AF34" s="366">
        <v>329.618443039</v>
      </c>
      <c r="AG34" s="367">
        <v>335.848384764</v>
      </c>
      <c r="AH34" s="12"/>
      <c r="AI34" s="364" t="s">
        <v>111</v>
      </c>
      <c r="AJ34" s="365" t="s">
        <v>85</v>
      </c>
      <c r="AK34" s="365">
        <v>324.21676452999998</v>
      </c>
      <c r="AL34" s="365">
        <v>430.52928149500002</v>
      </c>
      <c r="AM34" s="365">
        <v>352.16505646799999</v>
      </c>
      <c r="AN34" s="365">
        <v>420.026340258</v>
      </c>
      <c r="AO34" s="365">
        <v>275.04621062799998</v>
      </c>
      <c r="AP34" s="366">
        <v>366.72202389799997</v>
      </c>
      <c r="AQ34" s="366">
        <v>301.89776071599999</v>
      </c>
      <c r="AR34" s="367">
        <v>309.14301853000001</v>
      </c>
    </row>
    <row r="35" spans="2:44" ht="16.5" customHeight="1" x14ac:dyDescent="0.3">
      <c r="B35" s="368" t="s">
        <v>586</v>
      </c>
      <c r="C35" s="371">
        <v>534.11453851199997</v>
      </c>
      <c r="D35" s="369" t="s">
        <v>85</v>
      </c>
      <c r="E35" s="369">
        <v>229.315893843</v>
      </c>
      <c r="F35" s="369">
        <v>237.77800183700001</v>
      </c>
      <c r="G35" s="369">
        <v>598.28067525799997</v>
      </c>
      <c r="H35" s="369" t="s">
        <v>85</v>
      </c>
      <c r="I35" s="370">
        <v>244.41554854899999</v>
      </c>
      <c r="J35" s="370">
        <v>598.28067525799997</v>
      </c>
      <c r="K35" s="355">
        <v>485.75945972099998</v>
      </c>
      <c r="L35" s="12"/>
      <c r="M35" s="368" t="s">
        <v>586</v>
      </c>
      <c r="N35" s="371">
        <v>492.47455609299999</v>
      </c>
      <c r="O35" s="369" t="s">
        <v>85</v>
      </c>
      <c r="P35" s="369">
        <v>227.88248241599999</v>
      </c>
      <c r="Q35" s="369">
        <v>234.30080700299999</v>
      </c>
      <c r="R35" s="369">
        <v>557.95314220399996</v>
      </c>
      <c r="S35" s="369" t="s">
        <v>85</v>
      </c>
      <c r="T35" s="370">
        <v>240.2125015</v>
      </c>
      <c r="U35" s="370">
        <v>557.95314220399996</v>
      </c>
      <c r="V35" s="355">
        <v>456.91870727600002</v>
      </c>
      <c r="X35" s="368" t="s">
        <v>586</v>
      </c>
      <c r="Y35" s="371">
        <v>560.445387869</v>
      </c>
      <c r="Z35" s="369" t="s">
        <v>85</v>
      </c>
      <c r="AA35" s="369">
        <v>292.02570033400002</v>
      </c>
      <c r="AB35" s="369">
        <v>250.494169575</v>
      </c>
      <c r="AC35" s="369">
        <v>587.31568208399995</v>
      </c>
      <c r="AD35" s="369" t="s">
        <v>85</v>
      </c>
      <c r="AE35" s="370">
        <v>264.24629412899998</v>
      </c>
      <c r="AF35" s="370">
        <v>587.31568208399995</v>
      </c>
      <c r="AG35" s="355">
        <v>484.58682441600001</v>
      </c>
      <c r="AH35" s="12"/>
      <c r="AI35" s="368" t="s">
        <v>586</v>
      </c>
      <c r="AJ35" s="371">
        <v>560.445387869</v>
      </c>
      <c r="AK35" s="369" t="s">
        <v>85</v>
      </c>
      <c r="AL35" s="369">
        <v>281.352316551</v>
      </c>
      <c r="AM35" s="369">
        <v>241.854588224</v>
      </c>
      <c r="AN35" s="369">
        <v>550.26105402200005</v>
      </c>
      <c r="AO35" s="369" t="s">
        <v>85</v>
      </c>
      <c r="AP35" s="370">
        <v>255.558686655</v>
      </c>
      <c r="AQ35" s="370">
        <v>550.26105402200005</v>
      </c>
      <c r="AR35" s="355">
        <v>456.55227602999997</v>
      </c>
    </row>
    <row r="36" spans="2:44" ht="16.5" customHeight="1" x14ac:dyDescent="0.3">
      <c r="B36" s="364" t="s">
        <v>581</v>
      </c>
      <c r="C36" s="365">
        <v>730.18194469499997</v>
      </c>
      <c r="D36" s="365" t="s">
        <v>85</v>
      </c>
      <c r="E36" s="365" t="s">
        <v>85</v>
      </c>
      <c r="F36" s="365">
        <v>353.65320141299998</v>
      </c>
      <c r="G36" s="365">
        <v>396.89827217300001</v>
      </c>
      <c r="H36" s="365" t="s">
        <v>85</v>
      </c>
      <c r="I36" s="366">
        <v>367.68945906200003</v>
      </c>
      <c r="J36" s="366">
        <v>396.89827217300001</v>
      </c>
      <c r="K36" s="367">
        <v>375.16038106299999</v>
      </c>
      <c r="L36" s="12"/>
      <c r="M36" s="364" t="s">
        <v>581</v>
      </c>
      <c r="N36" s="365">
        <v>667.92588272399996</v>
      </c>
      <c r="O36" s="365" t="s">
        <v>85</v>
      </c>
      <c r="P36" s="365" t="s">
        <v>85</v>
      </c>
      <c r="Q36" s="365">
        <v>348.10211430200002</v>
      </c>
      <c r="R36" s="365">
        <v>377.98768939199999</v>
      </c>
      <c r="S36" s="365" t="s">
        <v>85</v>
      </c>
      <c r="T36" s="366">
        <v>360.02452101300003</v>
      </c>
      <c r="U36" s="366">
        <v>377.98768939199999</v>
      </c>
      <c r="V36" s="367">
        <v>364.61907366899999</v>
      </c>
      <c r="X36" s="364" t="s">
        <v>581</v>
      </c>
      <c r="Y36" s="365">
        <v>790.90137362600001</v>
      </c>
      <c r="Z36" s="365" t="s">
        <v>85</v>
      </c>
      <c r="AA36" s="365" t="s">
        <v>85</v>
      </c>
      <c r="AB36" s="365">
        <v>343.43389332200002</v>
      </c>
      <c r="AC36" s="365">
        <v>366.92013003900001</v>
      </c>
      <c r="AD36" s="365" t="s">
        <v>85</v>
      </c>
      <c r="AE36" s="366">
        <v>360.11460881900001</v>
      </c>
      <c r="AF36" s="366">
        <v>366.92013003900001</v>
      </c>
      <c r="AG36" s="367">
        <v>361.855299823</v>
      </c>
      <c r="AH36" s="12"/>
      <c r="AI36" s="364" t="s">
        <v>581</v>
      </c>
      <c r="AJ36" s="365">
        <v>790.90137362600001</v>
      </c>
      <c r="AK36" s="365" t="s">
        <v>85</v>
      </c>
      <c r="AL36" s="365" t="s">
        <v>85</v>
      </c>
      <c r="AM36" s="365">
        <v>343.43389332200002</v>
      </c>
      <c r="AN36" s="365">
        <v>288.19998876400001</v>
      </c>
      <c r="AO36" s="365" t="s">
        <v>85</v>
      </c>
      <c r="AP36" s="366">
        <v>360.11460881900001</v>
      </c>
      <c r="AQ36" s="366">
        <v>288.19998876400001</v>
      </c>
      <c r="AR36" s="367">
        <v>341.72055374000001</v>
      </c>
    </row>
    <row r="37" spans="2:44" ht="16.5" customHeight="1" x14ac:dyDescent="0.3">
      <c r="B37" s="368" t="s">
        <v>582</v>
      </c>
      <c r="C37" s="369" t="s">
        <v>85</v>
      </c>
      <c r="D37" s="369" t="s">
        <v>85</v>
      </c>
      <c r="E37" s="369" t="s">
        <v>85</v>
      </c>
      <c r="F37" s="369" t="s">
        <v>85</v>
      </c>
      <c r="G37" s="369">
        <v>533.69003999500001</v>
      </c>
      <c r="H37" s="369" t="s">
        <v>85</v>
      </c>
      <c r="I37" s="370" t="s">
        <v>85</v>
      </c>
      <c r="J37" s="370">
        <v>533.69003999500001</v>
      </c>
      <c r="K37" s="355">
        <v>533.69003999500001</v>
      </c>
      <c r="L37" s="12"/>
      <c r="M37" s="368" t="s">
        <v>582</v>
      </c>
      <c r="N37" s="369" t="s">
        <v>85</v>
      </c>
      <c r="O37" s="369" t="s">
        <v>85</v>
      </c>
      <c r="P37" s="369" t="s">
        <v>85</v>
      </c>
      <c r="Q37" s="369" t="s">
        <v>85</v>
      </c>
      <c r="R37" s="369">
        <v>511.96967237299998</v>
      </c>
      <c r="S37" s="369" t="s">
        <v>85</v>
      </c>
      <c r="T37" s="370" t="s">
        <v>85</v>
      </c>
      <c r="U37" s="370">
        <v>511.96967237299998</v>
      </c>
      <c r="V37" s="355">
        <v>511.96967237299998</v>
      </c>
      <c r="X37" s="368" t="s">
        <v>582</v>
      </c>
      <c r="Y37" s="369" t="s">
        <v>85</v>
      </c>
      <c r="Z37" s="369" t="s">
        <v>85</v>
      </c>
      <c r="AA37" s="369" t="s">
        <v>85</v>
      </c>
      <c r="AB37" s="369" t="s">
        <v>85</v>
      </c>
      <c r="AC37" s="369">
        <v>520.02728112399996</v>
      </c>
      <c r="AD37" s="369" t="s">
        <v>85</v>
      </c>
      <c r="AE37" s="370" t="s">
        <v>85</v>
      </c>
      <c r="AF37" s="370">
        <v>520.02728112399996</v>
      </c>
      <c r="AG37" s="355">
        <v>520.02728112399996</v>
      </c>
      <c r="AH37" s="12"/>
      <c r="AI37" s="368" t="s">
        <v>582</v>
      </c>
      <c r="AJ37" s="369" t="s">
        <v>85</v>
      </c>
      <c r="AK37" s="369" t="s">
        <v>85</v>
      </c>
      <c r="AL37" s="369" t="s">
        <v>85</v>
      </c>
      <c r="AM37" s="369" t="s">
        <v>85</v>
      </c>
      <c r="AN37" s="369">
        <v>513.48725227199998</v>
      </c>
      <c r="AO37" s="369" t="s">
        <v>85</v>
      </c>
      <c r="AP37" s="370" t="s">
        <v>85</v>
      </c>
      <c r="AQ37" s="370">
        <v>513.48725227199998</v>
      </c>
      <c r="AR37" s="355">
        <v>513.48725227199998</v>
      </c>
    </row>
    <row r="38" spans="2:44" ht="16.5" customHeight="1" x14ac:dyDescent="0.3">
      <c r="B38" s="364" t="s">
        <v>583</v>
      </c>
      <c r="C38" s="365">
        <v>227.53139154900001</v>
      </c>
      <c r="D38" s="365" t="s">
        <v>85</v>
      </c>
      <c r="E38" s="365">
        <v>280.23993534599998</v>
      </c>
      <c r="F38" s="365">
        <v>158.66885592599999</v>
      </c>
      <c r="G38" s="365">
        <v>391.67898139900001</v>
      </c>
      <c r="H38" s="365" t="s">
        <v>85</v>
      </c>
      <c r="I38" s="366">
        <v>191.455279776</v>
      </c>
      <c r="J38" s="366">
        <v>391.67898139900001</v>
      </c>
      <c r="K38" s="367">
        <v>294.09617671400002</v>
      </c>
      <c r="L38" s="12"/>
      <c r="M38" s="364" t="s">
        <v>583</v>
      </c>
      <c r="N38" s="365">
        <v>218.12798873200001</v>
      </c>
      <c r="O38" s="365" t="s">
        <v>85</v>
      </c>
      <c r="P38" s="365">
        <v>276.99488788000002</v>
      </c>
      <c r="Q38" s="365">
        <v>154.08150522</v>
      </c>
      <c r="R38" s="365">
        <v>390.23937387000001</v>
      </c>
      <c r="S38" s="365" t="s">
        <v>85</v>
      </c>
      <c r="T38" s="366">
        <v>186.93108106099999</v>
      </c>
      <c r="U38" s="366">
        <v>390.23937387000001</v>
      </c>
      <c r="V38" s="367">
        <v>291.15323538000001</v>
      </c>
      <c r="X38" s="364" t="s">
        <v>583</v>
      </c>
      <c r="Y38" s="365">
        <v>200.09012676099999</v>
      </c>
      <c r="Z38" s="365" t="s">
        <v>85</v>
      </c>
      <c r="AA38" s="365">
        <v>321.05389945399997</v>
      </c>
      <c r="AB38" s="365">
        <v>186.48040341999999</v>
      </c>
      <c r="AC38" s="365">
        <v>489.831032021</v>
      </c>
      <c r="AD38" s="365" t="s">
        <v>85</v>
      </c>
      <c r="AE38" s="366">
        <v>219.41758591799999</v>
      </c>
      <c r="AF38" s="366">
        <v>489.831032021</v>
      </c>
      <c r="AG38" s="367">
        <v>358.03992896300002</v>
      </c>
      <c r="AH38" s="12"/>
      <c r="AI38" s="364" t="s">
        <v>583</v>
      </c>
      <c r="AJ38" s="365">
        <v>200.09012676099999</v>
      </c>
      <c r="AK38" s="365" t="s">
        <v>85</v>
      </c>
      <c r="AL38" s="365">
        <v>321.05389945399997</v>
      </c>
      <c r="AM38" s="365">
        <v>186.243624805</v>
      </c>
      <c r="AN38" s="365">
        <v>489.831032021</v>
      </c>
      <c r="AO38" s="365" t="s">
        <v>85</v>
      </c>
      <c r="AP38" s="366">
        <v>219.250165684</v>
      </c>
      <c r="AQ38" s="366">
        <v>489.831032021</v>
      </c>
      <c r="AR38" s="367">
        <v>357.95833354799998</v>
      </c>
    </row>
    <row r="39" spans="2:44" ht="16.5" customHeight="1" x14ac:dyDescent="0.3">
      <c r="B39" s="368" t="s">
        <v>584</v>
      </c>
      <c r="C39" s="369" t="s">
        <v>85</v>
      </c>
      <c r="D39" s="369" t="s">
        <v>85</v>
      </c>
      <c r="E39" s="369" t="s">
        <v>85</v>
      </c>
      <c r="F39" s="369" t="s">
        <v>85</v>
      </c>
      <c r="G39" s="369">
        <v>684.15600833999997</v>
      </c>
      <c r="H39" s="369" t="s">
        <v>85</v>
      </c>
      <c r="I39" s="370" t="s">
        <v>85</v>
      </c>
      <c r="J39" s="370">
        <v>684.15600833999997</v>
      </c>
      <c r="K39" s="355">
        <v>684.15600833999997</v>
      </c>
      <c r="L39" s="12"/>
      <c r="M39" s="368" t="s">
        <v>584</v>
      </c>
      <c r="N39" s="369" t="s">
        <v>85</v>
      </c>
      <c r="O39" s="369" t="s">
        <v>85</v>
      </c>
      <c r="P39" s="369" t="s">
        <v>85</v>
      </c>
      <c r="Q39" s="369" t="s">
        <v>85</v>
      </c>
      <c r="R39" s="369">
        <v>626.762835559</v>
      </c>
      <c r="S39" s="369" t="s">
        <v>85</v>
      </c>
      <c r="T39" s="370" t="s">
        <v>85</v>
      </c>
      <c r="U39" s="370">
        <v>626.762835559</v>
      </c>
      <c r="V39" s="355">
        <v>626.762835559</v>
      </c>
      <c r="X39" s="368" t="s">
        <v>584</v>
      </c>
      <c r="Y39" s="369" t="s">
        <v>85</v>
      </c>
      <c r="Z39" s="369" t="s">
        <v>85</v>
      </c>
      <c r="AA39" s="369" t="s">
        <v>85</v>
      </c>
      <c r="AB39" s="369" t="s">
        <v>85</v>
      </c>
      <c r="AC39" s="369">
        <v>659.01898002400003</v>
      </c>
      <c r="AD39" s="369" t="s">
        <v>85</v>
      </c>
      <c r="AE39" s="370" t="s">
        <v>85</v>
      </c>
      <c r="AF39" s="370">
        <v>659.01898002400003</v>
      </c>
      <c r="AG39" s="355">
        <v>659.01898002400003</v>
      </c>
      <c r="AH39" s="12"/>
      <c r="AI39" s="368" t="s">
        <v>584</v>
      </c>
      <c r="AJ39" s="369" t="s">
        <v>85</v>
      </c>
      <c r="AK39" s="369" t="s">
        <v>85</v>
      </c>
      <c r="AL39" s="369" t="s">
        <v>85</v>
      </c>
      <c r="AM39" s="369" t="s">
        <v>85</v>
      </c>
      <c r="AN39" s="369">
        <v>607.40222783800004</v>
      </c>
      <c r="AO39" s="369" t="s">
        <v>85</v>
      </c>
      <c r="AP39" s="370" t="s">
        <v>85</v>
      </c>
      <c r="AQ39" s="370">
        <v>607.40222783800004</v>
      </c>
      <c r="AR39" s="355">
        <v>607.40222783800004</v>
      </c>
    </row>
    <row r="40" spans="2:44" ht="16.5" customHeight="1" x14ac:dyDescent="0.3">
      <c r="B40" s="364" t="s">
        <v>585</v>
      </c>
      <c r="C40" s="365" t="s">
        <v>85</v>
      </c>
      <c r="D40" s="365" t="s">
        <v>85</v>
      </c>
      <c r="E40" s="365">
        <v>203.26645231000001</v>
      </c>
      <c r="F40" s="365">
        <v>109.30035831799999</v>
      </c>
      <c r="G40" s="365" t="s">
        <v>85</v>
      </c>
      <c r="H40" s="365" t="s">
        <v>85</v>
      </c>
      <c r="I40" s="366">
        <v>131.45518960000001</v>
      </c>
      <c r="J40" s="366" t="s">
        <v>85</v>
      </c>
      <c r="K40" s="367">
        <v>131.45518960000001</v>
      </c>
      <c r="L40" s="12"/>
      <c r="M40" s="364" t="s">
        <v>585</v>
      </c>
      <c r="N40" s="365" t="s">
        <v>85</v>
      </c>
      <c r="O40" s="365" t="s">
        <v>85</v>
      </c>
      <c r="P40" s="365">
        <v>202.75975654999999</v>
      </c>
      <c r="Q40" s="365">
        <v>109.30035831799999</v>
      </c>
      <c r="R40" s="365" t="s">
        <v>85</v>
      </c>
      <c r="S40" s="365" t="s">
        <v>85</v>
      </c>
      <c r="T40" s="366">
        <v>131.33572354</v>
      </c>
      <c r="U40" s="366" t="s">
        <v>85</v>
      </c>
      <c r="V40" s="367">
        <v>131.33572354</v>
      </c>
      <c r="X40" s="364" t="s">
        <v>585</v>
      </c>
      <c r="Y40" s="365" t="s">
        <v>85</v>
      </c>
      <c r="Z40" s="365" t="s">
        <v>85</v>
      </c>
      <c r="AA40" s="365">
        <v>277.17675367800001</v>
      </c>
      <c r="AB40" s="365">
        <v>147.708884431</v>
      </c>
      <c r="AC40" s="365" t="s">
        <v>85</v>
      </c>
      <c r="AD40" s="365" t="s">
        <v>85</v>
      </c>
      <c r="AE40" s="366">
        <v>178.23413750700001</v>
      </c>
      <c r="AF40" s="366" t="s">
        <v>85</v>
      </c>
      <c r="AG40" s="367">
        <v>178.23413750700001</v>
      </c>
      <c r="AH40" s="12"/>
      <c r="AI40" s="364" t="s">
        <v>585</v>
      </c>
      <c r="AJ40" s="365" t="s">
        <v>85</v>
      </c>
      <c r="AK40" s="365" t="s">
        <v>85</v>
      </c>
      <c r="AL40" s="365">
        <v>261.04355801499997</v>
      </c>
      <c r="AM40" s="365">
        <v>122.822243083</v>
      </c>
      <c r="AN40" s="365" t="s">
        <v>85</v>
      </c>
      <c r="AO40" s="365" t="s">
        <v>85</v>
      </c>
      <c r="AP40" s="366">
        <v>155.41133753</v>
      </c>
      <c r="AQ40" s="366" t="s">
        <v>85</v>
      </c>
      <c r="AR40" s="367">
        <v>155.41133753</v>
      </c>
    </row>
    <row r="41" spans="2:44" ht="16.5" customHeight="1" x14ac:dyDescent="0.3">
      <c r="B41" s="706" t="s">
        <v>752</v>
      </c>
      <c r="C41" s="707"/>
      <c r="D41" s="707"/>
      <c r="E41" s="707"/>
      <c r="F41" s="707"/>
      <c r="G41" s="707"/>
      <c r="H41" s="707"/>
      <c r="I41" s="570"/>
      <c r="J41" s="570"/>
      <c r="K41" s="708"/>
      <c r="L41" s="12"/>
      <c r="M41" s="706" t="s">
        <v>752</v>
      </c>
      <c r="N41" s="707"/>
      <c r="O41" s="707"/>
      <c r="P41" s="707"/>
      <c r="Q41" s="707"/>
      <c r="R41" s="707"/>
      <c r="S41" s="707"/>
      <c r="T41" s="570"/>
      <c r="U41" s="570"/>
      <c r="V41" s="708"/>
      <c r="X41" s="706" t="s">
        <v>752</v>
      </c>
      <c r="Y41" s="707"/>
      <c r="Z41" s="707"/>
      <c r="AA41" s="707"/>
      <c r="AB41" s="707"/>
      <c r="AC41" s="707"/>
      <c r="AD41" s="707"/>
      <c r="AE41" s="570"/>
      <c r="AF41" s="570"/>
      <c r="AG41" s="708"/>
      <c r="AH41" s="12"/>
      <c r="AI41" s="706" t="s">
        <v>752</v>
      </c>
      <c r="AJ41" s="707"/>
      <c r="AK41" s="707"/>
      <c r="AL41" s="707"/>
      <c r="AM41" s="707"/>
      <c r="AN41" s="707"/>
      <c r="AO41" s="707"/>
      <c r="AP41" s="570"/>
      <c r="AQ41" s="570"/>
      <c r="AR41" s="708"/>
    </row>
    <row r="42" spans="2:44" ht="16.5" customHeight="1" x14ac:dyDescent="0.3">
      <c r="B42" s="712" t="s">
        <v>530</v>
      </c>
      <c r="C42" s="713" t="s">
        <v>85</v>
      </c>
      <c r="D42" s="713" t="s">
        <v>85</v>
      </c>
      <c r="E42" s="713" t="s">
        <v>85</v>
      </c>
      <c r="F42" s="713">
        <v>814.62125306400003</v>
      </c>
      <c r="G42" s="713">
        <v>869.15799694500004</v>
      </c>
      <c r="H42" s="713">
        <v>741.47577288299999</v>
      </c>
      <c r="I42" s="714">
        <v>814.62125306400003</v>
      </c>
      <c r="J42" s="714">
        <v>762.18912630099999</v>
      </c>
      <c r="K42" s="715">
        <v>762.55535513200005</v>
      </c>
      <c r="L42" s="12"/>
      <c r="M42" s="712" t="s">
        <v>530</v>
      </c>
      <c r="N42" s="713" t="s">
        <v>85</v>
      </c>
      <c r="O42" s="713" t="s">
        <v>85</v>
      </c>
      <c r="P42" s="713" t="s">
        <v>85</v>
      </c>
      <c r="Q42" s="713">
        <v>769.65386449699997</v>
      </c>
      <c r="R42" s="713">
        <v>802.26100104299996</v>
      </c>
      <c r="S42" s="713">
        <v>677.33992767100005</v>
      </c>
      <c r="T42" s="714">
        <v>769.65386449699997</v>
      </c>
      <c r="U42" s="714">
        <v>697.60535115599998</v>
      </c>
      <c r="V42" s="715">
        <v>698.10859686499998</v>
      </c>
      <c r="X42" s="712" t="s">
        <v>530</v>
      </c>
      <c r="Y42" s="713" t="s">
        <v>85</v>
      </c>
      <c r="Z42" s="713" t="s">
        <v>85</v>
      </c>
      <c r="AA42" s="713" t="s">
        <v>85</v>
      </c>
      <c r="AB42" s="713">
        <v>833.957648973</v>
      </c>
      <c r="AC42" s="713">
        <v>866.62813259799998</v>
      </c>
      <c r="AD42" s="713">
        <v>734.451820699</v>
      </c>
      <c r="AE42" s="714">
        <v>833.957648973</v>
      </c>
      <c r="AF42" s="714">
        <v>755.89423119900005</v>
      </c>
      <c r="AG42" s="715">
        <v>756.43948991699995</v>
      </c>
      <c r="AH42" s="12"/>
      <c r="AI42" s="712" t="s">
        <v>530</v>
      </c>
      <c r="AJ42" s="713" t="s">
        <v>85</v>
      </c>
      <c r="AK42" s="713" t="s">
        <v>85</v>
      </c>
      <c r="AL42" s="713" t="s">
        <v>85</v>
      </c>
      <c r="AM42" s="713">
        <v>769.20282743200005</v>
      </c>
      <c r="AN42" s="713">
        <v>781.591395326</v>
      </c>
      <c r="AO42" s="713">
        <v>667.86557797900002</v>
      </c>
      <c r="AP42" s="714">
        <v>769.20282743200005</v>
      </c>
      <c r="AQ42" s="714">
        <v>686.31484188299999</v>
      </c>
      <c r="AR42" s="715">
        <v>686.89379932500003</v>
      </c>
    </row>
    <row r="43" spans="2:44" ht="16.5" customHeight="1" x14ac:dyDescent="0.3">
      <c r="B43" s="372" t="s">
        <v>310</v>
      </c>
      <c r="C43" s="369" t="s">
        <v>85</v>
      </c>
      <c r="D43" s="369">
        <v>1536.64122434</v>
      </c>
      <c r="E43" s="369">
        <v>693.33412684200005</v>
      </c>
      <c r="F43" s="369">
        <v>539.37656111000001</v>
      </c>
      <c r="G43" s="369">
        <v>555.07138429099996</v>
      </c>
      <c r="H43" s="369">
        <v>521.33104278400003</v>
      </c>
      <c r="I43" s="370">
        <v>556.49460561800004</v>
      </c>
      <c r="J43" s="370">
        <v>551.16235443799997</v>
      </c>
      <c r="K43" s="355">
        <v>553.19759698300004</v>
      </c>
      <c r="L43" s="12"/>
      <c r="M43" s="372" t="s">
        <v>310</v>
      </c>
      <c r="N43" s="369" t="s">
        <v>85</v>
      </c>
      <c r="O43" s="369">
        <v>1499.1826101639999</v>
      </c>
      <c r="P43" s="369">
        <v>659.83884105799996</v>
      </c>
      <c r="Q43" s="369">
        <v>516.913460493</v>
      </c>
      <c r="R43" s="369">
        <v>520.41750821599999</v>
      </c>
      <c r="S43" s="369">
        <v>473.85201141499999</v>
      </c>
      <c r="T43" s="370">
        <v>532.99305636500003</v>
      </c>
      <c r="U43" s="370">
        <v>515.02260380899997</v>
      </c>
      <c r="V43" s="355">
        <v>521.88166358800004</v>
      </c>
      <c r="X43" s="372" t="s">
        <v>310</v>
      </c>
      <c r="Y43" s="369" t="s">
        <v>85</v>
      </c>
      <c r="Z43" s="369">
        <v>1578.2988241390001</v>
      </c>
      <c r="AA43" s="369">
        <v>688.25521366800001</v>
      </c>
      <c r="AB43" s="369">
        <v>530.044800302</v>
      </c>
      <c r="AC43" s="369">
        <v>555.78595992099997</v>
      </c>
      <c r="AD43" s="369">
        <v>509.80725649599998</v>
      </c>
      <c r="AE43" s="370">
        <v>547.71382876500002</v>
      </c>
      <c r="AF43" s="370">
        <v>550.459039201</v>
      </c>
      <c r="AG43" s="355">
        <v>549.41123239499996</v>
      </c>
      <c r="AH43" s="12"/>
      <c r="AI43" s="372" t="s">
        <v>310</v>
      </c>
      <c r="AJ43" s="369" t="s">
        <v>85</v>
      </c>
      <c r="AK43" s="369">
        <v>1494.611428619</v>
      </c>
      <c r="AL43" s="369">
        <v>647.92831979300001</v>
      </c>
      <c r="AM43" s="369">
        <v>489.86289872200001</v>
      </c>
      <c r="AN43" s="369">
        <v>510.37984757700002</v>
      </c>
      <c r="AO43" s="369">
        <v>450.33758425899998</v>
      </c>
      <c r="AP43" s="370">
        <v>507.37394459299998</v>
      </c>
      <c r="AQ43" s="370">
        <v>503.42357537499998</v>
      </c>
      <c r="AR43" s="355">
        <v>504.93137372000001</v>
      </c>
    </row>
    <row r="44" spans="2:44" ht="16.5" customHeight="1" x14ac:dyDescent="0.3">
      <c r="B44" s="716" t="s">
        <v>80</v>
      </c>
      <c r="C44" s="713">
        <v>525.42205866100005</v>
      </c>
      <c r="D44" s="713">
        <v>439.506663076</v>
      </c>
      <c r="E44" s="713">
        <v>410.31036523199998</v>
      </c>
      <c r="F44" s="713">
        <v>393.36816761</v>
      </c>
      <c r="G44" s="713">
        <v>520.54714407100005</v>
      </c>
      <c r="H44" s="713" t="s">
        <v>85</v>
      </c>
      <c r="I44" s="714">
        <v>434.68217567200003</v>
      </c>
      <c r="J44" s="714">
        <v>520.54714407100005</v>
      </c>
      <c r="K44" s="715">
        <v>435.608727875</v>
      </c>
      <c r="L44" s="12"/>
      <c r="M44" s="716" t="s">
        <v>80</v>
      </c>
      <c r="N44" s="713">
        <v>498.97740475099999</v>
      </c>
      <c r="O44" s="713">
        <v>419.58564301500002</v>
      </c>
      <c r="P44" s="713">
        <v>392.22011464299999</v>
      </c>
      <c r="Q44" s="713">
        <v>376.72700242000002</v>
      </c>
      <c r="R44" s="713">
        <v>509.48061484700003</v>
      </c>
      <c r="S44" s="713" t="s">
        <v>85</v>
      </c>
      <c r="T44" s="714">
        <v>414.97182196</v>
      </c>
      <c r="U44" s="714">
        <v>509.48061484700003</v>
      </c>
      <c r="V44" s="715">
        <v>415.991647994</v>
      </c>
      <c r="X44" s="716" t="s">
        <v>80</v>
      </c>
      <c r="Y44" s="713">
        <v>528.56961575900004</v>
      </c>
      <c r="Z44" s="713">
        <v>437.18355797999999</v>
      </c>
      <c r="AA44" s="713">
        <v>408.70766240099999</v>
      </c>
      <c r="AB44" s="713">
        <v>394.45831048299999</v>
      </c>
      <c r="AC44" s="713">
        <v>501.32663820900001</v>
      </c>
      <c r="AD44" s="713" t="s">
        <v>85</v>
      </c>
      <c r="AE44" s="714">
        <v>433.67094014200001</v>
      </c>
      <c r="AF44" s="714">
        <v>501.32663820900001</v>
      </c>
      <c r="AG44" s="715">
        <v>434.40099964299998</v>
      </c>
      <c r="AH44" s="12"/>
      <c r="AI44" s="716" t="s">
        <v>80</v>
      </c>
      <c r="AJ44" s="713">
        <v>495.80276135299999</v>
      </c>
      <c r="AK44" s="713">
        <v>410.17579395299998</v>
      </c>
      <c r="AL44" s="713">
        <v>391.67935397999997</v>
      </c>
      <c r="AM44" s="713">
        <v>373.62761709099999</v>
      </c>
      <c r="AN44" s="713">
        <v>481.63562950800002</v>
      </c>
      <c r="AO44" s="713" t="s">
        <v>85</v>
      </c>
      <c r="AP44" s="714">
        <v>410.034781608</v>
      </c>
      <c r="AQ44" s="714">
        <v>481.63562950800002</v>
      </c>
      <c r="AR44" s="715">
        <v>410.80741245600001</v>
      </c>
    </row>
    <row r="45" spans="2:44" ht="16.5" customHeight="1" x14ac:dyDescent="0.3">
      <c r="B45" s="709" t="s">
        <v>79</v>
      </c>
      <c r="C45" s="710">
        <v>505.54750368499998</v>
      </c>
      <c r="D45" s="710">
        <v>414.83471523600002</v>
      </c>
      <c r="E45" s="710">
        <v>295.09784688399998</v>
      </c>
      <c r="F45" s="710">
        <v>281.10344821699999</v>
      </c>
      <c r="G45" s="710" t="s">
        <v>85</v>
      </c>
      <c r="H45" s="710" t="s">
        <v>85</v>
      </c>
      <c r="I45" s="562">
        <v>415.78782937800003</v>
      </c>
      <c r="J45" s="562" t="s">
        <v>85</v>
      </c>
      <c r="K45" s="711">
        <v>415.78782937800003</v>
      </c>
      <c r="L45" s="12"/>
      <c r="M45" s="709" t="s">
        <v>79</v>
      </c>
      <c r="N45" s="710">
        <v>479.47677474400001</v>
      </c>
      <c r="O45" s="710">
        <v>400.070498187</v>
      </c>
      <c r="P45" s="710">
        <v>284.31247500000001</v>
      </c>
      <c r="Q45" s="710">
        <v>281.10344821699999</v>
      </c>
      <c r="R45" s="710" t="s">
        <v>85</v>
      </c>
      <c r="S45" s="710" t="s">
        <v>85</v>
      </c>
      <c r="T45" s="562">
        <v>398.71057044299999</v>
      </c>
      <c r="U45" s="562" t="s">
        <v>85</v>
      </c>
      <c r="V45" s="711">
        <v>398.71057044299999</v>
      </c>
      <c r="X45" s="709" t="s">
        <v>79</v>
      </c>
      <c r="Y45" s="710">
        <v>502.336743877</v>
      </c>
      <c r="Z45" s="710">
        <v>401.58700254299998</v>
      </c>
      <c r="AA45" s="710">
        <v>295.29172477600002</v>
      </c>
      <c r="AB45" s="710">
        <v>310.302203566</v>
      </c>
      <c r="AC45" s="710" t="s">
        <v>85</v>
      </c>
      <c r="AD45" s="710" t="s">
        <v>85</v>
      </c>
      <c r="AE45" s="562">
        <v>409.27914568900002</v>
      </c>
      <c r="AF45" s="562" t="s">
        <v>85</v>
      </c>
      <c r="AG45" s="711">
        <v>409.27914568900002</v>
      </c>
      <c r="AH45" s="12"/>
      <c r="AI45" s="709" t="s">
        <v>79</v>
      </c>
      <c r="AJ45" s="710">
        <v>471.88646961299997</v>
      </c>
      <c r="AK45" s="710">
        <v>386.28594054600001</v>
      </c>
      <c r="AL45" s="710">
        <v>287.36312694200001</v>
      </c>
      <c r="AM45" s="710">
        <v>310.29364436499998</v>
      </c>
      <c r="AN45" s="710" t="s">
        <v>85</v>
      </c>
      <c r="AO45" s="710" t="s">
        <v>85</v>
      </c>
      <c r="AP45" s="562">
        <v>391.16999208099998</v>
      </c>
      <c r="AQ45" s="562" t="s">
        <v>85</v>
      </c>
      <c r="AR45" s="711">
        <v>391.16999208099998</v>
      </c>
    </row>
    <row r="46" spans="2:44" s="244" customFormat="1" ht="13" x14ac:dyDescent="0.3">
      <c r="B46" s="22" t="s">
        <v>288</v>
      </c>
      <c r="C46" s="245"/>
      <c r="D46" s="245"/>
      <c r="E46" s="245"/>
      <c r="F46" s="245"/>
      <c r="G46" s="245"/>
      <c r="H46" s="245"/>
      <c r="I46" s="245"/>
      <c r="J46" s="245"/>
      <c r="K46" s="246"/>
      <c r="M46" s="22" t="s">
        <v>288</v>
      </c>
      <c r="N46" s="245"/>
      <c r="O46" s="245"/>
      <c r="P46" s="245"/>
      <c r="Q46" s="245"/>
      <c r="R46" s="245"/>
      <c r="S46" s="245"/>
      <c r="T46" s="245"/>
      <c r="U46" s="245"/>
      <c r="V46" s="246"/>
      <c r="X46" s="22" t="s">
        <v>288</v>
      </c>
      <c r="Y46" s="245"/>
      <c r="Z46" s="245"/>
      <c r="AA46" s="245"/>
      <c r="AB46" s="245"/>
      <c r="AC46" s="245"/>
      <c r="AD46" s="245"/>
      <c r="AE46" s="245"/>
      <c r="AF46" s="245"/>
      <c r="AG46" s="246"/>
      <c r="AI46" s="22" t="s">
        <v>288</v>
      </c>
      <c r="AJ46" s="245"/>
      <c r="AK46" s="245"/>
      <c r="AL46" s="245"/>
      <c r="AM46" s="245"/>
      <c r="AN46" s="245"/>
      <c r="AO46" s="245"/>
      <c r="AP46" s="245"/>
      <c r="AQ46" s="245"/>
      <c r="AR46" s="246"/>
    </row>
    <row r="47" spans="2:44" s="244" customFormat="1" ht="13" x14ac:dyDescent="0.3">
      <c r="B47" s="22" t="s">
        <v>531</v>
      </c>
      <c r="C47" s="245"/>
      <c r="D47" s="245"/>
      <c r="E47" s="245"/>
      <c r="F47" s="245"/>
      <c r="G47" s="245"/>
      <c r="H47" s="245"/>
      <c r="I47" s="245"/>
      <c r="J47" s="245"/>
      <c r="K47" s="246"/>
      <c r="M47" s="22" t="s">
        <v>531</v>
      </c>
      <c r="N47" s="245"/>
      <c r="O47" s="245"/>
      <c r="P47" s="245"/>
      <c r="Q47" s="245"/>
      <c r="R47" s="245"/>
      <c r="S47" s="245"/>
      <c r="T47" s="245"/>
      <c r="U47" s="245"/>
      <c r="V47" s="246"/>
      <c r="X47" s="22" t="s">
        <v>531</v>
      </c>
      <c r="Y47" s="245"/>
      <c r="Z47" s="245"/>
      <c r="AA47" s="245"/>
      <c r="AB47" s="245"/>
      <c r="AC47" s="245"/>
      <c r="AD47" s="245"/>
      <c r="AE47" s="245"/>
      <c r="AF47" s="245"/>
      <c r="AG47" s="246"/>
      <c r="AI47" s="22" t="s">
        <v>531</v>
      </c>
      <c r="AJ47" s="245"/>
      <c r="AK47" s="245"/>
      <c r="AL47" s="245"/>
      <c r="AM47" s="245"/>
      <c r="AN47" s="245"/>
      <c r="AO47" s="245"/>
      <c r="AP47" s="245"/>
      <c r="AQ47" s="245"/>
      <c r="AR47" s="246"/>
    </row>
    <row r="48" spans="2:44" s="244" customFormat="1" x14ac:dyDescent="0.25">
      <c r="B48" s="47" t="s">
        <v>515</v>
      </c>
      <c r="C48" s="247"/>
      <c r="D48" s="247"/>
      <c r="E48" s="247"/>
      <c r="F48" s="247"/>
      <c r="G48" s="247"/>
      <c r="H48" s="247"/>
      <c r="I48" s="247"/>
      <c r="J48" s="247"/>
      <c r="K48" s="248"/>
      <c r="M48" s="47" t="s">
        <v>515</v>
      </c>
      <c r="N48" s="247"/>
      <c r="O48" s="247"/>
      <c r="P48" s="247"/>
      <c r="Q48" s="247"/>
      <c r="R48" s="247"/>
      <c r="S48" s="247"/>
      <c r="T48" s="247"/>
      <c r="U48" s="247"/>
      <c r="V48" s="248"/>
      <c r="X48" s="47" t="s">
        <v>515</v>
      </c>
      <c r="Y48" s="247"/>
      <c r="Z48" s="247"/>
      <c r="AA48" s="247"/>
      <c r="AB48" s="247"/>
      <c r="AC48" s="247"/>
      <c r="AD48" s="247"/>
      <c r="AE48" s="247"/>
      <c r="AF48" s="247"/>
      <c r="AG48" s="248"/>
      <c r="AI48" s="47" t="s">
        <v>515</v>
      </c>
      <c r="AJ48" s="247"/>
      <c r="AK48" s="247"/>
      <c r="AL48" s="247"/>
      <c r="AM48" s="247"/>
      <c r="AN48" s="247"/>
      <c r="AO48" s="247"/>
      <c r="AP48" s="247"/>
      <c r="AQ48" s="247"/>
      <c r="AR48" s="248"/>
    </row>
    <row r="49" spans="1:44" s="244" customFormat="1" ht="13" x14ac:dyDescent="0.3">
      <c r="A49" s="249"/>
      <c r="B49" s="373" t="s">
        <v>753</v>
      </c>
      <c r="C49" s="250"/>
      <c r="D49" s="250"/>
      <c r="E49" s="250"/>
      <c r="F49" s="250"/>
      <c r="G49" s="250"/>
      <c r="H49" s="250"/>
      <c r="I49" s="250"/>
      <c r="J49" s="250"/>
      <c r="K49" s="251"/>
      <c r="L49" s="249"/>
      <c r="M49" s="373" t="s">
        <v>753</v>
      </c>
      <c r="N49" s="250"/>
      <c r="O49" s="250"/>
      <c r="P49" s="250"/>
      <c r="Q49" s="250"/>
      <c r="R49" s="250"/>
      <c r="S49" s="250"/>
      <c r="T49" s="250"/>
      <c r="U49" s="250"/>
      <c r="V49" s="251"/>
      <c r="W49" s="249"/>
      <c r="X49" s="373" t="s">
        <v>753</v>
      </c>
      <c r="Y49" s="250"/>
      <c r="Z49" s="250"/>
      <c r="AA49" s="250"/>
      <c r="AB49" s="250"/>
      <c r="AC49" s="250"/>
      <c r="AD49" s="250"/>
      <c r="AE49" s="250"/>
      <c r="AF49" s="250"/>
      <c r="AG49" s="251"/>
      <c r="AH49" s="249"/>
      <c r="AI49" s="373" t="s">
        <v>753</v>
      </c>
      <c r="AJ49" s="250"/>
      <c r="AK49" s="250"/>
      <c r="AL49" s="250"/>
      <c r="AM49" s="250"/>
      <c r="AN49" s="250"/>
      <c r="AO49" s="250"/>
      <c r="AP49" s="250"/>
      <c r="AQ49" s="250"/>
      <c r="AR49" s="251"/>
    </row>
  </sheetData>
  <phoneticPr fontId="3" type="noConversion"/>
  <pageMargins left="0.78740157480314965" right="0.78740157480314965" top="0.78740157480314965" bottom="0.78740157480314965" header="0.39370078740157483" footer="0.39370078740157483"/>
  <pageSetup paperSize="9" scale="67" firstPageNumber="40" fitToWidth="0" fitToHeight="0" orientation="landscape" useFirstPageNumber="1" r:id="rId1"/>
  <headerFooter differentOddEven="1" differentFirst="1">
    <oddHeader>&amp;R&amp;12Les finances des groupements à fiscalité propre en 2019</oddHeader>
    <oddFooter>&amp;L&amp;12Direction Générale des Collectivités Locales / DESL&amp;C&amp;P&amp;R&amp;12Mise en ligne : mai 2021</oddFooter>
    <evenHeader>&amp;R&amp;12Les finances des groupements à fiscalité propre en 2019</evenHeader>
    <evenFooter>&amp;L&amp;12Direction Générale des Collectivités Locales / DESL&amp;C&amp;P&amp;R&amp;12Mise en ligne : mai 2021</evenFooter>
    <firstHeader>&amp;R&amp;12Les finances des groupements à fiscalité propre en 2019</firstHeader>
    <firstFooter>&amp;L&amp;12Direction Générale des Collectivités Locales / DESL&amp;C&amp;P&amp;R&amp;12Mise en ligne : mai 2021</firstFooter>
  </headerFooter>
  <colBreaks count="3" manualBreakCount="3">
    <brk id="11" max="1048575" man="1"/>
    <brk id="22" max="48" man="1"/>
    <brk id="33"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00B050"/>
    <pageSetUpPr fitToPage="1"/>
  </sheetPr>
  <dimension ref="A2:K54"/>
  <sheetViews>
    <sheetView zoomScale="70" zoomScaleNormal="70" zoomScalePageLayoutView="70" workbookViewId="0"/>
  </sheetViews>
  <sheetFormatPr baseColWidth="10" defaultColWidth="11.453125" defaultRowHeight="22.5" x14ac:dyDescent="0.45"/>
  <cols>
    <col min="1" max="1" width="6.1796875" style="155" customWidth="1"/>
    <col min="2" max="2" width="4.26953125" style="156" customWidth="1"/>
    <col min="3" max="3" width="15" style="310" customWidth="1"/>
    <col min="4" max="4" width="2" style="311" bestFit="1" customWidth="1"/>
    <col min="5" max="5" width="6.7265625" style="300" customWidth="1"/>
    <col min="6" max="6" width="156.81640625" style="300" customWidth="1"/>
    <col min="7" max="7" width="11.453125" style="403"/>
    <col min="8" max="8" width="6.1796875" style="155" customWidth="1"/>
    <col min="9" max="16384" width="11.453125" style="155"/>
  </cols>
  <sheetData>
    <row r="2" spans="1:11" ht="26" x14ac:dyDescent="0.55000000000000004">
      <c r="A2" s="322" t="s">
        <v>657</v>
      </c>
      <c r="B2" s="315"/>
      <c r="C2" s="315"/>
      <c r="D2" s="315"/>
      <c r="E2" s="316"/>
      <c r="F2" s="316"/>
    </row>
    <row r="3" spans="1:11" ht="23.5" x14ac:dyDescent="0.45">
      <c r="A3" s="321"/>
      <c r="B3" s="318"/>
      <c r="C3" s="408" t="s">
        <v>811</v>
      </c>
      <c r="D3" s="320"/>
      <c r="E3" s="320"/>
      <c r="F3" s="320"/>
    </row>
    <row r="4" spans="1:11" ht="23.5" x14ac:dyDescent="0.45">
      <c r="A4" s="317"/>
      <c r="B4" s="318"/>
      <c r="C4" s="319"/>
      <c r="D4" s="786"/>
      <c r="E4" s="786"/>
      <c r="F4" s="786"/>
    </row>
    <row r="5" spans="1:11" ht="23.5" x14ac:dyDescent="0.45">
      <c r="A5" s="317"/>
      <c r="B5" s="318"/>
      <c r="C5" s="319"/>
      <c r="D5" s="320"/>
      <c r="E5" s="320"/>
      <c r="F5" s="320"/>
    </row>
    <row r="6" spans="1:11" ht="23.5" x14ac:dyDescent="0.55000000000000004">
      <c r="A6" s="317"/>
      <c r="B6" s="787" t="s">
        <v>86</v>
      </c>
      <c r="C6" s="787"/>
      <c r="D6" s="787"/>
      <c r="E6" s="787"/>
      <c r="F6" s="787"/>
    </row>
    <row r="7" spans="1:11" ht="23.5" x14ac:dyDescent="0.55000000000000004">
      <c r="A7" s="317"/>
      <c r="B7" s="787" t="s">
        <v>516</v>
      </c>
      <c r="C7" s="787"/>
      <c r="D7" s="787"/>
      <c r="E7" s="787"/>
      <c r="F7" s="787"/>
    </row>
    <row r="8" spans="1:11" ht="25.5" customHeight="1" x14ac:dyDescent="0.5">
      <c r="B8" s="155"/>
      <c r="C8" s="303"/>
      <c r="D8" s="303"/>
      <c r="E8" s="297"/>
      <c r="F8" s="298"/>
    </row>
    <row r="9" spans="1:11" ht="46.5" customHeight="1" x14ac:dyDescent="0.25">
      <c r="B9" s="157" t="s">
        <v>87</v>
      </c>
      <c r="C9" s="304" t="s">
        <v>67</v>
      </c>
      <c r="D9" s="305" t="s">
        <v>88</v>
      </c>
      <c r="E9" s="788" t="s">
        <v>658</v>
      </c>
      <c r="F9" s="789"/>
      <c r="G9" s="404">
        <v>2</v>
      </c>
    </row>
    <row r="10" spans="1:11" ht="46.5" customHeight="1" x14ac:dyDescent="0.25">
      <c r="B10" s="158" t="s">
        <v>87</v>
      </c>
      <c r="C10" s="306" t="s">
        <v>68</v>
      </c>
      <c r="D10" s="307" t="s">
        <v>88</v>
      </c>
      <c r="E10" s="785" t="s">
        <v>659</v>
      </c>
      <c r="F10" s="785"/>
      <c r="G10" s="405">
        <v>3</v>
      </c>
    </row>
    <row r="11" spans="1:11" ht="46.5" customHeight="1" x14ac:dyDescent="0.25">
      <c r="B11" s="158" t="s">
        <v>87</v>
      </c>
      <c r="C11" s="306" t="s">
        <v>69</v>
      </c>
      <c r="D11" s="307" t="s">
        <v>88</v>
      </c>
      <c r="E11" s="785" t="s">
        <v>660</v>
      </c>
      <c r="F11" s="785"/>
      <c r="G11" s="405">
        <v>6</v>
      </c>
    </row>
    <row r="12" spans="1:11" ht="46.5" customHeight="1" x14ac:dyDescent="0.25">
      <c r="B12" s="158" t="s">
        <v>87</v>
      </c>
      <c r="C12" s="306" t="s">
        <v>22</v>
      </c>
      <c r="D12" s="307" t="s">
        <v>88</v>
      </c>
      <c r="E12" s="785" t="s">
        <v>661</v>
      </c>
      <c r="F12" s="785"/>
      <c r="G12" s="405">
        <v>8</v>
      </c>
    </row>
    <row r="13" spans="1:11" ht="46.5" customHeight="1" x14ac:dyDescent="0.25">
      <c r="B13" s="158" t="s">
        <v>87</v>
      </c>
      <c r="C13" s="306" t="s">
        <v>23</v>
      </c>
      <c r="D13" s="307" t="s">
        <v>88</v>
      </c>
      <c r="E13" s="785" t="s">
        <v>662</v>
      </c>
      <c r="F13" s="785"/>
      <c r="G13" s="405">
        <v>11</v>
      </c>
    </row>
    <row r="14" spans="1:11" ht="46.5" customHeight="1" x14ac:dyDescent="0.3">
      <c r="B14" s="158" t="s">
        <v>87</v>
      </c>
      <c r="C14" s="306" t="s">
        <v>24</v>
      </c>
      <c r="D14" s="307" t="s">
        <v>88</v>
      </c>
      <c r="E14" s="785" t="s">
        <v>678</v>
      </c>
      <c r="F14" s="785"/>
      <c r="G14" s="405">
        <v>13</v>
      </c>
      <c r="K14" s="159"/>
    </row>
    <row r="15" spans="1:11" ht="46.5" customHeight="1" x14ac:dyDescent="0.3">
      <c r="B15" s="158" t="s">
        <v>87</v>
      </c>
      <c r="C15" s="306" t="s">
        <v>452</v>
      </c>
      <c r="D15" s="307" t="s">
        <v>88</v>
      </c>
      <c r="E15" s="785" t="s">
        <v>663</v>
      </c>
      <c r="F15" s="785"/>
      <c r="G15" s="405">
        <v>15</v>
      </c>
      <c r="K15" s="159"/>
    </row>
    <row r="16" spans="1:11" ht="46.5" customHeight="1" x14ac:dyDescent="0.25">
      <c r="B16" s="158" t="s">
        <v>87</v>
      </c>
      <c r="C16" s="306" t="s">
        <v>453</v>
      </c>
      <c r="D16" s="307" t="s">
        <v>88</v>
      </c>
      <c r="E16" s="785" t="s">
        <v>664</v>
      </c>
      <c r="F16" s="785"/>
      <c r="G16" s="405">
        <v>18</v>
      </c>
    </row>
    <row r="17" spans="2:11" ht="46.5" customHeight="1" x14ac:dyDescent="0.3">
      <c r="B17" s="158" t="s">
        <v>87</v>
      </c>
      <c r="C17" s="306" t="s">
        <v>454</v>
      </c>
      <c r="D17" s="307" t="s">
        <v>88</v>
      </c>
      <c r="E17" s="785" t="s">
        <v>665</v>
      </c>
      <c r="F17" s="785"/>
      <c r="G17" s="405">
        <v>20</v>
      </c>
      <c r="K17" s="159"/>
    </row>
    <row r="18" spans="2:11" ht="46.5" customHeight="1" x14ac:dyDescent="0.25">
      <c r="B18" s="158" t="s">
        <v>87</v>
      </c>
      <c r="C18" s="306" t="s">
        <v>455</v>
      </c>
      <c r="D18" s="307" t="s">
        <v>88</v>
      </c>
      <c r="E18" s="785" t="s">
        <v>666</v>
      </c>
      <c r="F18" s="785"/>
      <c r="G18" s="405">
        <v>23</v>
      </c>
    </row>
    <row r="19" spans="2:11" ht="46.5" customHeight="1" x14ac:dyDescent="0.3">
      <c r="B19" s="158" t="s">
        <v>87</v>
      </c>
      <c r="C19" s="306" t="s">
        <v>456</v>
      </c>
      <c r="D19" s="307" t="s">
        <v>88</v>
      </c>
      <c r="E19" s="785" t="s">
        <v>667</v>
      </c>
      <c r="F19" s="785"/>
      <c r="G19" s="405">
        <v>25</v>
      </c>
      <c r="K19" s="159"/>
    </row>
    <row r="20" spans="2:11" ht="46.5" customHeight="1" x14ac:dyDescent="0.25">
      <c r="B20" s="158" t="s">
        <v>87</v>
      </c>
      <c r="C20" s="306" t="s">
        <v>457</v>
      </c>
      <c r="D20" s="307" t="s">
        <v>88</v>
      </c>
      <c r="E20" s="785" t="s">
        <v>668</v>
      </c>
      <c r="F20" s="785"/>
      <c r="G20" s="405">
        <v>28</v>
      </c>
    </row>
    <row r="21" spans="2:11" ht="46.5" customHeight="1" x14ac:dyDescent="0.3">
      <c r="B21" s="158" t="s">
        <v>87</v>
      </c>
      <c r="C21" s="306" t="s">
        <v>458</v>
      </c>
      <c r="D21" s="307" t="s">
        <v>88</v>
      </c>
      <c r="E21" s="785" t="s">
        <v>669</v>
      </c>
      <c r="F21" s="785"/>
      <c r="G21" s="405">
        <v>30</v>
      </c>
      <c r="K21" s="159"/>
    </row>
    <row r="22" spans="2:11" ht="46.5" customHeight="1" x14ac:dyDescent="0.25">
      <c r="B22" s="158" t="s">
        <v>87</v>
      </c>
      <c r="C22" s="306" t="s">
        <v>814</v>
      </c>
      <c r="D22" s="307" t="s">
        <v>88</v>
      </c>
      <c r="E22" s="785" t="s">
        <v>670</v>
      </c>
      <c r="F22" s="785"/>
      <c r="G22" s="405">
        <v>33</v>
      </c>
    </row>
    <row r="23" spans="2:11" ht="46.5" customHeight="1" x14ac:dyDescent="0.3">
      <c r="B23" s="158" t="s">
        <v>87</v>
      </c>
      <c r="C23" s="306" t="s">
        <v>459</v>
      </c>
      <c r="D23" s="307" t="s">
        <v>88</v>
      </c>
      <c r="E23" s="785" t="s">
        <v>671</v>
      </c>
      <c r="F23" s="785"/>
      <c r="G23" s="405">
        <v>35</v>
      </c>
      <c r="K23" s="159"/>
    </row>
    <row r="24" spans="2:11" ht="57.75" customHeight="1" x14ac:dyDescent="0.25">
      <c r="B24" s="158" t="s">
        <v>87</v>
      </c>
      <c r="C24" s="306" t="s">
        <v>815</v>
      </c>
      <c r="D24" s="307" t="s">
        <v>88</v>
      </c>
      <c r="E24" s="785" t="s">
        <v>672</v>
      </c>
      <c r="F24" s="785"/>
      <c r="G24" s="405">
        <v>38</v>
      </c>
    </row>
    <row r="25" spans="2:11" ht="54.75" customHeight="1" x14ac:dyDescent="0.25">
      <c r="B25" s="158" t="s">
        <v>87</v>
      </c>
      <c r="C25" s="306" t="s">
        <v>26</v>
      </c>
      <c r="D25" s="307" t="s">
        <v>88</v>
      </c>
      <c r="E25" s="785" t="s">
        <v>750</v>
      </c>
      <c r="F25" s="785"/>
      <c r="G25" s="405">
        <v>40</v>
      </c>
    </row>
    <row r="26" spans="2:11" ht="46.5" customHeight="1" x14ac:dyDescent="0.25">
      <c r="B26" s="158" t="s">
        <v>87</v>
      </c>
      <c r="C26" s="306" t="s">
        <v>27</v>
      </c>
      <c r="D26" s="307" t="s">
        <v>88</v>
      </c>
      <c r="E26" s="785" t="s">
        <v>673</v>
      </c>
      <c r="F26" s="785"/>
      <c r="G26" s="405">
        <v>44</v>
      </c>
    </row>
    <row r="27" spans="2:11" ht="63" customHeight="1" x14ac:dyDescent="0.3">
      <c r="B27" s="158" t="s">
        <v>87</v>
      </c>
      <c r="C27" s="306" t="s">
        <v>28</v>
      </c>
      <c r="D27" s="307" t="s">
        <v>88</v>
      </c>
      <c r="E27" s="785" t="s">
        <v>674</v>
      </c>
      <c r="F27" s="785"/>
      <c r="G27" s="405">
        <v>51</v>
      </c>
      <c r="K27" s="159"/>
    </row>
    <row r="28" spans="2:11" ht="46.5" customHeight="1" x14ac:dyDescent="0.3">
      <c r="B28" s="158" t="s">
        <v>87</v>
      </c>
      <c r="C28" s="306" t="s">
        <v>29</v>
      </c>
      <c r="D28" s="307" t="s">
        <v>88</v>
      </c>
      <c r="E28" s="785" t="s">
        <v>675</v>
      </c>
      <c r="F28" s="785"/>
      <c r="G28" s="405">
        <v>59</v>
      </c>
      <c r="K28" s="159"/>
    </row>
    <row r="29" spans="2:11" ht="46.5" customHeight="1" x14ac:dyDescent="0.3">
      <c r="B29" s="158" t="s">
        <v>87</v>
      </c>
      <c r="C29" s="306" t="s">
        <v>30</v>
      </c>
      <c r="D29" s="307" t="s">
        <v>88</v>
      </c>
      <c r="E29" s="785" t="s">
        <v>676</v>
      </c>
      <c r="F29" s="785"/>
      <c r="G29" s="405">
        <v>66</v>
      </c>
      <c r="K29" s="159"/>
    </row>
    <row r="30" spans="2:11" ht="54.75" customHeight="1" x14ac:dyDescent="0.3">
      <c r="B30" s="158" t="s">
        <v>87</v>
      </c>
      <c r="C30" s="306" t="s">
        <v>31</v>
      </c>
      <c r="D30" s="307" t="s">
        <v>88</v>
      </c>
      <c r="E30" s="785" t="s">
        <v>677</v>
      </c>
      <c r="F30" s="785"/>
      <c r="G30" s="405">
        <v>71</v>
      </c>
      <c r="K30" s="159"/>
    </row>
    <row r="31" spans="2:11" ht="58.5" customHeight="1" x14ac:dyDescent="0.25">
      <c r="B31" s="158" t="s">
        <v>87</v>
      </c>
      <c r="C31" s="306" t="s">
        <v>2</v>
      </c>
      <c r="D31" s="307" t="s">
        <v>88</v>
      </c>
      <c r="E31" s="785" t="s">
        <v>461</v>
      </c>
      <c r="F31" s="785"/>
      <c r="G31" s="405">
        <v>77</v>
      </c>
    </row>
    <row r="32" spans="2:11" ht="58.5" customHeight="1" x14ac:dyDescent="0.3">
      <c r="B32" s="158" t="s">
        <v>87</v>
      </c>
      <c r="C32" s="306" t="s">
        <v>3</v>
      </c>
      <c r="D32" s="307" t="s">
        <v>88</v>
      </c>
      <c r="E32" s="785" t="s">
        <v>460</v>
      </c>
      <c r="F32" s="785"/>
      <c r="G32" s="405">
        <v>80</v>
      </c>
      <c r="K32" s="159"/>
    </row>
    <row r="33" spans="2:11" ht="58.5" customHeight="1" x14ac:dyDescent="0.3">
      <c r="B33" s="158" t="s">
        <v>87</v>
      </c>
      <c r="C33" s="306" t="s">
        <v>4</v>
      </c>
      <c r="D33" s="307" t="s">
        <v>88</v>
      </c>
      <c r="E33" s="785" t="s">
        <v>462</v>
      </c>
      <c r="F33" s="785"/>
      <c r="G33" s="405">
        <v>83</v>
      </c>
      <c r="K33" s="159"/>
    </row>
    <row r="34" spans="2:11" ht="58.5" customHeight="1" x14ac:dyDescent="0.25">
      <c r="B34" s="158" t="s">
        <v>87</v>
      </c>
      <c r="C34" s="306" t="s">
        <v>5</v>
      </c>
      <c r="D34" s="307" t="s">
        <v>88</v>
      </c>
      <c r="E34" s="785" t="s">
        <v>463</v>
      </c>
      <c r="F34" s="785"/>
      <c r="G34" s="405">
        <v>86</v>
      </c>
    </row>
    <row r="35" spans="2:11" ht="58.5" customHeight="1" x14ac:dyDescent="0.25">
      <c r="B35" s="158" t="s">
        <v>87</v>
      </c>
      <c r="C35" s="306" t="s">
        <v>7</v>
      </c>
      <c r="D35" s="307" t="s">
        <v>88</v>
      </c>
      <c r="E35" s="785" t="s">
        <v>464</v>
      </c>
      <c r="F35" s="785"/>
      <c r="G35" s="405">
        <v>89</v>
      </c>
    </row>
    <row r="36" spans="2:11" ht="58.5" customHeight="1" x14ac:dyDescent="0.25">
      <c r="B36" s="158" t="s">
        <v>87</v>
      </c>
      <c r="C36" s="306" t="s">
        <v>182</v>
      </c>
      <c r="D36" s="307" t="s">
        <v>88</v>
      </c>
      <c r="E36" s="785" t="s">
        <v>465</v>
      </c>
      <c r="F36" s="785"/>
      <c r="G36" s="405">
        <v>92</v>
      </c>
    </row>
    <row r="37" spans="2:11" ht="58.5" customHeight="1" x14ac:dyDescent="0.25">
      <c r="B37" s="158" t="s">
        <v>87</v>
      </c>
      <c r="C37" s="306" t="s">
        <v>474</v>
      </c>
      <c r="D37" s="307" t="s">
        <v>88</v>
      </c>
      <c r="E37" s="785" t="s">
        <v>466</v>
      </c>
      <c r="F37" s="785"/>
      <c r="G37" s="405">
        <v>95</v>
      </c>
    </row>
    <row r="38" spans="2:11" ht="58.5" customHeight="1" x14ac:dyDescent="0.25">
      <c r="B38" s="158" t="s">
        <v>87</v>
      </c>
      <c r="C38" s="306" t="s">
        <v>475</v>
      </c>
      <c r="D38" s="307" t="s">
        <v>88</v>
      </c>
      <c r="E38" s="785" t="s">
        <v>467</v>
      </c>
      <c r="F38" s="785"/>
      <c r="G38" s="405">
        <v>98</v>
      </c>
    </row>
    <row r="39" spans="2:11" ht="58.5" customHeight="1" x14ac:dyDescent="0.25">
      <c r="B39" s="158" t="s">
        <v>87</v>
      </c>
      <c r="C39" s="306" t="s">
        <v>476</v>
      </c>
      <c r="D39" s="307" t="s">
        <v>88</v>
      </c>
      <c r="E39" s="785" t="s">
        <v>468</v>
      </c>
      <c r="F39" s="785"/>
      <c r="G39" s="405">
        <v>101</v>
      </c>
    </row>
    <row r="40" spans="2:11" ht="46.5" customHeight="1" x14ac:dyDescent="0.25">
      <c r="B40" s="158" t="s">
        <v>87</v>
      </c>
      <c r="C40" s="306" t="s">
        <v>245</v>
      </c>
      <c r="D40" s="307" t="s">
        <v>88</v>
      </c>
      <c r="E40" s="785" t="s">
        <v>12</v>
      </c>
      <c r="F40" s="785"/>
      <c r="G40" s="405">
        <v>104</v>
      </c>
    </row>
    <row r="41" spans="2:11" ht="46.5" customHeight="1" x14ac:dyDescent="0.25">
      <c r="B41" s="158" t="s">
        <v>87</v>
      </c>
      <c r="C41" s="306" t="s">
        <v>246</v>
      </c>
      <c r="D41" s="307" t="s">
        <v>88</v>
      </c>
      <c r="E41" s="785" t="s">
        <v>249</v>
      </c>
      <c r="F41" s="785"/>
      <c r="G41" s="405">
        <v>106</v>
      </c>
    </row>
    <row r="42" spans="2:11" ht="46.5" customHeight="1" x14ac:dyDescent="0.25">
      <c r="B42" s="160" t="s">
        <v>87</v>
      </c>
      <c r="C42" s="308" t="s">
        <v>247</v>
      </c>
      <c r="D42" s="309" t="s">
        <v>88</v>
      </c>
      <c r="E42" s="784" t="s">
        <v>248</v>
      </c>
      <c r="F42" s="784"/>
      <c r="G42" s="406">
        <v>107</v>
      </c>
    </row>
    <row r="43" spans="2:11" x14ac:dyDescent="0.45">
      <c r="E43" s="299"/>
    </row>
    <row r="44" spans="2:11" ht="18.75" customHeight="1" x14ac:dyDescent="0.5">
      <c r="B44" s="161"/>
      <c r="C44" s="312" t="s">
        <v>89</v>
      </c>
      <c r="D44" s="313"/>
      <c r="E44" s="783" t="s">
        <v>90</v>
      </c>
      <c r="F44" s="783"/>
    </row>
    <row r="45" spans="2:11" ht="23" x14ac:dyDescent="0.5">
      <c r="B45" s="161"/>
      <c r="D45" s="314"/>
      <c r="E45" s="782" t="s">
        <v>91</v>
      </c>
      <c r="F45" s="782"/>
    </row>
    <row r="46" spans="2:11" ht="23" x14ac:dyDescent="0.5">
      <c r="B46" s="161"/>
      <c r="D46" s="314"/>
      <c r="E46" s="782" t="s">
        <v>92</v>
      </c>
      <c r="F46" s="782"/>
    </row>
    <row r="47" spans="2:11" ht="23" x14ac:dyDescent="0.5">
      <c r="B47" s="161"/>
      <c r="C47" s="312" t="s">
        <v>179</v>
      </c>
      <c r="D47" s="314"/>
      <c r="E47" s="301" t="s">
        <v>178</v>
      </c>
      <c r="F47" s="302"/>
    </row>
    <row r="48" spans="2:11" ht="23" x14ac:dyDescent="0.5">
      <c r="B48" s="161"/>
      <c r="D48" s="314"/>
      <c r="E48" s="302"/>
      <c r="F48" s="302"/>
    </row>
    <row r="49" spans="2:6" ht="23" x14ac:dyDescent="0.5">
      <c r="B49" s="161"/>
      <c r="D49" s="314"/>
      <c r="E49" s="302"/>
      <c r="F49" s="302"/>
    </row>
    <row r="50" spans="2:6" ht="23" x14ac:dyDescent="0.5">
      <c r="B50" s="161"/>
      <c r="D50" s="314"/>
      <c r="E50" s="302"/>
      <c r="F50" s="302"/>
    </row>
    <row r="51" spans="2:6" ht="23" x14ac:dyDescent="0.5">
      <c r="B51" s="161"/>
      <c r="D51" s="314"/>
      <c r="E51" s="302"/>
      <c r="F51" s="302"/>
    </row>
    <row r="52" spans="2:6" ht="23" x14ac:dyDescent="0.5">
      <c r="B52" s="161"/>
      <c r="D52" s="314"/>
      <c r="E52" s="302"/>
      <c r="F52" s="302"/>
    </row>
    <row r="53" spans="2:6" ht="23" x14ac:dyDescent="0.5">
      <c r="B53" s="161"/>
      <c r="D53" s="314"/>
      <c r="E53" s="302"/>
      <c r="F53" s="302"/>
    </row>
    <row r="54" spans="2:6" ht="23" x14ac:dyDescent="0.5">
      <c r="B54" s="161"/>
      <c r="D54" s="314"/>
      <c r="E54" s="302"/>
      <c r="F54" s="302"/>
    </row>
  </sheetData>
  <mergeCells count="40">
    <mergeCell ref="E39:F39"/>
    <mergeCell ref="E20:F20"/>
    <mergeCell ref="E21:F21"/>
    <mergeCell ref="E22:F22"/>
    <mergeCell ref="E23:F23"/>
    <mergeCell ref="E24:F24"/>
    <mergeCell ref="E29:F29"/>
    <mergeCell ref="D4:F4"/>
    <mergeCell ref="B6:F6"/>
    <mergeCell ref="E10:F10"/>
    <mergeCell ref="E9:F9"/>
    <mergeCell ref="B7:F7"/>
    <mergeCell ref="E11:F11"/>
    <mergeCell ref="E33:F33"/>
    <mergeCell ref="E34:F34"/>
    <mergeCell ref="E25:F25"/>
    <mergeCell ref="E15:F15"/>
    <mergeCell ref="E12:F12"/>
    <mergeCell ref="E13:F13"/>
    <mergeCell ref="E14:F14"/>
    <mergeCell ref="E16:F16"/>
    <mergeCell ref="E17:F17"/>
    <mergeCell ref="E18:F18"/>
    <mergeCell ref="E19:F19"/>
    <mergeCell ref="E46:F46"/>
    <mergeCell ref="E45:F45"/>
    <mergeCell ref="E44:F44"/>
    <mergeCell ref="E42:F42"/>
    <mergeCell ref="E26:F26"/>
    <mergeCell ref="E27:F27"/>
    <mergeCell ref="E30:F30"/>
    <mergeCell ref="E28:F28"/>
    <mergeCell ref="E41:F41"/>
    <mergeCell ref="E31:F31"/>
    <mergeCell ref="E35:F35"/>
    <mergeCell ref="E32:F32"/>
    <mergeCell ref="E40:F40"/>
    <mergeCell ref="E36:F36"/>
    <mergeCell ref="E37:F37"/>
    <mergeCell ref="E38:F38"/>
  </mergeCells>
  <phoneticPr fontId="3" type="noConversion"/>
  <hyperlinks>
    <hyperlink ref="C9" location="'T 1.1'!A1" display="T 1.1"/>
    <hyperlink ref="C10" location="'T 1.2'!A1" display="T 1.2"/>
    <hyperlink ref="C11" location="'T 1.3'!A1" display="T 1.3"/>
    <hyperlink ref="C25" location="'T 4.1'!A1" display="T 4.1"/>
    <hyperlink ref="C42" location="'Annexe 3'!A1" display="Annexe 3"/>
    <hyperlink ref="C15" location="'T 2.4'!A1" display="T 2.3"/>
    <hyperlink ref="B7" r:id="rId1"/>
    <hyperlink ref="C26" location="'T 4.2'!A1" display="T 4.2"/>
    <hyperlink ref="C27" location="'T 4.3'!A1" display="T 4.3"/>
    <hyperlink ref="C30" location="'T 4.6'!A1" display="T 4.6"/>
    <hyperlink ref="C34" location="'T 5.4'!A1" display="T 5.4"/>
    <hyperlink ref="C41" location="'Annexe 2'!A1" display="Annexe 2"/>
    <hyperlink ref="C31" location="'T 5.1'!A1" display="T 5.1"/>
    <hyperlink ref="C32" location="'T 5.2'!A1" display="T 5.2"/>
    <hyperlink ref="C33" location="'T 5.3'!A1" display="T 5.3"/>
    <hyperlink ref="C28" location="'T 4.4'!A1" display="T 4.4"/>
    <hyperlink ref="C29" location="'T 4.5'!A1" display="T 4.5"/>
    <hyperlink ref="C35" location="'T 5.5'!A1" display="T 5.4"/>
    <hyperlink ref="C36" location="'T 5.6'!A1" display="T 5.6"/>
    <hyperlink ref="C40" location="'Annexe 1'!A1" display="Annexe 1"/>
    <hyperlink ref="C12" location="'T 2.1'!A1" display="T 2.1"/>
    <hyperlink ref="C13" location="'T 2.2'!A1" display="T 2.2"/>
    <hyperlink ref="C14" location="'T 2.3'!A1" display="T 2.3"/>
    <hyperlink ref="C16" location="'T 2.5'!A1" display="T 2.5"/>
    <hyperlink ref="C17" location="'T 2.6'!A1" display="T 2.6"/>
    <hyperlink ref="C18" location="'T 2.7'!A1" display="T 2.7"/>
    <hyperlink ref="C19" location="'T 2.8'!A1" display="T 2.8"/>
    <hyperlink ref="C20" location="'T 2.9'!A1" display="T 2.9"/>
    <hyperlink ref="C21" location="'T 3.1'!A1" display="T 3.1"/>
    <hyperlink ref="C22" location="'T 3.1.c'!Zone_d_impression" display="T 3.1"/>
    <hyperlink ref="C23" location="'T 3.2'!A1" display="T 3.2"/>
    <hyperlink ref="C24" location="'T 3.2.c'!A1" display="T 3.2"/>
    <hyperlink ref="C37" location="'T 5.7'!A1" display="T 5.7"/>
    <hyperlink ref="C38" location="'T 5.8'!A1" display="T 5.8"/>
    <hyperlink ref="C39" location="'T 5.9'!A1" display="T 5.9"/>
  </hyperlinks>
  <printOptions horizontalCentered="1" verticalCentered="1"/>
  <pageMargins left="0.59055118110236227" right="0.59055118110236227" top="0.59055118110236227" bottom="0.59055118110236227" header="0.23622047244094491" footer="0.35433070866141736"/>
  <pageSetup paperSize="9" scale="37" orientation="portrait" useFirstPageNumber="1" r:id="rId2"/>
  <headerFooter alignWithMargins="0"/>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Y55"/>
  <sheetViews>
    <sheetView zoomScaleNormal="100" zoomScalePageLayoutView="85" workbookViewId="0"/>
  </sheetViews>
  <sheetFormatPr baseColWidth="10" defaultRowHeight="12.5" x14ac:dyDescent="0.25"/>
  <cols>
    <col min="1" max="1" width="5.26953125" customWidth="1"/>
    <col min="2" max="2" width="33.453125" customWidth="1"/>
    <col min="3" max="10" width="15.7265625" customWidth="1"/>
    <col min="11" max="11" width="15.7265625" style="74" customWidth="1"/>
    <col min="12" max="12" width="8.54296875" customWidth="1"/>
    <col min="13" max="13" width="35.453125" customWidth="1"/>
    <col min="14" max="22" width="15.7265625" customWidth="1"/>
    <col min="23" max="23" width="6.453125" customWidth="1"/>
    <col min="24" max="24" width="32.7265625" customWidth="1"/>
    <col min="25" max="32" width="15.7265625" customWidth="1"/>
    <col min="33" max="33" width="15.7265625" style="74" customWidth="1"/>
    <col min="34" max="34" width="5.81640625" customWidth="1"/>
    <col min="35" max="35" width="34.26953125" customWidth="1"/>
    <col min="36" max="43" width="15.7265625" customWidth="1"/>
    <col min="44" max="44" width="15.7265625" style="74" customWidth="1"/>
    <col min="45" max="45" width="5.81640625" customWidth="1"/>
    <col min="46" max="46" width="33.1796875" customWidth="1"/>
    <col min="47" max="54" width="15.7265625" customWidth="1"/>
    <col min="55" max="55" width="15.7265625" style="74" customWidth="1"/>
    <col min="56" max="56" width="4.81640625" customWidth="1"/>
    <col min="57" max="57" width="33.54296875" customWidth="1"/>
    <col min="58" max="65" width="15.7265625" customWidth="1"/>
    <col min="66" max="66" width="15.7265625" style="74" customWidth="1"/>
    <col min="67" max="67" width="6.7265625" customWidth="1"/>
    <col min="68" max="68" width="30.81640625" customWidth="1"/>
    <col min="69" max="76" width="15.7265625" customWidth="1"/>
    <col min="77" max="77" width="15.7265625" style="74" customWidth="1"/>
  </cols>
  <sheetData>
    <row r="1" spans="1:77" s="12" customFormat="1" ht="20" x14ac:dyDescent="0.4">
      <c r="A1" s="9" t="s">
        <v>765</v>
      </c>
      <c r="B1" s="29"/>
      <c r="C1" s="49"/>
      <c r="D1" s="49"/>
      <c r="E1" s="49"/>
      <c r="F1" s="49"/>
      <c r="G1" s="49"/>
      <c r="H1" s="49"/>
      <c r="I1" s="49"/>
      <c r="J1" s="49"/>
      <c r="K1" s="69"/>
      <c r="L1" s="28"/>
      <c r="M1" s="29"/>
      <c r="N1" s="164"/>
      <c r="O1" s="164"/>
      <c r="P1" s="164"/>
      <c r="Q1" s="164"/>
      <c r="R1" s="164"/>
      <c r="S1" s="164"/>
      <c r="T1" s="164"/>
      <c r="U1" s="164"/>
      <c r="V1" s="165"/>
      <c r="W1" s="48"/>
      <c r="X1" s="57"/>
      <c r="Y1" s="46"/>
      <c r="Z1" s="46"/>
      <c r="AA1" s="46"/>
      <c r="AB1" s="46"/>
      <c r="AC1" s="46"/>
      <c r="AD1" s="46"/>
      <c r="AE1" s="46"/>
      <c r="AF1" s="46"/>
      <c r="AG1" s="69"/>
      <c r="AH1" s="48"/>
      <c r="AI1" s="57"/>
      <c r="AJ1" s="46"/>
      <c r="AK1" s="46"/>
      <c r="AL1" s="46"/>
      <c r="AM1" s="46"/>
      <c r="AN1" s="46"/>
      <c r="AO1" s="46"/>
      <c r="AP1" s="46"/>
      <c r="AQ1" s="46"/>
      <c r="AR1" s="69"/>
      <c r="AS1" s="48"/>
      <c r="AT1" s="58"/>
      <c r="AU1" s="59"/>
      <c r="AV1" s="59"/>
      <c r="AW1" s="59"/>
      <c r="AX1" s="59"/>
      <c r="AY1" s="46"/>
      <c r="AZ1" s="46"/>
      <c r="BA1" s="46"/>
      <c r="BB1" s="46"/>
      <c r="BC1" s="69"/>
      <c r="BD1" s="48"/>
      <c r="BE1" s="56"/>
      <c r="BF1" s="59"/>
      <c r="BG1" s="59"/>
      <c r="BH1" s="59"/>
      <c r="BI1" s="59"/>
      <c r="BJ1" s="59"/>
      <c r="BK1" s="59"/>
      <c r="BL1" s="59"/>
      <c r="BM1" s="59"/>
      <c r="BN1" s="78"/>
      <c r="BO1" s="48"/>
      <c r="BP1" s="56"/>
      <c r="BQ1" s="59"/>
      <c r="BR1" s="59"/>
      <c r="BS1" s="59"/>
      <c r="BT1" s="59"/>
      <c r="BU1" s="59"/>
      <c r="BV1" s="59"/>
      <c r="BW1" s="59"/>
      <c r="BX1" s="59"/>
      <c r="BY1" s="78"/>
    </row>
    <row r="2" spans="1:77" s="12" customFormat="1" ht="12.75" customHeight="1" x14ac:dyDescent="0.4">
      <c r="A2" s="8"/>
      <c r="B2" s="29"/>
      <c r="C2" s="49"/>
      <c r="D2" s="49"/>
      <c r="E2" s="49"/>
      <c r="F2" s="49"/>
      <c r="G2" s="49"/>
      <c r="H2" s="49"/>
      <c r="I2" s="49"/>
      <c r="J2" s="49"/>
      <c r="K2" s="69"/>
      <c r="M2" s="20"/>
      <c r="N2" s="31"/>
      <c r="O2" s="31"/>
      <c r="P2" s="31"/>
      <c r="Q2" s="31"/>
      <c r="R2" s="31"/>
      <c r="S2" s="31"/>
      <c r="T2" s="31"/>
      <c r="U2" s="31"/>
      <c r="V2" s="32"/>
      <c r="W2" s="48"/>
      <c r="X2" s="57"/>
      <c r="Y2" s="46"/>
      <c r="Z2" s="46"/>
      <c r="AA2" s="46"/>
      <c r="AB2" s="46"/>
      <c r="AC2" s="46"/>
      <c r="AD2" s="46"/>
      <c r="AE2" s="46"/>
      <c r="AF2" s="46"/>
      <c r="AG2" s="69"/>
      <c r="AH2" s="48"/>
      <c r="AI2" s="57"/>
      <c r="AJ2" s="46"/>
      <c r="AK2" s="46"/>
      <c r="AL2" s="46"/>
      <c r="AM2" s="46"/>
      <c r="AN2" s="46"/>
      <c r="AO2" s="46"/>
      <c r="AP2" s="46"/>
      <c r="AQ2" s="46"/>
      <c r="AR2" s="69"/>
      <c r="AS2" s="48"/>
      <c r="AT2" s="58"/>
      <c r="AU2" s="59"/>
      <c r="AV2" s="59"/>
      <c r="AW2" s="59"/>
      <c r="AX2" s="59"/>
      <c r="AY2" s="46"/>
      <c r="AZ2" s="46"/>
      <c r="BA2" s="46"/>
      <c r="BB2" s="46"/>
      <c r="BC2" s="69"/>
      <c r="BD2" s="48"/>
      <c r="BE2" s="56"/>
      <c r="BF2" s="59"/>
      <c r="BG2" s="59"/>
      <c r="BH2" s="59"/>
      <c r="BI2" s="59"/>
      <c r="BJ2" s="59"/>
      <c r="BK2" s="59"/>
      <c r="BL2" s="59"/>
      <c r="BM2" s="59"/>
      <c r="BN2" s="78"/>
      <c r="BO2" s="48"/>
      <c r="BP2" s="56"/>
      <c r="BQ2" s="59"/>
      <c r="BR2" s="59"/>
      <c r="BS2" s="59"/>
      <c r="BT2" s="59"/>
      <c r="BU2" s="59"/>
      <c r="BV2" s="59"/>
      <c r="BW2" s="59"/>
      <c r="BX2" s="59"/>
      <c r="BY2" s="78"/>
    </row>
    <row r="3" spans="1:77" ht="13" x14ac:dyDescent="0.3">
      <c r="A3" s="12"/>
      <c r="B3" s="20"/>
      <c r="C3" s="31"/>
      <c r="D3" s="31"/>
      <c r="E3" s="31"/>
      <c r="F3" s="31"/>
      <c r="G3" s="31"/>
      <c r="H3" s="31"/>
      <c r="I3" s="31"/>
      <c r="J3" s="31"/>
      <c r="K3" s="70"/>
      <c r="W3" s="12"/>
      <c r="X3" s="12"/>
      <c r="Y3" s="51"/>
      <c r="Z3" s="51"/>
      <c r="AA3" s="51"/>
      <c r="AB3" s="51"/>
      <c r="AC3" s="51"/>
      <c r="AD3" s="51"/>
      <c r="AE3" s="51"/>
      <c r="AF3" s="51"/>
      <c r="AG3" s="75"/>
      <c r="AH3" s="12"/>
      <c r="AI3" s="12"/>
      <c r="AJ3" s="51"/>
      <c r="AK3" s="51"/>
      <c r="AL3" s="51"/>
      <c r="AM3" s="51"/>
      <c r="AN3" s="51"/>
      <c r="AO3" s="51"/>
      <c r="AP3" s="51"/>
      <c r="AQ3" s="51"/>
      <c r="AR3" s="75"/>
      <c r="AS3" s="12"/>
      <c r="AT3" s="26"/>
      <c r="AU3" s="51"/>
      <c r="AV3" s="51"/>
      <c r="AW3" s="51"/>
      <c r="AX3" s="51"/>
      <c r="AY3" s="51"/>
      <c r="AZ3" s="51"/>
      <c r="BA3" s="51"/>
      <c r="BB3" s="51"/>
      <c r="BC3" s="75"/>
      <c r="BD3" s="12"/>
      <c r="BE3" s="12"/>
      <c r="BF3" s="51"/>
      <c r="BG3" s="51"/>
      <c r="BH3" s="51"/>
      <c r="BI3" s="51"/>
      <c r="BJ3" s="51"/>
      <c r="BK3" s="51"/>
      <c r="BL3" s="51"/>
      <c r="BM3" s="51"/>
      <c r="BN3" s="75"/>
      <c r="BO3" s="12"/>
      <c r="BP3" s="12"/>
      <c r="BQ3" s="51"/>
      <c r="BR3" s="51"/>
      <c r="BS3" s="51"/>
      <c r="BT3" s="51"/>
      <c r="BU3" s="51"/>
      <c r="BV3" s="51"/>
      <c r="BW3" s="51"/>
      <c r="BX3" s="51"/>
      <c r="BY3" s="75"/>
    </row>
    <row r="4" spans="1:77" ht="16.5" x14ac:dyDescent="0.35">
      <c r="A4" s="33" t="s">
        <v>311</v>
      </c>
      <c r="B4" s="34"/>
      <c r="C4" s="35"/>
      <c r="D4" s="35"/>
      <c r="E4" s="35"/>
      <c r="F4" s="35"/>
      <c r="G4" s="35"/>
      <c r="H4" s="35"/>
      <c r="I4" s="35"/>
      <c r="J4" s="35"/>
      <c r="K4" s="71"/>
      <c r="L4" s="33" t="s">
        <v>312</v>
      </c>
      <c r="M4" s="34"/>
      <c r="N4" s="35"/>
      <c r="O4" s="35"/>
      <c r="P4" s="35"/>
      <c r="Q4" s="35"/>
      <c r="R4" s="35"/>
      <c r="S4" s="35"/>
      <c r="T4" s="35"/>
      <c r="U4" s="35"/>
      <c r="V4" s="166"/>
      <c r="W4" s="33" t="s">
        <v>313</v>
      </c>
      <c r="X4" s="33"/>
      <c r="Y4" s="52"/>
      <c r="Z4" s="52"/>
      <c r="AA4" s="52"/>
      <c r="AB4" s="52"/>
      <c r="AC4" s="52"/>
      <c r="AD4" s="52"/>
      <c r="AE4" s="52"/>
      <c r="AF4" s="52"/>
      <c r="AG4" s="76"/>
      <c r="AH4" s="33" t="s">
        <v>314</v>
      </c>
      <c r="AI4" s="33"/>
      <c r="AJ4" s="52"/>
      <c r="AK4" s="52"/>
      <c r="AL4" s="52"/>
      <c r="AM4" s="52"/>
      <c r="AN4" s="52"/>
      <c r="AO4" s="52"/>
      <c r="AP4" s="52"/>
      <c r="AQ4" s="52"/>
      <c r="AR4" s="76"/>
      <c r="AS4" s="33" t="s">
        <v>315</v>
      </c>
      <c r="AT4" s="33"/>
      <c r="AU4" s="60"/>
      <c r="AV4" s="60"/>
      <c r="AW4" s="60"/>
      <c r="AX4" s="60"/>
      <c r="AY4" s="52"/>
      <c r="AZ4" s="52"/>
      <c r="BA4" s="52"/>
      <c r="BB4" s="52"/>
      <c r="BC4" s="76"/>
      <c r="BD4" s="33" t="s">
        <v>316</v>
      </c>
      <c r="BE4" s="33"/>
      <c r="BF4" s="60"/>
      <c r="BG4" s="60"/>
      <c r="BH4" s="60"/>
      <c r="BI4" s="60"/>
      <c r="BJ4" s="60"/>
      <c r="BK4" s="60"/>
      <c r="BL4" s="60"/>
      <c r="BM4" s="60"/>
      <c r="BN4" s="79"/>
      <c r="BO4" s="33" t="s">
        <v>317</v>
      </c>
      <c r="BP4" s="61"/>
      <c r="BQ4" s="60"/>
      <c r="BR4" s="60"/>
      <c r="BS4" s="60"/>
      <c r="BT4" s="60"/>
      <c r="BU4" s="60"/>
      <c r="BV4" s="60"/>
      <c r="BW4" s="60"/>
      <c r="BX4" s="60"/>
      <c r="BY4" s="79"/>
    </row>
    <row r="5" spans="1:77" ht="13" x14ac:dyDescent="0.3">
      <c r="A5" s="24"/>
      <c r="B5" s="20"/>
      <c r="C5" s="31"/>
      <c r="D5" s="31"/>
      <c r="E5" s="31"/>
      <c r="F5" s="31"/>
      <c r="G5" s="31"/>
      <c r="H5" s="31"/>
      <c r="I5" s="31"/>
      <c r="J5" s="31"/>
      <c r="K5" s="70"/>
      <c r="L5" s="24"/>
      <c r="M5" s="20"/>
      <c r="N5" s="31"/>
      <c r="O5" s="31"/>
      <c r="P5" s="31"/>
      <c r="Q5" s="31"/>
      <c r="R5" s="31"/>
      <c r="S5" s="31"/>
      <c r="T5" s="31"/>
      <c r="U5" s="31"/>
      <c r="V5" s="32"/>
      <c r="W5" s="24"/>
      <c r="X5" s="24"/>
      <c r="Y5" s="50"/>
      <c r="Z5" s="50"/>
      <c r="AA5" s="50"/>
      <c r="AB5" s="50"/>
      <c r="AC5" s="50"/>
      <c r="AD5" s="50"/>
      <c r="AE5" s="50"/>
      <c r="AF5" s="50"/>
      <c r="AG5" s="77"/>
      <c r="AH5" s="24"/>
      <c r="AI5" s="24"/>
      <c r="AJ5" s="50"/>
      <c r="AK5" s="50"/>
      <c r="AL5" s="50"/>
      <c r="AM5" s="50"/>
      <c r="AN5" s="50"/>
      <c r="AO5" s="50"/>
      <c r="AP5" s="50"/>
      <c r="AQ5" s="50"/>
      <c r="AR5" s="77"/>
      <c r="AS5" s="24"/>
      <c r="AT5" s="62"/>
      <c r="AU5" s="37"/>
      <c r="AV5" s="37"/>
      <c r="AW5" s="37"/>
      <c r="AX5" s="37"/>
      <c r="AY5" s="50"/>
      <c r="AZ5" s="50"/>
      <c r="BA5" s="50"/>
      <c r="BB5" s="50"/>
      <c r="BC5" s="77"/>
      <c r="BD5" s="24"/>
      <c r="BE5" s="63"/>
      <c r="BF5" s="37"/>
      <c r="BG5" s="37"/>
      <c r="BH5" s="37"/>
      <c r="BI5" s="37"/>
      <c r="BJ5" s="37"/>
      <c r="BK5" s="37"/>
      <c r="BL5" s="37"/>
      <c r="BM5" s="37"/>
      <c r="BN5" s="80"/>
      <c r="BO5" s="24"/>
      <c r="BP5" s="63"/>
      <c r="BQ5" s="37"/>
      <c r="BR5" s="37"/>
      <c r="BS5" s="37"/>
      <c r="BT5" s="37"/>
      <c r="BU5" s="37"/>
      <c r="BV5" s="37"/>
      <c r="BW5" s="37"/>
      <c r="BX5" s="37"/>
      <c r="BY5" s="80"/>
    </row>
    <row r="6" spans="1:77" ht="13" x14ac:dyDescent="0.3">
      <c r="A6" s="12"/>
      <c r="B6" s="717" t="s">
        <v>587</v>
      </c>
      <c r="C6" s="37"/>
      <c r="D6" s="37"/>
      <c r="E6" s="37"/>
      <c r="F6" s="37"/>
      <c r="G6" s="37"/>
      <c r="H6" s="37"/>
      <c r="I6" s="37"/>
      <c r="J6" s="37"/>
      <c r="K6" s="72"/>
      <c r="L6" s="717" t="s">
        <v>587</v>
      </c>
      <c r="M6" s="36"/>
      <c r="N6" s="37"/>
      <c r="O6" s="37"/>
      <c r="P6" s="37"/>
      <c r="Q6" s="37"/>
      <c r="R6" s="37"/>
      <c r="S6" s="37"/>
      <c r="T6" s="37"/>
      <c r="U6" s="37"/>
      <c r="V6" s="167"/>
      <c r="W6" s="47" t="s">
        <v>587</v>
      </c>
      <c r="X6" s="12"/>
      <c r="Y6" s="51"/>
      <c r="Z6" s="51"/>
      <c r="AA6" s="51"/>
      <c r="AB6" s="51"/>
      <c r="AC6" s="51"/>
      <c r="AD6" s="51"/>
      <c r="AE6" s="51"/>
      <c r="AF6" s="51"/>
      <c r="AG6" s="75"/>
      <c r="AH6" s="47" t="s">
        <v>587</v>
      </c>
      <c r="AI6" s="12"/>
      <c r="AJ6" s="51"/>
      <c r="AK6" s="51"/>
      <c r="AL6" s="51"/>
      <c r="AM6" s="51"/>
      <c r="AN6" s="51"/>
      <c r="AO6" s="51"/>
      <c r="AP6" s="51"/>
      <c r="AQ6" s="51"/>
      <c r="AR6" s="75"/>
      <c r="AS6" s="12"/>
      <c r="AT6" s="26"/>
      <c r="AU6" s="51"/>
      <c r="AV6" s="51"/>
      <c r="AW6" s="51"/>
      <c r="AX6" s="51"/>
      <c r="AY6" s="51"/>
      <c r="AZ6" s="51"/>
      <c r="BA6" s="51"/>
      <c r="BB6" s="51"/>
      <c r="BC6" s="75"/>
      <c r="BD6" s="47" t="s">
        <v>587</v>
      </c>
      <c r="BE6" s="12"/>
      <c r="BF6" s="51"/>
      <c r="BG6" s="51"/>
      <c r="BH6" s="51"/>
      <c r="BI6" s="51"/>
      <c r="BJ6" s="51"/>
      <c r="BK6" s="51"/>
      <c r="BL6" s="51"/>
      <c r="BM6" s="51"/>
      <c r="BN6" s="75"/>
      <c r="BO6" s="47" t="s">
        <v>199</v>
      </c>
      <c r="BP6" s="12"/>
      <c r="BQ6" s="51"/>
      <c r="BR6" s="51"/>
      <c r="BS6" s="51"/>
      <c r="BT6" s="51"/>
      <c r="BU6" s="51"/>
      <c r="BV6" s="51"/>
      <c r="BW6" s="51"/>
      <c r="BX6" s="51"/>
      <c r="BY6" s="75"/>
    </row>
    <row r="7" spans="1:77" ht="13" x14ac:dyDescent="0.3">
      <c r="A7" s="12"/>
      <c r="B7" s="226" t="s">
        <v>189</v>
      </c>
      <c r="C7" s="493" t="s">
        <v>190</v>
      </c>
      <c r="D7" s="51"/>
      <c r="E7" s="31"/>
      <c r="F7" s="31"/>
      <c r="G7" s="31"/>
      <c r="H7" s="31"/>
      <c r="I7" s="31"/>
      <c r="J7" s="31"/>
      <c r="K7" s="70"/>
      <c r="L7" s="226" t="s">
        <v>192</v>
      </c>
      <c r="M7" s="20"/>
      <c r="N7" s="31"/>
      <c r="O7" s="31"/>
      <c r="P7" s="31"/>
      <c r="Q7" s="31"/>
      <c r="R7" s="31"/>
      <c r="S7" s="31"/>
      <c r="T7" s="31"/>
      <c r="U7" s="31"/>
      <c r="V7" s="32"/>
      <c r="W7" s="47" t="s">
        <v>193</v>
      </c>
      <c r="X7" s="12"/>
      <c r="Y7" s="51"/>
      <c r="Z7" s="51"/>
      <c r="AA7" s="51"/>
      <c r="AB7" s="51"/>
      <c r="AC7" s="51"/>
      <c r="AD7" s="51"/>
      <c r="AE7" s="51"/>
      <c r="AF7" s="51"/>
      <c r="AG7" s="75"/>
      <c r="AH7" s="47" t="s">
        <v>235</v>
      </c>
      <c r="AI7" s="12"/>
      <c r="AJ7" s="51"/>
      <c r="AK7" s="51"/>
      <c r="AL7" s="51"/>
      <c r="AM7" s="51"/>
      <c r="AN7" s="51"/>
      <c r="AO7" s="51"/>
      <c r="AP7" s="51"/>
      <c r="AQ7" s="51"/>
      <c r="AR7" s="75"/>
      <c r="AS7" s="47" t="s">
        <v>343</v>
      </c>
      <c r="AT7" s="26"/>
      <c r="AU7" s="51"/>
      <c r="AV7" s="51"/>
      <c r="AW7" s="51"/>
      <c r="AX7" s="51"/>
      <c r="AY7" s="51"/>
      <c r="AZ7" s="51"/>
      <c r="BA7" s="51"/>
      <c r="BB7" s="51"/>
      <c r="BC7" s="75"/>
      <c r="BD7" s="47" t="s">
        <v>196</v>
      </c>
      <c r="BE7" s="47"/>
      <c r="BF7" s="51"/>
      <c r="BG7" s="51"/>
      <c r="BH7" s="51"/>
      <c r="BI7" s="51"/>
      <c r="BJ7" s="51"/>
      <c r="BK7" s="51"/>
      <c r="BL7" s="51"/>
      <c r="BM7" s="51"/>
      <c r="BN7" s="75"/>
      <c r="BO7" s="226" t="s">
        <v>588</v>
      </c>
      <c r="BP7" s="12"/>
      <c r="BQ7" s="51"/>
      <c r="BR7" s="51"/>
      <c r="BS7" s="51"/>
      <c r="BT7" s="51"/>
      <c r="BU7" s="51"/>
      <c r="BV7" s="51"/>
      <c r="BW7" s="51"/>
      <c r="BX7" s="51"/>
      <c r="BY7" s="75"/>
    </row>
    <row r="8" spans="1:77" ht="13" x14ac:dyDescent="0.3">
      <c r="A8" s="7"/>
      <c r="B8" s="218"/>
      <c r="C8" s="32"/>
      <c r="D8" s="32"/>
      <c r="E8" s="32"/>
      <c r="F8" s="32"/>
      <c r="G8" s="32"/>
      <c r="H8" s="32"/>
      <c r="I8" s="32"/>
      <c r="J8" s="32"/>
      <c r="K8" s="70"/>
      <c r="L8" s="47" t="s">
        <v>227</v>
      </c>
      <c r="M8" s="21"/>
      <c r="N8" s="32"/>
      <c r="O8" s="32"/>
      <c r="P8" s="32"/>
      <c r="Q8" s="32"/>
      <c r="R8" s="32"/>
      <c r="S8" s="32"/>
      <c r="T8" s="32"/>
      <c r="U8" s="32"/>
      <c r="V8" s="32"/>
      <c r="W8" s="226" t="s">
        <v>192</v>
      </c>
      <c r="X8" s="12"/>
      <c r="Y8" s="51"/>
      <c r="Z8" s="51"/>
      <c r="AA8" s="51"/>
      <c r="AB8" s="51"/>
      <c r="AC8" s="51"/>
      <c r="AD8" s="51"/>
      <c r="AE8" s="51"/>
      <c r="AF8" s="51"/>
      <c r="AG8" s="75"/>
      <c r="AH8" s="226" t="s">
        <v>192</v>
      </c>
      <c r="AI8" s="12"/>
      <c r="AJ8" s="51"/>
      <c r="AK8" s="51"/>
      <c r="AL8" s="51"/>
      <c r="AM8" s="51"/>
      <c r="AN8" s="51"/>
      <c r="AO8" s="51"/>
      <c r="AP8" s="51"/>
      <c r="AQ8" s="51"/>
      <c r="AR8" s="75"/>
      <c r="AS8" s="226" t="s">
        <v>588</v>
      </c>
      <c r="AT8" s="26"/>
      <c r="AU8" s="51"/>
      <c r="AV8" s="51"/>
      <c r="AW8" s="51"/>
      <c r="AX8" s="51"/>
      <c r="AY8" s="51"/>
      <c r="AZ8" s="51"/>
      <c r="BA8" s="51"/>
      <c r="BB8" s="51"/>
      <c r="BC8" s="75"/>
      <c r="BD8" s="226" t="s">
        <v>192</v>
      </c>
      <c r="BE8" s="47"/>
      <c r="BF8" s="51"/>
      <c r="BG8" s="51"/>
      <c r="BH8" s="51"/>
      <c r="BI8" s="51"/>
      <c r="BJ8" s="51"/>
      <c r="BK8" s="51"/>
      <c r="BL8" s="51"/>
      <c r="BM8" s="51"/>
      <c r="BN8" s="75"/>
      <c r="BP8" s="12"/>
      <c r="BQ8" s="51"/>
      <c r="BR8" s="51"/>
      <c r="BS8" s="51"/>
      <c r="BT8" s="51"/>
      <c r="BU8" s="51"/>
      <c r="BV8" s="51"/>
      <c r="BW8" s="51"/>
      <c r="BX8" s="51"/>
      <c r="BY8" s="75"/>
    </row>
    <row r="9" spans="1:77" ht="13" x14ac:dyDescent="0.3">
      <c r="A9" s="7"/>
      <c r="C9" s="32"/>
      <c r="D9" s="32"/>
      <c r="E9" s="32"/>
      <c r="F9" s="32"/>
      <c r="G9" s="32"/>
      <c r="H9" s="32"/>
      <c r="I9" s="32"/>
      <c r="J9" s="32"/>
      <c r="K9" s="70"/>
      <c r="L9" s="218"/>
      <c r="M9" s="21"/>
      <c r="N9" s="32"/>
      <c r="O9" s="32"/>
      <c r="P9" s="32"/>
      <c r="Q9" s="32"/>
      <c r="R9" s="32"/>
      <c r="S9" s="32"/>
      <c r="T9" s="32"/>
      <c r="U9" s="32"/>
      <c r="V9" s="32"/>
      <c r="W9" s="12"/>
      <c r="X9" s="7"/>
      <c r="Y9" s="64"/>
      <c r="Z9" s="64"/>
      <c r="AA9" s="64"/>
      <c r="AB9" s="64"/>
      <c r="AC9" s="64"/>
      <c r="AD9" s="64"/>
      <c r="AE9" s="64"/>
      <c r="AF9" s="64"/>
      <c r="AG9" s="69"/>
      <c r="AH9" s="12"/>
      <c r="AI9" s="7"/>
      <c r="AJ9" s="64"/>
      <c r="AK9" s="64"/>
      <c r="AL9" s="64"/>
      <c r="AM9" s="64"/>
      <c r="AN9" s="64"/>
      <c r="AO9" s="64"/>
      <c r="AP9" s="64"/>
      <c r="AQ9" s="64"/>
      <c r="AR9" s="69"/>
      <c r="AS9" s="12"/>
      <c r="AT9" s="26"/>
      <c r="AU9" s="64"/>
      <c r="AV9" s="64"/>
      <c r="AW9" s="64"/>
      <c r="AX9" s="64"/>
      <c r="AY9" s="64"/>
      <c r="AZ9" s="64"/>
      <c r="BA9" s="64"/>
      <c r="BB9" s="64"/>
      <c r="BC9" s="69"/>
      <c r="BE9" s="7"/>
      <c r="BF9" s="64"/>
      <c r="BG9" s="64"/>
      <c r="BH9" s="64"/>
      <c r="BI9" s="64"/>
      <c r="BJ9" s="64"/>
      <c r="BK9" s="64"/>
      <c r="BL9" s="64"/>
      <c r="BM9" s="64"/>
      <c r="BN9" s="69"/>
      <c r="BP9" s="7"/>
      <c r="BQ9" s="64"/>
      <c r="BR9" s="64"/>
      <c r="BS9" s="64"/>
      <c r="BT9" s="64"/>
      <c r="BU9" s="64"/>
      <c r="BV9" s="64"/>
      <c r="BW9" s="64"/>
      <c r="BX9" s="64"/>
      <c r="BY9" s="69"/>
    </row>
    <row r="10" spans="1:77" ht="13" x14ac:dyDescent="0.3">
      <c r="B10" s="21"/>
      <c r="C10" s="32"/>
      <c r="D10" s="32"/>
      <c r="E10" s="32"/>
      <c r="F10" s="32"/>
      <c r="G10" s="32"/>
      <c r="H10" s="32"/>
      <c r="I10" s="32"/>
      <c r="J10" s="32"/>
      <c r="K10" s="70"/>
      <c r="M10" s="21"/>
      <c r="N10" s="32"/>
      <c r="O10" s="32"/>
      <c r="P10" s="32"/>
      <c r="Q10" s="32"/>
      <c r="R10" s="32"/>
      <c r="S10" s="32"/>
      <c r="T10" s="32"/>
      <c r="U10" s="32"/>
      <c r="V10" s="32"/>
      <c r="W10" s="12"/>
      <c r="X10" s="12"/>
      <c r="Y10" s="51"/>
      <c r="Z10" s="51"/>
      <c r="AA10" s="51"/>
      <c r="AB10" s="51"/>
      <c r="AC10" s="51"/>
      <c r="AD10" s="51"/>
      <c r="AE10" s="51"/>
      <c r="AF10" s="51"/>
      <c r="AG10" s="75"/>
      <c r="AH10" s="12"/>
      <c r="AI10" s="12"/>
      <c r="AJ10" s="51"/>
      <c r="AK10" s="51"/>
      <c r="AL10" s="51"/>
      <c r="AM10" s="51"/>
      <c r="AN10" s="51"/>
      <c r="AO10" s="51"/>
      <c r="AP10" s="51"/>
      <c r="AQ10" s="51"/>
      <c r="AR10" s="75"/>
      <c r="AS10" s="12"/>
      <c r="AT10" s="26"/>
      <c r="AU10" s="51"/>
      <c r="AV10" s="51"/>
      <c r="AW10" s="51"/>
      <c r="AX10" s="51"/>
      <c r="AY10" s="51"/>
      <c r="AZ10" s="51"/>
      <c r="BA10" s="51"/>
      <c r="BB10" s="51"/>
      <c r="BC10" s="75"/>
      <c r="BD10" s="12"/>
      <c r="BE10" s="12"/>
      <c r="BF10" s="51"/>
      <c r="BG10" s="51"/>
      <c r="BH10" s="51"/>
      <c r="BI10" s="51"/>
      <c r="BJ10" s="51"/>
      <c r="BK10" s="51"/>
      <c r="BL10" s="51"/>
      <c r="BM10" s="51"/>
      <c r="BN10" s="75"/>
      <c r="BO10" s="12"/>
      <c r="BP10" s="12"/>
      <c r="BQ10" s="51"/>
      <c r="BR10" s="51"/>
      <c r="BS10" s="51"/>
      <c r="BT10" s="51"/>
      <c r="BU10" s="51"/>
      <c r="BV10" s="51"/>
      <c r="BW10" s="51"/>
      <c r="BX10" s="51"/>
      <c r="BY10" s="75"/>
    </row>
    <row r="11" spans="1:77" s="38" customFormat="1" ht="13" x14ac:dyDescent="0.3">
      <c r="B11" s="38" t="s">
        <v>253</v>
      </c>
      <c r="C11" s="232"/>
      <c r="D11" s="232"/>
      <c r="E11" s="232"/>
      <c r="F11" s="232"/>
      <c r="G11" s="232"/>
      <c r="H11" s="232"/>
      <c r="I11" s="232"/>
      <c r="J11" s="232"/>
      <c r="K11" s="233"/>
      <c r="L11" s="38" t="s">
        <v>261</v>
      </c>
      <c r="M11" s="234"/>
      <c r="N11" s="232"/>
      <c r="O11" s="232"/>
      <c r="P11" s="232"/>
      <c r="Q11" s="232"/>
      <c r="R11" s="232"/>
      <c r="S11" s="232"/>
      <c r="T11" s="232"/>
      <c r="U11" s="232"/>
      <c r="V11" s="232"/>
      <c r="W11" s="38" t="s">
        <v>254</v>
      </c>
      <c r="Y11" s="232"/>
      <c r="Z11" s="232"/>
      <c r="AA11" s="232"/>
      <c r="AB11" s="232"/>
      <c r="AC11" s="232"/>
      <c r="AD11" s="232"/>
      <c r="AE11" s="232"/>
      <c r="AF11" s="232"/>
      <c r="AG11" s="233"/>
      <c r="AH11" s="38" t="s">
        <v>32</v>
      </c>
      <c r="AJ11" s="232"/>
      <c r="AK11" s="232"/>
      <c r="AL11" s="232"/>
      <c r="AM11" s="232"/>
      <c r="AN11" s="232"/>
      <c r="AO11" s="232"/>
      <c r="AP11" s="232"/>
      <c r="AQ11" s="232"/>
      <c r="AR11" s="233"/>
      <c r="AS11" s="38" t="s">
        <v>262</v>
      </c>
      <c r="AT11" s="235"/>
      <c r="AU11" s="232"/>
      <c r="AV11" s="232"/>
      <c r="AW11" s="232"/>
      <c r="AX11" s="232"/>
      <c r="AY11" s="232"/>
      <c r="AZ11" s="232"/>
      <c r="BA11" s="232"/>
      <c r="BB11" s="232"/>
      <c r="BC11" s="233"/>
      <c r="BD11" s="38" t="s">
        <v>228</v>
      </c>
      <c r="BF11" s="232"/>
      <c r="BG11" s="232"/>
      <c r="BH11" s="232"/>
      <c r="BI11" s="232"/>
      <c r="BJ11" s="232"/>
      <c r="BK11" s="232"/>
      <c r="BL11" s="232"/>
      <c r="BM11" s="232"/>
      <c r="BN11" s="233"/>
      <c r="BO11" s="38" t="s">
        <v>207</v>
      </c>
      <c r="BQ11" s="232"/>
      <c r="BR11" s="232"/>
      <c r="BS11" s="232"/>
      <c r="BT11" s="232"/>
      <c r="BU11" s="232"/>
      <c r="BV11" s="232"/>
      <c r="BW11" s="232"/>
      <c r="BX11" s="232"/>
      <c r="BY11" s="233"/>
    </row>
    <row r="12" spans="1:77" ht="13" x14ac:dyDescent="0.3">
      <c r="B12" s="21"/>
      <c r="C12" s="32"/>
      <c r="D12" s="32"/>
      <c r="E12" s="32"/>
      <c r="F12" s="32"/>
      <c r="G12" s="32"/>
      <c r="H12" s="32"/>
      <c r="I12" s="32"/>
      <c r="J12" s="32"/>
      <c r="K12" s="70"/>
      <c r="M12" s="21"/>
      <c r="N12" s="32"/>
      <c r="O12" s="32"/>
      <c r="P12" s="32"/>
      <c r="Q12" s="32"/>
      <c r="R12" s="32"/>
      <c r="S12" s="32"/>
      <c r="T12" s="32"/>
      <c r="U12" s="32"/>
      <c r="V12" s="32"/>
      <c r="W12" s="12"/>
      <c r="X12" s="12"/>
      <c r="Y12" s="51"/>
      <c r="Z12" s="51"/>
      <c r="AA12" s="51"/>
      <c r="AB12" s="51"/>
      <c r="AC12" s="51"/>
      <c r="AD12" s="51"/>
      <c r="AE12" s="51"/>
      <c r="AF12" s="51"/>
      <c r="AG12" s="75"/>
      <c r="AH12" s="12"/>
      <c r="AI12" s="12"/>
      <c r="AJ12" s="51"/>
      <c r="AK12" s="51"/>
      <c r="AL12" s="51"/>
      <c r="AM12" s="51"/>
      <c r="AN12" s="51"/>
      <c r="AO12" s="51"/>
      <c r="AP12" s="51"/>
      <c r="AQ12" s="51"/>
      <c r="AR12" s="75"/>
      <c r="AT12" s="12"/>
      <c r="AU12" s="51"/>
      <c r="AV12" s="51"/>
      <c r="AW12" s="51"/>
      <c r="AX12" s="51"/>
      <c r="AY12" s="51"/>
      <c r="AZ12" s="51"/>
      <c r="BA12" s="51"/>
      <c r="BB12" s="51"/>
      <c r="BC12" s="75"/>
      <c r="BD12" s="12"/>
      <c r="BE12" s="12"/>
      <c r="BF12" s="51"/>
      <c r="BG12" s="51"/>
      <c r="BH12" s="51"/>
      <c r="BI12" s="51"/>
      <c r="BJ12" s="51"/>
      <c r="BK12" s="51"/>
      <c r="BL12" s="51"/>
      <c r="BM12" s="51"/>
      <c r="BN12" s="75"/>
      <c r="BO12" s="12"/>
      <c r="BP12" s="12"/>
      <c r="BQ12" s="51"/>
      <c r="BR12" s="51"/>
      <c r="BS12" s="51"/>
      <c r="BT12" s="51"/>
      <c r="BU12" s="51"/>
      <c r="BV12" s="51"/>
      <c r="BW12" s="51"/>
      <c r="BX12" s="51"/>
      <c r="BY12" s="75"/>
    </row>
    <row r="13" spans="1:77" ht="13" x14ac:dyDescent="0.3">
      <c r="B13" s="21"/>
      <c r="C13" s="32"/>
      <c r="D13" s="32"/>
      <c r="E13" s="32"/>
      <c r="F13" s="32"/>
      <c r="G13" s="32"/>
      <c r="H13" s="32"/>
      <c r="I13" s="32"/>
      <c r="J13" s="32"/>
      <c r="K13" s="70"/>
      <c r="L13" s="7" t="s">
        <v>194</v>
      </c>
      <c r="M13" s="21"/>
      <c r="N13" s="32"/>
      <c r="O13" s="32"/>
      <c r="P13" s="32"/>
      <c r="Q13" s="32"/>
      <c r="R13" s="32"/>
      <c r="S13" s="32"/>
      <c r="T13" s="32"/>
      <c r="U13" s="32"/>
      <c r="V13" s="32"/>
      <c r="W13" s="12"/>
      <c r="X13" s="12"/>
      <c r="Y13" s="51"/>
      <c r="Z13" s="51"/>
      <c r="AA13" s="51"/>
      <c r="AB13" s="51"/>
      <c r="AC13" s="65"/>
      <c r="AD13" s="51"/>
      <c r="AE13" s="51"/>
      <c r="AF13" s="51"/>
      <c r="AG13" s="75"/>
      <c r="AH13" s="7" t="s">
        <v>195</v>
      </c>
      <c r="AI13" s="12"/>
      <c r="AJ13" s="51"/>
      <c r="AK13" s="51"/>
      <c r="AL13" s="51"/>
      <c r="AM13" s="51"/>
      <c r="AN13" s="51"/>
      <c r="AO13" s="51"/>
      <c r="AP13" s="51"/>
      <c r="AQ13" s="51"/>
      <c r="AR13" s="75"/>
      <c r="AS13" s="66"/>
      <c r="AT13" s="12"/>
      <c r="AU13" s="51"/>
      <c r="AV13" s="51"/>
      <c r="AW13" s="51"/>
      <c r="AX13" s="51"/>
      <c r="AY13" s="51"/>
      <c r="AZ13" s="51"/>
      <c r="BA13" s="51"/>
      <c r="BB13" s="51"/>
      <c r="BC13" s="75"/>
      <c r="BD13" s="12"/>
      <c r="BE13" s="12"/>
      <c r="BF13" s="51"/>
      <c r="BG13" s="51"/>
      <c r="BH13" s="51"/>
      <c r="BI13" s="51"/>
      <c r="BJ13" s="51"/>
      <c r="BK13" s="51"/>
      <c r="BL13" s="51"/>
      <c r="BM13" s="51"/>
      <c r="BN13" s="75"/>
      <c r="BO13" s="12"/>
      <c r="BP13" s="12"/>
      <c r="BQ13" s="51"/>
      <c r="BR13" s="51"/>
      <c r="BS13" s="51"/>
      <c r="BT13" s="51"/>
      <c r="BU13" s="51"/>
      <c r="BV13" s="51"/>
      <c r="BW13" s="51"/>
      <c r="BX13" s="51"/>
      <c r="BY13" s="75"/>
    </row>
    <row r="14" spans="1:77" ht="13" x14ac:dyDescent="0.3">
      <c r="B14" s="39"/>
      <c r="C14" s="10"/>
      <c r="D14" s="10"/>
      <c r="E14" s="10"/>
      <c r="F14" s="10"/>
      <c r="G14" s="10"/>
      <c r="H14" s="10"/>
      <c r="I14" s="10"/>
      <c r="J14" s="10"/>
      <c r="K14" s="40"/>
      <c r="M14" s="39"/>
      <c r="N14" s="10"/>
      <c r="O14" s="10"/>
      <c r="P14" s="10"/>
      <c r="Q14" s="10"/>
      <c r="R14" s="10"/>
      <c r="S14" s="10"/>
      <c r="T14" s="10"/>
      <c r="U14" s="10"/>
      <c r="V14" s="40"/>
      <c r="W14" s="12"/>
      <c r="X14" s="12"/>
      <c r="Y14" s="51"/>
      <c r="Z14" s="51"/>
      <c r="AA14" s="51"/>
      <c r="AB14" s="51"/>
      <c r="AC14" s="51"/>
      <c r="AD14" s="51"/>
      <c r="AE14" s="51"/>
      <c r="AF14" s="51"/>
      <c r="AG14" s="75"/>
      <c r="AH14" s="12"/>
      <c r="AI14" s="12"/>
      <c r="AJ14" s="51"/>
      <c r="AK14" s="51"/>
      <c r="AL14" s="51"/>
      <c r="AM14" s="51"/>
      <c r="AN14" s="51"/>
      <c r="AO14" s="51"/>
      <c r="AP14" s="51"/>
      <c r="AQ14" s="51"/>
      <c r="AR14" s="75"/>
      <c r="AS14" s="66"/>
      <c r="AT14" s="12"/>
      <c r="AU14" s="51"/>
      <c r="AV14" s="51"/>
      <c r="AW14" s="51"/>
      <c r="AX14" s="51"/>
      <c r="AY14" s="51"/>
      <c r="AZ14" s="51"/>
      <c r="BA14" s="51"/>
      <c r="BB14" s="51"/>
      <c r="BC14" s="75"/>
      <c r="BD14" s="12"/>
      <c r="BE14" s="12"/>
      <c r="BF14" s="51"/>
      <c r="BG14" s="51"/>
      <c r="BH14" s="51"/>
      <c r="BI14" s="51"/>
      <c r="BJ14" s="51"/>
      <c r="BK14" s="51"/>
      <c r="BL14" s="51"/>
      <c r="BM14" s="51"/>
      <c r="BN14" s="75"/>
      <c r="BO14" s="12"/>
      <c r="BP14" s="12"/>
      <c r="BQ14" s="51"/>
      <c r="BR14" s="51"/>
      <c r="BS14" s="51"/>
      <c r="BT14" s="51"/>
      <c r="BU14" s="51"/>
      <c r="BV14" s="51"/>
      <c r="BW14" s="51"/>
      <c r="BX14" s="51"/>
      <c r="BY14" s="75"/>
    </row>
    <row r="15" spans="1:77" x14ac:dyDescent="0.25">
      <c r="B15" s="39"/>
      <c r="C15" s="10"/>
      <c r="D15" s="10"/>
      <c r="E15" s="10"/>
      <c r="F15" s="10"/>
      <c r="G15" s="10"/>
      <c r="H15" s="10"/>
      <c r="I15" s="10"/>
      <c r="J15" s="10"/>
      <c r="K15" s="40" t="s">
        <v>81</v>
      </c>
      <c r="M15" s="39"/>
      <c r="N15" s="10"/>
      <c r="O15" s="10"/>
      <c r="P15" s="10"/>
      <c r="Q15" s="10"/>
      <c r="R15" s="10"/>
      <c r="S15" s="10"/>
      <c r="T15" s="10"/>
      <c r="U15" s="10"/>
      <c r="V15" s="40" t="s">
        <v>81</v>
      </c>
      <c r="W15" s="6"/>
      <c r="X15" s="67"/>
      <c r="Y15" s="42"/>
      <c r="Z15" s="42"/>
      <c r="AA15" s="42"/>
      <c r="AB15" s="42"/>
      <c r="AC15" s="42"/>
      <c r="AD15" s="42"/>
      <c r="AE15" s="42"/>
      <c r="AF15" s="42"/>
      <c r="AG15" s="40" t="s">
        <v>82</v>
      </c>
      <c r="AH15" s="6"/>
      <c r="AI15" s="67"/>
      <c r="AJ15" s="42"/>
      <c r="AK15" s="42"/>
      <c r="AL15" s="42"/>
      <c r="AM15" s="42"/>
      <c r="AN15" s="42"/>
      <c r="AO15" s="42"/>
      <c r="AP15" s="42"/>
      <c r="AQ15" s="42"/>
      <c r="AR15" s="40" t="s">
        <v>82</v>
      </c>
      <c r="AS15" s="6"/>
      <c r="AT15" s="67"/>
      <c r="AU15" s="42"/>
      <c r="AV15" s="42"/>
      <c r="AW15" s="42"/>
      <c r="AX15" s="42"/>
      <c r="AY15" s="42"/>
      <c r="AZ15" s="42"/>
      <c r="BA15" s="42"/>
      <c r="BB15" s="42"/>
      <c r="BC15" s="40" t="s">
        <v>82</v>
      </c>
      <c r="BD15" s="6"/>
      <c r="BE15" s="67"/>
      <c r="BF15" s="42"/>
      <c r="BG15" s="42"/>
      <c r="BH15" s="42"/>
      <c r="BI15" s="42"/>
      <c r="BJ15" s="42"/>
      <c r="BK15" s="42"/>
      <c r="BL15" s="42"/>
      <c r="BM15" s="42"/>
      <c r="BN15" s="40" t="s">
        <v>82</v>
      </c>
      <c r="BO15" s="6"/>
      <c r="BP15" s="67"/>
      <c r="BQ15" s="42"/>
      <c r="BR15" s="42"/>
      <c r="BS15" s="42"/>
      <c r="BT15" s="42"/>
      <c r="BU15" s="42"/>
      <c r="BV15" s="42"/>
      <c r="BW15" s="42"/>
      <c r="BX15" s="42"/>
      <c r="BY15" s="40" t="s">
        <v>82</v>
      </c>
    </row>
    <row r="16" spans="1:77" x14ac:dyDescent="0.25">
      <c r="A16" s="6"/>
      <c r="B16" s="6"/>
      <c r="C16" s="6"/>
      <c r="D16" s="42"/>
      <c r="E16" s="42"/>
      <c r="F16" s="42"/>
      <c r="G16" s="42"/>
      <c r="H16" s="42"/>
      <c r="I16" s="42"/>
      <c r="J16" s="42"/>
      <c r="K16" s="73"/>
      <c r="L16" s="6"/>
      <c r="M16" s="6"/>
      <c r="N16" s="6"/>
      <c r="O16" s="6"/>
      <c r="P16" s="6"/>
      <c r="Q16" s="42"/>
      <c r="R16" s="42"/>
      <c r="S16" s="42"/>
      <c r="T16" s="42"/>
      <c r="U16" s="42"/>
      <c r="V16" s="31"/>
      <c r="W16" s="6"/>
      <c r="X16" s="67"/>
      <c r="Y16" s="42"/>
      <c r="Z16" s="42"/>
      <c r="AA16" s="42"/>
      <c r="AB16" s="42"/>
      <c r="AC16" s="42"/>
      <c r="AD16" s="42"/>
      <c r="AE16" s="42"/>
      <c r="AF16" s="42"/>
      <c r="AG16" s="41"/>
      <c r="AH16" s="6"/>
      <c r="AI16" s="67"/>
      <c r="AJ16" s="42"/>
      <c r="AK16" s="42"/>
      <c r="AL16" s="42"/>
      <c r="AM16" s="42"/>
      <c r="AN16" s="42"/>
      <c r="AO16" s="42"/>
      <c r="AP16" s="42"/>
      <c r="AQ16" s="42"/>
      <c r="AR16" s="41"/>
      <c r="AS16" s="6"/>
      <c r="AT16" s="67"/>
      <c r="AU16" s="42"/>
      <c r="AV16" s="42"/>
      <c r="AW16" s="42"/>
      <c r="AX16" s="42"/>
      <c r="AY16" s="42"/>
      <c r="AZ16" s="42"/>
      <c r="BA16" s="42"/>
      <c r="BB16" s="42"/>
      <c r="BC16" s="41"/>
      <c r="BD16" s="6"/>
      <c r="BE16" s="67"/>
      <c r="BF16" s="42"/>
      <c r="BG16" s="42"/>
      <c r="BH16" s="42"/>
      <c r="BI16" s="42"/>
      <c r="BJ16" s="42"/>
      <c r="BK16" s="42"/>
      <c r="BL16" s="42"/>
      <c r="BM16" s="42"/>
      <c r="BN16" s="41"/>
      <c r="BO16" s="6"/>
      <c r="BP16" s="67"/>
      <c r="BQ16" s="42"/>
      <c r="BR16" s="42"/>
      <c r="BS16" s="42"/>
      <c r="BT16" s="42"/>
      <c r="BU16" s="42"/>
      <c r="BV16" s="42"/>
      <c r="BW16" s="42"/>
      <c r="BX16" s="42"/>
      <c r="BY16" s="41"/>
    </row>
    <row r="17" spans="2:77" ht="13" x14ac:dyDescent="0.3">
      <c r="B17" s="43" t="s">
        <v>309</v>
      </c>
      <c r="C17" s="220" t="s">
        <v>35</v>
      </c>
      <c r="D17" s="220" t="s">
        <v>552</v>
      </c>
      <c r="E17" s="220" t="s">
        <v>554</v>
      </c>
      <c r="F17" s="220" t="s">
        <v>98</v>
      </c>
      <c r="G17" s="220" t="s">
        <v>289</v>
      </c>
      <c r="H17" s="221">
        <v>300000</v>
      </c>
      <c r="I17" s="222" t="s">
        <v>305</v>
      </c>
      <c r="J17" s="222" t="s">
        <v>305</v>
      </c>
      <c r="K17" s="222" t="s">
        <v>62</v>
      </c>
      <c r="M17" s="43" t="s">
        <v>309</v>
      </c>
      <c r="N17" s="220" t="s">
        <v>35</v>
      </c>
      <c r="O17" s="220" t="s">
        <v>552</v>
      </c>
      <c r="P17" s="220" t="s">
        <v>554</v>
      </c>
      <c r="Q17" s="220" t="s">
        <v>98</v>
      </c>
      <c r="R17" s="220" t="s">
        <v>289</v>
      </c>
      <c r="S17" s="221">
        <v>300000</v>
      </c>
      <c r="T17" s="222" t="s">
        <v>305</v>
      </c>
      <c r="U17" s="222" t="s">
        <v>305</v>
      </c>
      <c r="V17" s="222" t="s">
        <v>62</v>
      </c>
      <c r="X17" s="43" t="s">
        <v>309</v>
      </c>
      <c r="Y17" s="220" t="s">
        <v>35</v>
      </c>
      <c r="Z17" s="220" t="s">
        <v>552</v>
      </c>
      <c r="AA17" s="220" t="s">
        <v>554</v>
      </c>
      <c r="AB17" s="220" t="s">
        <v>98</v>
      </c>
      <c r="AC17" s="220" t="s">
        <v>289</v>
      </c>
      <c r="AD17" s="221">
        <v>300000</v>
      </c>
      <c r="AE17" s="222" t="s">
        <v>305</v>
      </c>
      <c r="AF17" s="222" t="s">
        <v>305</v>
      </c>
      <c r="AG17" s="222" t="s">
        <v>62</v>
      </c>
      <c r="AI17" s="43" t="s">
        <v>309</v>
      </c>
      <c r="AJ17" s="220" t="s">
        <v>35</v>
      </c>
      <c r="AK17" s="220" t="s">
        <v>552</v>
      </c>
      <c r="AL17" s="220" t="s">
        <v>554</v>
      </c>
      <c r="AM17" s="220" t="s">
        <v>98</v>
      </c>
      <c r="AN17" s="220" t="s">
        <v>289</v>
      </c>
      <c r="AO17" s="221">
        <v>300000</v>
      </c>
      <c r="AP17" s="222" t="s">
        <v>305</v>
      </c>
      <c r="AQ17" s="222" t="s">
        <v>305</v>
      </c>
      <c r="AR17" s="222" t="s">
        <v>62</v>
      </c>
      <c r="AT17" s="43" t="s">
        <v>309</v>
      </c>
      <c r="AU17" s="220" t="s">
        <v>35</v>
      </c>
      <c r="AV17" s="220" t="s">
        <v>552</v>
      </c>
      <c r="AW17" s="220" t="s">
        <v>554</v>
      </c>
      <c r="AX17" s="220" t="s">
        <v>98</v>
      </c>
      <c r="AY17" s="220" t="s">
        <v>289</v>
      </c>
      <c r="AZ17" s="221">
        <v>300000</v>
      </c>
      <c r="BA17" s="222" t="s">
        <v>305</v>
      </c>
      <c r="BB17" s="222" t="s">
        <v>305</v>
      </c>
      <c r="BC17" s="222" t="s">
        <v>62</v>
      </c>
      <c r="BE17" s="43" t="s">
        <v>309</v>
      </c>
      <c r="BF17" s="220" t="s">
        <v>35</v>
      </c>
      <c r="BG17" s="220" t="s">
        <v>552</v>
      </c>
      <c r="BH17" s="220" t="s">
        <v>554</v>
      </c>
      <c r="BI17" s="220" t="s">
        <v>98</v>
      </c>
      <c r="BJ17" s="220" t="s">
        <v>289</v>
      </c>
      <c r="BK17" s="221">
        <v>300000</v>
      </c>
      <c r="BL17" s="222" t="s">
        <v>305</v>
      </c>
      <c r="BM17" s="222" t="s">
        <v>305</v>
      </c>
      <c r="BN17" s="222" t="s">
        <v>62</v>
      </c>
      <c r="BP17" s="43" t="s">
        <v>309</v>
      </c>
      <c r="BQ17" s="220" t="s">
        <v>35</v>
      </c>
      <c r="BR17" s="220" t="s">
        <v>552</v>
      </c>
      <c r="BS17" s="220" t="s">
        <v>554</v>
      </c>
      <c r="BT17" s="220" t="s">
        <v>98</v>
      </c>
      <c r="BU17" s="220" t="s">
        <v>289</v>
      </c>
      <c r="BV17" s="221">
        <v>300000</v>
      </c>
      <c r="BW17" s="222" t="s">
        <v>305</v>
      </c>
      <c r="BX17" s="222" t="s">
        <v>305</v>
      </c>
      <c r="BY17" s="222" t="s">
        <v>62</v>
      </c>
    </row>
    <row r="18" spans="2:77" ht="13" x14ac:dyDescent="0.3">
      <c r="B18" s="44"/>
      <c r="C18" s="219" t="s">
        <v>551</v>
      </c>
      <c r="D18" s="219" t="s">
        <v>36</v>
      </c>
      <c r="E18" s="219" t="s">
        <v>36</v>
      </c>
      <c r="F18" s="219" t="s">
        <v>36</v>
      </c>
      <c r="G18" s="219" t="s">
        <v>36</v>
      </c>
      <c r="H18" s="219" t="s">
        <v>37</v>
      </c>
      <c r="I18" s="11" t="s">
        <v>303</v>
      </c>
      <c r="J18" s="11" t="s">
        <v>304</v>
      </c>
      <c r="K18" s="11" t="s">
        <v>112</v>
      </c>
      <c r="M18" s="44"/>
      <c r="N18" s="219" t="s">
        <v>551</v>
      </c>
      <c r="O18" s="219" t="s">
        <v>36</v>
      </c>
      <c r="P18" s="219" t="s">
        <v>36</v>
      </c>
      <c r="Q18" s="219" t="s">
        <v>36</v>
      </c>
      <c r="R18" s="219" t="s">
        <v>36</v>
      </c>
      <c r="S18" s="219" t="s">
        <v>37</v>
      </c>
      <c r="T18" s="11" t="s">
        <v>303</v>
      </c>
      <c r="U18" s="11" t="s">
        <v>304</v>
      </c>
      <c r="V18" s="11" t="s">
        <v>112</v>
      </c>
      <c r="X18" s="44"/>
      <c r="Y18" s="219" t="s">
        <v>551</v>
      </c>
      <c r="Z18" s="219" t="s">
        <v>36</v>
      </c>
      <c r="AA18" s="219" t="s">
        <v>36</v>
      </c>
      <c r="AB18" s="219" t="s">
        <v>36</v>
      </c>
      <c r="AC18" s="219" t="s">
        <v>36</v>
      </c>
      <c r="AD18" s="219" t="s">
        <v>37</v>
      </c>
      <c r="AE18" s="11" t="s">
        <v>303</v>
      </c>
      <c r="AF18" s="11" t="s">
        <v>304</v>
      </c>
      <c r="AG18" s="11" t="s">
        <v>112</v>
      </c>
      <c r="AI18" s="44"/>
      <c r="AJ18" s="219" t="s">
        <v>551</v>
      </c>
      <c r="AK18" s="219" t="s">
        <v>36</v>
      </c>
      <c r="AL18" s="219" t="s">
        <v>36</v>
      </c>
      <c r="AM18" s="219" t="s">
        <v>36</v>
      </c>
      <c r="AN18" s="219" t="s">
        <v>36</v>
      </c>
      <c r="AO18" s="219" t="s">
        <v>37</v>
      </c>
      <c r="AP18" s="11" t="s">
        <v>303</v>
      </c>
      <c r="AQ18" s="11" t="s">
        <v>304</v>
      </c>
      <c r="AR18" s="11" t="s">
        <v>112</v>
      </c>
      <c r="AT18" s="44"/>
      <c r="AU18" s="219" t="s">
        <v>551</v>
      </c>
      <c r="AV18" s="219" t="s">
        <v>36</v>
      </c>
      <c r="AW18" s="219" t="s">
        <v>36</v>
      </c>
      <c r="AX18" s="219" t="s">
        <v>36</v>
      </c>
      <c r="AY18" s="219" t="s">
        <v>36</v>
      </c>
      <c r="AZ18" s="219" t="s">
        <v>37</v>
      </c>
      <c r="BA18" s="11" t="s">
        <v>303</v>
      </c>
      <c r="BB18" s="11" t="s">
        <v>304</v>
      </c>
      <c r="BC18" s="11" t="s">
        <v>112</v>
      </c>
      <c r="BE18" s="44"/>
      <c r="BF18" s="219" t="s">
        <v>551</v>
      </c>
      <c r="BG18" s="219" t="s">
        <v>36</v>
      </c>
      <c r="BH18" s="219" t="s">
        <v>36</v>
      </c>
      <c r="BI18" s="219" t="s">
        <v>36</v>
      </c>
      <c r="BJ18" s="219" t="s">
        <v>36</v>
      </c>
      <c r="BK18" s="219" t="s">
        <v>37</v>
      </c>
      <c r="BL18" s="11" t="s">
        <v>303</v>
      </c>
      <c r="BM18" s="11" t="s">
        <v>304</v>
      </c>
      <c r="BN18" s="11" t="s">
        <v>112</v>
      </c>
      <c r="BP18" s="44"/>
      <c r="BQ18" s="219" t="s">
        <v>551</v>
      </c>
      <c r="BR18" s="219" t="s">
        <v>36</v>
      </c>
      <c r="BS18" s="219" t="s">
        <v>36</v>
      </c>
      <c r="BT18" s="219" t="s">
        <v>36</v>
      </c>
      <c r="BU18" s="219" t="s">
        <v>36</v>
      </c>
      <c r="BV18" s="219" t="s">
        <v>37</v>
      </c>
      <c r="BW18" s="11" t="s">
        <v>303</v>
      </c>
      <c r="BX18" s="11" t="s">
        <v>304</v>
      </c>
      <c r="BY18" s="11" t="s">
        <v>112</v>
      </c>
    </row>
    <row r="19" spans="2:77" ht="13" x14ac:dyDescent="0.3">
      <c r="B19" s="45"/>
      <c r="C19" s="223" t="s">
        <v>37</v>
      </c>
      <c r="D19" s="223" t="s">
        <v>553</v>
      </c>
      <c r="E19" s="223" t="s">
        <v>100</v>
      </c>
      <c r="F19" s="223" t="s">
        <v>101</v>
      </c>
      <c r="G19" s="223" t="s">
        <v>290</v>
      </c>
      <c r="H19" s="223" t="s">
        <v>102</v>
      </c>
      <c r="I19" s="224" t="s">
        <v>101</v>
      </c>
      <c r="J19" s="224" t="s">
        <v>102</v>
      </c>
      <c r="K19" s="224" t="s">
        <v>287</v>
      </c>
      <c r="M19" s="45"/>
      <c r="N19" s="223" t="s">
        <v>37</v>
      </c>
      <c r="O19" s="223" t="s">
        <v>553</v>
      </c>
      <c r="P19" s="223" t="s">
        <v>100</v>
      </c>
      <c r="Q19" s="223" t="s">
        <v>101</v>
      </c>
      <c r="R19" s="223" t="s">
        <v>290</v>
      </c>
      <c r="S19" s="223" t="s">
        <v>102</v>
      </c>
      <c r="T19" s="224" t="s">
        <v>101</v>
      </c>
      <c r="U19" s="224" t="s">
        <v>102</v>
      </c>
      <c r="V19" s="224" t="s">
        <v>287</v>
      </c>
      <c r="X19" s="45"/>
      <c r="Y19" s="223" t="s">
        <v>37</v>
      </c>
      <c r="Z19" s="223" t="s">
        <v>553</v>
      </c>
      <c r="AA19" s="223" t="s">
        <v>100</v>
      </c>
      <c r="AB19" s="223" t="s">
        <v>101</v>
      </c>
      <c r="AC19" s="223" t="s">
        <v>290</v>
      </c>
      <c r="AD19" s="223" t="s">
        <v>102</v>
      </c>
      <c r="AE19" s="224" t="s">
        <v>101</v>
      </c>
      <c r="AF19" s="224" t="s">
        <v>102</v>
      </c>
      <c r="AG19" s="224" t="s">
        <v>287</v>
      </c>
      <c r="AI19" s="45"/>
      <c r="AJ19" s="223" t="s">
        <v>37</v>
      </c>
      <c r="AK19" s="223" t="s">
        <v>553</v>
      </c>
      <c r="AL19" s="223" t="s">
        <v>100</v>
      </c>
      <c r="AM19" s="223" t="s">
        <v>101</v>
      </c>
      <c r="AN19" s="223" t="s">
        <v>290</v>
      </c>
      <c r="AO19" s="223" t="s">
        <v>102</v>
      </c>
      <c r="AP19" s="224" t="s">
        <v>101</v>
      </c>
      <c r="AQ19" s="224" t="s">
        <v>102</v>
      </c>
      <c r="AR19" s="224" t="s">
        <v>287</v>
      </c>
      <c r="AT19" s="45"/>
      <c r="AU19" s="223" t="s">
        <v>37</v>
      </c>
      <c r="AV19" s="223" t="s">
        <v>553</v>
      </c>
      <c r="AW19" s="223" t="s">
        <v>100</v>
      </c>
      <c r="AX19" s="223" t="s">
        <v>101</v>
      </c>
      <c r="AY19" s="223" t="s">
        <v>290</v>
      </c>
      <c r="AZ19" s="223" t="s">
        <v>102</v>
      </c>
      <c r="BA19" s="224" t="s">
        <v>101</v>
      </c>
      <c r="BB19" s="224" t="s">
        <v>102</v>
      </c>
      <c r="BC19" s="224" t="s">
        <v>287</v>
      </c>
      <c r="BE19" s="45"/>
      <c r="BF19" s="223" t="s">
        <v>37</v>
      </c>
      <c r="BG19" s="223" t="s">
        <v>553</v>
      </c>
      <c r="BH19" s="223" t="s">
        <v>100</v>
      </c>
      <c r="BI19" s="223" t="s">
        <v>101</v>
      </c>
      <c r="BJ19" s="223" t="s">
        <v>290</v>
      </c>
      <c r="BK19" s="223" t="s">
        <v>102</v>
      </c>
      <c r="BL19" s="224" t="s">
        <v>101</v>
      </c>
      <c r="BM19" s="224" t="s">
        <v>102</v>
      </c>
      <c r="BN19" s="224" t="s">
        <v>287</v>
      </c>
      <c r="BP19" s="45"/>
      <c r="BQ19" s="223" t="s">
        <v>37</v>
      </c>
      <c r="BR19" s="223" t="s">
        <v>553</v>
      </c>
      <c r="BS19" s="223" t="s">
        <v>100</v>
      </c>
      <c r="BT19" s="223" t="s">
        <v>101</v>
      </c>
      <c r="BU19" s="223" t="s">
        <v>290</v>
      </c>
      <c r="BV19" s="223" t="s">
        <v>102</v>
      </c>
      <c r="BW19" s="224" t="s">
        <v>101</v>
      </c>
      <c r="BX19" s="224" t="s">
        <v>102</v>
      </c>
      <c r="BY19" s="224" t="s">
        <v>287</v>
      </c>
    </row>
    <row r="20" spans="2:77" s="323" customFormat="1" ht="15.75" customHeight="1" x14ac:dyDescent="0.3">
      <c r="B20" s="352" t="s">
        <v>73</v>
      </c>
      <c r="C20" s="353">
        <v>359.283090324</v>
      </c>
      <c r="D20" s="353">
        <v>305.75067170300002</v>
      </c>
      <c r="E20" s="353">
        <v>309.170612033</v>
      </c>
      <c r="F20" s="353">
        <v>356.17454254099999</v>
      </c>
      <c r="G20" s="353">
        <v>413.910385394</v>
      </c>
      <c r="H20" s="353">
        <v>437.69790085099999</v>
      </c>
      <c r="I20" s="354">
        <v>329.35889506000001</v>
      </c>
      <c r="J20" s="354">
        <v>426.960686157</v>
      </c>
      <c r="K20" s="355">
        <v>382.31788647500002</v>
      </c>
      <c r="M20" s="352" t="s">
        <v>73</v>
      </c>
      <c r="N20" s="353">
        <v>359.283090324</v>
      </c>
      <c r="O20" s="353">
        <v>305.75067170300002</v>
      </c>
      <c r="P20" s="353">
        <v>309.170612033</v>
      </c>
      <c r="Q20" s="353">
        <v>356.17454254099999</v>
      </c>
      <c r="R20" s="353">
        <v>413.910385394</v>
      </c>
      <c r="S20" s="353">
        <v>437.69790085099999</v>
      </c>
      <c r="T20" s="354">
        <v>329.35889506000001</v>
      </c>
      <c r="U20" s="354">
        <v>426.960686157</v>
      </c>
      <c r="V20" s="355">
        <v>382.31788647500002</v>
      </c>
      <c r="W20" s="380"/>
      <c r="X20" s="352" t="s">
        <v>73</v>
      </c>
      <c r="Y20" s="394">
        <v>25.344778407</v>
      </c>
      <c r="Z20" s="394">
        <v>27.878940788000001</v>
      </c>
      <c r="AA20" s="394">
        <v>27.975869724999999</v>
      </c>
      <c r="AB20" s="394">
        <v>28.797076434000001</v>
      </c>
      <c r="AC20" s="394">
        <v>27.655447160000001</v>
      </c>
      <c r="AD20" s="394">
        <v>25.258328401</v>
      </c>
      <c r="AE20" s="395">
        <v>27.957214212</v>
      </c>
      <c r="AF20" s="395">
        <v>26.307268142000002</v>
      </c>
      <c r="AG20" s="388">
        <v>26.957410055</v>
      </c>
      <c r="AI20" s="352" t="s">
        <v>73</v>
      </c>
      <c r="AJ20" s="394">
        <v>38.263590164</v>
      </c>
      <c r="AK20" s="394">
        <v>39.228748660999997</v>
      </c>
      <c r="AL20" s="394">
        <v>41.845803570000001</v>
      </c>
      <c r="AM20" s="394">
        <v>40.419494679000003</v>
      </c>
      <c r="AN20" s="394">
        <v>38.995855503999998</v>
      </c>
      <c r="AO20" s="394">
        <v>34.006077421000001</v>
      </c>
      <c r="AP20" s="395">
        <v>40.173253420999998</v>
      </c>
      <c r="AQ20" s="395">
        <v>36.189522238000002</v>
      </c>
      <c r="AR20" s="388">
        <v>37.759264823999999</v>
      </c>
      <c r="AT20" s="352" t="s">
        <v>73</v>
      </c>
      <c r="AU20" s="394">
        <v>27.794191728000001</v>
      </c>
      <c r="AV20" s="394">
        <v>25.387219457</v>
      </c>
      <c r="AW20" s="394">
        <v>22.426261603</v>
      </c>
      <c r="AX20" s="394">
        <v>23.639870182999999</v>
      </c>
      <c r="AY20" s="394">
        <v>25.269629736999999</v>
      </c>
      <c r="AZ20" s="394">
        <v>34.612195825999997</v>
      </c>
      <c r="BA20" s="395">
        <v>24.317977820999999</v>
      </c>
      <c r="BB20" s="395">
        <v>30.524042571999999</v>
      </c>
      <c r="BC20" s="388">
        <v>28.078615487</v>
      </c>
      <c r="BE20" s="352" t="s">
        <v>73</v>
      </c>
      <c r="BF20" s="394">
        <v>1.7817081180000001</v>
      </c>
      <c r="BG20" s="394">
        <v>1.6944551269999999</v>
      </c>
      <c r="BH20" s="394">
        <v>1.5688577990000001</v>
      </c>
      <c r="BI20" s="394">
        <v>1.663737926</v>
      </c>
      <c r="BJ20" s="394">
        <v>2.4398585769999999</v>
      </c>
      <c r="BK20" s="394">
        <v>2.7654580229999999</v>
      </c>
      <c r="BL20" s="395">
        <v>1.663495757</v>
      </c>
      <c r="BM20" s="395">
        <v>2.6229810609999999</v>
      </c>
      <c r="BN20" s="388">
        <v>2.2449071209999998</v>
      </c>
      <c r="BP20" s="352" t="s">
        <v>73</v>
      </c>
      <c r="BQ20" s="394">
        <v>6.8157315829999998</v>
      </c>
      <c r="BR20" s="394">
        <v>5.8106359660000004</v>
      </c>
      <c r="BS20" s="394">
        <v>6.1832073029999997</v>
      </c>
      <c r="BT20" s="394">
        <v>5.4798207779999997</v>
      </c>
      <c r="BU20" s="394">
        <v>5.6392090210000001</v>
      </c>
      <c r="BV20" s="394">
        <v>3.3579403299999999</v>
      </c>
      <c r="BW20" s="395">
        <v>5.8880587889999996</v>
      </c>
      <c r="BX20" s="395">
        <v>4.3561859869999999</v>
      </c>
      <c r="BY20" s="388">
        <v>4.9598025120000004</v>
      </c>
    </row>
    <row r="21" spans="2:77" s="323" customFormat="1" ht="15.75" customHeight="1" x14ac:dyDescent="0.3">
      <c r="B21" s="356" t="s">
        <v>185</v>
      </c>
      <c r="C21" s="357">
        <v>359.31476745200001</v>
      </c>
      <c r="D21" s="357">
        <v>305.75067170300002</v>
      </c>
      <c r="E21" s="357">
        <v>310.70805277599999</v>
      </c>
      <c r="F21" s="357">
        <v>365.11432844000001</v>
      </c>
      <c r="G21" s="357">
        <v>410.65685552100001</v>
      </c>
      <c r="H21" s="357">
        <v>437.69790085099999</v>
      </c>
      <c r="I21" s="358">
        <v>332.23885110100002</v>
      </c>
      <c r="J21" s="358">
        <v>426.11493302700001</v>
      </c>
      <c r="K21" s="359">
        <v>382.74282897199998</v>
      </c>
      <c r="M21" s="356" t="s">
        <v>185</v>
      </c>
      <c r="N21" s="357">
        <v>359.31476745200001</v>
      </c>
      <c r="O21" s="357">
        <v>305.75067170300002</v>
      </c>
      <c r="P21" s="357">
        <v>310.70805277599999</v>
      </c>
      <c r="Q21" s="357">
        <v>365.11432844000001</v>
      </c>
      <c r="R21" s="357">
        <v>410.65685552100001</v>
      </c>
      <c r="S21" s="357">
        <v>437.69790085099999</v>
      </c>
      <c r="T21" s="358">
        <v>332.23885110100002</v>
      </c>
      <c r="U21" s="358">
        <v>426.11493302700001</v>
      </c>
      <c r="V21" s="359">
        <v>382.74282897199998</v>
      </c>
      <c r="W21" s="380"/>
      <c r="X21" s="356" t="s">
        <v>185</v>
      </c>
      <c r="Y21" s="381">
        <v>25.295224113</v>
      </c>
      <c r="Z21" s="381">
        <v>27.878940788000001</v>
      </c>
      <c r="AA21" s="381">
        <v>27.963603490000001</v>
      </c>
      <c r="AB21" s="381">
        <v>27.994617512000001</v>
      </c>
      <c r="AC21" s="381">
        <v>25.225743142999999</v>
      </c>
      <c r="AD21" s="381">
        <v>25.258328401</v>
      </c>
      <c r="AE21" s="390">
        <v>27.648851453999999</v>
      </c>
      <c r="AF21" s="390">
        <v>25.244876927</v>
      </c>
      <c r="AG21" s="382">
        <v>26.208991730000001</v>
      </c>
      <c r="AI21" s="356" t="s">
        <v>185</v>
      </c>
      <c r="AJ21" s="381">
        <v>38.233188835999997</v>
      </c>
      <c r="AK21" s="381">
        <v>39.228748660999997</v>
      </c>
      <c r="AL21" s="381">
        <v>41.935035138000003</v>
      </c>
      <c r="AM21" s="381">
        <v>40.826645308000003</v>
      </c>
      <c r="AN21" s="381">
        <v>40.799921627000003</v>
      </c>
      <c r="AO21" s="381">
        <v>34.006077421000001</v>
      </c>
      <c r="AP21" s="390">
        <v>40.334383308</v>
      </c>
      <c r="AQ21" s="390">
        <v>36.810634481999998</v>
      </c>
      <c r="AR21" s="382">
        <v>38.223835149000003</v>
      </c>
      <c r="AT21" s="356" t="s">
        <v>185</v>
      </c>
      <c r="AU21" s="381">
        <v>27.866419383</v>
      </c>
      <c r="AV21" s="381">
        <v>25.387219457</v>
      </c>
      <c r="AW21" s="381">
        <v>22.326311951000001</v>
      </c>
      <c r="AX21" s="381">
        <v>23.931695839</v>
      </c>
      <c r="AY21" s="381">
        <v>25.818320854</v>
      </c>
      <c r="AZ21" s="381">
        <v>34.612195825999997</v>
      </c>
      <c r="BA21" s="390">
        <v>24.417579290999999</v>
      </c>
      <c r="BB21" s="390">
        <v>30.982008939</v>
      </c>
      <c r="BC21" s="382">
        <v>28.349342192999998</v>
      </c>
      <c r="BE21" s="356" t="s">
        <v>185</v>
      </c>
      <c r="BF21" s="381">
        <v>1.7832220000000001</v>
      </c>
      <c r="BG21" s="381">
        <v>1.6944551269999999</v>
      </c>
      <c r="BH21" s="381">
        <v>1.5782223820000001</v>
      </c>
      <c r="BI21" s="381">
        <v>1.6931950629999999</v>
      </c>
      <c r="BJ21" s="381">
        <v>2.5524972529999999</v>
      </c>
      <c r="BK21" s="381">
        <v>2.7654580229999999</v>
      </c>
      <c r="BL21" s="390">
        <v>1.6766652689999999</v>
      </c>
      <c r="BM21" s="390">
        <v>2.6775459929999998</v>
      </c>
      <c r="BN21" s="382">
        <v>2.2761424379999999</v>
      </c>
      <c r="BP21" s="356" t="s">
        <v>185</v>
      </c>
      <c r="BQ21" s="381">
        <v>6.8219456689999998</v>
      </c>
      <c r="BR21" s="381">
        <v>5.8106359660000004</v>
      </c>
      <c r="BS21" s="381">
        <v>6.1968270399999996</v>
      </c>
      <c r="BT21" s="381">
        <v>5.553846278</v>
      </c>
      <c r="BU21" s="381">
        <v>5.6035171239999997</v>
      </c>
      <c r="BV21" s="381">
        <v>3.3579403299999999</v>
      </c>
      <c r="BW21" s="390">
        <v>5.9225206789999998</v>
      </c>
      <c r="BX21" s="390">
        <v>4.2849336579999999</v>
      </c>
      <c r="BY21" s="382">
        <v>4.9416884909999998</v>
      </c>
    </row>
    <row r="22" spans="2:77" s="323" customFormat="1" ht="15.75" customHeight="1" x14ac:dyDescent="0.3">
      <c r="B22" s="360" t="s">
        <v>473</v>
      </c>
      <c r="C22" s="361"/>
      <c r="D22" s="361"/>
      <c r="E22" s="361"/>
      <c r="F22" s="361"/>
      <c r="G22" s="361"/>
      <c r="H22" s="361"/>
      <c r="I22" s="362"/>
      <c r="J22" s="362"/>
      <c r="K22" s="363"/>
      <c r="M22" s="360" t="s">
        <v>473</v>
      </c>
      <c r="N22" s="361"/>
      <c r="O22" s="361"/>
      <c r="P22" s="361"/>
      <c r="Q22" s="361"/>
      <c r="R22" s="361"/>
      <c r="S22" s="361"/>
      <c r="T22" s="362"/>
      <c r="U22" s="362"/>
      <c r="V22" s="363"/>
      <c r="W22" s="380"/>
      <c r="X22" s="360" t="s">
        <v>473</v>
      </c>
      <c r="Y22" s="383"/>
      <c r="Z22" s="383"/>
      <c r="AA22" s="383"/>
      <c r="AB22" s="383"/>
      <c r="AC22" s="383"/>
      <c r="AD22" s="383"/>
      <c r="AE22" s="391"/>
      <c r="AF22" s="391"/>
      <c r="AG22" s="384"/>
      <c r="AI22" s="360" t="s">
        <v>473</v>
      </c>
      <c r="AJ22" s="383"/>
      <c r="AK22" s="383"/>
      <c r="AL22" s="383"/>
      <c r="AM22" s="383"/>
      <c r="AN22" s="383"/>
      <c r="AO22" s="383"/>
      <c r="AP22" s="391"/>
      <c r="AQ22" s="391"/>
      <c r="AR22" s="384"/>
      <c r="AT22" s="360" t="s">
        <v>473</v>
      </c>
      <c r="AU22" s="383"/>
      <c r="AV22" s="383"/>
      <c r="AW22" s="383"/>
      <c r="AX22" s="383"/>
      <c r="AY22" s="383"/>
      <c r="AZ22" s="383"/>
      <c r="BA22" s="391"/>
      <c r="BB22" s="391"/>
      <c r="BC22" s="384"/>
      <c r="BE22" s="360" t="s">
        <v>473</v>
      </c>
      <c r="BF22" s="383"/>
      <c r="BG22" s="383"/>
      <c r="BH22" s="383"/>
      <c r="BI22" s="383"/>
      <c r="BJ22" s="383"/>
      <c r="BK22" s="383"/>
      <c r="BL22" s="391"/>
      <c r="BM22" s="391"/>
      <c r="BN22" s="384"/>
      <c r="BP22" s="360" t="s">
        <v>473</v>
      </c>
      <c r="BQ22" s="383"/>
      <c r="BR22" s="383"/>
      <c r="BS22" s="383"/>
      <c r="BT22" s="383"/>
      <c r="BU22" s="383"/>
      <c r="BV22" s="383"/>
      <c r="BW22" s="391"/>
      <c r="BX22" s="391"/>
      <c r="BY22" s="384"/>
    </row>
    <row r="23" spans="2:77" s="351" customFormat="1" ht="15.75" customHeight="1" x14ac:dyDescent="0.3">
      <c r="B23" s="364" t="s">
        <v>103</v>
      </c>
      <c r="C23" s="365">
        <v>466.35999135700001</v>
      </c>
      <c r="D23" s="365">
        <v>302.00383391700001</v>
      </c>
      <c r="E23" s="365">
        <v>266.50021118699999</v>
      </c>
      <c r="F23" s="365">
        <v>355.961927409</v>
      </c>
      <c r="G23" s="365">
        <v>405.76892449500002</v>
      </c>
      <c r="H23" s="365">
        <v>1003.235658126</v>
      </c>
      <c r="I23" s="366">
        <v>334.751734607</v>
      </c>
      <c r="J23" s="366">
        <v>771.73794100600003</v>
      </c>
      <c r="K23" s="367">
        <v>534.08586248799998</v>
      </c>
      <c r="M23" s="364" t="s">
        <v>103</v>
      </c>
      <c r="N23" s="365">
        <v>466.35999135700001</v>
      </c>
      <c r="O23" s="365">
        <v>302.00383391700001</v>
      </c>
      <c r="P23" s="365">
        <v>266.50021118699999</v>
      </c>
      <c r="Q23" s="365">
        <v>355.961927409</v>
      </c>
      <c r="R23" s="365">
        <v>405.76892449500002</v>
      </c>
      <c r="S23" s="365">
        <v>1003.235658126</v>
      </c>
      <c r="T23" s="366">
        <v>334.751734607</v>
      </c>
      <c r="U23" s="366">
        <v>771.73794100600003</v>
      </c>
      <c r="V23" s="367">
        <v>534.08586248799998</v>
      </c>
      <c r="W23" s="380"/>
      <c r="X23" s="364" t="s">
        <v>103</v>
      </c>
      <c r="Y23" s="385">
        <v>26.214051178999998</v>
      </c>
      <c r="Z23" s="385">
        <v>27.937885276999999</v>
      </c>
      <c r="AA23" s="385">
        <v>32.657498638</v>
      </c>
      <c r="AB23" s="385">
        <v>29.447489543</v>
      </c>
      <c r="AC23" s="385">
        <v>21.497679851000001</v>
      </c>
      <c r="AD23" s="385">
        <v>15.942871671000001</v>
      </c>
      <c r="AE23" s="392">
        <v>29.237437218</v>
      </c>
      <c r="AF23" s="392">
        <v>17.074518685000001</v>
      </c>
      <c r="AG23" s="386">
        <v>21.220462767000001</v>
      </c>
      <c r="AI23" s="364" t="s">
        <v>103</v>
      </c>
      <c r="AJ23" s="385">
        <v>32.958857254000002</v>
      </c>
      <c r="AK23" s="385">
        <v>34.871133182999998</v>
      </c>
      <c r="AL23" s="385">
        <v>34.754902389999998</v>
      </c>
      <c r="AM23" s="385">
        <v>37.110444369</v>
      </c>
      <c r="AN23" s="385">
        <v>46.281240609999998</v>
      </c>
      <c r="AO23" s="385">
        <v>22.697879198999999</v>
      </c>
      <c r="AP23" s="392">
        <v>35.563205625000002</v>
      </c>
      <c r="AQ23" s="392">
        <v>27.502372827999999</v>
      </c>
      <c r="AR23" s="386">
        <v>30.250049049000001</v>
      </c>
      <c r="AT23" s="364" t="s">
        <v>103</v>
      </c>
      <c r="AU23" s="385">
        <v>32.396622563999998</v>
      </c>
      <c r="AV23" s="385">
        <v>29.276157210000001</v>
      </c>
      <c r="AW23" s="385">
        <v>24.988912075999998</v>
      </c>
      <c r="AX23" s="385">
        <v>25.851247077</v>
      </c>
      <c r="AY23" s="385">
        <v>24.638889596999999</v>
      </c>
      <c r="AZ23" s="385">
        <v>57.088619373999997</v>
      </c>
      <c r="BA23" s="392">
        <v>27.410194581999999</v>
      </c>
      <c r="BB23" s="392">
        <v>50.477834878000003</v>
      </c>
      <c r="BC23" s="386">
        <v>42.614825148000001</v>
      </c>
      <c r="BE23" s="364" t="s">
        <v>103</v>
      </c>
      <c r="BF23" s="385">
        <v>2.2054159360000001</v>
      </c>
      <c r="BG23" s="385">
        <v>1.868234663</v>
      </c>
      <c r="BH23" s="385">
        <v>1.627464386</v>
      </c>
      <c r="BI23" s="385">
        <v>1.535989727</v>
      </c>
      <c r="BJ23" s="385">
        <v>2.7679333499999998</v>
      </c>
      <c r="BK23" s="385">
        <v>2.124821297</v>
      </c>
      <c r="BL23" s="392">
        <v>1.7254078269999999</v>
      </c>
      <c r="BM23" s="392">
        <v>2.255838572</v>
      </c>
      <c r="BN23" s="386">
        <v>2.0750319500000001</v>
      </c>
      <c r="BP23" s="364" t="s">
        <v>103</v>
      </c>
      <c r="BQ23" s="385">
        <v>6.2250530680000002</v>
      </c>
      <c r="BR23" s="385">
        <v>6.0465896670000001</v>
      </c>
      <c r="BS23" s="385">
        <v>5.9712225099999996</v>
      </c>
      <c r="BT23" s="385">
        <v>6.0548292840000002</v>
      </c>
      <c r="BU23" s="385">
        <v>4.8142565919999996</v>
      </c>
      <c r="BV23" s="385">
        <v>2.1458084589999999</v>
      </c>
      <c r="BW23" s="392">
        <v>6.063754748</v>
      </c>
      <c r="BX23" s="392">
        <v>2.689435037</v>
      </c>
      <c r="BY23" s="386">
        <v>3.8396310859999998</v>
      </c>
    </row>
    <row r="24" spans="2:77" s="323" customFormat="1" ht="15.75" customHeight="1" x14ac:dyDescent="0.3">
      <c r="B24" s="368" t="s">
        <v>104</v>
      </c>
      <c r="C24" s="369">
        <v>284.995475328</v>
      </c>
      <c r="D24" s="369">
        <v>256.08189077499998</v>
      </c>
      <c r="E24" s="369">
        <v>410.10021309500002</v>
      </c>
      <c r="F24" s="369">
        <v>407.38861062799998</v>
      </c>
      <c r="G24" s="369">
        <v>450.02771916699999</v>
      </c>
      <c r="H24" s="369" t="s">
        <v>85</v>
      </c>
      <c r="I24" s="370">
        <v>314.66545071000002</v>
      </c>
      <c r="J24" s="370">
        <v>450.02771916699999</v>
      </c>
      <c r="K24" s="355">
        <v>353.124130503</v>
      </c>
      <c r="M24" s="368" t="s">
        <v>104</v>
      </c>
      <c r="N24" s="369">
        <v>284.995475328</v>
      </c>
      <c r="O24" s="369">
        <v>256.08189077499998</v>
      </c>
      <c r="P24" s="369">
        <v>410.10021309500002</v>
      </c>
      <c r="Q24" s="369">
        <v>407.38861062799998</v>
      </c>
      <c r="R24" s="369">
        <v>450.02771916699999</v>
      </c>
      <c r="S24" s="369" t="s">
        <v>85</v>
      </c>
      <c r="T24" s="370">
        <v>314.66545071000002</v>
      </c>
      <c r="U24" s="370">
        <v>450.02771916699999</v>
      </c>
      <c r="V24" s="355">
        <v>353.124130503</v>
      </c>
      <c r="W24" s="380"/>
      <c r="X24" s="368" t="s">
        <v>104</v>
      </c>
      <c r="Y24" s="387">
        <v>21.949723557999999</v>
      </c>
      <c r="Z24" s="387">
        <v>24.913314542999998</v>
      </c>
      <c r="AA24" s="387">
        <v>22.098565174000001</v>
      </c>
      <c r="AB24" s="387">
        <v>33.748580726</v>
      </c>
      <c r="AC24" s="387">
        <v>27.292759131</v>
      </c>
      <c r="AD24" s="387" t="s">
        <v>85</v>
      </c>
      <c r="AE24" s="393">
        <v>26.555610755</v>
      </c>
      <c r="AF24" s="393">
        <v>27.292759131</v>
      </c>
      <c r="AG24" s="388">
        <v>26.822519947</v>
      </c>
      <c r="AI24" s="368" t="s">
        <v>104</v>
      </c>
      <c r="AJ24" s="387">
        <v>40.086167854999999</v>
      </c>
      <c r="AK24" s="387">
        <v>42.569458699999998</v>
      </c>
      <c r="AL24" s="387">
        <v>47.827609934000002</v>
      </c>
      <c r="AM24" s="387">
        <v>44.895476666999997</v>
      </c>
      <c r="AN24" s="387">
        <v>37.703970562999999</v>
      </c>
      <c r="AO24" s="387" t="s">
        <v>85</v>
      </c>
      <c r="AP24" s="393">
        <v>43.439259518999997</v>
      </c>
      <c r="AQ24" s="393">
        <v>37.703970562999999</v>
      </c>
      <c r="AR24" s="388">
        <v>41.362606583999998</v>
      </c>
      <c r="AT24" s="368" t="s">
        <v>104</v>
      </c>
      <c r="AU24" s="387">
        <v>27.627927757999998</v>
      </c>
      <c r="AV24" s="387">
        <v>24.394604308000002</v>
      </c>
      <c r="AW24" s="387">
        <v>21.250517062</v>
      </c>
      <c r="AX24" s="387">
        <v>17.249897585999999</v>
      </c>
      <c r="AY24" s="387">
        <v>26.874150652000001</v>
      </c>
      <c r="AZ24" s="387" t="s">
        <v>85</v>
      </c>
      <c r="BA24" s="393">
        <v>22.515829647</v>
      </c>
      <c r="BB24" s="393">
        <v>26.874150652000001</v>
      </c>
      <c r="BC24" s="388">
        <v>24.093905342999999</v>
      </c>
      <c r="BE24" s="368" t="s">
        <v>104</v>
      </c>
      <c r="BF24" s="387">
        <v>1.7030311709999999</v>
      </c>
      <c r="BG24" s="387">
        <v>2.3670838930000002</v>
      </c>
      <c r="BH24" s="387">
        <v>1.610509607</v>
      </c>
      <c r="BI24" s="387">
        <v>1.6876986309999999</v>
      </c>
      <c r="BJ24" s="387">
        <v>1.7563114799999999</v>
      </c>
      <c r="BK24" s="387" t="s">
        <v>85</v>
      </c>
      <c r="BL24" s="393">
        <v>1.9110849029999999</v>
      </c>
      <c r="BM24" s="393">
        <v>1.7563114799999999</v>
      </c>
      <c r="BN24" s="388">
        <v>1.8550440159999999</v>
      </c>
      <c r="BP24" s="368" t="s">
        <v>104</v>
      </c>
      <c r="BQ24" s="387">
        <v>8.6331496580000007</v>
      </c>
      <c r="BR24" s="387">
        <v>5.7555385560000003</v>
      </c>
      <c r="BS24" s="387">
        <v>7.2127982230000001</v>
      </c>
      <c r="BT24" s="387">
        <v>2.41834639</v>
      </c>
      <c r="BU24" s="387">
        <v>6.3728081730000001</v>
      </c>
      <c r="BV24" s="387" t="s">
        <v>85</v>
      </c>
      <c r="BW24" s="393">
        <v>5.5782151759999996</v>
      </c>
      <c r="BX24" s="393">
        <v>6.3728081730000001</v>
      </c>
      <c r="BY24" s="388">
        <v>5.865924111</v>
      </c>
    </row>
    <row r="25" spans="2:77" s="351" customFormat="1" ht="15.75" customHeight="1" x14ac:dyDescent="0.3">
      <c r="B25" s="364" t="s">
        <v>42</v>
      </c>
      <c r="C25" s="365">
        <v>494.442408935</v>
      </c>
      <c r="D25" s="365">
        <v>257.82690501399998</v>
      </c>
      <c r="E25" s="365">
        <v>261.31827282199998</v>
      </c>
      <c r="F25" s="365">
        <v>337.608748429</v>
      </c>
      <c r="G25" s="365">
        <v>492.503599065</v>
      </c>
      <c r="H25" s="365">
        <v>486.79728822599998</v>
      </c>
      <c r="I25" s="366">
        <v>294.58368174999998</v>
      </c>
      <c r="J25" s="366">
        <v>490.66743516999998</v>
      </c>
      <c r="K25" s="367">
        <v>375.68621455099998</v>
      </c>
      <c r="M25" s="364" t="s">
        <v>42</v>
      </c>
      <c r="N25" s="365">
        <v>494.442408935</v>
      </c>
      <c r="O25" s="365">
        <v>257.82690501399998</v>
      </c>
      <c r="P25" s="365">
        <v>261.31827282199998</v>
      </c>
      <c r="Q25" s="365">
        <v>337.608748429</v>
      </c>
      <c r="R25" s="365">
        <v>492.503599065</v>
      </c>
      <c r="S25" s="365">
        <v>486.79728822599998</v>
      </c>
      <c r="T25" s="366">
        <v>294.58368174999998</v>
      </c>
      <c r="U25" s="366">
        <v>490.66743516999998</v>
      </c>
      <c r="V25" s="367">
        <v>375.68621455099998</v>
      </c>
      <c r="W25" s="380"/>
      <c r="X25" s="364" t="s">
        <v>42</v>
      </c>
      <c r="Y25" s="385">
        <v>28.041859586000001</v>
      </c>
      <c r="Z25" s="385">
        <v>27.048350251999999</v>
      </c>
      <c r="AA25" s="385">
        <v>30.517633566000001</v>
      </c>
      <c r="AB25" s="385">
        <v>26.795202176</v>
      </c>
      <c r="AC25" s="385">
        <v>20.314395636</v>
      </c>
      <c r="AD25" s="385">
        <v>16.336153154000002</v>
      </c>
      <c r="AE25" s="392">
        <v>27.908720809999998</v>
      </c>
      <c r="AF25" s="392">
        <v>19.044382585000001</v>
      </c>
      <c r="AG25" s="386">
        <v>23.120203073999999</v>
      </c>
      <c r="AI25" s="364" t="s">
        <v>42</v>
      </c>
      <c r="AJ25" s="385">
        <v>44.168926390000003</v>
      </c>
      <c r="AK25" s="385">
        <v>40.188160992999997</v>
      </c>
      <c r="AL25" s="385">
        <v>41.714525543000001</v>
      </c>
      <c r="AM25" s="385">
        <v>41.081776990999998</v>
      </c>
      <c r="AN25" s="385">
        <v>50.724917597999998</v>
      </c>
      <c r="AO25" s="385">
        <v>34.356128806999997</v>
      </c>
      <c r="AP25" s="392">
        <v>41.098708533999996</v>
      </c>
      <c r="AQ25" s="392">
        <v>45.499349903999999</v>
      </c>
      <c r="AR25" s="386">
        <v>43.475936107999999</v>
      </c>
      <c r="AT25" s="364" t="s">
        <v>42</v>
      </c>
      <c r="AU25" s="385">
        <v>7.9611978060000004</v>
      </c>
      <c r="AV25" s="385">
        <v>25.039616411000001</v>
      </c>
      <c r="AW25" s="385">
        <v>16.432335969</v>
      </c>
      <c r="AX25" s="385">
        <v>22.700664266</v>
      </c>
      <c r="AY25" s="385">
        <v>22.480993114</v>
      </c>
      <c r="AZ25" s="385">
        <v>46.368838351999997</v>
      </c>
      <c r="BA25" s="392">
        <v>21.286763225000001</v>
      </c>
      <c r="BB25" s="392">
        <v>30.106942349000001</v>
      </c>
      <c r="BC25" s="386">
        <v>26.051426203999998</v>
      </c>
      <c r="BE25" s="364" t="s">
        <v>42</v>
      </c>
      <c r="BF25" s="385">
        <v>0.49200378700000003</v>
      </c>
      <c r="BG25" s="385">
        <v>1.4375262049999999</v>
      </c>
      <c r="BH25" s="385">
        <v>1.0547447000000001</v>
      </c>
      <c r="BI25" s="385">
        <v>1.319654589</v>
      </c>
      <c r="BJ25" s="385">
        <v>1.277642341</v>
      </c>
      <c r="BK25" s="385">
        <v>1.369423096</v>
      </c>
      <c r="BL25" s="392">
        <v>1.2617225270000001</v>
      </c>
      <c r="BM25" s="392">
        <v>1.3069424039999999</v>
      </c>
      <c r="BN25" s="386">
        <v>1.2861503160000001</v>
      </c>
      <c r="BP25" s="364" t="s">
        <v>42</v>
      </c>
      <c r="BQ25" s="385">
        <v>19.33601243</v>
      </c>
      <c r="BR25" s="385">
        <v>6.2863461379999999</v>
      </c>
      <c r="BS25" s="385">
        <v>10.280760222</v>
      </c>
      <c r="BT25" s="385">
        <v>8.1027019790000008</v>
      </c>
      <c r="BU25" s="385">
        <v>5.202051311</v>
      </c>
      <c r="BV25" s="385">
        <v>1.5694565899999999</v>
      </c>
      <c r="BW25" s="392">
        <v>8.4440849040000003</v>
      </c>
      <c r="BX25" s="392">
        <v>4.0423827579999996</v>
      </c>
      <c r="BY25" s="386">
        <v>6.0662842990000003</v>
      </c>
    </row>
    <row r="26" spans="2:77" s="323" customFormat="1" ht="15.75" customHeight="1" x14ac:dyDescent="0.3">
      <c r="B26" s="368" t="s">
        <v>105</v>
      </c>
      <c r="C26" s="369">
        <v>229.54987551100001</v>
      </c>
      <c r="D26" s="369">
        <v>327.07220669499998</v>
      </c>
      <c r="E26" s="369">
        <v>257.24178388199999</v>
      </c>
      <c r="F26" s="369">
        <v>398.524926886</v>
      </c>
      <c r="G26" s="369">
        <v>394.27582821499999</v>
      </c>
      <c r="H26" s="369" t="s">
        <v>85</v>
      </c>
      <c r="I26" s="370">
        <v>306.00632306400001</v>
      </c>
      <c r="J26" s="370">
        <v>394.27582821499999</v>
      </c>
      <c r="K26" s="355">
        <v>341.399761281</v>
      </c>
      <c r="M26" s="368" t="s">
        <v>105</v>
      </c>
      <c r="N26" s="369">
        <v>229.54987551100001</v>
      </c>
      <c r="O26" s="369">
        <v>327.07220669499998</v>
      </c>
      <c r="P26" s="369">
        <v>257.24178388199999</v>
      </c>
      <c r="Q26" s="369">
        <v>398.524926886</v>
      </c>
      <c r="R26" s="369">
        <v>394.27582821499999</v>
      </c>
      <c r="S26" s="369" t="s">
        <v>85</v>
      </c>
      <c r="T26" s="370">
        <v>306.00632306400001</v>
      </c>
      <c r="U26" s="370">
        <v>394.27582821499999</v>
      </c>
      <c r="V26" s="355">
        <v>341.399761281</v>
      </c>
      <c r="W26" s="380"/>
      <c r="X26" s="368" t="s">
        <v>105</v>
      </c>
      <c r="Y26" s="387">
        <v>29.208681725999998</v>
      </c>
      <c r="Z26" s="387">
        <v>23.018075867</v>
      </c>
      <c r="AA26" s="387">
        <v>33.968353833000002</v>
      </c>
      <c r="AB26" s="387">
        <v>20.739228508</v>
      </c>
      <c r="AC26" s="387">
        <v>31.032930954000001</v>
      </c>
      <c r="AD26" s="387" t="s">
        <v>85</v>
      </c>
      <c r="AE26" s="393">
        <v>25.610248491</v>
      </c>
      <c r="AF26" s="393">
        <v>31.032930954000001</v>
      </c>
      <c r="AG26" s="388">
        <v>28.121343674999999</v>
      </c>
      <c r="AI26" s="368" t="s">
        <v>105</v>
      </c>
      <c r="AJ26" s="387">
        <v>43.253976432999998</v>
      </c>
      <c r="AK26" s="387">
        <v>39.106469558999997</v>
      </c>
      <c r="AL26" s="387">
        <v>34.794253427999998</v>
      </c>
      <c r="AM26" s="387">
        <v>44.569844875999998</v>
      </c>
      <c r="AN26" s="387">
        <v>42.299990137999998</v>
      </c>
      <c r="AO26" s="387" t="s">
        <v>85</v>
      </c>
      <c r="AP26" s="393">
        <v>40.075775802999999</v>
      </c>
      <c r="AQ26" s="393">
        <v>42.299990137999998</v>
      </c>
      <c r="AR26" s="388">
        <v>41.105748319999996</v>
      </c>
      <c r="AT26" s="368" t="s">
        <v>105</v>
      </c>
      <c r="AU26" s="387">
        <v>17.298261878000002</v>
      </c>
      <c r="AV26" s="387">
        <v>32.717185727999997</v>
      </c>
      <c r="AW26" s="387">
        <v>25.257284905999999</v>
      </c>
      <c r="AX26" s="387">
        <v>19.644881165000001</v>
      </c>
      <c r="AY26" s="387">
        <v>18.854084622999999</v>
      </c>
      <c r="AZ26" s="387" t="s">
        <v>85</v>
      </c>
      <c r="BA26" s="393">
        <v>25.858454464000001</v>
      </c>
      <c r="BB26" s="393">
        <v>18.854084622999999</v>
      </c>
      <c r="BC26" s="388">
        <v>22.614923334</v>
      </c>
      <c r="BE26" s="368" t="s">
        <v>105</v>
      </c>
      <c r="BF26" s="387">
        <v>1.7086787859999999</v>
      </c>
      <c r="BG26" s="387">
        <v>1.774022392</v>
      </c>
      <c r="BH26" s="387">
        <v>1.5353046400000001</v>
      </c>
      <c r="BI26" s="387">
        <v>1.93398559</v>
      </c>
      <c r="BJ26" s="387">
        <v>2.419439922</v>
      </c>
      <c r="BK26" s="387" t="s">
        <v>85</v>
      </c>
      <c r="BL26" s="393">
        <v>1.7539921329999999</v>
      </c>
      <c r="BM26" s="393">
        <v>2.419439922</v>
      </c>
      <c r="BN26" s="388">
        <v>2.062142712</v>
      </c>
      <c r="BP26" s="368" t="s">
        <v>105</v>
      </c>
      <c r="BQ26" s="387">
        <v>8.5304011759999998</v>
      </c>
      <c r="BR26" s="387">
        <v>3.3842464539999999</v>
      </c>
      <c r="BS26" s="387">
        <v>4.4448031930000003</v>
      </c>
      <c r="BT26" s="387">
        <v>13.112059862000001</v>
      </c>
      <c r="BU26" s="387">
        <v>5.3935543629999998</v>
      </c>
      <c r="BV26" s="387" t="s">
        <v>85</v>
      </c>
      <c r="BW26" s="393">
        <v>6.7015291100000001</v>
      </c>
      <c r="BX26" s="393">
        <v>5.3935543629999998</v>
      </c>
      <c r="BY26" s="388">
        <v>6.0958419599999996</v>
      </c>
    </row>
    <row r="27" spans="2:77" s="351" customFormat="1" ht="15.75" customHeight="1" x14ac:dyDescent="0.3">
      <c r="B27" s="364" t="s">
        <v>45</v>
      </c>
      <c r="C27" s="365">
        <v>384.723640187</v>
      </c>
      <c r="D27" s="365">
        <v>453.09236417800003</v>
      </c>
      <c r="E27" s="365" t="s">
        <v>85</v>
      </c>
      <c r="F27" s="365">
        <v>365.940603377</v>
      </c>
      <c r="G27" s="365" t="s">
        <v>85</v>
      </c>
      <c r="H27" s="385" t="s">
        <v>85</v>
      </c>
      <c r="I27" s="366">
        <v>385.780398042</v>
      </c>
      <c r="J27" s="366" t="s">
        <v>85</v>
      </c>
      <c r="K27" s="367">
        <v>385.780398042</v>
      </c>
      <c r="M27" s="364" t="s">
        <v>45</v>
      </c>
      <c r="N27" s="365">
        <v>384.723640187</v>
      </c>
      <c r="O27" s="365">
        <v>453.09236417800003</v>
      </c>
      <c r="P27" s="365" t="s">
        <v>85</v>
      </c>
      <c r="Q27" s="365">
        <v>365.940603377</v>
      </c>
      <c r="R27" s="365" t="s">
        <v>85</v>
      </c>
      <c r="S27" s="385" t="s">
        <v>85</v>
      </c>
      <c r="T27" s="366">
        <v>385.780398042</v>
      </c>
      <c r="U27" s="366" t="s">
        <v>85</v>
      </c>
      <c r="V27" s="367">
        <v>385.780398042</v>
      </c>
      <c r="W27" s="380"/>
      <c r="X27" s="364" t="s">
        <v>45</v>
      </c>
      <c r="Y27" s="385">
        <v>36.580565503000003</v>
      </c>
      <c r="Z27" s="385">
        <v>34.876076234000003</v>
      </c>
      <c r="AA27" s="385" t="s">
        <v>85</v>
      </c>
      <c r="AB27" s="385">
        <v>17.728237612000001</v>
      </c>
      <c r="AC27" s="385" t="s">
        <v>85</v>
      </c>
      <c r="AD27" s="385" t="s">
        <v>85</v>
      </c>
      <c r="AE27" s="392">
        <v>28.544849863</v>
      </c>
      <c r="AF27" s="392" t="s">
        <v>85</v>
      </c>
      <c r="AG27" s="386">
        <v>28.544849863</v>
      </c>
      <c r="AI27" s="364" t="s">
        <v>45</v>
      </c>
      <c r="AJ27" s="385">
        <v>37.788666225</v>
      </c>
      <c r="AK27" s="385">
        <v>30.045957275999999</v>
      </c>
      <c r="AL27" s="385" t="s">
        <v>85</v>
      </c>
      <c r="AM27" s="385">
        <v>41.076170621000003</v>
      </c>
      <c r="AN27" s="385" t="s">
        <v>85</v>
      </c>
      <c r="AO27" s="385" t="s">
        <v>85</v>
      </c>
      <c r="AP27" s="392">
        <v>37.917404718</v>
      </c>
      <c r="AQ27" s="392" t="s">
        <v>85</v>
      </c>
      <c r="AR27" s="386">
        <v>37.917404718</v>
      </c>
      <c r="AT27" s="364" t="s">
        <v>45</v>
      </c>
      <c r="AU27" s="385">
        <v>19.978746405999999</v>
      </c>
      <c r="AV27" s="385">
        <v>32.022483305999998</v>
      </c>
      <c r="AW27" s="385" t="s">
        <v>85</v>
      </c>
      <c r="AX27" s="385">
        <v>29.638761058</v>
      </c>
      <c r="AY27" s="385" t="s">
        <v>85</v>
      </c>
      <c r="AZ27" s="385" t="s">
        <v>85</v>
      </c>
      <c r="BA27" s="392">
        <v>25.864301032</v>
      </c>
      <c r="BB27" s="392" t="s">
        <v>85</v>
      </c>
      <c r="BC27" s="386">
        <v>25.864301032</v>
      </c>
      <c r="BE27" s="364" t="s">
        <v>45</v>
      </c>
      <c r="BF27" s="385">
        <v>0.80838952500000005</v>
      </c>
      <c r="BG27" s="385">
        <v>0.83230110599999996</v>
      </c>
      <c r="BH27" s="385" t="s">
        <v>85</v>
      </c>
      <c r="BI27" s="385">
        <v>1.066338878</v>
      </c>
      <c r="BJ27" s="385" t="s">
        <v>85</v>
      </c>
      <c r="BK27" s="385" t="s">
        <v>85</v>
      </c>
      <c r="BL27" s="392">
        <v>0.91843255199999996</v>
      </c>
      <c r="BM27" s="392" t="s">
        <v>85</v>
      </c>
      <c r="BN27" s="386">
        <v>0.91843255199999996</v>
      </c>
      <c r="BP27" s="364" t="s">
        <v>45</v>
      </c>
      <c r="BQ27" s="385">
        <v>4.8436323420000003</v>
      </c>
      <c r="BR27" s="385">
        <v>2.2231820789999999</v>
      </c>
      <c r="BS27" s="385" t="s">
        <v>85</v>
      </c>
      <c r="BT27" s="385">
        <v>10.490491831</v>
      </c>
      <c r="BU27" s="385" t="s">
        <v>85</v>
      </c>
      <c r="BV27" s="385" t="s">
        <v>85</v>
      </c>
      <c r="BW27" s="392">
        <v>6.7550118340000003</v>
      </c>
      <c r="BX27" s="392" t="s">
        <v>85</v>
      </c>
      <c r="BY27" s="386">
        <v>6.7550118340000003</v>
      </c>
    </row>
    <row r="28" spans="2:77" s="323" customFormat="1" ht="15.75" customHeight="1" x14ac:dyDescent="0.3">
      <c r="B28" s="368" t="s">
        <v>106</v>
      </c>
      <c r="C28" s="369">
        <v>315.99091981700002</v>
      </c>
      <c r="D28" s="369">
        <v>280.26920259399998</v>
      </c>
      <c r="E28" s="369">
        <v>316.48225310599997</v>
      </c>
      <c r="F28" s="369">
        <v>334.89936796900002</v>
      </c>
      <c r="G28" s="369">
        <v>455.29431167000001</v>
      </c>
      <c r="H28" s="369">
        <v>822.35914887000001</v>
      </c>
      <c r="I28" s="370">
        <v>308.70804379999998</v>
      </c>
      <c r="J28" s="370">
        <v>595.06154018300003</v>
      </c>
      <c r="K28" s="355">
        <v>414.58797988700002</v>
      </c>
      <c r="M28" s="368" t="s">
        <v>106</v>
      </c>
      <c r="N28" s="369">
        <v>315.99091981700002</v>
      </c>
      <c r="O28" s="369">
        <v>280.26920259399998</v>
      </c>
      <c r="P28" s="369">
        <v>316.48225310599997</v>
      </c>
      <c r="Q28" s="369">
        <v>334.89936796900002</v>
      </c>
      <c r="R28" s="369">
        <v>455.29431167000001</v>
      </c>
      <c r="S28" s="369">
        <v>822.35914887000001</v>
      </c>
      <c r="T28" s="370">
        <v>308.70804379999998</v>
      </c>
      <c r="U28" s="370">
        <v>595.06154018300003</v>
      </c>
      <c r="V28" s="355">
        <v>414.58797988700002</v>
      </c>
      <c r="W28" s="380"/>
      <c r="X28" s="368" t="s">
        <v>106</v>
      </c>
      <c r="Y28" s="387">
        <v>31.037697533999999</v>
      </c>
      <c r="Z28" s="387">
        <v>32.201174926999997</v>
      </c>
      <c r="AA28" s="387">
        <v>25.683132018999999</v>
      </c>
      <c r="AB28" s="387">
        <v>24.833532785999999</v>
      </c>
      <c r="AC28" s="387">
        <v>24.673051919999999</v>
      </c>
      <c r="AD28" s="387">
        <v>15.646052935</v>
      </c>
      <c r="AE28" s="393">
        <v>28.130680305999999</v>
      </c>
      <c r="AF28" s="393">
        <v>19.922920666</v>
      </c>
      <c r="AG28" s="388">
        <v>23.774749366999998</v>
      </c>
      <c r="AI28" s="368" t="s">
        <v>106</v>
      </c>
      <c r="AJ28" s="387">
        <v>41.48582923</v>
      </c>
      <c r="AK28" s="387">
        <v>39.207980825999996</v>
      </c>
      <c r="AL28" s="387">
        <v>46.368326883999998</v>
      </c>
      <c r="AM28" s="387">
        <v>42.337804394999999</v>
      </c>
      <c r="AN28" s="387">
        <v>39.504186150999999</v>
      </c>
      <c r="AO28" s="387">
        <v>58.056657545999997</v>
      </c>
      <c r="AP28" s="393">
        <v>42.329434376000002</v>
      </c>
      <c r="AQ28" s="393">
        <v>49.266752242999999</v>
      </c>
      <c r="AR28" s="388">
        <v>46.011130583000003</v>
      </c>
      <c r="AT28" s="368" t="s">
        <v>106</v>
      </c>
      <c r="AU28" s="387">
        <v>20.988375432000002</v>
      </c>
      <c r="AV28" s="387">
        <v>19.376007398999999</v>
      </c>
      <c r="AW28" s="387">
        <v>19.254778289000001</v>
      </c>
      <c r="AX28" s="387">
        <v>26.477814136999999</v>
      </c>
      <c r="AY28" s="387">
        <v>30.253710808000001</v>
      </c>
      <c r="AZ28" s="387">
        <v>16.547396944999999</v>
      </c>
      <c r="BA28" s="393">
        <v>21.626104295000001</v>
      </c>
      <c r="BB28" s="393">
        <v>23.041259586999999</v>
      </c>
      <c r="BC28" s="388">
        <v>22.377139777</v>
      </c>
      <c r="BE28" s="368" t="s">
        <v>106</v>
      </c>
      <c r="BF28" s="387">
        <v>1.959909345</v>
      </c>
      <c r="BG28" s="387">
        <v>1.6558322649999999</v>
      </c>
      <c r="BH28" s="387">
        <v>1.5174266329999999</v>
      </c>
      <c r="BI28" s="387">
        <v>1.257060581</v>
      </c>
      <c r="BJ28" s="387">
        <v>2.8353467120000002</v>
      </c>
      <c r="BK28" s="387">
        <v>1.9038886939999999</v>
      </c>
      <c r="BL28" s="393">
        <v>1.5357999419999999</v>
      </c>
      <c r="BM28" s="393">
        <v>2.3452006679999999</v>
      </c>
      <c r="BN28" s="388">
        <v>1.9653560960000001</v>
      </c>
      <c r="BP28" s="368" t="s">
        <v>106</v>
      </c>
      <c r="BQ28" s="387">
        <v>4.52818846</v>
      </c>
      <c r="BR28" s="387">
        <v>7.5590045830000001</v>
      </c>
      <c r="BS28" s="387">
        <v>7.1763361750000003</v>
      </c>
      <c r="BT28" s="387">
        <v>5.0937881010000003</v>
      </c>
      <c r="BU28" s="387">
        <v>2.7337044079999999</v>
      </c>
      <c r="BV28" s="387">
        <v>7.8460038799999996</v>
      </c>
      <c r="BW28" s="393">
        <v>6.3779810799999996</v>
      </c>
      <c r="BX28" s="393">
        <v>5.4238668350000001</v>
      </c>
      <c r="BY28" s="388">
        <v>5.8716241760000001</v>
      </c>
    </row>
    <row r="29" spans="2:77" s="351" customFormat="1" ht="15.75" customHeight="1" x14ac:dyDescent="0.3">
      <c r="B29" s="364" t="s">
        <v>107</v>
      </c>
      <c r="C29" s="365">
        <v>216.23981185700001</v>
      </c>
      <c r="D29" s="365">
        <v>269.49170850100001</v>
      </c>
      <c r="E29" s="365">
        <v>301.80897343200002</v>
      </c>
      <c r="F29" s="365">
        <v>312.40082514300002</v>
      </c>
      <c r="G29" s="365">
        <v>432.48815507299997</v>
      </c>
      <c r="H29" s="365">
        <v>495.74777291700002</v>
      </c>
      <c r="I29" s="366">
        <v>294.84605291700001</v>
      </c>
      <c r="J29" s="366">
        <v>453.54415194299997</v>
      </c>
      <c r="K29" s="367">
        <v>385.434353354</v>
      </c>
      <c r="M29" s="364" t="s">
        <v>107</v>
      </c>
      <c r="N29" s="365">
        <v>216.23981185700001</v>
      </c>
      <c r="O29" s="365">
        <v>269.49170850100001</v>
      </c>
      <c r="P29" s="365">
        <v>301.80897343200002</v>
      </c>
      <c r="Q29" s="365">
        <v>312.40082514300002</v>
      </c>
      <c r="R29" s="365">
        <v>432.48815507299997</v>
      </c>
      <c r="S29" s="365">
        <v>495.74777291700002</v>
      </c>
      <c r="T29" s="366">
        <v>294.84605291700001</v>
      </c>
      <c r="U29" s="366">
        <v>453.54415194299997</v>
      </c>
      <c r="V29" s="367">
        <v>385.434353354</v>
      </c>
      <c r="W29" s="380"/>
      <c r="X29" s="364" t="s">
        <v>107</v>
      </c>
      <c r="Y29" s="385">
        <v>35.137550843</v>
      </c>
      <c r="Z29" s="385">
        <v>34.387106068999998</v>
      </c>
      <c r="AA29" s="385">
        <v>30.838187866999998</v>
      </c>
      <c r="AB29" s="385">
        <v>26.237105724999999</v>
      </c>
      <c r="AC29" s="385">
        <v>25.700101106000002</v>
      </c>
      <c r="AD29" s="385">
        <v>35.138197822999999</v>
      </c>
      <c r="AE29" s="392">
        <v>29.963253483999999</v>
      </c>
      <c r="AF29" s="392">
        <v>29.133900085000001</v>
      </c>
      <c r="AG29" s="386">
        <v>29.406184259</v>
      </c>
      <c r="AI29" s="364" t="s">
        <v>107</v>
      </c>
      <c r="AJ29" s="385">
        <v>38.127548646999998</v>
      </c>
      <c r="AK29" s="385">
        <v>36.281730635999999</v>
      </c>
      <c r="AL29" s="385">
        <v>37.936362576000001</v>
      </c>
      <c r="AM29" s="385">
        <v>33.970253286000002</v>
      </c>
      <c r="AN29" s="385">
        <v>37.032878705000002</v>
      </c>
      <c r="AO29" s="385">
        <v>22.084105260000001</v>
      </c>
      <c r="AP29" s="392">
        <v>35.809577625999999</v>
      </c>
      <c r="AQ29" s="392">
        <v>31.594167432999999</v>
      </c>
      <c r="AR29" s="386">
        <v>32.978124477999998</v>
      </c>
      <c r="AT29" s="364" t="s">
        <v>107</v>
      </c>
      <c r="AU29" s="385">
        <v>22.084004392000001</v>
      </c>
      <c r="AV29" s="385">
        <v>19.011499685</v>
      </c>
      <c r="AW29" s="385">
        <v>23.915233336</v>
      </c>
      <c r="AX29" s="385">
        <v>31.252197239000001</v>
      </c>
      <c r="AY29" s="385">
        <v>27.127759568999998</v>
      </c>
      <c r="AZ29" s="385">
        <v>34.607231167999998</v>
      </c>
      <c r="BA29" s="392">
        <v>25.572235889000002</v>
      </c>
      <c r="BB29" s="392">
        <v>29.848965200999999</v>
      </c>
      <c r="BC29" s="386">
        <v>28.444876537999999</v>
      </c>
      <c r="BE29" s="364" t="s">
        <v>107</v>
      </c>
      <c r="BF29" s="385">
        <v>1.1680968650000001</v>
      </c>
      <c r="BG29" s="385">
        <v>1.5476819690000001</v>
      </c>
      <c r="BH29" s="385">
        <v>1.185319896</v>
      </c>
      <c r="BI29" s="385">
        <v>2.6378365939999999</v>
      </c>
      <c r="BJ29" s="385">
        <v>2.3633473120000001</v>
      </c>
      <c r="BK29" s="385">
        <v>4.0049670419999996</v>
      </c>
      <c r="BL29" s="392">
        <v>1.895477496</v>
      </c>
      <c r="BM29" s="392">
        <v>2.9606067299999999</v>
      </c>
      <c r="BN29" s="386">
        <v>2.6109152309999999</v>
      </c>
      <c r="BP29" s="364" t="s">
        <v>107</v>
      </c>
      <c r="BQ29" s="385">
        <v>3.482799253</v>
      </c>
      <c r="BR29" s="385">
        <v>8.771981641</v>
      </c>
      <c r="BS29" s="385">
        <v>6.124896326</v>
      </c>
      <c r="BT29" s="385">
        <v>5.9026071560000002</v>
      </c>
      <c r="BU29" s="385">
        <v>7.7759133089999999</v>
      </c>
      <c r="BV29" s="385">
        <v>4.1654987070000002</v>
      </c>
      <c r="BW29" s="392">
        <v>6.759455505</v>
      </c>
      <c r="BX29" s="392">
        <v>6.4623605499999996</v>
      </c>
      <c r="BY29" s="386">
        <v>6.5598994929999996</v>
      </c>
    </row>
    <row r="30" spans="2:77" s="323" customFormat="1" ht="15.75" customHeight="1" x14ac:dyDescent="0.3">
      <c r="B30" s="368" t="s">
        <v>108</v>
      </c>
      <c r="C30" s="369">
        <v>437.331592247</v>
      </c>
      <c r="D30" s="369">
        <v>312.92100265400001</v>
      </c>
      <c r="E30" s="369">
        <v>314.95832694299997</v>
      </c>
      <c r="F30" s="369">
        <v>405.38416146100002</v>
      </c>
      <c r="G30" s="369">
        <v>497.20554880200001</v>
      </c>
      <c r="H30" s="369">
        <v>355.13957158800002</v>
      </c>
      <c r="I30" s="370">
        <v>353.18718885099997</v>
      </c>
      <c r="J30" s="370">
        <v>444.53539892800001</v>
      </c>
      <c r="K30" s="355">
        <v>388.96819763000002</v>
      </c>
      <c r="M30" s="368" t="s">
        <v>108</v>
      </c>
      <c r="N30" s="369">
        <v>437.331592247</v>
      </c>
      <c r="O30" s="369">
        <v>312.92100265400001</v>
      </c>
      <c r="P30" s="369">
        <v>314.95832694299997</v>
      </c>
      <c r="Q30" s="369">
        <v>405.38416146100002</v>
      </c>
      <c r="R30" s="369">
        <v>497.20554880200001</v>
      </c>
      <c r="S30" s="369">
        <v>355.13957158800002</v>
      </c>
      <c r="T30" s="370">
        <v>353.18718885099997</v>
      </c>
      <c r="U30" s="370">
        <v>444.53539892800001</v>
      </c>
      <c r="V30" s="355">
        <v>388.96819763000002</v>
      </c>
      <c r="W30" s="380"/>
      <c r="X30" s="368" t="s">
        <v>108</v>
      </c>
      <c r="Y30" s="387">
        <v>26.550879691999999</v>
      </c>
      <c r="Z30" s="387">
        <v>28.327610051000001</v>
      </c>
      <c r="AA30" s="387">
        <v>28.686189913</v>
      </c>
      <c r="AB30" s="387">
        <v>29.605520315</v>
      </c>
      <c r="AC30" s="387">
        <v>21.668824111999999</v>
      </c>
      <c r="AD30" s="387">
        <v>22.436705076999999</v>
      </c>
      <c r="AE30" s="393">
        <v>28.843120801000001</v>
      </c>
      <c r="AF30" s="393">
        <v>21.896261097</v>
      </c>
      <c r="AG30" s="388">
        <v>25.733314621000002</v>
      </c>
      <c r="AI30" s="368" t="s">
        <v>108</v>
      </c>
      <c r="AJ30" s="387">
        <v>40.177834226000002</v>
      </c>
      <c r="AK30" s="387">
        <v>40.895962163</v>
      </c>
      <c r="AL30" s="387">
        <v>41.217416573000001</v>
      </c>
      <c r="AM30" s="387">
        <v>42.586595483000004</v>
      </c>
      <c r="AN30" s="387">
        <v>43.507265107000002</v>
      </c>
      <c r="AO30" s="387">
        <v>29.855443504</v>
      </c>
      <c r="AP30" s="393">
        <v>41.638385714000002</v>
      </c>
      <c r="AQ30" s="393">
        <v>39.463761900000002</v>
      </c>
      <c r="AR30" s="388">
        <v>40.664901454000002</v>
      </c>
      <c r="AT30" s="368" t="s">
        <v>108</v>
      </c>
      <c r="AU30" s="387">
        <v>27.609230151999999</v>
      </c>
      <c r="AV30" s="387">
        <v>23.438605970000001</v>
      </c>
      <c r="AW30" s="387">
        <v>21.016879664000001</v>
      </c>
      <c r="AX30" s="387">
        <v>21.753346142000002</v>
      </c>
      <c r="AY30" s="387">
        <v>26.562716618</v>
      </c>
      <c r="AZ30" s="387">
        <v>42.718653480999997</v>
      </c>
      <c r="BA30" s="393">
        <v>22.417912018999999</v>
      </c>
      <c r="BB30" s="393">
        <v>31.347908252</v>
      </c>
      <c r="BC30" s="388">
        <v>26.415481951</v>
      </c>
      <c r="BE30" s="368" t="s">
        <v>108</v>
      </c>
      <c r="BF30" s="387">
        <v>1.8417694979999999</v>
      </c>
      <c r="BG30" s="387">
        <v>1.6600155839999999</v>
      </c>
      <c r="BH30" s="387">
        <v>1.3148447919999999</v>
      </c>
      <c r="BI30" s="387">
        <v>1.4484605740000001</v>
      </c>
      <c r="BJ30" s="387">
        <v>2.3727603159999999</v>
      </c>
      <c r="BK30" s="387">
        <v>2.7344569430000001</v>
      </c>
      <c r="BL30" s="393">
        <v>1.502416397</v>
      </c>
      <c r="BM30" s="393">
        <v>2.4798904500000001</v>
      </c>
      <c r="BN30" s="388">
        <v>1.939988909</v>
      </c>
      <c r="BP30" s="368" t="s">
        <v>108</v>
      </c>
      <c r="BQ30" s="387">
        <v>3.8202864320000001</v>
      </c>
      <c r="BR30" s="387">
        <v>5.677806232</v>
      </c>
      <c r="BS30" s="387">
        <v>7.764669058</v>
      </c>
      <c r="BT30" s="387">
        <v>4.6060774860000002</v>
      </c>
      <c r="BU30" s="387">
        <v>5.8884338469999999</v>
      </c>
      <c r="BV30" s="387">
        <v>2.2547409940000001</v>
      </c>
      <c r="BW30" s="393">
        <v>5.5981650690000002</v>
      </c>
      <c r="BX30" s="393">
        <v>4.8121783020000004</v>
      </c>
      <c r="BY30" s="388">
        <v>5.2463130649999998</v>
      </c>
    </row>
    <row r="31" spans="2:77" s="351" customFormat="1" ht="15.75" customHeight="1" x14ac:dyDescent="0.3">
      <c r="B31" s="364" t="s">
        <v>109</v>
      </c>
      <c r="C31" s="365">
        <v>323.07034457999998</v>
      </c>
      <c r="D31" s="365">
        <v>336.587947939</v>
      </c>
      <c r="E31" s="365">
        <v>322.29909567800001</v>
      </c>
      <c r="F31" s="365">
        <v>413.320202913</v>
      </c>
      <c r="G31" s="365">
        <v>442.943563901</v>
      </c>
      <c r="H31" s="365">
        <v>609.12178921400005</v>
      </c>
      <c r="I31" s="366">
        <v>357.71277846100003</v>
      </c>
      <c r="J31" s="366">
        <v>521.50412042899995</v>
      </c>
      <c r="K31" s="367">
        <v>420.91980554399998</v>
      </c>
      <c r="M31" s="364" t="s">
        <v>109</v>
      </c>
      <c r="N31" s="365">
        <v>323.07034457999998</v>
      </c>
      <c r="O31" s="365">
        <v>336.587947939</v>
      </c>
      <c r="P31" s="365">
        <v>322.29909567800001</v>
      </c>
      <c r="Q31" s="365">
        <v>413.320202913</v>
      </c>
      <c r="R31" s="365">
        <v>442.943563901</v>
      </c>
      <c r="S31" s="365">
        <v>609.12178921400005</v>
      </c>
      <c r="T31" s="366">
        <v>357.71277846100003</v>
      </c>
      <c r="U31" s="366">
        <v>521.50412042899995</v>
      </c>
      <c r="V31" s="367">
        <v>420.91980554399998</v>
      </c>
      <c r="W31" s="380"/>
      <c r="X31" s="364" t="s">
        <v>109</v>
      </c>
      <c r="Y31" s="385">
        <v>20.604378743000002</v>
      </c>
      <c r="Z31" s="385">
        <v>25.469003233999999</v>
      </c>
      <c r="AA31" s="385">
        <v>25.422416513999998</v>
      </c>
      <c r="AB31" s="385">
        <v>24.188323583999999</v>
      </c>
      <c r="AC31" s="385">
        <v>22.666131100000001</v>
      </c>
      <c r="AD31" s="385">
        <v>23.974398081</v>
      </c>
      <c r="AE31" s="392">
        <v>24.393131285999999</v>
      </c>
      <c r="AF31" s="392">
        <v>23.388523563</v>
      </c>
      <c r="AG31" s="386">
        <v>23.912812782</v>
      </c>
      <c r="AI31" s="364" t="s">
        <v>109</v>
      </c>
      <c r="AJ31" s="385">
        <v>36.213931338999998</v>
      </c>
      <c r="AK31" s="385">
        <v>36.612104543000001</v>
      </c>
      <c r="AL31" s="385">
        <v>46.704373576000002</v>
      </c>
      <c r="AM31" s="385">
        <v>47.370007702999999</v>
      </c>
      <c r="AN31" s="385">
        <v>46.786373075</v>
      </c>
      <c r="AO31" s="385">
        <v>44.767086507999998</v>
      </c>
      <c r="AP31" s="392">
        <v>42.558939793</v>
      </c>
      <c r="AQ31" s="392">
        <v>45.671373295000002</v>
      </c>
      <c r="AR31" s="386">
        <v>44.047042433000001</v>
      </c>
      <c r="AT31" s="364" t="s">
        <v>109</v>
      </c>
      <c r="AU31" s="385">
        <v>31.665697532999999</v>
      </c>
      <c r="AV31" s="385">
        <v>30.315149809000001</v>
      </c>
      <c r="AW31" s="385">
        <v>21.358221456999999</v>
      </c>
      <c r="AX31" s="385">
        <v>21.559490396000001</v>
      </c>
      <c r="AY31" s="385">
        <v>23.741678149999998</v>
      </c>
      <c r="AZ31" s="385">
        <v>27.210150434999999</v>
      </c>
      <c r="BA31" s="392">
        <v>25.461403605000001</v>
      </c>
      <c r="BB31" s="392">
        <v>25.656882211999999</v>
      </c>
      <c r="BC31" s="386">
        <v>25.554864952999999</v>
      </c>
      <c r="BE31" s="364" t="s">
        <v>109</v>
      </c>
      <c r="BF31" s="385">
        <v>1.742655938</v>
      </c>
      <c r="BG31" s="385">
        <v>1.5025427039999999</v>
      </c>
      <c r="BH31" s="385">
        <v>1.7850030160000001</v>
      </c>
      <c r="BI31" s="385">
        <v>2.0585567509999998</v>
      </c>
      <c r="BJ31" s="385">
        <v>1.5610542730000001</v>
      </c>
      <c r="BK31" s="385">
        <v>2.0847941900000002</v>
      </c>
      <c r="BL31" s="392">
        <v>1.7973021890000001</v>
      </c>
      <c r="BM31" s="392">
        <v>1.850250419</v>
      </c>
      <c r="BN31" s="386">
        <v>1.8226175570000001</v>
      </c>
      <c r="BP31" s="364" t="s">
        <v>109</v>
      </c>
      <c r="BQ31" s="385">
        <v>9.7733364460000001</v>
      </c>
      <c r="BR31" s="385">
        <v>6.1011997090000003</v>
      </c>
      <c r="BS31" s="385">
        <v>4.7299854369999998</v>
      </c>
      <c r="BT31" s="385">
        <v>4.823621567</v>
      </c>
      <c r="BU31" s="385">
        <v>5.2447634020000002</v>
      </c>
      <c r="BV31" s="385">
        <v>1.963570786</v>
      </c>
      <c r="BW31" s="392">
        <v>5.7892231269999996</v>
      </c>
      <c r="BX31" s="392">
        <v>3.4329705110000002</v>
      </c>
      <c r="BY31" s="386">
        <v>4.6626622749999997</v>
      </c>
    </row>
    <row r="32" spans="2:77" s="323" customFormat="1" ht="15.75" customHeight="1" x14ac:dyDescent="0.3">
      <c r="B32" s="368" t="s">
        <v>110</v>
      </c>
      <c r="C32" s="369">
        <v>408.08105302199999</v>
      </c>
      <c r="D32" s="369">
        <v>381.39802562800003</v>
      </c>
      <c r="E32" s="369">
        <v>400.16916365600002</v>
      </c>
      <c r="F32" s="369">
        <v>436.15977045400001</v>
      </c>
      <c r="G32" s="369">
        <v>374.233038652</v>
      </c>
      <c r="H32" s="369">
        <v>654.35561358799998</v>
      </c>
      <c r="I32" s="370">
        <v>403.44610412399999</v>
      </c>
      <c r="J32" s="370">
        <v>505.59957356699999</v>
      </c>
      <c r="K32" s="355">
        <v>449.49321616600002</v>
      </c>
      <c r="M32" s="368" t="s">
        <v>110</v>
      </c>
      <c r="N32" s="369">
        <v>408.08105302199999</v>
      </c>
      <c r="O32" s="369">
        <v>381.39802562800003</v>
      </c>
      <c r="P32" s="369">
        <v>400.16916365600002</v>
      </c>
      <c r="Q32" s="369">
        <v>436.15977045400001</v>
      </c>
      <c r="R32" s="369">
        <v>374.233038652</v>
      </c>
      <c r="S32" s="369">
        <v>654.35561358799998</v>
      </c>
      <c r="T32" s="370">
        <v>403.44610412399999</v>
      </c>
      <c r="U32" s="370">
        <v>505.59957356699999</v>
      </c>
      <c r="V32" s="355">
        <v>449.49321616600002</v>
      </c>
      <c r="W32" s="380"/>
      <c r="X32" s="368" t="s">
        <v>110</v>
      </c>
      <c r="Y32" s="387">
        <v>23.48350112</v>
      </c>
      <c r="Z32" s="387">
        <v>25.683400619</v>
      </c>
      <c r="AA32" s="387">
        <v>24.184613912</v>
      </c>
      <c r="AB32" s="387">
        <v>25.872253315999998</v>
      </c>
      <c r="AC32" s="387">
        <v>23.480081194</v>
      </c>
      <c r="AD32" s="387">
        <v>27.113447150999999</v>
      </c>
      <c r="AE32" s="393">
        <v>24.922679869</v>
      </c>
      <c r="AF32" s="393">
        <v>25.685306213</v>
      </c>
      <c r="AG32" s="388">
        <v>25.309353571999999</v>
      </c>
      <c r="AI32" s="368" t="s">
        <v>110</v>
      </c>
      <c r="AJ32" s="387">
        <v>40.220300408</v>
      </c>
      <c r="AK32" s="387">
        <v>45.169659674999998</v>
      </c>
      <c r="AL32" s="387">
        <v>47.578184594</v>
      </c>
      <c r="AM32" s="387">
        <v>47.542805457</v>
      </c>
      <c r="AN32" s="387">
        <v>42.385419706999997</v>
      </c>
      <c r="AO32" s="387">
        <v>34.613947248000002</v>
      </c>
      <c r="AP32" s="393">
        <v>45.480725714000002</v>
      </c>
      <c r="AQ32" s="393">
        <v>37.668623848000003</v>
      </c>
      <c r="AR32" s="388">
        <v>41.519763208999997</v>
      </c>
      <c r="AT32" s="368" t="s">
        <v>110</v>
      </c>
      <c r="AU32" s="387">
        <v>28.659057684</v>
      </c>
      <c r="AV32" s="387">
        <v>23.533662029999999</v>
      </c>
      <c r="AW32" s="387">
        <v>21.393129318</v>
      </c>
      <c r="AX32" s="387">
        <v>18.926584387999998</v>
      </c>
      <c r="AY32" s="387">
        <v>25.452851725999999</v>
      </c>
      <c r="AZ32" s="387">
        <v>29.572901268999999</v>
      </c>
      <c r="BA32" s="393">
        <v>22.792107721000001</v>
      </c>
      <c r="BB32" s="393">
        <v>27.953463124999999</v>
      </c>
      <c r="BC32" s="388">
        <v>25.409064793999999</v>
      </c>
      <c r="BE32" s="368" t="s">
        <v>110</v>
      </c>
      <c r="BF32" s="387">
        <v>1.7127001449999999</v>
      </c>
      <c r="BG32" s="387">
        <v>1.7363999130000001</v>
      </c>
      <c r="BH32" s="387">
        <v>1.7756572150000001</v>
      </c>
      <c r="BI32" s="387">
        <v>2.3532235379999999</v>
      </c>
      <c r="BJ32" s="387">
        <v>3.046810765</v>
      </c>
      <c r="BK32" s="387">
        <v>3.233184305</v>
      </c>
      <c r="BL32" s="393">
        <v>1.8903088379999999</v>
      </c>
      <c r="BM32" s="393">
        <v>3.159927803</v>
      </c>
      <c r="BN32" s="388">
        <v>2.534042522</v>
      </c>
      <c r="BP32" s="368" t="s">
        <v>110</v>
      </c>
      <c r="BQ32" s="387">
        <v>5.9244406420000004</v>
      </c>
      <c r="BR32" s="387">
        <v>3.8768777640000001</v>
      </c>
      <c r="BS32" s="387">
        <v>5.0684149610000002</v>
      </c>
      <c r="BT32" s="387">
        <v>5.3051333009999997</v>
      </c>
      <c r="BU32" s="387">
        <v>5.6348366070000004</v>
      </c>
      <c r="BV32" s="387">
        <v>5.4665200269999996</v>
      </c>
      <c r="BW32" s="393">
        <v>4.9141778570000003</v>
      </c>
      <c r="BX32" s="393">
        <v>5.5326790109999999</v>
      </c>
      <c r="BY32" s="388">
        <v>5.2277759030000004</v>
      </c>
    </row>
    <row r="33" spans="2:77" s="351" customFormat="1" ht="15.75" customHeight="1" x14ac:dyDescent="0.3">
      <c r="B33" s="364" t="s">
        <v>54</v>
      </c>
      <c r="C33" s="365">
        <v>520.70680106700001</v>
      </c>
      <c r="D33" s="365">
        <v>309.513795571</v>
      </c>
      <c r="E33" s="365">
        <v>282.22967804000001</v>
      </c>
      <c r="F33" s="365">
        <v>343.09427612500002</v>
      </c>
      <c r="G33" s="365">
        <v>392.10920280400001</v>
      </c>
      <c r="H33" s="365">
        <v>449.72499026000003</v>
      </c>
      <c r="I33" s="366">
        <v>311.328464645</v>
      </c>
      <c r="J33" s="366">
        <v>423.66236293399999</v>
      </c>
      <c r="K33" s="367">
        <v>362.83371008199998</v>
      </c>
      <c r="M33" s="364" t="s">
        <v>54</v>
      </c>
      <c r="N33" s="365">
        <v>520.70680106700001</v>
      </c>
      <c r="O33" s="365">
        <v>309.513795571</v>
      </c>
      <c r="P33" s="365">
        <v>282.22967804000001</v>
      </c>
      <c r="Q33" s="365">
        <v>343.09427612500002</v>
      </c>
      <c r="R33" s="365">
        <v>392.10920280400001</v>
      </c>
      <c r="S33" s="365">
        <v>449.72499026000003</v>
      </c>
      <c r="T33" s="366">
        <v>311.328464645</v>
      </c>
      <c r="U33" s="366">
        <v>423.66236293399999</v>
      </c>
      <c r="V33" s="367">
        <v>362.83371008199998</v>
      </c>
      <c r="W33" s="380"/>
      <c r="X33" s="364" t="s">
        <v>54</v>
      </c>
      <c r="Y33" s="385">
        <v>21.049506093000002</v>
      </c>
      <c r="Z33" s="385">
        <v>25.778708527999999</v>
      </c>
      <c r="AA33" s="385">
        <v>20.612036649</v>
      </c>
      <c r="AB33" s="385">
        <v>28.608342963999998</v>
      </c>
      <c r="AC33" s="385">
        <v>18.235458761</v>
      </c>
      <c r="AD33" s="385">
        <v>20.417127639</v>
      </c>
      <c r="AE33" s="392">
        <v>24.824932645000001</v>
      </c>
      <c r="AF33" s="392">
        <v>19.503745153000001</v>
      </c>
      <c r="AG33" s="386">
        <v>21.976136016000002</v>
      </c>
      <c r="AI33" s="364" t="s">
        <v>54</v>
      </c>
      <c r="AJ33" s="385">
        <v>41.603810396999997</v>
      </c>
      <c r="AK33" s="385">
        <v>45.794909052000001</v>
      </c>
      <c r="AL33" s="385">
        <v>50.506557417000003</v>
      </c>
      <c r="AM33" s="385">
        <v>40.560560738</v>
      </c>
      <c r="AN33" s="385">
        <v>45.356372759000003</v>
      </c>
      <c r="AO33" s="385">
        <v>40.861941838</v>
      </c>
      <c r="AP33" s="392">
        <v>45.668283424999998</v>
      </c>
      <c r="AQ33" s="392">
        <v>42.743590574000002</v>
      </c>
      <c r="AR33" s="386">
        <v>44.102494745999998</v>
      </c>
      <c r="AT33" s="364" t="s">
        <v>54</v>
      </c>
      <c r="AU33" s="385">
        <v>31.815522484999999</v>
      </c>
      <c r="AV33" s="385">
        <v>19.677400119000001</v>
      </c>
      <c r="AW33" s="385">
        <v>19.650068027</v>
      </c>
      <c r="AX33" s="385">
        <v>23.077237951000001</v>
      </c>
      <c r="AY33" s="385">
        <v>29.634659551999999</v>
      </c>
      <c r="AZ33" s="385">
        <v>31.571482823</v>
      </c>
      <c r="BA33" s="392">
        <v>20.968796833999999</v>
      </c>
      <c r="BB33" s="392">
        <v>30.760607959000001</v>
      </c>
      <c r="BC33" s="386">
        <v>26.211024921</v>
      </c>
      <c r="BE33" s="364" t="s">
        <v>54</v>
      </c>
      <c r="BF33" s="385">
        <v>1.1333455290000001</v>
      </c>
      <c r="BG33" s="385">
        <v>1.9284818029999999</v>
      </c>
      <c r="BH33" s="385">
        <v>1.282362046</v>
      </c>
      <c r="BI33" s="385">
        <v>1.287847841</v>
      </c>
      <c r="BJ33" s="385">
        <v>1.8305048779999999</v>
      </c>
      <c r="BK33" s="385">
        <v>2.327947934</v>
      </c>
      <c r="BL33" s="392">
        <v>1.493813719</v>
      </c>
      <c r="BM33" s="392">
        <v>2.1196872849999999</v>
      </c>
      <c r="BN33" s="386">
        <v>1.8288867660000001</v>
      </c>
      <c r="BP33" s="364" t="s">
        <v>54</v>
      </c>
      <c r="BQ33" s="385">
        <v>4.3978154959999998</v>
      </c>
      <c r="BR33" s="385">
        <v>6.8205004970000003</v>
      </c>
      <c r="BS33" s="385">
        <v>7.9489758620000002</v>
      </c>
      <c r="BT33" s="385">
        <v>6.4660105059999999</v>
      </c>
      <c r="BU33" s="385">
        <v>4.9430040499999999</v>
      </c>
      <c r="BV33" s="385">
        <v>4.8214997669999997</v>
      </c>
      <c r="BW33" s="392">
        <v>7.044173378</v>
      </c>
      <c r="BX33" s="392">
        <v>4.8723690279999996</v>
      </c>
      <c r="BY33" s="386">
        <v>5.8814575519999996</v>
      </c>
    </row>
    <row r="34" spans="2:77" s="323" customFormat="1" ht="15.75" customHeight="1" x14ac:dyDescent="0.3">
      <c r="B34" s="368" t="s">
        <v>76</v>
      </c>
      <c r="C34" s="369">
        <v>489.45175833000002</v>
      </c>
      <c r="D34" s="369">
        <v>331.29830771299999</v>
      </c>
      <c r="E34" s="369">
        <v>384.84762891000003</v>
      </c>
      <c r="F34" s="369">
        <v>378.468288933</v>
      </c>
      <c r="G34" s="369">
        <v>396.57347944700001</v>
      </c>
      <c r="H34" s="369">
        <v>424.46533485600003</v>
      </c>
      <c r="I34" s="370">
        <v>379.94794406099999</v>
      </c>
      <c r="J34" s="370">
        <v>417.46338513000001</v>
      </c>
      <c r="K34" s="355">
        <v>407.95243325899997</v>
      </c>
      <c r="M34" s="368" t="s">
        <v>76</v>
      </c>
      <c r="N34" s="369">
        <v>489.45175833000002</v>
      </c>
      <c r="O34" s="369">
        <v>331.29830771299999</v>
      </c>
      <c r="P34" s="369">
        <v>384.84762891000003</v>
      </c>
      <c r="Q34" s="369">
        <v>378.468288933</v>
      </c>
      <c r="R34" s="369">
        <v>396.57347944700001</v>
      </c>
      <c r="S34" s="369">
        <v>424.46533485600003</v>
      </c>
      <c r="T34" s="370">
        <v>379.94794406099999</v>
      </c>
      <c r="U34" s="370">
        <v>417.46338513000001</v>
      </c>
      <c r="V34" s="355">
        <v>407.95243325899997</v>
      </c>
      <c r="W34" s="380"/>
      <c r="X34" s="368" t="s">
        <v>76</v>
      </c>
      <c r="Y34" s="387">
        <v>20.912653861999999</v>
      </c>
      <c r="Z34" s="387">
        <v>35.799268333000001</v>
      </c>
      <c r="AA34" s="387">
        <v>37.809883696999997</v>
      </c>
      <c r="AB34" s="387">
        <v>39.575012459</v>
      </c>
      <c r="AC34" s="387">
        <v>29.386631896000001</v>
      </c>
      <c r="AD34" s="387">
        <v>16.022964132999999</v>
      </c>
      <c r="AE34" s="393">
        <v>36.262525678999999</v>
      </c>
      <c r="AF34" s="393">
        <v>19.209894176999999</v>
      </c>
      <c r="AG34" s="388">
        <v>23.236321879999998</v>
      </c>
      <c r="AI34" s="368" t="s">
        <v>76</v>
      </c>
      <c r="AJ34" s="387">
        <v>36.543283146</v>
      </c>
      <c r="AK34" s="387">
        <v>36.952016133000001</v>
      </c>
      <c r="AL34" s="387">
        <v>35.393201693999998</v>
      </c>
      <c r="AM34" s="387">
        <v>32.00033955</v>
      </c>
      <c r="AN34" s="387">
        <v>26.862801910000002</v>
      </c>
      <c r="AO34" s="387">
        <v>43.682709801999998</v>
      </c>
      <c r="AP34" s="393">
        <v>34.309347774999999</v>
      </c>
      <c r="AQ34" s="393">
        <v>39.671545295999998</v>
      </c>
      <c r="AR34" s="388">
        <v>38.405435685</v>
      </c>
      <c r="AT34" s="368" t="s">
        <v>76</v>
      </c>
      <c r="AU34" s="387">
        <v>33.715098138000002</v>
      </c>
      <c r="AV34" s="387">
        <v>22.464035953</v>
      </c>
      <c r="AW34" s="387">
        <v>21.613617941000001</v>
      </c>
      <c r="AX34" s="387">
        <v>25.085330746</v>
      </c>
      <c r="AY34" s="387">
        <v>31.947834201999999</v>
      </c>
      <c r="AZ34" s="387">
        <v>32.963551152000001</v>
      </c>
      <c r="BA34" s="393">
        <v>24.716510997</v>
      </c>
      <c r="BB34" s="393">
        <v>32.721325819999997</v>
      </c>
      <c r="BC34" s="388">
        <v>30.831247555000001</v>
      </c>
      <c r="BE34" s="368" t="s">
        <v>76</v>
      </c>
      <c r="BF34" s="387">
        <v>1.6788036589999999</v>
      </c>
      <c r="BG34" s="387">
        <v>1.169501203</v>
      </c>
      <c r="BH34" s="387">
        <v>1.592827679</v>
      </c>
      <c r="BI34" s="387">
        <v>1.041936365</v>
      </c>
      <c r="BJ34" s="387">
        <v>2.7002888249999999</v>
      </c>
      <c r="BK34" s="387">
        <v>5.1168253869999996</v>
      </c>
      <c r="BL34" s="393">
        <v>1.2789870080000001</v>
      </c>
      <c r="BM34" s="393">
        <v>4.5405365179999997</v>
      </c>
      <c r="BN34" s="388">
        <v>3.7704270310000001</v>
      </c>
      <c r="BP34" s="368" t="s">
        <v>76</v>
      </c>
      <c r="BQ34" s="387">
        <v>7.1501611949999999</v>
      </c>
      <c r="BR34" s="387">
        <v>3.615178378</v>
      </c>
      <c r="BS34" s="387">
        <v>3.590468988</v>
      </c>
      <c r="BT34" s="387">
        <v>2.29738088</v>
      </c>
      <c r="BU34" s="387">
        <v>9.1024431670000006</v>
      </c>
      <c r="BV34" s="387">
        <v>2.2139495249999999</v>
      </c>
      <c r="BW34" s="393">
        <v>3.4326285419999998</v>
      </c>
      <c r="BX34" s="393">
        <v>3.8566981880000002</v>
      </c>
      <c r="BY34" s="388">
        <v>3.7565678490000001</v>
      </c>
    </row>
    <row r="35" spans="2:77" s="351" customFormat="1" ht="15.75" customHeight="1" x14ac:dyDescent="0.3">
      <c r="B35" s="364" t="s">
        <v>111</v>
      </c>
      <c r="C35" s="365" t="s">
        <v>85</v>
      </c>
      <c r="D35" s="365">
        <v>261.50157599400001</v>
      </c>
      <c r="E35" s="365">
        <v>278.41401971400001</v>
      </c>
      <c r="F35" s="365">
        <v>276.21762695699999</v>
      </c>
      <c r="G35" s="365">
        <v>297.233484261</v>
      </c>
      <c r="H35" s="365">
        <v>204.65349613800001</v>
      </c>
      <c r="I35" s="366">
        <v>271.94844409799998</v>
      </c>
      <c r="J35" s="366">
        <v>221.80009543099999</v>
      </c>
      <c r="K35" s="367">
        <v>227.40506025799999</v>
      </c>
      <c r="M35" s="364" t="s">
        <v>111</v>
      </c>
      <c r="N35" s="365" t="s">
        <v>85</v>
      </c>
      <c r="O35" s="365">
        <v>261.50157599400001</v>
      </c>
      <c r="P35" s="365">
        <v>278.41401971400001</v>
      </c>
      <c r="Q35" s="365">
        <v>276.21762695699999</v>
      </c>
      <c r="R35" s="365">
        <v>297.233484261</v>
      </c>
      <c r="S35" s="365">
        <v>204.65349613800001</v>
      </c>
      <c r="T35" s="366">
        <v>271.94844409799998</v>
      </c>
      <c r="U35" s="366">
        <v>221.80009543099999</v>
      </c>
      <c r="V35" s="367">
        <v>227.40506025799999</v>
      </c>
      <c r="W35" s="380"/>
      <c r="X35" s="364" t="s">
        <v>111</v>
      </c>
      <c r="Y35" s="385" t="s">
        <v>85</v>
      </c>
      <c r="Z35" s="385">
        <v>28.943832668999999</v>
      </c>
      <c r="AA35" s="385">
        <v>31.353290790999999</v>
      </c>
      <c r="AB35" s="385">
        <v>33.314345439999997</v>
      </c>
      <c r="AC35" s="385">
        <v>34.447660743</v>
      </c>
      <c r="AD35" s="385">
        <v>45.624204366000001</v>
      </c>
      <c r="AE35" s="392">
        <v>31.290216854000001</v>
      </c>
      <c r="AF35" s="392">
        <v>42.850217508</v>
      </c>
      <c r="AG35" s="386">
        <v>41.305103365999997</v>
      </c>
      <c r="AI35" s="364" t="s">
        <v>111</v>
      </c>
      <c r="AJ35" s="385" t="s">
        <v>85</v>
      </c>
      <c r="AK35" s="385">
        <v>26.736154936999998</v>
      </c>
      <c r="AL35" s="385">
        <v>22.659285034</v>
      </c>
      <c r="AM35" s="385">
        <v>31.951470964999999</v>
      </c>
      <c r="AN35" s="385">
        <v>33.898563576000001</v>
      </c>
      <c r="AO35" s="385">
        <v>31.124136152999998</v>
      </c>
      <c r="AP35" s="392">
        <v>27.361836359000002</v>
      </c>
      <c r="AQ35" s="392">
        <v>31.812741277000001</v>
      </c>
      <c r="AR35" s="386">
        <v>31.217831611000001</v>
      </c>
      <c r="AT35" s="364" t="s">
        <v>111</v>
      </c>
      <c r="AU35" s="385" t="s">
        <v>85</v>
      </c>
      <c r="AV35" s="385">
        <v>38.542112633999999</v>
      </c>
      <c r="AW35" s="385">
        <v>39.895003938999999</v>
      </c>
      <c r="AX35" s="385">
        <v>29.993311135999999</v>
      </c>
      <c r="AY35" s="385">
        <v>23.048876004</v>
      </c>
      <c r="AZ35" s="385">
        <v>17.715419994000001</v>
      </c>
      <c r="BA35" s="392">
        <v>35.849624804000001</v>
      </c>
      <c r="BB35" s="392">
        <v>19.039168854</v>
      </c>
      <c r="BC35" s="386">
        <v>21.286060874</v>
      </c>
      <c r="BE35" s="364" t="s">
        <v>111</v>
      </c>
      <c r="BF35" s="385" t="s">
        <v>85</v>
      </c>
      <c r="BG35" s="385">
        <v>1.2722397329999999</v>
      </c>
      <c r="BH35" s="385">
        <v>3.0175935410000001</v>
      </c>
      <c r="BI35" s="385">
        <v>1.401638553</v>
      </c>
      <c r="BJ35" s="385">
        <v>4.8485938439999998</v>
      </c>
      <c r="BK35" s="385">
        <v>2.221466773</v>
      </c>
      <c r="BL35" s="392">
        <v>1.865256113</v>
      </c>
      <c r="BM35" s="392">
        <v>2.873512362</v>
      </c>
      <c r="BN35" s="386">
        <v>2.738748443</v>
      </c>
      <c r="BP35" s="364" t="s">
        <v>111</v>
      </c>
      <c r="BQ35" s="385" t="s">
        <v>85</v>
      </c>
      <c r="BR35" s="385">
        <v>4.5056600260000002</v>
      </c>
      <c r="BS35" s="385">
        <v>3.074826694</v>
      </c>
      <c r="BT35" s="385">
        <v>3.3392339049999999</v>
      </c>
      <c r="BU35" s="385">
        <v>3.7563058329999999</v>
      </c>
      <c r="BV35" s="385">
        <v>3.3147727140000001</v>
      </c>
      <c r="BW35" s="392">
        <v>3.6330658690000002</v>
      </c>
      <c r="BX35" s="392">
        <v>3.424359999</v>
      </c>
      <c r="BY35" s="386">
        <v>3.4522557059999999</v>
      </c>
    </row>
    <row r="36" spans="2:77" s="323" customFormat="1" ht="15.75" customHeight="1" x14ac:dyDescent="0.3">
      <c r="B36" s="368" t="s">
        <v>586</v>
      </c>
      <c r="C36" s="371">
        <v>353.75045764200001</v>
      </c>
      <c r="D36" s="369" t="s">
        <v>85</v>
      </c>
      <c r="E36" s="369">
        <v>183.52162598300001</v>
      </c>
      <c r="F36" s="369">
        <v>201.42075377699999</v>
      </c>
      <c r="G36" s="369">
        <v>447.10589590500001</v>
      </c>
      <c r="H36" s="369" t="s">
        <v>85</v>
      </c>
      <c r="I36" s="370">
        <v>203.00143861999999</v>
      </c>
      <c r="J36" s="370">
        <v>447.10589590500001</v>
      </c>
      <c r="K36" s="355">
        <v>369.48612447599999</v>
      </c>
      <c r="M36" s="368" t="s">
        <v>586</v>
      </c>
      <c r="N36" s="371">
        <v>353.75045764200001</v>
      </c>
      <c r="O36" s="369" t="s">
        <v>85</v>
      </c>
      <c r="P36" s="369">
        <v>183.52162598300001</v>
      </c>
      <c r="Q36" s="369">
        <v>201.42075377699999</v>
      </c>
      <c r="R36" s="369">
        <v>447.10589590500001</v>
      </c>
      <c r="S36" s="369" t="s">
        <v>85</v>
      </c>
      <c r="T36" s="370">
        <v>203.00143861999999</v>
      </c>
      <c r="U36" s="370">
        <v>447.10589590500001</v>
      </c>
      <c r="V36" s="355">
        <v>369.48612447599999</v>
      </c>
      <c r="W36" s="380"/>
      <c r="X36" s="368" t="s">
        <v>586</v>
      </c>
      <c r="Y36" s="389">
        <v>34.135922104000002</v>
      </c>
      <c r="Z36" s="387" t="s">
        <v>85</v>
      </c>
      <c r="AA36" s="387">
        <v>29.673085863000001</v>
      </c>
      <c r="AB36" s="387">
        <v>53.977419464</v>
      </c>
      <c r="AC36" s="387">
        <v>50.424586021000003</v>
      </c>
      <c r="AD36" s="387" t="s">
        <v>85</v>
      </c>
      <c r="AE36" s="393">
        <v>50.099795049999997</v>
      </c>
      <c r="AF36" s="393">
        <v>50.424586021000003</v>
      </c>
      <c r="AG36" s="388">
        <v>50.367844421000001</v>
      </c>
      <c r="AI36" s="368" t="s">
        <v>586</v>
      </c>
      <c r="AJ36" s="389">
        <v>43.656915943000001</v>
      </c>
      <c r="AK36" s="387" t="s">
        <v>85</v>
      </c>
      <c r="AL36" s="387">
        <v>29.499288458999999</v>
      </c>
      <c r="AM36" s="387">
        <v>27.643522948000001</v>
      </c>
      <c r="AN36" s="387">
        <v>22.089667853000002</v>
      </c>
      <c r="AO36" s="387" t="s">
        <v>85</v>
      </c>
      <c r="AP36" s="393">
        <v>28.603012076999999</v>
      </c>
      <c r="AQ36" s="393">
        <v>22.089667853000002</v>
      </c>
      <c r="AR36" s="388">
        <v>23.227561474000002</v>
      </c>
      <c r="AT36" s="368" t="s">
        <v>586</v>
      </c>
      <c r="AU36" s="389">
        <v>14.980696675000001</v>
      </c>
      <c r="AV36" s="387" t="s">
        <v>85</v>
      </c>
      <c r="AW36" s="387">
        <v>36.255783074999997</v>
      </c>
      <c r="AX36" s="387">
        <v>14.482678532</v>
      </c>
      <c r="AY36" s="387">
        <v>20.127758905</v>
      </c>
      <c r="AZ36" s="387" t="s">
        <v>85</v>
      </c>
      <c r="BA36" s="393">
        <v>17.165902702</v>
      </c>
      <c r="BB36" s="393">
        <v>20.127758905</v>
      </c>
      <c r="BC36" s="388">
        <v>19.610316994000002</v>
      </c>
      <c r="BE36" s="368" t="s">
        <v>586</v>
      </c>
      <c r="BF36" s="389">
        <v>1.5131391059999999</v>
      </c>
      <c r="BG36" s="387" t="s">
        <v>85</v>
      </c>
      <c r="BH36" s="387">
        <v>0.273128494</v>
      </c>
      <c r="BI36" s="387">
        <v>0.73940300800000003</v>
      </c>
      <c r="BJ36" s="387">
        <v>1.384303812</v>
      </c>
      <c r="BK36" s="387" t="s">
        <v>85</v>
      </c>
      <c r="BL36" s="393">
        <v>0.71783366999999998</v>
      </c>
      <c r="BM36" s="393">
        <v>1.384303812</v>
      </c>
      <c r="BN36" s="388">
        <v>1.267870211</v>
      </c>
      <c r="BP36" s="368" t="s">
        <v>586</v>
      </c>
      <c r="BQ36" s="389">
        <v>5.7133261720000004</v>
      </c>
      <c r="BR36" s="387" t="s">
        <v>85</v>
      </c>
      <c r="BS36" s="387">
        <v>4.2987141080000004</v>
      </c>
      <c r="BT36" s="387">
        <v>3.1569760480000002</v>
      </c>
      <c r="BU36" s="387">
        <v>5.9736834099999996</v>
      </c>
      <c r="BV36" s="387" t="s">
        <v>85</v>
      </c>
      <c r="BW36" s="393">
        <v>3.4134565010000002</v>
      </c>
      <c r="BX36" s="393">
        <v>5.9736834099999996</v>
      </c>
      <c r="BY36" s="388">
        <v>5.5264069009999996</v>
      </c>
    </row>
    <row r="37" spans="2:77" s="323" customFormat="1" ht="15.75" customHeight="1" x14ac:dyDescent="0.3">
      <c r="B37" s="364" t="s">
        <v>581</v>
      </c>
      <c r="C37" s="365">
        <v>460.31054674799998</v>
      </c>
      <c r="D37" s="365" t="s">
        <v>85</v>
      </c>
      <c r="E37" s="365" t="s">
        <v>85</v>
      </c>
      <c r="F37" s="365">
        <v>325.76692289200003</v>
      </c>
      <c r="G37" s="365">
        <v>238.223223225</v>
      </c>
      <c r="H37" s="365" t="s">
        <v>85</v>
      </c>
      <c r="I37" s="366">
        <v>330.78244694699998</v>
      </c>
      <c r="J37" s="366">
        <v>238.223223225</v>
      </c>
      <c r="K37" s="367">
        <v>307.10799162900003</v>
      </c>
      <c r="M37" s="364" t="s">
        <v>581</v>
      </c>
      <c r="N37" s="365">
        <v>460.31054674799998</v>
      </c>
      <c r="O37" s="365" t="s">
        <v>85</v>
      </c>
      <c r="P37" s="365" t="s">
        <v>85</v>
      </c>
      <c r="Q37" s="365">
        <v>325.76692289200003</v>
      </c>
      <c r="R37" s="365">
        <v>238.223223225</v>
      </c>
      <c r="S37" s="365" t="s">
        <v>85</v>
      </c>
      <c r="T37" s="366">
        <v>330.78244694699998</v>
      </c>
      <c r="U37" s="366">
        <v>238.223223225</v>
      </c>
      <c r="V37" s="367">
        <v>307.10799162900003</v>
      </c>
      <c r="W37" s="380"/>
      <c r="X37" s="364" t="s">
        <v>581</v>
      </c>
      <c r="Y37" s="385">
        <v>30.15684435</v>
      </c>
      <c r="Z37" s="385" t="s">
        <v>85</v>
      </c>
      <c r="AA37" s="385" t="s">
        <v>85</v>
      </c>
      <c r="AB37" s="385">
        <v>60.200242347</v>
      </c>
      <c r="AC37" s="385">
        <v>28.699749951000001</v>
      </c>
      <c r="AD37" s="385" t="s">
        <v>85</v>
      </c>
      <c r="AE37" s="392">
        <v>58.641728311000001</v>
      </c>
      <c r="AF37" s="392">
        <v>28.699749951000001</v>
      </c>
      <c r="AG37" s="386">
        <v>52.701081090000002</v>
      </c>
      <c r="AI37" s="364" t="s">
        <v>581</v>
      </c>
      <c r="AJ37" s="385">
        <v>44.074142539999997</v>
      </c>
      <c r="AK37" s="385" t="s">
        <v>85</v>
      </c>
      <c r="AL37" s="385" t="s">
        <v>85</v>
      </c>
      <c r="AM37" s="385">
        <v>28.792937546000001</v>
      </c>
      <c r="AN37" s="385">
        <v>36.510486225000001</v>
      </c>
      <c r="AO37" s="385" t="s">
        <v>85</v>
      </c>
      <c r="AP37" s="392">
        <v>29.585656547999999</v>
      </c>
      <c r="AQ37" s="392">
        <v>36.510486225000001</v>
      </c>
      <c r="AR37" s="386">
        <v>30.959579463000001</v>
      </c>
      <c r="AT37" s="364" t="s">
        <v>581</v>
      </c>
      <c r="AU37" s="385">
        <v>18.875392115</v>
      </c>
      <c r="AV37" s="385" t="s">
        <v>85</v>
      </c>
      <c r="AW37" s="385" t="s">
        <v>85</v>
      </c>
      <c r="AX37" s="385">
        <v>7.1981470600000002</v>
      </c>
      <c r="AY37" s="385">
        <v>17.671234532</v>
      </c>
      <c r="AZ37" s="385" t="s">
        <v>85</v>
      </c>
      <c r="BA37" s="392">
        <v>7.803909108</v>
      </c>
      <c r="BB37" s="392">
        <v>17.671234532</v>
      </c>
      <c r="BC37" s="386">
        <v>9.7616387769999999</v>
      </c>
      <c r="BE37" s="364" t="s">
        <v>581</v>
      </c>
      <c r="BF37" s="385">
        <v>1.5279438729999999</v>
      </c>
      <c r="BG37" s="385" t="s">
        <v>85</v>
      </c>
      <c r="BH37" s="385" t="s">
        <v>85</v>
      </c>
      <c r="BI37" s="385">
        <v>0.89835727399999998</v>
      </c>
      <c r="BJ37" s="385">
        <v>5.6110995389999996</v>
      </c>
      <c r="BK37" s="385" t="s">
        <v>85</v>
      </c>
      <c r="BL37" s="392">
        <v>0.93101734599999997</v>
      </c>
      <c r="BM37" s="392">
        <v>5.6110995389999996</v>
      </c>
      <c r="BN37" s="386">
        <v>1.8595704609999999</v>
      </c>
      <c r="BP37" s="364" t="s">
        <v>581</v>
      </c>
      <c r="BQ37" s="385">
        <v>5.3656771220000001</v>
      </c>
      <c r="BR37" s="385" t="s">
        <v>85</v>
      </c>
      <c r="BS37" s="385" t="s">
        <v>85</v>
      </c>
      <c r="BT37" s="385">
        <v>2.9103157730000002</v>
      </c>
      <c r="BU37" s="385">
        <v>11.507429753</v>
      </c>
      <c r="BV37" s="385" t="s">
        <v>85</v>
      </c>
      <c r="BW37" s="392">
        <v>3.0376886860000001</v>
      </c>
      <c r="BX37" s="392">
        <v>11.507429753</v>
      </c>
      <c r="BY37" s="386">
        <v>4.71813021</v>
      </c>
    </row>
    <row r="38" spans="2:77" s="323" customFormat="1" ht="15.75" customHeight="1" x14ac:dyDescent="0.3">
      <c r="B38" s="368" t="s">
        <v>582</v>
      </c>
      <c r="C38" s="369" t="s">
        <v>85</v>
      </c>
      <c r="D38" s="369" t="s">
        <v>85</v>
      </c>
      <c r="E38" s="369" t="s">
        <v>85</v>
      </c>
      <c r="F38" s="369" t="s">
        <v>85</v>
      </c>
      <c r="G38" s="369">
        <v>470.92124432999998</v>
      </c>
      <c r="H38" s="369" t="s">
        <v>85</v>
      </c>
      <c r="I38" s="370" t="s">
        <v>85</v>
      </c>
      <c r="J38" s="370">
        <v>470.92124432999998</v>
      </c>
      <c r="K38" s="355">
        <v>470.92124432999998</v>
      </c>
      <c r="M38" s="368" t="s">
        <v>582</v>
      </c>
      <c r="N38" s="369" t="s">
        <v>85</v>
      </c>
      <c r="O38" s="369" t="s">
        <v>85</v>
      </c>
      <c r="P38" s="369" t="s">
        <v>85</v>
      </c>
      <c r="Q38" s="369" t="s">
        <v>85</v>
      </c>
      <c r="R38" s="369">
        <v>470.92124432999998</v>
      </c>
      <c r="S38" s="369" t="s">
        <v>85</v>
      </c>
      <c r="T38" s="370" t="s">
        <v>85</v>
      </c>
      <c r="U38" s="370">
        <v>470.92124432999998</v>
      </c>
      <c r="V38" s="355">
        <v>470.92124432999998</v>
      </c>
      <c r="W38" s="380"/>
      <c r="X38" s="368" t="s">
        <v>582</v>
      </c>
      <c r="Y38" s="387" t="s">
        <v>85</v>
      </c>
      <c r="Z38" s="387" t="s">
        <v>85</v>
      </c>
      <c r="AA38" s="387" t="s">
        <v>85</v>
      </c>
      <c r="AB38" s="387" t="s">
        <v>85</v>
      </c>
      <c r="AC38" s="387">
        <v>39.220517198000003</v>
      </c>
      <c r="AD38" s="387" t="s">
        <v>85</v>
      </c>
      <c r="AE38" s="393" t="s">
        <v>85</v>
      </c>
      <c r="AF38" s="393">
        <v>39.220517198000003</v>
      </c>
      <c r="AG38" s="388">
        <v>39.220517198000003</v>
      </c>
      <c r="AI38" s="368" t="s">
        <v>582</v>
      </c>
      <c r="AJ38" s="387" t="s">
        <v>85</v>
      </c>
      <c r="AK38" s="387" t="s">
        <v>85</v>
      </c>
      <c r="AL38" s="387" t="s">
        <v>85</v>
      </c>
      <c r="AM38" s="387" t="s">
        <v>85</v>
      </c>
      <c r="AN38" s="387">
        <v>25.509203705000001</v>
      </c>
      <c r="AO38" s="387" t="s">
        <v>85</v>
      </c>
      <c r="AP38" s="393" t="s">
        <v>85</v>
      </c>
      <c r="AQ38" s="393">
        <v>25.509203705000001</v>
      </c>
      <c r="AR38" s="388">
        <v>25.509203705000001</v>
      </c>
      <c r="AT38" s="368" t="s">
        <v>582</v>
      </c>
      <c r="AU38" s="387" t="s">
        <v>85</v>
      </c>
      <c r="AV38" s="387" t="s">
        <v>85</v>
      </c>
      <c r="AW38" s="387" t="s">
        <v>85</v>
      </c>
      <c r="AX38" s="387" t="s">
        <v>85</v>
      </c>
      <c r="AY38" s="387">
        <v>24.005927631999999</v>
      </c>
      <c r="AZ38" s="387" t="s">
        <v>85</v>
      </c>
      <c r="BA38" s="393" t="s">
        <v>85</v>
      </c>
      <c r="BB38" s="393">
        <v>24.005927631999999</v>
      </c>
      <c r="BC38" s="388">
        <v>24.005927631999999</v>
      </c>
      <c r="BE38" s="368" t="s">
        <v>582</v>
      </c>
      <c r="BF38" s="387" t="s">
        <v>85</v>
      </c>
      <c r="BG38" s="387" t="s">
        <v>85</v>
      </c>
      <c r="BH38" s="387" t="s">
        <v>85</v>
      </c>
      <c r="BI38" s="387" t="s">
        <v>85</v>
      </c>
      <c r="BJ38" s="387">
        <v>0.92793885600000003</v>
      </c>
      <c r="BK38" s="387" t="s">
        <v>85</v>
      </c>
      <c r="BL38" s="393" t="s">
        <v>85</v>
      </c>
      <c r="BM38" s="393">
        <v>0.92793885600000003</v>
      </c>
      <c r="BN38" s="388">
        <v>0.92793885600000003</v>
      </c>
      <c r="BP38" s="368" t="s">
        <v>582</v>
      </c>
      <c r="BQ38" s="387" t="s">
        <v>85</v>
      </c>
      <c r="BR38" s="387" t="s">
        <v>85</v>
      </c>
      <c r="BS38" s="387" t="s">
        <v>85</v>
      </c>
      <c r="BT38" s="387" t="s">
        <v>85</v>
      </c>
      <c r="BU38" s="387">
        <v>10.336412609</v>
      </c>
      <c r="BV38" s="387" t="s">
        <v>85</v>
      </c>
      <c r="BW38" s="393" t="s">
        <v>85</v>
      </c>
      <c r="BX38" s="393">
        <v>10.336412609</v>
      </c>
      <c r="BY38" s="388">
        <v>10.336412609</v>
      </c>
    </row>
    <row r="39" spans="2:77" s="323" customFormat="1" ht="15.75" customHeight="1" x14ac:dyDescent="0.3">
      <c r="B39" s="364" t="s">
        <v>583</v>
      </c>
      <c r="C39" s="365">
        <v>187.12649859199999</v>
      </c>
      <c r="D39" s="365" t="s">
        <v>85</v>
      </c>
      <c r="E39" s="365">
        <v>256.53233197700001</v>
      </c>
      <c r="F39" s="365">
        <v>107.72391005</v>
      </c>
      <c r="G39" s="365">
        <v>360.11715159200003</v>
      </c>
      <c r="H39" s="365" t="s">
        <v>85</v>
      </c>
      <c r="I39" s="366">
        <v>147.59398207999999</v>
      </c>
      <c r="J39" s="366">
        <v>360.11715159200003</v>
      </c>
      <c r="K39" s="367">
        <v>256.53996880400001</v>
      </c>
      <c r="M39" s="364" t="s">
        <v>583</v>
      </c>
      <c r="N39" s="365">
        <v>187.12649859199999</v>
      </c>
      <c r="O39" s="365" t="s">
        <v>85</v>
      </c>
      <c r="P39" s="365">
        <v>256.53233197700001</v>
      </c>
      <c r="Q39" s="365">
        <v>107.72391005</v>
      </c>
      <c r="R39" s="365">
        <v>360.11715159200003</v>
      </c>
      <c r="S39" s="365" t="s">
        <v>85</v>
      </c>
      <c r="T39" s="366">
        <v>147.59398207999999</v>
      </c>
      <c r="U39" s="366">
        <v>360.11715159200003</v>
      </c>
      <c r="V39" s="367">
        <v>256.53996880400001</v>
      </c>
      <c r="W39" s="380"/>
      <c r="X39" s="364" t="s">
        <v>583</v>
      </c>
      <c r="Y39" s="385">
        <v>49.441189944999998</v>
      </c>
      <c r="Z39" s="385" t="s">
        <v>85</v>
      </c>
      <c r="AA39" s="385">
        <v>52.537263670000002</v>
      </c>
      <c r="AB39" s="385">
        <v>43.964091791999998</v>
      </c>
      <c r="AC39" s="385">
        <v>49.301278404000001</v>
      </c>
      <c r="AD39" s="385" t="s">
        <v>85</v>
      </c>
      <c r="AE39" s="392">
        <v>47.902534215000003</v>
      </c>
      <c r="AF39" s="392">
        <v>49.301278404000001</v>
      </c>
      <c r="AG39" s="386">
        <v>48.909076482000003</v>
      </c>
      <c r="AI39" s="364" t="s">
        <v>583</v>
      </c>
      <c r="AJ39" s="385">
        <v>42.052080549000003</v>
      </c>
      <c r="AK39" s="385" t="s">
        <v>85</v>
      </c>
      <c r="AL39" s="385">
        <v>35.513917595999999</v>
      </c>
      <c r="AM39" s="385">
        <v>38.264225617999998</v>
      </c>
      <c r="AN39" s="385">
        <v>13.138309349</v>
      </c>
      <c r="AO39" s="385" t="s">
        <v>85</v>
      </c>
      <c r="AP39" s="392">
        <v>37.377519769000003</v>
      </c>
      <c r="AQ39" s="392">
        <v>13.138309349</v>
      </c>
      <c r="AR39" s="386">
        <v>19.934880872000001</v>
      </c>
      <c r="AT39" s="364" t="s">
        <v>583</v>
      </c>
      <c r="AU39" s="385" t="s">
        <v>85</v>
      </c>
      <c r="AV39" s="385" t="s">
        <v>85</v>
      </c>
      <c r="AW39" s="385">
        <v>7.9222951500000001</v>
      </c>
      <c r="AX39" s="385">
        <v>12.634735122</v>
      </c>
      <c r="AY39" s="385">
        <v>19.563000150000001</v>
      </c>
      <c r="AZ39" s="385" t="s">
        <v>85</v>
      </c>
      <c r="BA39" s="392">
        <v>9.8159482390000008</v>
      </c>
      <c r="BB39" s="392">
        <v>19.563000150000001</v>
      </c>
      <c r="BC39" s="386">
        <v>16.829968244</v>
      </c>
      <c r="BE39" s="364" t="s">
        <v>583</v>
      </c>
      <c r="BF39" s="385">
        <v>1.4561935180000001</v>
      </c>
      <c r="BG39" s="385" t="s">
        <v>85</v>
      </c>
      <c r="BH39" s="385">
        <v>0.26048385699999999</v>
      </c>
      <c r="BI39" s="385">
        <v>0.264117987</v>
      </c>
      <c r="BJ39" s="385">
        <v>6.2227583000000003E-2</v>
      </c>
      <c r="BK39" s="385" t="s">
        <v>85</v>
      </c>
      <c r="BL39" s="392">
        <v>0.343604415</v>
      </c>
      <c r="BM39" s="392">
        <v>6.2227583000000003E-2</v>
      </c>
      <c r="BN39" s="386">
        <v>0.14112445000000001</v>
      </c>
      <c r="BP39" s="364" t="s">
        <v>583</v>
      </c>
      <c r="BQ39" s="385">
        <v>7.050535988</v>
      </c>
      <c r="BR39" s="385" t="s">
        <v>85</v>
      </c>
      <c r="BS39" s="385">
        <v>3.7660397269999999</v>
      </c>
      <c r="BT39" s="385">
        <v>4.8728294810000001</v>
      </c>
      <c r="BU39" s="385">
        <v>17.935184513999999</v>
      </c>
      <c r="BV39" s="385" t="s">
        <v>85</v>
      </c>
      <c r="BW39" s="392">
        <v>4.5603933620000001</v>
      </c>
      <c r="BX39" s="392">
        <v>17.935184513999999</v>
      </c>
      <c r="BY39" s="386">
        <v>14.184949952</v>
      </c>
    </row>
    <row r="40" spans="2:77" s="323" customFormat="1" ht="15.75" customHeight="1" x14ac:dyDescent="0.3">
      <c r="B40" s="368" t="s">
        <v>584</v>
      </c>
      <c r="C40" s="369" t="s">
        <v>85</v>
      </c>
      <c r="D40" s="369" t="s">
        <v>85</v>
      </c>
      <c r="E40" s="369" t="s">
        <v>85</v>
      </c>
      <c r="F40" s="369" t="s">
        <v>85</v>
      </c>
      <c r="G40" s="369">
        <v>475.382233343</v>
      </c>
      <c r="H40" s="369" t="s">
        <v>85</v>
      </c>
      <c r="I40" s="370" t="s">
        <v>85</v>
      </c>
      <c r="J40" s="370">
        <v>475.382233343</v>
      </c>
      <c r="K40" s="355">
        <v>475.382233343</v>
      </c>
      <c r="M40" s="368" t="s">
        <v>584</v>
      </c>
      <c r="N40" s="369" t="s">
        <v>85</v>
      </c>
      <c r="O40" s="369" t="s">
        <v>85</v>
      </c>
      <c r="P40" s="369" t="s">
        <v>85</v>
      </c>
      <c r="Q40" s="369" t="s">
        <v>85</v>
      </c>
      <c r="R40" s="369">
        <v>475.382233343</v>
      </c>
      <c r="S40" s="369" t="s">
        <v>85</v>
      </c>
      <c r="T40" s="370" t="s">
        <v>85</v>
      </c>
      <c r="U40" s="370">
        <v>475.382233343</v>
      </c>
      <c r="V40" s="355">
        <v>475.382233343</v>
      </c>
      <c r="W40" s="380"/>
      <c r="X40" s="368" t="s">
        <v>584</v>
      </c>
      <c r="Y40" s="387" t="s">
        <v>85</v>
      </c>
      <c r="Z40" s="387" t="s">
        <v>85</v>
      </c>
      <c r="AA40" s="387" t="s">
        <v>85</v>
      </c>
      <c r="AB40" s="387" t="s">
        <v>85</v>
      </c>
      <c r="AC40" s="387">
        <v>56.771182289999999</v>
      </c>
      <c r="AD40" s="387" t="s">
        <v>85</v>
      </c>
      <c r="AE40" s="393" t="s">
        <v>85</v>
      </c>
      <c r="AF40" s="393">
        <v>56.771182289999999</v>
      </c>
      <c r="AG40" s="388">
        <v>56.771182289999999</v>
      </c>
      <c r="AI40" s="368" t="s">
        <v>584</v>
      </c>
      <c r="AJ40" s="387" t="s">
        <v>85</v>
      </c>
      <c r="AK40" s="387" t="s">
        <v>85</v>
      </c>
      <c r="AL40" s="387" t="s">
        <v>85</v>
      </c>
      <c r="AM40" s="387" t="s">
        <v>85</v>
      </c>
      <c r="AN40" s="387">
        <v>20.826641551000002</v>
      </c>
      <c r="AO40" s="387" t="s">
        <v>85</v>
      </c>
      <c r="AP40" s="393" t="s">
        <v>85</v>
      </c>
      <c r="AQ40" s="393">
        <v>20.826641551000002</v>
      </c>
      <c r="AR40" s="388">
        <v>20.826641551000002</v>
      </c>
      <c r="AT40" s="368" t="s">
        <v>584</v>
      </c>
      <c r="AU40" s="387" t="s">
        <v>85</v>
      </c>
      <c r="AV40" s="387" t="s">
        <v>85</v>
      </c>
      <c r="AW40" s="387" t="s">
        <v>85</v>
      </c>
      <c r="AX40" s="387" t="s">
        <v>85</v>
      </c>
      <c r="AY40" s="387">
        <v>18.640679788</v>
      </c>
      <c r="AZ40" s="387" t="s">
        <v>85</v>
      </c>
      <c r="BA40" s="393" t="s">
        <v>85</v>
      </c>
      <c r="BB40" s="393">
        <v>18.640679788</v>
      </c>
      <c r="BC40" s="388">
        <v>18.640679788</v>
      </c>
      <c r="BE40" s="368" t="s">
        <v>584</v>
      </c>
      <c r="BF40" s="387" t="s">
        <v>85</v>
      </c>
      <c r="BG40" s="387" t="s">
        <v>85</v>
      </c>
      <c r="BH40" s="387" t="s">
        <v>85</v>
      </c>
      <c r="BI40" s="387" t="s">
        <v>85</v>
      </c>
      <c r="BJ40" s="387">
        <v>1.4950907259999999</v>
      </c>
      <c r="BK40" s="387" t="s">
        <v>85</v>
      </c>
      <c r="BL40" s="393" t="s">
        <v>85</v>
      </c>
      <c r="BM40" s="393">
        <v>1.4950907259999999</v>
      </c>
      <c r="BN40" s="388">
        <v>1.4950907259999999</v>
      </c>
      <c r="BP40" s="368" t="s">
        <v>584</v>
      </c>
      <c r="BQ40" s="387" t="s">
        <v>85</v>
      </c>
      <c r="BR40" s="387" t="s">
        <v>85</v>
      </c>
      <c r="BS40" s="387" t="s">
        <v>85</v>
      </c>
      <c r="BT40" s="387" t="s">
        <v>85</v>
      </c>
      <c r="BU40" s="387">
        <v>2.2664056440000002</v>
      </c>
      <c r="BV40" s="387" t="s">
        <v>85</v>
      </c>
      <c r="BW40" s="393" t="s">
        <v>85</v>
      </c>
      <c r="BX40" s="393">
        <v>2.2664056440000002</v>
      </c>
      <c r="BY40" s="388">
        <v>2.2664056440000002</v>
      </c>
    </row>
    <row r="41" spans="2:77" s="323" customFormat="1" ht="15.75" customHeight="1" x14ac:dyDescent="0.3">
      <c r="B41" s="364" t="s">
        <v>585</v>
      </c>
      <c r="C41" s="365" t="s">
        <v>85</v>
      </c>
      <c r="D41" s="365" t="s">
        <v>85</v>
      </c>
      <c r="E41" s="365">
        <v>146.17407734299999</v>
      </c>
      <c r="F41" s="365">
        <v>67.655905700000005</v>
      </c>
      <c r="G41" s="365" t="s">
        <v>85</v>
      </c>
      <c r="H41" s="365" t="s">
        <v>85</v>
      </c>
      <c r="I41" s="366">
        <v>86.168507122999998</v>
      </c>
      <c r="J41" s="366" t="s">
        <v>85</v>
      </c>
      <c r="K41" s="367">
        <v>86.168507122999998</v>
      </c>
      <c r="M41" s="364" t="s">
        <v>585</v>
      </c>
      <c r="N41" s="365" t="s">
        <v>85</v>
      </c>
      <c r="O41" s="365" t="s">
        <v>85</v>
      </c>
      <c r="P41" s="365">
        <v>146.17407734299999</v>
      </c>
      <c r="Q41" s="365">
        <v>67.655905700000005</v>
      </c>
      <c r="R41" s="365" t="s">
        <v>85</v>
      </c>
      <c r="S41" s="365" t="s">
        <v>85</v>
      </c>
      <c r="T41" s="366">
        <v>86.168507122999998</v>
      </c>
      <c r="U41" s="366" t="s">
        <v>85</v>
      </c>
      <c r="V41" s="367">
        <v>86.168507122999998</v>
      </c>
      <c r="W41" s="380"/>
      <c r="X41" s="364" t="s">
        <v>585</v>
      </c>
      <c r="Y41" s="385" t="s">
        <v>85</v>
      </c>
      <c r="Z41" s="385" t="s">
        <v>85</v>
      </c>
      <c r="AA41" s="385">
        <v>9.1471536540000002</v>
      </c>
      <c r="AB41" s="385">
        <v>18.651410359</v>
      </c>
      <c r="AC41" s="385" t="s">
        <v>85</v>
      </c>
      <c r="AD41" s="385" t="s">
        <v>85</v>
      </c>
      <c r="AE41" s="392">
        <v>14.850065918</v>
      </c>
      <c r="AF41" s="392" t="s">
        <v>85</v>
      </c>
      <c r="AG41" s="386">
        <v>14.850065918</v>
      </c>
      <c r="AI41" s="364" t="s">
        <v>585</v>
      </c>
      <c r="AJ41" s="385" t="s">
        <v>85</v>
      </c>
      <c r="AK41" s="385" t="s">
        <v>85</v>
      </c>
      <c r="AL41" s="385">
        <v>24.099756012</v>
      </c>
      <c r="AM41" s="385">
        <v>11.860897912</v>
      </c>
      <c r="AN41" s="385" t="s">
        <v>85</v>
      </c>
      <c r="AO41" s="385" t="s">
        <v>85</v>
      </c>
      <c r="AP41" s="392">
        <v>16.755979837000002</v>
      </c>
      <c r="AQ41" s="392" t="s">
        <v>85</v>
      </c>
      <c r="AR41" s="386">
        <v>16.755979837000002</v>
      </c>
      <c r="AT41" s="364" t="s">
        <v>585</v>
      </c>
      <c r="AU41" s="385" t="s">
        <v>85</v>
      </c>
      <c r="AV41" s="385" t="s">
        <v>85</v>
      </c>
      <c r="AW41" s="385">
        <v>61.691696727999997</v>
      </c>
      <c r="AX41" s="385">
        <v>65.909611499999997</v>
      </c>
      <c r="AY41" s="385" t="s">
        <v>85</v>
      </c>
      <c r="AZ41" s="385" t="s">
        <v>85</v>
      </c>
      <c r="BA41" s="392">
        <v>64.222604575000005</v>
      </c>
      <c r="BB41" s="392" t="s">
        <v>85</v>
      </c>
      <c r="BC41" s="386">
        <v>64.222604575000005</v>
      </c>
      <c r="BE41" s="364" t="s">
        <v>585</v>
      </c>
      <c r="BF41" s="385" t="s">
        <v>85</v>
      </c>
      <c r="BG41" s="385" t="s">
        <v>85</v>
      </c>
      <c r="BH41" s="385">
        <v>0.28448000499999998</v>
      </c>
      <c r="BI41" s="385" t="s">
        <v>85</v>
      </c>
      <c r="BJ41" s="385" t="s">
        <v>85</v>
      </c>
      <c r="BK41" s="385" t="s">
        <v>85</v>
      </c>
      <c r="BL41" s="392">
        <v>0.113781279</v>
      </c>
      <c r="BM41" s="392" t="s">
        <v>85</v>
      </c>
      <c r="BN41" s="386">
        <v>0.113781279</v>
      </c>
      <c r="BP41" s="364" t="s">
        <v>585</v>
      </c>
      <c r="BQ41" s="385" t="s">
        <v>85</v>
      </c>
      <c r="BR41" s="385" t="s">
        <v>85</v>
      </c>
      <c r="BS41" s="385">
        <v>4.7769136019999996</v>
      </c>
      <c r="BT41" s="385">
        <v>3.5780802289999998</v>
      </c>
      <c r="BU41" s="385" t="s">
        <v>85</v>
      </c>
      <c r="BV41" s="385" t="s">
        <v>85</v>
      </c>
      <c r="BW41" s="392">
        <v>4.0575683910000002</v>
      </c>
      <c r="BX41" s="392" t="s">
        <v>85</v>
      </c>
      <c r="BY41" s="386">
        <v>4.0575683910000002</v>
      </c>
    </row>
    <row r="42" spans="2:77" s="351" customFormat="1" ht="15.75" customHeight="1" x14ac:dyDescent="0.3">
      <c r="B42" s="706" t="s">
        <v>752</v>
      </c>
      <c r="C42" s="707"/>
      <c r="D42" s="707"/>
      <c r="E42" s="707"/>
      <c r="F42" s="707"/>
      <c r="G42" s="707"/>
      <c r="H42" s="707"/>
      <c r="I42" s="570"/>
      <c r="J42" s="570"/>
      <c r="K42" s="708"/>
      <c r="M42" s="706" t="s">
        <v>752</v>
      </c>
      <c r="N42" s="707"/>
      <c r="O42" s="707"/>
      <c r="P42" s="707"/>
      <c r="Q42" s="707"/>
      <c r="R42" s="707"/>
      <c r="S42" s="707"/>
      <c r="T42" s="570"/>
      <c r="U42" s="570"/>
      <c r="V42" s="708"/>
      <c r="W42" s="380"/>
      <c r="X42" s="706" t="s">
        <v>752</v>
      </c>
      <c r="Y42" s="387"/>
      <c r="Z42" s="387"/>
      <c r="AA42" s="387"/>
      <c r="AB42" s="387"/>
      <c r="AC42" s="387"/>
      <c r="AD42" s="387"/>
      <c r="AE42" s="393"/>
      <c r="AF42" s="393"/>
      <c r="AG42" s="388"/>
      <c r="AI42" s="706" t="s">
        <v>752</v>
      </c>
      <c r="AJ42" s="387"/>
      <c r="AK42" s="387"/>
      <c r="AL42" s="387"/>
      <c r="AM42" s="387"/>
      <c r="AN42" s="387"/>
      <c r="AO42" s="387"/>
      <c r="AP42" s="393"/>
      <c r="AQ42" s="393"/>
      <c r="AR42" s="388"/>
      <c r="AT42" s="706" t="s">
        <v>752</v>
      </c>
      <c r="AU42" s="387"/>
      <c r="AV42" s="387"/>
      <c r="AW42" s="387"/>
      <c r="AX42" s="387"/>
      <c r="AY42" s="387"/>
      <c r="AZ42" s="387"/>
      <c r="BA42" s="393"/>
      <c r="BB42" s="393"/>
      <c r="BC42" s="388"/>
      <c r="BE42" s="706" t="s">
        <v>752</v>
      </c>
      <c r="BF42" s="387"/>
      <c r="BG42" s="387"/>
      <c r="BH42" s="387"/>
      <c r="BI42" s="387"/>
      <c r="BJ42" s="387"/>
      <c r="BK42" s="387"/>
      <c r="BL42" s="393"/>
      <c r="BM42" s="393"/>
      <c r="BN42" s="388"/>
      <c r="BP42" s="706" t="s">
        <v>752</v>
      </c>
      <c r="BQ42" s="387"/>
      <c r="BR42" s="387"/>
      <c r="BS42" s="387"/>
      <c r="BT42" s="387"/>
      <c r="BU42" s="387"/>
      <c r="BV42" s="387"/>
      <c r="BW42" s="393"/>
      <c r="BX42" s="393"/>
      <c r="BY42" s="388"/>
    </row>
    <row r="43" spans="2:77" s="323" customFormat="1" ht="15.75" customHeight="1" x14ac:dyDescent="0.3">
      <c r="B43" s="712" t="s">
        <v>530</v>
      </c>
      <c r="C43" s="713" t="s">
        <v>85</v>
      </c>
      <c r="D43" s="713" t="s">
        <v>85</v>
      </c>
      <c r="E43" s="713" t="s">
        <v>85</v>
      </c>
      <c r="F43" s="713">
        <v>587.18442919999995</v>
      </c>
      <c r="G43" s="713">
        <v>538.482250712</v>
      </c>
      <c r="H43" s="713">
        <v>448.21697513599997</v>
      </c>
      <c r="I43" s="714">
        <v>587.18442919999995</v>
      </c>
      <c r="J43" s="714">
        <v>462.860333427</v>
      </c>
      <c r="K43" s="715">
        <v>463.72871453300002</v>
      </c>
      <c r="M43" s="712" t="s">
        <v>530</v>
      </c>
      <c r="N43" s="713" t="s">
        <v>85</v>
      </c>
      <c r="O43" s="713" t="s">
        <v>85</v>
      </c>
      <c r="P43" s="713" t="s">
        <v>85</v>
      </c>
      <c r="Q43" s="713">
        <v>587.18442919999995</v>
      </c>
      <c r="R43" s="713">
        <v>538.482250712</v>
      </c>
      <c r="S43" s="713">
        <v>448.21697513599997</v>
      </c>
      <c r="T43" s="714">
        <v>587.18442919999995</v>
      </c>
      <c r="U43" s="714">
        <v>462.860333427</v>
      </c>
      <c r="V43" s="715">
        <v>463.72871453300002</v>
      </c>
      <c r="W43" s="380"/>
      <c r="X43" s="712" t="s">
        <v>530</v>
      </c>
      <c r="Y43" s="718" t="s">
        <v>85</v>
      </c>
      <c r="Z43" s="718" t="s">
        <v>85</v>
      </c>
      <c r="AA43" s="718" t="s">
        <v>85</v>
      </c>
      <c r="AB43" s="718">
        <v>38.484506797999998</v>
      </c>
      <c r="AC43" s="718">
        <v>25.290027116000001</v>
      </c>
      <c r="AD43" s="718">
        <v>24.573972177999998</v>
      </c>
      <c r="AE43" s="719">
        <v>38.484506797999998</v>
      </c>
      <c r="AF43" s="719">
        <v>24.709113371000001</v>
      </c>
      <c r="AG43" s="720">
        <v>24.830947682000001</v>
      </c>
      <c r="AI43" s="712" t="s">
        <v>530</v>
      </c>
      <c r="AJ43" s="718" t="s">
        <v>85</v>
      </c>
      <c r="AK43" s="718" t="s">
        <v>85</v>
      </c>
      <c r="AL43" s="718" t="s">
        <v>85</v>
      </c>
      <c r="AM43" s="718">
        <v>44.69518128</v>
      </c>
      <c r="AN43" s="718">
        <v>43.489508555</v>
      </c>
      <c r="AO43" s="718">
        <v>34.115561675000002</v>
      </c>
      <c r="AP43" s="719">
        <v>44.69518128</v>
      </c>
      <c r="AQ43" s="719">
        <v>35.884708566</v>
      </c>
      <c r="AR43" s="720">
        <v>35.962631412</v>
      </c>
      <c r="AT43" s="712" t="s">
        <v>530</v>
      </c>
      <c r="AU43" s="718" t="s">
        <v>85</v>
      </c>
      <c r="AV43" s="718" t="s">
        <v>85</v>
      </c>
      <c r="AW43" s="718" t="s">
        <v>85</v>
      </c>
      <c r="AX43" s="718">
        <v>11.862472345</v>
      </c>
      <c r="AY43" s="718">
        <v>23.899409992999999</v>
      </c>
      <c r="AZ43" s="718">
        <v>35.269300387000001</v>
      </c>
      <c r="BA43" s="719">
        <v>11.862472345</v>
      </c>
      <c r="BB43" s="719">
        <v>33.123458673999998</v>
      </c>
      <c r="BC43" s="720">
        <v>32.935419209000003</v>
      </c>
      <c r="BE43" s="712" t="s">
        <v>530</v>
      </c>
      <c r="BF43" s="718" t="s">
        <v>85</v>
      </c>
      <c r="BG43" s="718" t="s">
        <v>85</v>
      </c>
      <c r="BH43" s="718" t="s">
        <v>85</v>
      </c>
      <c r="BI43" s="718">
        <v>3.2327849419999999</v>
      </c>
      <c r="BJ43" s="718">
        <v>2.8700568340000001</v>
      </c>
      <c r="BK43" s="718">
        <v>2.6999554699999999</v>
      </c>
      <c r="BL43" s="719">
        <v>3.2327849419999999</v>
      </c>
      <c r="BM43" s="719">
        <v>2.7320587349999998</v>
      </c>
      <c r="BN43" s="720">
        <v>2.736487329</v>
      </c>
      <c r="BP43" s="712" t="s">
        <v>530</v>
      </c>
      <c r="BQ43" s="718" t="s">
        <v>85</v>
      </c>
      <c r="BR43" s="718" t="s">
        <v>85</v>
      </c>
      <c r="BS43" s="718" t="s">
        <v>85</v>
      </c>
      <c r="BT43" s="718">
        <v>1.7250546360000001</v>
      </c>
      <c r="BU43" s="718">
        <v>4.4509975019999999</v>
      </c>
      <c r="BV43" s="718">
        <v>3.3412102899999998</v>
      </c>
      <c r="BW43" s="719">
        <v>1.7250546360000001</v>
      </c>
      <c r="BX43" s="719">
        <v>3.5506606550000002</v>
      </c>
      <c r="BY43" s="720">
        <v>3.534514368</v>
      </c>
    </row>
    <row r="44" spans="2:77" s="351" customFormat="1" ht="15.75" customHeight="1" x14ac:dyDescent="0.3">
      <c r="B44" s="372" t="s">
        <v>310</v>
      </c>
      <c r="C44" s="369" t="s">
        <v>85</v>
      </c>
      <c r="D44" s="369">
        <v>890.24960615199996</v>
      </c>
      <c r="E44" s="369">
        <v>502.05767577300003</v>
      </c>
      <c r="F44" s="369">
        <v>376.537448762</v>
      </c>
      <c r="G44" s="369">
        <v>380.48799692099999</v>
      </c>
      <c r="H44" s="369">
        <v>321.78656220699997</v>
      </c>
      <c r="I44" s="370">
        <v>389.49599307</v>
      </c>
      <c r="J44" s="370">
        <v>373.68706810899999</v>
      </c>
      <c r="K44" s="355">
        <v>379.721104314</v>
      </c>
      <c r="M44" s="372" t="s">
        <v>310</v>
      </c>
      <c r="N44" s="369" t="s">
        <v>85</v>
      </c>
      <c r="O44" s="369">
        <v>890.24960615199996</v>
      </c>
      <c r="P44" s="369">
        <v>502.05767577300003</v>
      </c>
      <c r="Q44" s="369">
        <v>376.537448762</v>
      </c>
      <c r="R44" s="369">
        <v>380.48799692099999</v>
      </c>
      <c r="S44" s="369">
        <v>321.78656220699997</v>
      </c>
      <c r="T44" s="370">
        <v>389.49599307</v>
      </c>
      <c r="U44" s="370">
        <v>373.68706810899999</v>
      </c>
      <c r="V44" s="355">
        <v>379.721104314</v>
      </c>
      <c r="W44" s="380"/>
      <c r="X44" s="372" t="s">
        <v>310</v>
      </c>
      <c r="Y44" s="387" t="s">
        <v>85</v>
      </c>
      <c r="Z44" s="387">
        <v>28.149368093</v>
      </c>
      <c r="AA44" s="387">
        <v>23.836594757</v>
      </c>
      <c r="AB44" s="387">
        <v>27.984219672999998</v>
      </c>
      <c r="AC44" s="387">
        <v>28.691326720999999</v>
      </c>
      <c r="AD44" s="387">
        <v>35.762238992999997</v>
      </c>
      <c r="AE44" s="393">
        <v>27.50645806</v>
      </c>
      <c r="AF44" s="393">
        <v>29.396758136999999</v>
      </c>
      <c r="AG44" s="388">
        <v>28.656685095</v>
      </c>
      <c r="AI44" s="372" t="s">
        <v>310</v>
      </c>
      <c r="AJ44" s="387" t="s">
        <v>85</v>
      </c>
      <c r="AK44" s="387">
        <v>50.713826677</v>
      </c>
      <c r="AL44" s="387">
        <v>45.943576188999998</v>
      </c>
      <c r="AM44" s="387">
        <v>41.260834490999997</v>
      </c>
      <c r="AN44" s="387">
        <v>37.258073054999997</v>
      </c>
      <c r="AO44" s="387">
        <v>32.325647285999999</v>
      </c>
      <c r="AP44" s="393">
        <v>41.873663350999998</v>
      </c>
      <c r="AQ44" s="393">
        <v>36.765988305</v>
      </c>
      <c r="AR44" s="388">
        <v>38.765698643999997</v>
      </c>
      <c r="AT44" s="372" t="s">
        <v>310</v>
      </c>
      <c r="AU44" s="387" t="s">
        <v>85</v>
      </c>
      <c r="AV44" s="387">
        <v>17.082811487000001</v>
      </c>
      <c r="AW44" s="387">
        <v>21.976419086</v>
      </c>
      <c r="AX44" s="387">
        <v>23.363378517000001</v>
      </c>
      <c r="AY44" s="387">
        <v>25.650932082000001</v>
      </c>
      <c r="AZ44" s="387">
        <v>24.526560109999998</v>
      </c>
      <c r="BA44" s="393">
        <v>23.155353471000002</v>
      </c>
      <c r="BB44" s="393">
        <v>25.538758818000002</v>
      </c>
      <c r="BC44" s="388">
        <v>24.605629699000001</v>
      </c>
      <c r="BE44" s="372" t="s">
        <v>310</v>
      </c>
      <c r="BF44" s="387" t="s">
        <v>85</v>
      </c>
      <c r="BG44" s="387">
        <v>2.2391635970000001</v>
      </c>
      <c r="BH44" s="387">
        <v>1.9465338940000001</v>
      </c>
      <c r="BI44" s="387">
        <v>1.6550822549999999</v>
      </c>
      <c r="BJ44" s="387">
        <v>2.2913455319999998</v>
      </c>
      <c r="BK44" s="387">
        <v>3.770830573</v>
      </c>
      <c r="BL44" s="393">
        <v>1.6931919200000001</v>
      </c>
      <c r="BM44" s="393">
        <v>2.438946745</v>
      </c>
      <c r="BN44" s="388">
        <v>2.146975619</v>
      </c>
      <c r="BP44" s="372" t="s">
        <v>310</v>
      </c>
      <c r="BQ44" s="387" t="s">
        <v>85</v>
      </c>
      <c r="BR44" s="387">
        <v>1.814830145</v>
      </c>
      <c r="BS44" s="387">
        <v>6.2968760750000001</v>
      </c>
      <c r="BT44" s="387">
        <v>5.736485064</v>
      </c>
      <c r="BU44" s="387">
        <v>6.108322609</v>
      </c>
      <c r="BV44" s="387">
        <v>3.6147230380000002</v>
      </c>
      <c r="BW44" s="393">
        <v>5.7713331969999997</v>
      </c>
      <c r="BX44" s="393">
        <v>5.8595479939999997</v>
      </c>
      <c r="BY44" s="388">
        <v>5.8250109419999996</v>
      </c>
    </row>
    <row r="45" spans="2:77" s="323" customFormat="1" ht="15.75" customHeight="1" x14ac:dyDescent="0.3">
      <c r="B45" s="716" t="s">
        <v>80</v>
      </c>
      <c r="C45" s="713">
        <v>361.42864367300001</v>
      </c>
      <c r="D45" s="713">
        <v>305.89692336000002</v>
      </c>
      <c r="E45" s="713">
        <v>292.39322454299997</v>
      </c>
      <c r="F45" s="713">
        <v>271.31438876700003</v>
      </c>
      <c r="G45" s="713">
        <v>327.05630679000001</v>
      </c>
      <c r="H45" s="713" t="s">
        <v>85</v>
      </c>
      <c r="I45" s="714">
        <v>304.00441527800001</v>
      </c>
      <c r="J45" s="714">
        <v>327.05630679000001</v>
      </c>
      <c r="K45" s="715">
        <v>304.25316376400002</v>
      </c>
      <c r="M45" s="716" t="s">
        <v>80</v>
      </c>
      <c r="N45" s="713">
        <v>361.42864367300001</v>
      </c>
      <c r="O45" s="713">
        <v>305.89692336000002</v>
      </c>
      <c r="P45" s="713">
        <v>292.39322454299997</v>
      </c>
      <c r="Q45" s="713">
        <v>271.31438876700003</v>
      </c>
      <c r="R45" s="713">
        <v>327.05630679000001</v>
      </c>
      <c r="S45" s="713" t="s">
        <v>85</v>
      </c>
      <c r="T45" s="714">
        <v>304.00441527800001</v>
      </c>
      <c r="U45" s="714">
        <v>327.05630679000001</v>
      </c>
      <c r="V45" s="715">
        <v>304.25316376400002</v>
      </c>
      <c r="W45" s="380"/>
      <c r="X45" s="716" t="s">
        <v>80</v>
      </c>
      <c r="Y45" s="718">
        <v>23.570597806999999</v>
      </c>
      <c r="Z45" s="718">
        <v>27.420225548000001</v>
      </c>
      <c r="AA45" s="718">
        <v>28.753521559999999</v>
      </c>
      <c r="AB45" s="718">
        <v>30.715406873999999</v>
      </c>
      <c r="AC45" s="718">
        <v>20.487713728999999</v>
      </c>
      <c r="AD45" s="718" t="s">
        <v>85</v>
      </c>
      <c r="AE45" s="719">
        <v>27.643617985999999</v>
      </c>
      <c r="AF45" s="719">
        <v>20.487713728999999</v>
      </c>
      <c r="AG45" s="720">
        <v>27.560612685999999</v>
      </c>
      <c r="AI45" s="716" t="s">
        <v>80</v>
      </c>
      <c r="AJ45" s="718">
        <v>39.614655145</v>
      </c>
      <c r="AK45" s="718">
        <v>39.591282702999997</v>
      </c>
      <c r="AL45" s="718">
        <v>41.529934523999998</v>
      </c>
      <c r="AM45" s="718">
        <v>35.801657009000003</v>
      </c>
      <c r="AN45" s="718">
        <v>36.098984231999999</v>
      </c>
      <c r="AO45" s="718" t="s">
        <v>85</v>
      </c>
      <c r="AP45" s="719">
        <v>39.814447651999998</v>
      </c>
      <c r="AQ45" s="719">
        <v>36.098984231999999</v>
      </c>
      <c r="AR45" s="720">
        <v>39.771349932</v>
      </c>
      <c r="AT45" s="716" t="s">
        <v>80</v>
      </c>
      <c r="AU45" s="718">
        <v>27.580528775000001</v>
      </c>
      <c r="AV45" s="718">
        <v>25.689903027</v>
      </c>
      <c r="AW45" s="718">
        <v>22.175586096</v>
      </c>
      <c r="AX45" s="718">
        <v>27.220445769000001</v>
      </c>
      <c r="AY45" s="718">
        <v>36.816401824000003</v>
      </c>
      <c r="AZ45" s="718" t="s">
        <v>85</v>
      </c>
      <c r="BA45" s="719">
        <v>24.996289676</v>
      </c>
      <c r="BB45" s="719">
        <v>36.816401824000003</v>
      </c>
      <c r="BC45" s="720">
        <v>25.133397709</v>
      </c>
      <c r="BE45" s="716" t="s">
        <v>80</v>
      </c>
      <c r="BF45" s="718">
        <v>1.8352209779999999</v>
      </c>
      <c r="BG45" s="718">
        <v>1.748944517</v>
      </c>
      <c r="BH45" s="718">
        <v>1.508168175</v>
      </c>
      <c r="BI45" s="718">
        <v>1.5186479859999999</v>
      </c>
      <c r="BJ45" s="718">
        <v>0.88130909899999998</v>
      </c>
      <c r="BK45" s="718" t="s">
        <v>85</v>
      </c>
      <c r="BL45" s="719">
        <v>1.659517323</v>
      </c>
      <c r="BM45" s="719">
        <v>0.88130909899999998</v>
      </c>
      <c r="BN45" s="720">
        <v>1.6504904540000001</v>
      </c>
      <c r="BP45" s="716" t="s">
        <v>80</v>
      </c>
      <c r="BQ45" s="718">
        <v>7.398997295</v>
      </c>
      <c r="BR45" s="718">
        <v>5.5496442049999999</v>
      </c>
      <c r="BS45" s="718">
        <v>6.0327896450000003</v>
      </c>
      <c r="BT45" s="718">
        <v>4.7438423619999996</v>
      </c>
      <c r="BU45" s="718">
        <v>5.7155911169999998</v>
      </c>
      <c r="BV45" s="718" t="s">
        <v>85</v>
      </c>
      <c r="BW45" s="719">
        <v>5.886127364</v>
      </c>
      <c r="BX45" s="719">
        <v>5.7155911169999998</v>
      </c>
      <c r="BY45" s="720">
        <v>5.8841492190000002</v>
      </c>
    </row>
    <row r="46" spans="2:77" s="351" customFormat="1" ht="15.75" customHeight="1" x14ac:dyDescent="0.3">
      <c r="B46" s="709" t="s">
        <v>79</v>
      </c>
      <c r="C46" s="710">
        <v>353.61531062</v>
      </c>
      <c r="D46" s="710">
        <v>292.043012148</v>
      </c>
      <c r="E46" s="710">
        <v>224.02471524399999</v>
      </c>
      <c r="F46" s="710">
        <v>234.855872183</v>
      </c>
      <c r="G46" s="710" t="s">
        <v>85</v>
      </c>
      <c r="H46" s="710" t="s">
        <v>85</v>
      </c>
      <c r="I46" s="562">
        <v>296.11000952299997</v>
      </c>
      <c r="J46" s="562" t="s">
        <v>85</v>
      </c>
      <c r="K46" s="711">
        <v>296.11000952299997</v>
      </c>
      <c r="M46" s="709" t="s">
        <v>79</v>
      </c>
      <c r="N46" s="710">
        <v>353.61531062</v>
      </c>
      <c r="O46" s="710">
        <v>292.043012148</v>
      </c>
      <c r="P46" s="710">
        <v>224.02471524399999</v>
      </c>
      <c r="Q46" s="710">
        <v>234.855872183</v>
      </c>
      <c r="R46" s="710" t="s">
        <v>85</v>
      </c>
      <c r="S46" s="710" t="s">
        <v>85</v>
      </c>
      <c r="T46" s="562">
        <v>296.11000952299997</v>
      </c>
      <c r="U46" s="562" t="s">
        <v>85</v>
      </c>
      <c r="V46" s="711">
        <v>296.11000952299997</v>
      </c>
      <c r="W46" s="380"/>
      <c r="X46" s="709" t="s">
        <v>79</v>
      </c>
      <c r="Y46" s="721">
        <v>30.135081326000002</v>
      </c>
      <c r="Z46" s="721">
        <v>30.726297458000001</v>
      </c>
      <c r="AA46" s="721">
        <v>29.715643341</v>
      </c>
      <c r="AB46" s="721">
        <v>54.299274052999998</v>
      </c>
      <c r="AC46" s="721" t="s">
        <v>85</v>
      </c>
      <c r="AD46" s="721" t="s">
        <v>85</v>
      </c>
      <c r="AE46" s="722">
        <v>30.816588423999999</v>
      </c>
      <c r="AF46" s="722" t="s">
        <v>85</v>
      </c>
      <c r="AG46" s="723">
        <v>30.816588423999999</v>
      </c>
      <c r="AI46" s="709" t="s">
        <v>79</v>
      </c>
      <c r="AJ46" s="721">
        <v>34.615703062999998</v>
      </c>
      <c r="AK46" s="721">
        <v>36.195282466999998</v>
      </c>
      <c r="AL46" s="721">
        <v>33.417891275999999</v>
      </c>
      <c r="AM46" s="721">
        <v>33.323796784000002</v>
      </c>
      <c r="AN46" s="721" t="s">
        <v>85</v>
      </c>
      <c r="AO46" s="721" t="s">
        <v>85</v>
      </c>
      <c r="AP46" s="722">
        <v>35.151161883</v>
      </c>
      <c r="AQ46" s="722" t="s">
        <v>85</v>
      </c>
      <c r="AR46" s="723">
        <v>35.151161883</v>
      </c>
      <c r="AT46" s="709" t="s">
        <v>79</v>
      </c>
      <c r="AU46" s="721">
        <v>28.371083543000001</v>
      </c>
      <c r="AV46" s="721">
        <v>24.052349446000001</v>
      </c>
      <c r="AW46" s="721">
        <v>27.566220583</v>
      </c>
      <c r="AX46" s="721">
        <v>6.1931230370000003</v>
      </c>
      <c r="AY46" s="721" t="s">
        <v>85</v>
      </c>
      <c r="AZ46" s="721" t="s">
        <v>85</v>
      </c>
      <c r="BA46" s="722">
        <v>25.804037345000001</v>
      </c>
      <c r="BB46" s="722" t="s">
        <v>85</v>
      </c>
      <c r="BC46" s="723">
        <v>25.804037345000001</v>
      </c>
      <c r="BE46" s="709" t="s">
        <v>79</v>
      </c>
      <c r="BF46" s="721">
        <v>1.6372229359999999</v>
      </c>
      <c r="BG46" s="721">
        <v>1.317612593</v>
      </c>
      <c r="BH46" s="721">
        <v>1.2584990170000001</v>
      </c>
      <c r="BI46" s="721" t="s">
        <v>85</v>
      </c>
      <c r="BJ46" s="721" t="s">
        <v>85</v>
      </c>
      <c r="BK46" s="721" t="s">
        <v>85</v>
      </c>
      <c r="BL46" s="722">
        <v>1.3999433080000001</v>
      </c>
      <c r="BM46" s="722" t="s">
        <v>85</v>
      </c>
      <c r="BN46" s="723">
        <v>1.3999433080000001</v>
      </c>
      <c r="BP46" s="709" t="s">
        <v>79</v>
      </c>
      <c r="BQ46" s="721">
        <v>5.2409091310000004</v>
      </c>
      <c r="BR46" s="721">
        <v>7.7084580369999998</v>
      </c>
      <c r="BS46" s="721">
        <v>8.0417457839999997</v>
      </c>
      <c r="BT46" s="721">
        <v>6.1838061260000003</v>
      </c>
      <c r="BU46" s="721" t="s">
        <v>85</v>
      </c>
      <c r="BV46" s="721" t="s">
        <v>85</v>
      </c>
      <c r="BW46" s="722">
        <v>6.8282690390000003</v>
      </c>
      <c r="BX46" s="722" t="s">
        <v>85</v>
      </c>
      <c r="BY46" s="723">
        <v>6.8282690390000003</v>
      </c>
    </row>
    <row r="47" spans="2:77" s="376" customFormat="1" ht="13" x14ac:dyDescent="0.3">
      <c r="B47" s="22" t="s">
        <v>288</v>
      </c>
      <c r="C47" s="374"/>
      <c r="D47" s="374"/>
      <c r="E47" s="374"/>
      <c r="F47" s="374"/>
      <c r="G47" s="374"/>
      <c r="H47" s="374"/>
      <c r="I47" s="374"/>
      <c r="J47" s="374"/>
      <c r="K47" s="375"/>
      <c r="M47" s="22" t="s">
        <v>288</v>
      </c>
      <c r="N47" s="374"/>
      <c r="O47" s="374"/>
      <c r="P47" s="374"/>
      <c r="Q47" s="374"/>
      <c r="R47" s="374"/>
      <c r="S47" s="374"/>
      <c r="T47" s="374"/>
      <c r="U47" s="374"/>
      <c r="V47" s="375"/>
      <c r="W47" s="377"/>
      <c r="X47" s="22" t="s">
        <v>288</v>
      </c>
      <c r="Y47" s="374"/>
      <c r="Z47" s="374"/>
      <c r="AA47" s="374"/>
      <c r="AB47" s="374"/>
      <c r="AC47" s="374"/>
      <c r="AD47" s="374"/>
      <c r="AE47" s="374"/>
      <c r="AF47" s="374"/>
      <c r="AG47" s="375"/>
      <c r="AI47" s="22" t="s">
        <v>288</v>
      </c>
      <c r="AJ47" s="374"/>
      <c r="AK47" s="374"/>
      <c r="AL47" s="374"/>
      <c r="AM47" s="374"/>
      <c r="AN47" s="374"/>
      <c r="AO47" s="374"/>
      <c r="AP47" s="374"/>
      <c r="AQ47" s="374"/>
      <c r="AR47" s="375"/>
      <c r="AT47" s="22" t="s">
        <v>288</v>
      </c>
      <c r="AU47" s="374"/>
      <c r="AV47" s="374"/>
      <c r="AW47" s="374"/>
      <c r="AX47" s="374"/>
      <c r="AY47" s="374"/>
      <c r="AZ47" s="374"/>
      <c r="BA47" s="374"/>
      <c r="BB47" s="374"/>
      <c r="BC47" s="375"/>
      <c r="BE47" s="22" t="s">
        <v>288</v>
      </c>
      <c r="BF47" s="374"/>
      <c r="BG47" s="374"/>
      <c r="BH47" s="374"/>
      <c r="BI47" s="374"/>
      <c r="BJ47" s="374"/>
      <c r="BK47" s="374"/>
      <c r="BL47" s="374"/>
      <c r="BM47" s="374"/>
      <c r="BN47" s="375"/>
      <c r="BP47" s="22" t="s">
        <v>288</v>
      </c>
      <c r="BQ47" s="374"/>
      <c r="BR47" s="374"/>
      <c r="BS47" s="374"/>
      <c r="BT47" s="374"/>
      <c r="BU47" s="374"/>
      <c r="BV47" s="374"/>
      <c r="BW47" s="374"/>
      <c r="BX47" s="374"/>
      <c r="BY47" s="375"/>
    </row>
    <row r="48" spans="2:77" s="243" customFormat="1" ht="13" x14ac:dyDescent="0.3">
      <c r="B48" s="22" t="s">
        <v>531</v>
      </c>
      <c r="C48" s="374"/>
      <c r="D48" s="374"/>
      <c r="E48" s="374"/>
      <c r="F48" s="374"/>
      <c r="G48" s="374"/>
      <c r="H48" s="374"/>
      <c r="I48" s="374"/>
      <c r="J48" s="374"/>
      <c r="K48" s="375"/>
      <c r="M48" s="22" t="s">
        <v>531</v>
      </c>
      <c r="N48" s="374"/>
      <c r="O48" s="374"/>
      <c r="P48" s="374"/>
      <c r="Q48" s="374"/>
      <c r="R48" s="374"/>
      <c r="S48" s="374"/>
      <c r="T48" s="374"/>
      <c r="U48" s="374"/>
      <c r="V48" s="375"/>
      <c r="W48" s="377"/>
      <c r="X48" s="22" t="s">
        <v>531</v>
      </c>
      <c r="Y48" s="374"/>
      <c r="Z48" s="374"/>
      <c r="AA48" s="374"/>
      <c r="AB48" s="374"/>
      <c r="AC48" s="374"/>
      <c r="AD48" s="374"/>
      <c r="AE48" s="374"/>
      <c r="AF48" s="374"/>
      <c r="AG48" s="375"/>
      <c r="AI48" s="22" t="s">
        <v>531</v>
      </c>
      <c r="AJ48" s="374"/>
      <c r="AK48" s="374"/>
      <c r="AL48" s="374"/>
      <c r="AM48" s="374"/>
      <c r="AN48" s="374"/>
      <c r="AO48" s="374"/>
      <c r="AP48" s="374"/>
      <c r="AQ48" s="374"/>
      <c r="AR48" s="375"/>
      <c r="AT48" s="22" t="s">
        <v>531</v>
      </c>
      <c r="AU48" s="374"/>
      <c r="AV48" s="374"/>
      <c r="AW48" s="374"/>
      <c r="AX48" s="374"/>
      <c r="AY48" s="374"/>
      <c r="AZ48" s="374"/>
      <c r="BA48" s="374"/>
      <c r="BB48" s="374"/>
      <c r="BC48" s="375"/>
      <c r="BE48" s="22" t="s">
        <v>531</v>
      </c>
      <c r="BF48" s="374"/>
      <c r="BG48" s="374"/>
      <c r="BH48" s="374"/>
      <c r="BI48" s="374"/>
      <c r="BJ48" s="374"/>
      <c r="BK48" s="374"/>
      <c r="BL48" s="374"/>
      <c r="BM48" s="374"/>
      <c r="BN48" s="375"/>
      <c r="BP48" s="22" t="s">
        <v>531</v>
      </c>
      <c r="BQ48" s="374"/>
      <c r="BR48" s="374"/>
      <c r="BS48" s="374"/>
      <c r="BT48" s="374"/>
      <c r="BU48" s="374"/>
      <c r="BV48" s="374"/>
      <c r="BW48" s="374"/>
      <c r="BX48" s="374"/>
      <c r="BY48" s="375"/>
    </row>
    <row r="49" spans="2:77" s="243" customFormat="1" ht="13" x14ac:dyDescent="0.3">
      <c r="B49" s="47" t="s">
        <v>515</v>
      </c>
      <c r="C49" s="374"/>
      <c r="D49" s="374"/>
      <c r="E49" s="374"/>
      <c r="F49" s="374"/>
      <c r="G49" s="374"/>
      <c r="H49" s="374"/>
      <c r="I49" s="374"/>
      <c r="J49" s="374"/>
      <c r="K49" s="375"/>
      <c r="M49" s="47" t="s">
        <v>515</v>
      </c>
      <c r="N49" s="374"/>
      <c r="O49" s="374"/>
      <c r="P49" s="374"/>
      <c r="Q49" s="374"/>
      <c r="R49" s="374"/>
      <c r="S49" s="374"/>
      <c r="T49" s="374"/>
      <c r="U49" s="374"/>
      <c r="V49" s="375"/>
      <c r="W49" s="377"/>
      <c r="X49" s="47" t="s">
        <v>515</v>
      </c>
      <c r="Y49" s="374"/>
      <c r="Z49" s="374"/>
      <c r="AA49" s="374"/>
      <c r="AB49" s="374"/>
      <c r="AC49" s="374"/>
      <c r="AD49" s="374"/>
      <c r="AE49" s="374"/>
      <c r="AF49" s="374"/>
      <c r="AG49" s="375"/>
      <c r="AI49" s="47" t="s">
        <v>515</v>
      </c>
      <c r="AJ49" s="374"/>
      <c r="AK49" s="374"/>
      <c r="AL49" s="374"/>
      <c r="AM49" s="374"/>
      <c r="AN49" s="374"/>
      <c r="AO49" s="374"/>
      <c r="AP49" s="374"/>
      <c r="AQ49" s="374"/>
      <c r="AR49" s="375"/>
      <c r="AT49" s="47" t="s">
        <v>515</v>
      </c>
      <c r="AU49" s="374"/>
      <c r="AV49" s="374"/>
      <c r="AW49" s="374"/>
      <c r="AX49" s="374"/>
      <c r="AY49" s="374"/>
      <c r="AZ49" s="374"/>
      <c r="BA49" s="374"/>
      <c r="BB49" s="374"/>
      <c r="BC49" s="375"/>
      <c r="BE49" s="47" t="s">
        <v>515</v>
      </c>
      <c r="BF49" s="374"/>
      <c r="BG49" s="374"/>
      <c r="BH49" s="374"/>
      <c r="BI49" s="374"/>
      <c r="BJ49" s="374"/>
      <c r="BK49" s="374"/>
      <c r="BL49" s="374"/>
      <c r="BM49" s="374"/>
      <c r="BN49" s="375"/>
      <c r="BP49" s="47" t="s">
        <v>515</v>
      </c>
      <c r="BQ49" s="374"/>
      <c r="BR49" s="374"/>
      <c r="BS49" s="374"/>
      <c r="BT49" s="374"/>
      <c r="BU49" s="374"/>
      <c r="BV49" s="374"/>
      <c r="BW49" s="374"/>
      <c r="BX49" s="374"/>
      <c r="BY49" s="375"/>
    </row>
    <row r="50" spans="2:77" s="243" customFormat="1" ht="13" x14ac:dyDescent="0.3">
      <c r="B50" s="373" t="s">
        <v>753</v>
      </c>
      <c r="C50" s="378"/>
      <c r="D50" s="378"/>
      <c r="E50" s="378"/>
      <c r="F50" s="378"/>
      <c r="G50" s="378"/>
      <c r="H50" s="378"/>
      <c r="I50" s="378"/>
      <c r="J50" s="378"/>
      <c r="K50" s="379"/>
      <c r="M50" s="373" t="s">
        <v>753</v>
      </c>
      <c r="N50" s="378"/>
      <c r="O50" s="378"/>
      <c r="P50" s="378"/>
      <c r="Q50" s="378"/>
      <c r="R50" s="378"/>
      <c r="S50" s="378"/>
      <c r="T50" s="378"/>
      <c r="U50" s="378"/>
      <c r="V50" s="379"/>
      <c r="W50" s="377"/>
      <c r="X50" s="373" t="s">
        <v>753</v>
      </c>
      <c r="Y50" s="378"/>
      <c r="Z50" s="378"/>
      <c r="AA50" s="378"/>
      <c r="AB50" s="378"/>
      <c r="AC50" s="378"/>
      <c r="AD50" s="378"/>
      <c r="AE50" s="378"/>
      <c r="AF50" s="378"/>
      <c r="AG50" s="379"/>
      <c r="AI50" s="373" t="s">
        <v>753</v>
      </c>
      <c r="AJ50" s="378"/>
      <c r="AK50" s="378"/>
      <c r="AL50" s="378"/>
      <c r="AM50" s="378"/>
      <c r="AN50" s="378"/>
      <c r="AO50" s="378"/>
      <c r="AP50" s="378"/>
      <c r="AQ50" s="378"/>
      <c r="AR50" s="379"/>
      <c r="AT50" s="373" t="s">
        <v>753</v>
      </c>
      <c r="AU50" s="378"/>
      <c r="AV50" s="378"/>
      <c r="AW50" s="378"/>
      <c r="AX50" s="378"/>
      <c r="AY50" s="378"/>
      <c r="AZ50" s="378"/>
      <c r="BA50" s="378"/>
      <c r="BB50" s="378"/>
      <c r="BC50" s="379"/>
      <c r="BE50" s="373" t="s">
        <v>753</v>
      </c>
      <c r="BF50" s="378"/>
      <c r="BG50" s="378"/>
      <c r="BH50" s="378"/>
      <c r="BI50" s="378"/>
      <c r="BJ50" s="378"/>
      <c r="BK50" s="378"/>
      <c r="BL50" s="378"/>
      <c r="BM50" s="378"/>
      <c r="BN50" s="379"/>
      <c r="BP50" s="373" t="s">
        <v>753</v>
      </c>
      <c r="BQ50" s="378"/>
      <c r="BR50" s="378"/>
      <c r="BS50" s="378"/>
      <c r="BT50" s="378"/>
      <c r="BU50" s="378"/>
      <c r="BV50" s="378"/>
      <c r="BW50" s="378"/>
      <c r="BX50" s="378"/>
      <c r="BY50" s="379"/>
    </row>
    <row r="51" spans="2:77" x14ac:dyDescent="0.25">
      <c r="C51" s="32"/>
      <c r="D51" s="32"/>
      <c r="E51" s="32"/>
      <c r="F51" s="32"/>
      <c r="G51" s="32"/>
      <c r="H51" s="32"/>
      <c r="I51" s="32"/>
      <c r="J51" s="32"/>
      <c r="K51" s="70"/>
      <c r="Y51" s="32"/>
      <c r="Z51" s="32"/>
      <c r="AA51" s="32"/>
      <c r="AB51" s="32"/>
      <c r="AC51" s="32"/>
      <c r="AD51" s="32"/>
      <c r="AE51" s="32"/>
      <c r="AF51" s="32"/>
      <c r="AG51" s="70"/>
      <c r="AJ51" s="32"/>
      <c r="AK51" s="32"/>
      <c r="AL51" s="32"/>
      <c r="AM51" s="32"/>
      <c r="AN51" s="32"/>
      <c r="AO51" s="32"/>
      <c r="AP51" s="32"/>
      <c r="AQ51" s="32"/>
      <c r="AR51" s="70"/>
      <c r="AU51" s="32"/>
      <c r="AV51" s="32"/>
      <c r="AW51" s="32"/>
      <c r="AX51" s="32"/>
      <c r="AY51" s="32"/>
      <c r="AZ51" s="32"/>
      <c r="BA51" s="32"/>
      <c r="BB51" s="32"/>
      <c r="BC51" s="70"/>
      <c r="BF51" s="32"/>
      <c r="BG51" s="32"/>
      <c r="BH51" s="32"/>
      <c r="BI51" s="32"/>
      <c r="BJ51" s="32"/>
      <c r="BK51" s="32"/>
      <c r="BL51" s="32"/>
      <c r="BM51" s="32"/>
      <c r="BN51" s="70"/>
      <c r="BQ51" s="32"/>
      <c r="BR51" s="32"/>
      <c r="BS51" s="32"/>
      <c r="BT51" s="32"/>
      <c r="BU51" s="32"/>
      <c r="BV51" s="32"/>
      <c r="BW51" s="32"/>
      <c r="BX51" s="32"/>
      <c r="BY51" s="70"/>
    </row>
    <row r="52" spans="2:77" x14ac:dyDescent="0.25">
      <c r="K52"/>
    </row>
    <row r="53" spans="2:77" x14ac:dyDescent="0.25">
      <c r="K53"/>
    </row>
    <row r="54" spans="2:77" x14ac:dyDescent="0.25">
      <c r="K54"/>
    </row>
    <row r="55" spans="2:77" x14ac:dyDescent="0.25">
      <c r="K55"/>
    </row>
  </sheetData>
  <phoneticPr fontId="3" type="noConversion"/>
  <pageMargins left="0.39370078740157483" right="0.39370078740157483" top="0.78740157480314965" bottom="0.78740157480314965" header="0.39370078740157483" footer="0.39370078740157483"/>
  <pageSetup paperSize="9" scale="68" firstPageNumber="44" fitToWidth="7" orientation="landscape" useFirstPageNumber="1" r:id="rId1"/>
  <headerFooter differentOddEven="1" differentFirst="1">
    <oddHeader>&amp;R&amp;12Les finances des groupements à fiscalité propre en 2019</oddHeader>
    <oddFooter>&amp;L&amp;12Direction Générale des Collectivités Locales / DESL&amp;C&amp;12&amp;P&amp;R&amp;12Mise en ligne  : mai 2021</oddFooter>
    <evenHeader>&amp;R&amp;12Les finances des groupements à fiscalité propre en 2019</evenHeader>
    <evenFooter>&amp;L&amp;12Direction Générale des Collectivités Locales / DESL&amp;C&amp;12&amp;P&amp;R&amp;12Mise en ligne  : mai 2021</evenFooter>
    <firstHeader>&amp;R&amp;12Les finances des groupements à fiscalité propre en 2019</firstHeader>
    <firstFooter>&amp;L&amp;12Direction Générale des Collectivités Locales / DESL&amp;C&amp;12&amp;P&amp;R&amp;12Mise en ligne : mai 2021</firstFooter>
  </headerFooter>
  <colBreaks count="6" manualBreakCount="6">
    <brk id="11" max="45" man="1"/>
    <brk id="22" max="45" man="1"/>
    <brk id="33" max="44" man="1"/>
    <brk id="44" max="45" man="1"/>
    <brk id="55" max="44" man="1"/>
    <brk id="66" max="44"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J60"/>
  <sheetViews>
    <sheetView zoomScaleNormal="100" zoomScaleSheetLayoutView="70" zoomScalePageLayoutView="85" workbookViewId="0"/>
  </sheetViews>
  <sheetFormatPr baseColWidth="10" defaultRowHeight="12.5" x14ac:dyDescent="0.25"/>
  <cols>
    <col min="1" max="1" width="3.1796875" customWidth="1"/>
    <col min="2" max="2" width="35.453125" customWidth="1"/>
    <col min="3" max="10" width="15.7265625" customWidth="1"/>
    <col min="11" max="11" width="15.7265625" style="74" customWidth="1"/>
    <col min="12" max="12" width="3.1796875" customWidth="1"/>
    <col min="13" max="13" width="34.26953125" customWidth="1"/>
    <col min="14" max="21" width="15.7265625" customWidth="1"/>
    <col min="22" max="22" width="15.7265625" style="74" customWidth="1"/>
    <col min="23" max="23" width="3.1796875" customWidth="1"/>
    <col min="24" max="24" width="36.81640625" customWidth="1"/>
    <col min="25" max="32" width="15.7265625" customWidth="1"/>
    <col min="33" max="33" width="15.7265625" style="74" customWidth="1"/>
    <col min="34" max="34" width="3.1796875" customWidth="1"/>
    <col min="35" max="35" width="33.453125" customWidth="1"/>
    <col min="36" max="43" width="15.7265625" customWidth="1"/>
    <col min="44" max="44" width="15.7265625" style="74" customWidth="1"/>
    <col min="45" max="45" width="3.81640625" customWidth="1"/>
    <col min="46" max="46" width="37" customWidth="1"/>
    <col min="47" max="54" width="15.7265625" customWidth="1"/>
    <col min="55" max="55" width="15.7265625" style="74" customWidth="1"/>
    <col min="56" max="56" width="8.7265625" customWidth="1"/>
    <col min="57" max="57" width="33.7265625" customWidth="1"/>
    <col min="58" max="65" width="15.7265625" customWidth="1"/>
    <col min="66" max="66" width="15.7265625" style="74" customWidth="1"/>
    <col min="67" max="67" width="3.1796875" customWidth="1"/>
    <col min="68" max="68" width="35" customWidth="1"/>
    <col min="69" max="76" width="15.7265625" customWidth="1"/>
    <col min="77" max="77" width="15.7265625" style="74" customWidth="1"/>
    <col min="78" max="78" width="3.1796875" customWidth="1"/>
    <col min="79" max="79" width="34.1796875" customWidth="1"/>
    <col min="80" max="86" width="15.7265625" customWidth="1"/>
    <col min="87" max="87" width="15.7265625" style="74" customWidth="1"/>
    <col min="88" max="88" width="15.7265625" customWidth="1"/>
  </cols>
  <sheetData>
    <row r="1" spans="1:88" ht="20.5" x14ac:dyDescent="0.45">
      <c r="A1" s="101" t="s">
        <v>766</v>
      </c>
      <c r="B1" s="48"/>
      <c r="C1" s="83"/>
      <c r="D1" s="83"/>
      <c r="E1" s="83"/>
      <c r="F1" s="83"/>
      <c r="G1" s="83"/>
      <c r="H1" s="83"/>
      <c r="I1" s="83"/>
      <c r="J1" s="83"/>
      <c r="K1" s="102"/>
      <c r="L1" s="82"/>
      <c r="M1" s="48"/>
      <c r="N1" s="83"/>
      <c r="O1" s="83"/>
      <c r="P1" s="83"/>
      <c r="Q1" s="83"/>
      <c r="R1" s="83"/>
      <c r="S1" s="83"/>
      <c r="T1" s="83"/>
      <c r="U1" s="83"/>
      <c r="V1" s="102"/>
      <c r="W1" s="82"/>
      <c r="X1" s="48"/>
      <c r="Y1" s="83"/>
      <c r="Z1" s="83"/>
      <c r="AA1" s="83"/>
      <c r="AB1" s="83"/>
      <c r="AC1" s="83"/>
      <c r="AD1" s="83"/>
      <c r="AE1" s="83"/>
      <c r="AF1" s="83"/>
      <c r="AG1" s="102"/>
      <c r="AH1" s="82"/>
      <c r="AI1" s="48"/>
      <c r="AJ1" s="83"/>
      <c r="AK1" s="83"/>
      <c r="AL1" s="83"/>
      <c r="AM1" s="83"/>
      <c r="AN1" s="83"/>
      <c r="AO1" s="83"/>
      <c r="AP1" s="83"/>
      <c r="AQ1" s="83"/>
      <c r="AR1" s="104"/>
      <c r="AS1" s="82"/>
      <c r="AT1" s="48"/>
      <c r="AU1" s="83"/>
      <c r="AV1" s="83"/>
      <c r="AW1" s="83"/>
      <c r="AX1" s="83"/>
      <c r="AY1" s="83"/>
      <c r="AZ1" s="83"/>
      <c r="BA1" s="83"/>
      <c r="BB1" s="83"/>
      <c r="BC1" s="102"/>
      <c r="BD1" s="82"/>
      <c r="BE1" s="48"/>
      <c r="BF1" s="83"/>
      <c r="BG1" s="83"/>
      <c r="BH1" s="83"/>
      <c r="BI1" s="83"/>
      <c r="BJ1" s="83"/>
      <c r="BK1" s="83"/>
      <c r="BL1" s="83"/>
      <c r="BM1" s="83"/>
      <c r="BN1" s="102"/>
      <c r="BO1" s="82"/>
      <c r="BP1" s="48"/>
      <c r="BQ1" s="83"/>
      <c r="BR1" s="83"/>
      <c r="BS1" s="83"/>
      <c r="BT1" s="83"/>
      <c r="BU1" s="83"/>
      <c r="BV1" s="83"/>
      <c r="BW1" s="83"/>
      <c r="BX1" s="83"/>
      <c r="BY1" s="102"/>
      <c r="BZ1" s="82"/>
      <c r="CA1" s="48"/>
      <c r="CB1" s="85"/>
      <c r="CC1" s="85"/>
      <c r="CD1" s="85"/>
      <c r="CE1" s="85"/>
      <c r="CF1" s="85"/>
      <c r="CG1" s="85"/>
      <c r="CH1" s="85"/>
      <c r="CI1" s="104"/>
      <c r="CJ1" s="82"/>
    </row>
    <row r="2" spans="1:88" ht="12.75" customHeight="1" x14ac:dyDescent="0.45">
      <c r="A2" s="8"/>
      <c r="B2" s="48"/>
      <c r="C2" s="83"/>
      <c r="D2" s="83"/>
      <c r="E2" s="83"/>
      <c r="F2" s="83"/>
      <c r="G2" s="83"/>
      <c r="H2" s="83"/>
      <c r="I2" s="83"/>
      <c r="J2" s="83"/>
      <c r="K2" s="102"/>
      <c r="L2" s="82"/>
      <c r="M2" s="48"/>
      <c r="N2" s="83"/>
      <c r="O2" s="83"/>
      <c r="P2" s="83"/>
      <c r="Q2" s="83"/>
      <c r="R2" s="83"/>
      <c r="S2" s="83"/>
      <c r="T2" s="83"/>
      <c r="U2" s="83"/>
      <c r="V2" s="102"/>
      <c r="W2" s="82"/>
      <c r="X2" s="48"/>
      <c r="Y2" s="83"/>
      <c r="Z2" s="83"/>
      <c r="AA2" s="83"/>
      <c r="AB2" s="83"/>
      <c r="AC2" s="83"/>
      <c r="AD2" s="83"/>
      <c r="AE2" s="83"/>
      <c r="AF2" s="83"/>
      <c r="AG2" s="102"/>
      <c r="AH2" s="82"/>
      <c r="AI2" s="48"/>
      <c r="AJ2" s="83"/>
      <c r="AK2" s="83"/>
      <c r="AL2" s="83"/>
      <c r="AM2" s="83"/>
      <c r="AN2" s="83"/>
      <c r="AO2" s="83"/>
      <c r="AP2" s="83"/>
      <c r="AQ2" s="83"/>
      <c r="AR2" s="104"/>
      <c r="AS2" s="82"/>
      <c r="AT2" s="48"/>
      <c r="AU2" s="83"/>
      <c r="AV2" s="83"/>
      <c r="AW2" s="83"/>
      <c r="AX2" s="83"/>
      <c r="AY2" s="83"/>
      <c r="AZ2" s="83"/>
      <c r="BA2" s="83"/>
      <c r="BB2" s="83"/>
      <c r="BC2" s="102"/>
      <c r="BD2" s="82"/>
      <c r="BE2" s="48"/>
      <c r="BF2" s="83"/>
      <c r="BG2" s="83"/>
      <c r="BH2" s="83"/>
      <c r="BI2" s="83"/>
      <c r="BJ2" s="83"/>
      <c r="BK2" s="83"/>
      <c r="BL2" s="83"/>
      <c r="BM2" s="83"/>
      <c r="BN2" s="102"/>
      <c r="BO2" s="82"/>
      <c r="BP2" s="48"/>
      <c r="BQ2" s="83"/>
      <c r="BR2" s="83"/>
      <c r="BS2" s="83"/>
      <c r="BT2" s="83"/>
      <c r="BU2" s="83"/>
      <c r="BV2" s="83"/>
      <c r="BW2" s="83"/>
      <c r="BX2" s="83"/>
      <c r="BY2" s="102"/>
      <c r="BZ2" s="82"/>
      <c r="CA2" s="48"/>
      <c r="CB2" s="85"/>
      <c r="CC2" s="85"/>
      <c r="CD2" s="85"/>
      <c r="CE2" s="85"/>
      <c r="CF2" s="85"/>
      <c r="CG2" s="85"/>
      <c r="CH2" s="85"/>
      <c r="CI2" s="104"/>
      <c r="CJ2" s="82"/>
    </row>
    <row r="3" spans="1:88" ht="12.75" customHeight="1" x14ac:dyDescent="0.45">
      <c r="A3" s="82"/>
      <c r="B3" s="48"/>
      <c r="C3" s="83"/>
      <c r="D3" s="83"/>
      <c r="E3" s="83"/>
      <c r="F3" s="83"/>
      <c r="G3" s="83"/>
      <c r="H3" s="83"/>
      <c r="I3" s="83"/>
      <c r="J3" s="83"/>
      <c r="K3" s="102"/>
      <c r="L3" s="82"/>
      <c r="M3" s="48"/>
      <c r="N3" s="83"/>
      <c r="O3" s="83"/>
      <c r="P3" s="83"/>
      <c r="Q3" s="83"/>
      <c r="R3" s="83"/>
      <c r="S3" s="83"/>
      <c r="T3" s="83"/>
      <c r="U3" s="83"/>
      <c r="V3" s="102"/>
      <c r="W3" s="82"/>
      <c r="X3" s="48"/>
      <c r="Y3" s="83"/>
      <c r="Z3" s="83"/>
      <c r="AA3" s="83"/>
      <c r="AB3" s="83"/>
      <c r="AC3" s="83"/>
      <c r="AD3" s="83"/>
      <c r="AE3" s="83"/>
      <c r="AF3" s="83"/>
      <c r="AG3" s="102"/>
      <c r="AH3" s="82"/>
      <c r="AI3" s="48"/>
      <c r="AJ3" s="83"/>
      <c r="AK3" s="83"/>
      <c r="AL3" s="83"/>
      <c r="AM3" s="83"/>
      <c r="AN3" s="83"/>
      <c r="AO3" s="83"/>
      <c r="AP3" s="83"/>
      <c r="AQ3" s="83"/>
      <c r="AR3" s="104"/>
      <c r="AS3" s="82"/>
      <c r="AT3" s="48"/>
      <c r="AU3" s="83"/>
      <c r="AV3" s="83"/>
      <c r="AW3" s="83"/>
      <c r="AX3" s="83"/>
      <c r="AY3" s="83"/>
      <c r="AZ3" s="83"/>
      <c r="BA3" s="83"/>
      <c r="BB3" s="83"/>
      <c r="BC3" s="102"/>
      <c r="BD3" s="82"/>
      <c r="BE3" s="48"/>
      <c r="BF3" s="83"/>
      <c r="BG3" s="83"/>
      <c r="BH3" s="83"/>
      <c r="BI3" s="83"/>
      <c r="BJ3" s="83"/>
      <c r="BK3" s="83"/>
      <c r="BL3" s="83"/>
      <c r="BM3" s="83"/>
      <c r="BN3" s="102"/>
      <c r="BO3" s="82"/>
      <c r="BP3" s="48"/>
      <c r="BQ3" s="83"/>
      <c r="BR3" s="83"/>
      <c r="BS3" s="83"/>
      <c r="BT3" s="83"/>
      <c r="BU3" s="83"/>
      <c r="BV3" s="83"/>
      <c r="BW3" s="83"/>
      <c r="BX3" s="83"/>
      <c r="BY3" s="102"/>
      <c r="BZ3" s="82"/>
      <c r="CA3" s="48"/>
      <c r="CB3" s="85"/>
      <c r="CC3" s="85"/>
      <c r="CD3" s="85"/>
      <c r="CE3" s="85"/>
      <c r="CF3" s="85"/>
      <c r="CG3" s="85"/>
      <c r="CH3" s="85"/>
      <c r="CI3" s="104"/>
    </row>
    <row r="4" spans="1:88" ht="16.5" x14ac:dyDescent="0.35">
      <c r="A4" s="12"/>
      <c r="B4" s="12"/>
      <c r="C4" s="51"/>
      <c r="D4" s="51"/>
      <c r="E4" s="51"/>
      <c r="F4" s="51"/>
      <c r="G4" s="51"/>
      <c r="H4" s="51"/>
      <c r="I4" s="51"/>
      <c r="J4" s="51"/>
      <c r="K4" s="75"/>
      <c r="L4" s="12"/>
      <c r="M4" s="12"/>
      <c r="N4" s="51"/>
      <c r="O4" s="51"/>
      <c r="P4" s="51"/>
      <c r="Q4" s="51"/>
      <c r="R4" s="51"/>
      <c r="S4" s="51"/>
      <c r="T4" s="51"/>
      <c r="U4" s="51"/>
      <c r="V4" s="75"/>
      <c r="W4" s="12"/>
      <c r="X4" s="12"/>
      <c r="Y4" s="51"/>
      <c r="Z4" s="51"/>
      <c r="AA4" s="51"/>
      <c r="AB4" s="51"/>
      <c r="AC4" s="51"/>
      <c r="AD4" s="51"/>
      <c r="AE4" s="51"/>
      <c r="AF4" s="51"/>
      <c r="AG4" s="75"/>
      <c r="AH4" s="12"/>
      <c r="AI4" s="12"/>
      <c r="AJ4" s="51"/>
      <c r="AK4" s="51"/>
      <c r="AL4" s="51"/>
      <c r="AM4" s="51"/>
      <c r="AN4" s="51"/>
      <c r="AO4" s="51"/>
      <c r="AP4" s="51"/>
      <c r="AQ4" s="51"/>
      <c r="AR4" s="70"/>
      <c r="AS4" s="12"/>
      <c r="AT4" s="12"/>
      <c r="AU4" s="51"/>
      <c r="AV4" s="51"/>
      <c r="AW4" s="51"/>
      <c r="AX4" s="51"/>
      <c r="AY4" s="51"/>
      <c r="AZ4" s="51"/>
      <c r="BA4" s="51"/>
      <c r="BB4" s="51"/>
      <c r="BC4" s="75"/>
      <c r="BD4" s="12"/>
      <c r="BE4" s="12"/>
      <c r="BF4" s="51"/>
      <c r="BG4" s="51"/>
      <c r="BH4" s="51"/>
      <c r="BI4" s="51"/>
      <c r="BJ4" s="51"/>
      <c r="BK4" s="51"/>
      <c r="BL4" s="51"/>
      <c r="BM4" s="51"/>
      <c r="BN4" s="75"/>
      <c r="BO4" s="86" t="s">
        <v>318</v>
      </c>
      <c r="BP4" s="86"/>
      <c r="BQ4" s="87"/>
      <c r="BR4" s="87"/>
      <c r="BS4" s="87"/>
      <c r="BT4" s="87"/>
      <c r="BU4" s="87"/>
      <c r="BV4" s="87"/>
      <c r="BW4" s="87"/>
      <c r="BX4" s="87"/>
      <c r="BY4" s="103"/>
      <c r="BZ4" s="12"/>
      <c r="CA4" s="12"/>
      <c r="CB4" s="31"/>
      <c r="CC4" s="31"/>
      <c r="CD4" s="31"/>
      <c r="CE4" s="31"/>
      <c r="CF4" s="31"/>
      <c r="CG4" s="31"/>
      <c r="CH4" s="31"/>
      <c r="CI4" s="70"/>
    </row>
    <row r="5" spans="1:88" ht="16.5" x14ac:dyDescent="0.35">
      <c r="A5" s="33" t="s">
        <v>319</v>
      </c>
      <c r="B5" s="33"/>
      <c r="C5" s="52"/>
      <c r="D5" s="52"/>
      <c r="E5" s="52"/>
      <c r="F5" s="52"/>
      <c r="G5" s="52"/>
      <c r="H5" s="52"/>
      <c r="I5" s="52"/>
      <c r="J5" s="52"/>
      <c r="K5" s="76"/>
      <c r="L5" s="33" t="s">
        <v>320</v>
      </c>
      <c r="M5" s="33"/>
      <c r="N5" s="52"/>
      <c r="O5" s="52"/>
      <c r="P5" s="52"/>
      <c r="Q5" s="52"/>
      <c r="R5" s="52"/>
      <c r="S5" s="52"/>
      <c r="T5" s="52"/>
      <c r="U5" s="52"/>
      <c r="V5" s="76"/>
      <c r="W5" s="33" t="s">
        <v>321</v>
      </c>
      <c r="X5" s="33"/>
      <c r="Y5" s="52"/>
      <c r="Z5" s="52"/>
      <c r="AA5" s="52"/>
      <c r="AB5" s="52"/>
      <c r="AC5" s="52"/>
      <c r="AD5" s="52"/>
      <c r="AE5" s="52"/>
      <c r="AF5" s="52"/>
      <c r="AG5" s="76"/>
      <c r="AH5" s="33" t="s">
        <v>322</v>
      </c>
      <c r="AI5" s="33"/>
      <c r="AJ5" s="52"/>
      <c r="AK5" s="52"/>
      <c r="AL5" s="52"/>
      <c r="AM5" s="52"/>
      <c r="AN5" s="52"/>
      <c r="AO5" s="52"/>
      <c r="AP5" s="52"/>
      <c r="AQ5" s="52"/>
      <c r="AR5" s="81"/>
      <c r="AS5" s="33" t="s">
        <v>323</v>
      </c>
      <c r="AT5" s="33"/>
      <c r="AU5" s="52"/>
      <c r="AV5" s="52"/>
      <c r="AW5" s="52"/>
      <c r="AX5" s="52"/>
      <c r="AY5" s="52"/>
      <c r="AZ5" s="52"/>
      <c r="BA5" s="52"/>
      <c r="BB5" s="52"/>
      <c r="BC5" s="76"/>
      <c r="BD5" s="33" t="s">
        <v>324</v>
      </c>
      <c r="BE5" s="33"/>
      <c r="BF5" s="52"/>
      <c r="BG5" s="52"/>
      <c r="BH5" s="52"/>
      <c r="BI5" s="52"/>
      <c r="BJ5" s="52"/>
      <c r="BK5" s="52"/>
      <c r="BL5" s="52"/>
      <c r="BM5" s="52"/>
      <c r="BN5" s="76"/>
      <c r="BO5" s="33" t="s">
        <v>0</v>
      </c>
      <c r="BP5" s="33"/>
      <c r="BQ5" s="52"/>
      <c r="BR5" s="52"/>
      <c r="BS5" s="52"/>
      <c r="BT5" s="52"/>
      <c r="BU5" s="52"/>
      <c r="BV5" s="52"/>
      <c r="BW5" s="52"/>
      <c r="BX5" s="52"/>
      <c r="BY5" s="76"/>
      <c r="BZ5" s="33" t="s">
        <v>325</v>
      </c>
      <c r="CA5" s="33"/>
      <c r="CB5" s="52"/>
      <c r="CC5" s="52"/>
      <c r="CD5" s="52"/>
      <c r="CE5" s="52"/>
      <c r="CF5" s="52"/>
      <c r="CG5" s="52"/>
      <c r="CH5" s="52"/>
      <c r="CI5" s="81"/>
      <c r="CJ5" s="81"/>
    </row>
    <row r="6" spans="1:88" ht="16.5" x14ac:dyDescent="0.35">
      <c r="A6" s="86"/>
      <c r="B6" s="86"/>
      <c r="C6" s="87"/>
      <c r="D6" s="87"/>
      <c r="E6" s="87"/>
      <c r="F6" s="87"/>
      <c r="G6" s="87"/>
      <c r="H6" s="87"/>
      <c r="I6" s="87"/>
      <c r="J6" s="87"/>
      <c r="K6" s="103"/>
      <c r="L6" s="86"/>
      <c r="M6" s="86"/>
      <c r="N6" s="87"/>
      <c r="O6" s="87"/>
      <c r="P6" s="87"/>
      <c r="Q6" s="87"/>
      <c r="R6" s="87"/>
      <c r="S6" s="87"/>
      <c r="T6" s="87"/>
      <c r="U6" s="87"/>
      <c r="V6" s="103"/>
      <c r="W6" s="86"/>
      <c r="X6" s="86"/>
      <c r="Y6" s="87"/>
      <c r="Z6" s="87"/>
      <c r="AA6" s="87"/>
      <c r="AB6" s="87"/>
      <c r="AC6" s="87"/>
      <c r="AD6" s="87"/>
      <c r="AE6" s="87"/>
      <c r="AF6" s="87"/>
      <c r="AG6" s="103"/>
      <c r="AH6" s="86"/>
      <c r="AI6" s="86"/>
      <c r="AJ6" s="87"/>
      <c r="AK6" s="87"/>
      <c r="AL6" s="87"/>
      <c r="AM6" s="87"/>
      <c r="AN6" s="87"/>
      <c r="AO6" s="87"/>
      <c r="AP6" s="87"/>
      <c r="AQ6" s="87"/>
      <c r="AR6" s="105"/>
      <c r="AS6" s="86"/>
      <c r="AT6" s="86"/>
      <c r="AU6" s="87"/>
      <c r="AV6" s="87"/>
      <c r="AW6" s="87"/>
      <c r="AX6" s="87"/>
      <c r="AY6" s="87"/>
      <c r="AZ6" s="87"/>
      <c r="BA6" s="87"/>
      <c r="BB6" s="87"/>
      <c r="BC6" s="103"/>
      <c r="BD6" s="86"/>
      <c r="BE6" s="86"/>
      <c r="BF6" s="87"/>
      <c r="BG6" s="87"/>
      <c r="BH6" s="87"/>
      <c r="BI6" s="87"/>
      <c r="BJ6" s="87"/>
      <c r="BK6" s="87"/>
      <c r="BL6" s="87"/>
      <c r="BM6" s="87"/>
      <c r="BN6" s="103"/>
      <c r="BO6" s="12"/>
      <c r="BP6" s="12"/>
      <c r="BQ6" s="51"/>
      <c r="BR6" s="51"/>
      <c r="BS6" s="51"/>
      <c r="BT6" s="51"/>
      <c r="BU6" s="51"/>
      <c r="BV6" s="51"/>
      <c r="BW6" s="51"/>
      <c r="BX6" s="51"/>
      <c r="BY6" s="75"/>
      <c r="BZ6" s="86"/>
      <c r="CA6" s="86"/>
      <c r="CB6" s="87"/>
      <c r="CC6" s="87"/>
      <c r="CD6" s="87"/>
      <c r="CE6" s="87"/>
      <c r="CF6" s="87"/>
      <c r="CG6" s="87"/>
      <c r="CH6" s="87"/>
      <c r="CI6" s="105"/>
    </row>
    <row r="7" spans="1:88" ht="13" x14ac:dyDescent="0.3">
      <c r="A7" s="12"/>
      <c r="B7" s="12"/>
      <c r="C7" s="51"/>
      <c r="D7" s="51"/>
      <c r="E7" s="51"/>
      <c r="F7" s="51"/>
      <c r="G7" s="51"/>
      <c r="H7" s="51"/>
      <c r="I7" s="51"/>
      <c r="J7" s="51"/>
      <c r="K7" s="75"/>
      <c r="L7" s="26"/>
      <c r="M7" s="12"/>
      <c r="N7" s="51"/>
      <c r="O7" s="51"/>
      <c r="P7" s="51"/>
      <c r="Q7" s="51"/>
      <c r="R7" s="51"/>
      <c r="S7" s="51"/>
      <c r="T7" s="51"/>
      <c r="U7" s="51"/>
      <c r="V7" s="75"/>
      <c r="W7" s="26"/>
      <c r="X7" s="12"/>
      <c r="Y7" s="51"/>
      <c r="Z7" s="51"/>
      <c r="AA7" s="51"/>
      <c r="AB7" s="51"/>
      <c r="AC7" s="51"/>
      <c r="AD7" s="51"/>
      <c r="AE7" s="51"/>
      <c r="AF7" s="51"/>
      <c r="AG7" s="75"/>
      <c r="AH7" s="12"/>
      <c r="AI7" s="12"/>
      <c r="AJ7" s="51"/>
      <c r="AK7" s="51"/>
      <c r="AL7" s="51"/>
      <c r="AM7" s="51"/>
      <c r="AN7" s="51"/>
      <c r="AO7" s="51"/>
      <c r="AP7" s="51"/>
      <c r="AQ7" s="51"/>
      <c r="AR7" s="72"/>
      <c r="AS7" s="26"/>
      <c r="AT7" s="12"/>
      <c r="AU7" s="51"/>
      <c r="AV7" s="51"/>
      <c r="AW7" s="51"/>
      <c r="AX7" s="51"/>
      <c r="AY7" s="51"/>
      <c r="AZ7" s="51"/>
      <c r="BA7" s="51"/>
      <c r="BB7" s="51"/>
      <c r="BC7" s="75"/>
      <c r="BD7" s="24"/>
      <c r="BE7" s="12"/>
      <c r="BF7" s="51"/>
      <c r="BG7" s="51"/>
      <c r="BH7" s="51"/>
      <c r="BI7" s="51"/>
      <c r="BJ7" s="51"/>
      <c r="BK7" s="51"/>
      <c r="BL7" s="51"/>
      <c r="BM7" s="51"/>
      <c r="BN7" s="75"/>
      <c r="BO7" s="47" t="s">
        <v>599</v>
      </c>
      <c r="BP7" s="12"/>
      <c r="BQ7" s="51"/>
      <c r="BR7" s="51"/>
      <c r="BS7" s="51"/>
      <c r="BT7" s="51"/>
      <c r="BU7" s="51"/>
      <c r="BV7" s="51"/>
      <c r="BW7" s="51"/>
      <c r="BX7" s="51"/>
      <c r="BY7" s="75"/>
      <c r="CB7" s="37"/>
      <c r="CC7" s="37"/>
      <c r="CD7" s="37"/>
      <c r="CE7" s="37"/>
      <c r="CF7" s="37"/>
      <c r="CG7" s="37"/>
      <c r="CH7" s="37"/>
      <c r="CI7" s="72"/>
    </row>
    <row r="8" spans="1:88" ht="12.75" customHeight="1" x14ac:dyDescent="0.25">
      <c r="A8" s="12"/>
      <c r="B8" s="47" t="s">
        <v>197</v>
      </c>
      <c r="C8" s="738" t="s">
        <v>591</v>
      </c>
      <c r="D8" s="51"/>
      <c r="E8" s="51"/>
      <c r="F8" s="51"/>
      <c r="G8" s="51"/>
      <c r="H8" s="51"/>
      <c r="I8" s="51"/>
      <c r="J8" s="51"/>
      <c r="K8" s="75"/>
      <c r="L8" s="47" t="s">
        <v>749</v>
      </c>
      <c r="M8" s="12"/>
      <c r="N8" s="51"/>
      <c r="O8" s="51"/>
      <c r="P8" s="51"/>
      <c r="Q8" s="51"/>
      <c r="R8" s="51"/>
      <c r="S8" s="51"/>
      <c r="T8" s="51"/>
      <c r="U8" s="51"/>
      <c r="V8" s="75"/>
      <c r="W8" s="47" t="s">
        <v>749</v>
      </c>
      <c r="X8" s="12"/>
      <c r="Y8" s="51"/>
      <c r="Z8" s="51"/>
      <c r="AA8" s="51"/>
      <c r="AB8" s="51"/>
      <c r="AC8" s="51"/>
      <c r="AD8" s="51"/>
      <c r="AE8" s="51"/>
      <c r="AF8" s="51"/>
      <c r="AG8" s="75"/>
      <c r="AH8" s="47" t="s">
        <v>593</v>
      </c>
      <c r="AI8" s="12"/>
      <c r="AJ8" s="51"/>
      <c r="AK8" s="51"/>
      <c r="AL8" s="51"/>
      <c r="AM8" s="51"/>
      <c r="AN8" s="51"/>
      <c r="AO8" s="51"/>
      <c r="AP8" s="51"/>
      <c r="AQ8" s="51"/>
      <c r="AR8" s="70"/>
      <c r="AS8" s="47" t="s">
        <v>596</v>
      </c>
      <c r="AT8" s="12"/>
      <c r="AU8" s="51"/>
      <c r="AV8" s="51"/>
      <c r="AW8" s="51"/>
      <c r="AX8" s="51"/>
      <c r="AY8" s="51"/>
      <c r="AZ8" s="51"/>
      <c r="BA8" s="51"/>
      <c r="BB8" s="51"/>
      <c r="BC8" s="75"/>
      <c r="BD8" s="47" t="s">
        <v>598</v>
      </c>
      <c r="BE8" s="12"/>
      <c r="BF8" s="51"/>
      <c r="BG8" s="51"/>
      <c r="BH8" s="51"/>
      <c r="BI8" s="51"/>
      <c r="BJ8" s="51"/>
      <c r="BK8" s="51"/>
      <c r="BL8" s="51"/>
      <c r="BM8" s="51"/>
      <c r="BN8" s="75"/>
      <c r="BO8" s="724" t="s">
        <v>597</v>
      </c>
      <c r="BP8" s="12"/>
      <c r="BQ8" s="51"/>
      <c r="BR8" s="51"/>
      <c r="BS8" s="51"/>
      <c r="BT8" s="51"/>
      <c r="BU8" s="51"/>
      <c r="BV8" s="51"/>
      <c r="BW8" s="51"/>
      <c r="BX8" s="51"/>
      <c r="BY8" s="75"/>
      <c r="BZ8" s="47" t="s">
        <v>1</v>
      </c>
      <c r="CA8" s="12"/>
      <c r="CB8" s="31"/>
      <c r="CC8" s="31"/>
      <c r="CD8" s="31"/>
      <c r="CE8" s="31"/>
      <c r="CF8" s="31"/>
      <c r="CG8" s="31"/>
      <c r="CH8" s="31"/>
      <c r="CI8" s="70"/>
    </row>
    <row r="9" spans="1:88" ht="13" x14ac:dyDescent="0.3">
      <c r="A9" s="8"/>
      <c r="B9" s="218"/>
      <c r="C9" s="51"/>
      <c r="D9" s="51"/>
      <c r="E9" s="51"/>
      <c r="F9" s="51"/>
      <c r="G9" s="51"/>
      <c r="H9" s="51"/>
      <c r="I9" s="51"/>
      <c r="J9" s="51"/>
      <c r="K9" s="75"/>
      <c r="L9" s="680" t="s">
        <v>589</v>
      </c>
      <c r="M9" s="12"/>
      <c r="N9" s="51"/>
      <c r="O9" s="51"/>
      <c r="P9" s="51"/>
      <c r="Q9" s="51"/>
      <c r="R9" s="51"/>
      <c r="S9" s="51"/>
      <c r="T9" s="51"/>
      <c r="U9" s="51"/>
      <c r="V9" s="75"/>
      <c r="W9" s="724" t="s">
        <v>595</v>
      </c>
      <c r="X9" s="12"/>
      <c r="Y9" s="51"/>
      <c r="Z9" s="51"/>
      <c r="AA9" s="51"/>
      <c r="AB9" s="51"/>
      <c r="AC9" s="51"/>
      <c r="AD9" s="51"/>
      <c r="AE9" s="51"/>
      <c r="AF9" s="51"/>
      <c r="AG9" s="75"/>
      <c r="AH9" t="s">
        <v>594</v>
      </c>
      <c r="AI9" s="12"/>
      <c r="AJ9" s="51"/>
      <c r="AK9" s="51"/>
      <c r="AL9" s="51"/>
      <c r="AM9" s="51"/>
      <c r="AN9" s="51"/>
      <c r="AO9" s="51"/>
      <c r="AP9" s="51"/>
      <c r="AQ9" s="51"/>
      <c r="AR9" s="70"/>
      <c r="AS9" s="724" t="s">
        <v>597</v>
      </c>
      <c r="AT9" s="12"/>
      <c r="AU9" s="51"/>
      <c r="AV9" s="51"/>
      <c r="AW9" s="51"/>
      <c r="AX9" s="51"/>
      <c r="AY9" s="51"/>
      <c r="AZ9" s="51"/>
      <c r="BA9" s="51"/>
      <c r="BB9" s="51"/>
      <c r="BC9" s="75"/>
      <c r="BD9" s="724" t="s">
        <v>597</v>
      </c>
      <c r="BE9" s="12"/>
      <c r="BF9" s="51"/>
      <c r="BG9" s="51"/>
      <c r="BH9" s="51"/>
      <c r="BI9" s="51"/>
      <c r="BJ9" s="51"/>
      <c r="BK9" s="51"/>
      <c r="BL9" s="51"/>
      <c r="BM9" s="51"/>
      <c r="BN9" s="75"/>
      <c r="BO9" s="12"/>
      <c r="BP9" s="7"/>
      <c r="BQ9" s="64"/>
      <c r="BR9" s="64"/>
      <c r="BS9" s="64"/>
      <c r="BT9" s="64"/>
      <c r="BU9" s="64"/>
      <c r="BV9" s="64"/>
      <c r="BW9" s="64"/>
      <c r="BX9" s="64"/>
      <c r="BY9" s="69"/>
      <c r="BZ9" s="724" t="s">
        <v>597</v>
      </c>
      <c r="CA9" s="12"/>
      <c r="CB9" s="32"/>
      <c r="CC9" s="32"/>
      <c r="CD9" s="32"/>
      <c r="CE9" s="32"/>
      <c r="CF9" s="32"/>
      <c r="CG9" s="32"/>
      <c r="CH9" s="32"/>
      <c r="CI9" s="70"/>
    </row>
    <row r="10" spans="1:88" ht="13" x14ac:dyDescent="0.3">
      <c r="A10" s="7"/>
      <c r="B10" s="7"/>
      <c r="C10" s="64"/>
      <c r="D10" s="64"/>
      <c r="E10" s="64"/>
      <c r="F10" s="64"/>
      <c r="G10" s="64"/>
      <c r="H10" s="64"/>
      <c r="I10" s="64"/>
      <c r="J10" s="64"/>
      <c r="K10" s="69"/>
      <c r="L10" s="12"/>
      <c r="M10" s="7"/>
      <c r="N10" s="64"/>
      <c r="O10" s="64"/>
      <c r="P10" s="64"/>
      <c r="Q10" s="64"/>
      <c r="R10" s="64"/>
      <c r="S10" s="64"/>
      <c r="T10" s="64"/>
      <c r="U10" s="64"/>
      <c r="V10" s="69"/>
      <c r="W10" s="705" t="s">
        <v>592</v>
      </c>
      <c r="X10" s="7"/>
      <c r="Y10" s="64"/>
      <c r="Z10" s="64"/>
      <c r="AA10" s="64"/>
      <c r="AB10" s="64"/>
      <c r="AC10" s="64"/>
      <c r="AD10" s="64"/>
      <c r="AE10" s="64"/>
      <c r="AF10" s="64"/>
      <c r="AG10" s="69"/>
      <c r="AH10" s="724" t="s">
        <v>592</v>
      </c>
      <c r="AI10" s="7"/>
      <c r="AJ10" s="64"/>
      <c r="AK10" s="64"/>
      <c r="AL10" s="64"/>
      <c r="AM10" s="64"/>
      <c r="AN10" s="64"/>
      <c r="AO10" s="64"/>
      <c r="AP10" s="64"/>
      <c r="AQ10" s="64"/>
      <c r="AR10" s="70"/>
      <c r="AS10" s="12"/>
      <c r="AT10" s="7"/>
      <c r="AU10" s="64"/>
      <c r="AV10" s="64"/>
      <c r="AW10" s="64"/>
      <c r="AX10" s="64"/>
      <c r="AY10" s="64"/>
      <c r="AZ10" s="64"/>
      <c r="BA10" s="64"/>
      <c r="BB10" s="64"/>
      <c r="BC10" s="69"/>
      <c r="BD10" s="7"/>
      <c r="BE10" s="7"/>
      <c r="BF10" s="64"/>
      <c r="BG10" s="64"/>
      <c r="BH10" s="64"/>
      <c r="BI10" s="64"/>
      <c r="BJ10" s="64"/>
      <c r="BK10" s="64"/>
      <c r="BL10" s="64"/>
      <c r="BM10" s="64"/>
      <c r="BN10" s="69"/>
      <c r="BO10" s="12"/>
      <c r="BP10" s="12"/>
      <c r="BQ10" s="51"/>
      <c r="BR10" s="51"/>
      <c r="BS10" s="51"/>
      <c r="BT10" s="51"/>
      <c r="BU10" s="51"/>
      <c r="BV10" s="51"/>
      <c r="BW10" s="51"/>
      <c r="BX10" s="51"/>
      <c r="BY10" s="75"/>
      <c r="BZ10" s="12"/>
      <c r="CA10" s="7"/>
      <c r="CB10" s="32"/>
      <c r="CC10" s="32"/>
      <c r="CD10" s="32"/>
      <c r="CE10" s="32"/>
      <c r="CF10" s="32"/>
      <c r="CG10" s="32"/>
      <c r="CH10" s="32"/>
      <c r="CI10" s="70"/>
    </row>
    <row r="11" spans="1:88" ht="13" x14ac:dyDescent="0.3">
      <c r="C11" s="51"/>
      <c r="D11" s="51"/>
      <c r="E11" s="228"/>
      <c r="F11" s="51"/>
      <c r="G11" s="51"/>
      <c r="H11" s="51"/>
      <c r="I11" s="51"/>
      <c r="J11" s="51"/>
      <c r="K11" s="75"/>
      <c r="L11" s="26"/>
      <c r="M11" s="12"/>
      <c r="N11" s="51"/>
      <c r="O11" s="51"/>
      <c r="P11" s="51"/>
      <c r="Q11" s="51"/>
      <c r="R11" s="51"/>
      <c r="S11" s="51"/>
      <c r="T11" s="51"/>
      <c r="U11" s="51"/>
      <c r="V11" s="75"/>
      <c r="W11" s="26"/>
      <c r="X11" s="12"/>
      <c r="Y11" s="51"/>
      <c r="Z11" s="51"/>
      <c r="AA11" s="51"/>
      <c r="AB11" s="51"/>
      <c r="AC11" s="51"/>
      <c r="AD11" s="51"/>
      <c r="AE11" s="51"/>
      <c r="AF11" s="51"/>
      <c r="AG11" s="75"/>
      <c r="AH11" s="38"/>
      <c r="AJ11" s="32"/>
      <c r="AK11" s="32"/>
      <c r="AL11" s="32"/>
      <c r="AM11" s="32"/>
      <c r="AN11" s="32"/>
      <c r="AO11" s="32"/>
      <c r="AP11" s="32"/>
      <c r="AQ11" s="32"/>
      <c r="AR11" s="70"/>
      <c r="AS11" s="12"/>
      <c r="AT11" s="12"/>
      <c r="AU11" s="51"/>
      <c r="AV11" s="51"/>
      <c r="AW11" s="51"/>
      <c r="AX11" s="51"/>
      <c r="AY11" s="51"/>
      <c r="AZ11" s="51"/>
      <c r="BA11" s="51"/>
      <c r="BB11" s="51"/>
      <c r="BC11" s="75"/>
      <c r="BD11" s="12"/>
      <c r="BE11" s="12"/>
      <c r="BF11" s="51"/>
      <c r="BG11" s="51"/>
      <c r="BH11" s="51"/>
      <c r="BI11" s="51"/>
      <c r="BJ11" s="51"/>
      <c r="BK11" s="51"/>
      <c r="BL11" s="51"/>
      <c r="BM11" s="51"/>
      <c r="BN11" s="75"/>
      <c r="BP11" s="12"/>
      <c r="BQ11" s="51"/>
      <c r="BR11" s="51"/>
      <c r="BS11" s="51"/>
      <c r="BT11" s="51"/>
      <c r="BU11" s="51"/>
      <c r="BV11" s="51"/>
      <c r="BW11" s="51"/>
      <c r="BX11" s="51"/>
      <c r="BY11" s="75"/>
      <c r="BZ11" s="12"/>
      <c r="CA11" s="12"/>
      <c r="CB11" s="32"/>
      <c r="CC11" s="32"/>
      <c r="CD11" s="32"/>
      <c r="CE11" s="32"/>
      <c r="CF11" s="32"/>
      <c r="CG11" s="32"/>
      <c r="CH11" s="32"/>
      <c r="CI11" s="70"/>
    </row>
    <row r="12" spans="1:88" ht="13" x14ac:dyDescent="0.3">
      <c r="B12" s="38" t="s">
        <v>10</v>
      </c>
      <c r="C12" s="51"/>
      <c r="D12" s="51"/>
      <c r="E12" s="51"/>
      <c r="F12" s="51"/>
      <c r="G12" s="51"/>
      <c r="H12" s="51"/>
      <c r="I12" s="51"/>
      <c r="J12" s="51"/>
      <c r="K12" s="75"/>
      <c r="L12" s="38" t="s">
        <v>229</v>
      </c>
      <c r="M12" s="12"/>
      <c r="N12" s="51"/>
      <c r="O12" s="51"/>
      <c r="P12" s="51"/>
      <c r="Q12" s="51"/>
      <c r="R12" s="51"/>
      <c r="S12" s="51"/>
      <c r="T12" s="51"/>
      <c r="U12" s="51"/>
      <c r="V12" s="75"/>
      <c r="W12" s="38" t="s">
        <v>500</v>
      </c>
      <c r="X12" s="12"/>
      <c r="Y12" s="51"/>
      <c r="Z12" s="51"/>
      <c r="AA12" s="51"/>
      <c r="AB12" s="51"/>
      <c r="AC12" s="51"/>
      <c r="AD12" s="51"/>
      <c r="AE12" s="51"/>
      <c r="AF12" s="51"/>
      <c r="AG12" s="75"/>
      <c r="AH12" s="38" t="s">
        <v>208</v>
      </c>
      <c r="AJ12" s="32"/>
      <c r="AK12" s="32"/>
      <c r="AL12" s="32"/>
      <c r="AM12" s="32"/>
      <c r="AN12" s="32"/>
      <c r="AO12" s="32"/>
      <c r="AP12" s="32"/>
      <c r="AQ12" s="32"/>
      <c r="AR12" s="70"/>
      <c r="AS12" s="38" t="s">
        <v>11</v>
      </c>
      <c r="AT12" s="12"/>
      <c r="AU12" s="51"/>
      <c r="AV12" s="51"/>
      <c r="AW12" s="51"/>
      <c r="AX12" s="51"/>
      <c r="AY12" s="51"/>
      <c r="AZ12" s="51"/>
      <c r="BA12" s="51"/>
      <c r="BB12" s="51"/>
      <c r="BC12" s="75"/>
      <c r="BD12" s="38" t="s">
        <v>209</v>
      </c>
      <c r="BE12" s="12"/>
      <c r="BF12" s="51"/>
      <c r="BG12" s="51"/>
      <c r="BH12" s="51"/>
      <c r="BI12" s="51"/>
      <c r="BJ12" s="51"/>
      <c r="BK12" s="51"/>
      <c r="BL12" s="51"/>
      <c r="BM12" s="51"/>
      <c r="BN12" s="75"/>
      <c r="BO12" s="38" t="s">
        <v>83</v>
      </c>
      <c r="BP12" s="12"/>
      <c r="BQ12" s="51"/>
      <c r="BR12" s="51"/>
      <c r="BS12" s="51"/>
      <c r="BT12" s="51"/>
      <c r="BU12" s="51"/>
      <c r="BV12" s="51"/>
      <c r="BW12" s="51"/>
      <c r="BX12" s="51"/>
      <c r="BY12" s="75"/>
      <c r="BZ12" s="38"/>
      <c r="CA12" s="12"/>
      <c r="CB12" s="32"/>
      <c r="CC12" s="32"/>
      <c r="CD12" s="32"/>
      <c r="CE12" s="32"/>
      <c r="CF12" s="32"/>
      <c r="CG12" s="32"/>
      <c r="CH12" s="32"/>
      <c r="CI12" s="70"/>
    </row>
    <row r="13" spans="1:88" x14ac:dyDescent="0.25">
      <c r="A13" s="12"/>
      <c r="B13" s="12"/>
      <c r="C13" s="51"/>
      <c r="D13" s="51"/>
      <c r="E13" s="51"/>
      <c r="F13" s="51"/>
      <c r="G13" s="51"/>
      <c r="H13" s="51"/>
      <c r="I13" s="51"/>
      <c r="J13" s="51"/>
      <c r="K13" s="75"/>
      <c r="L13" s="12"/>
      <c r="M13" s="12"/>
      <c r="N13" s="51"/>
      <c r="O13" s="51"/>
      <c r="P13" s="51"/>
      <c r="Q13" s="51"/>
      <c r="R13" s="51"/>
      <c r="S13" s="51"/>
      <c r="T13" s="51"/>
      <c r="U13" s="51"/>
      <c r="V13" s="75"/>
      <c r="W13" s="12"/>
      <c r="X13" s="12"/>
      <c r="Y13" s="51"/>
      <c r="Z13" s="51"/>
      <c r="AA13" s="51"/>
      <c r="AB13" s="51"/>
      <c r="AC13" s="51"/>
      <c r="AD13" s="51"/>
      <c r="AE13" s="51"/>
      <c r="AF13" s="51"/>
      <c r="AG13" s="75"/>
      <c r="AJ13" s="32"/>
      <c r="AK13" s="32"/>
      <c r="AL13" s="32"/>
      <c r="AM13" s="32"/>
      <c r="AN13" s="32"/>
      <c r="AO13" s="32"/>
      <c r="AP13" s="32"/>
      <c r="AQ13" s="32"/>
      <c r="AR13" s="70"/>
      <c r="AS13" s="12"/>
      <c r="AT13" s="12"/>
      <c r="AU13" s="51"/>
      <c r="AV13" s="51"/>
      <c r="AW13" s="51"/>
      <c r="AX13" s="51"/>
      <c r="AY13" s="51"/>
      <c r="AZ13" s="51"/>
      <c r="BA13" s="51"/>
      <c r="BB13" s="51"/>
      <c r="BC13" s="75"/>
      <c r="BD13" s="12"/>
      <c r="BE13" s="12"/>
      <c r="BF13" s="51"/>
      <c r="BG13" s="51"/>
      <c r="BH13" s="51"/>
      <c r="BI13" s="51"/>
      <c r="BJ13" s="51"/>
      <c r="BK13" s="51"/>
      <c r="BL13" s="51"/>
      <c r="BM13" s="51"/>
      <c r="BN13" s="75"/>
      <c r="BZ13" s="12"/>
      <c r="CA13" s="12"/>
      <c r="CB13" s="32"/>
      <c r="CC13" s="32"/>
      <c r="CD13" s="32"/>
      <c r="CE13" s="32"/>
      <c r="CF13" s="32"/>
      <c r="CG13" s="32"/>
      <c r="CH13" s="32"/>
      <c r="CI13" s="70"/>
    </row>
    <row r="14" spans="1:88" ht="13" x14ac:dyDescent="0.3">
      <c r="B14" s="7" t="s">
        <v>211</v>
      </c>
      <c r="C14" s="51"/>
      <c r="D14" s="51"/>
      <c r="E14" s="51"/>
      <c r="F14" s="51"/>
      <c r="G14" s="51"/>
      <c r="H14" s="51"/>
      <c r="I14" s="51"/>
      <c r="J14" s="51"/>
      <c r="K14" s="75"/>
      <c r="L14" s="12"/>
      <c r="M14" s="12"/>
      <c r="N14" s="51"/>
      <c r="O14" s="51"/>
      <c r="P14" s="51"/>
      <c r="Q14" s="51"/>
      <c r="R14" s="51"/>
      <c r="S14" s="51"/>
      <c r="T14" s="51"/>
      <c r="U14" s="51"/>
      <c r="V14" s="75"/>
      <c r="W14" s="12"/>
      <c r="X14" s="12"/>
      <c r="Y14" s="51"/>
      <c r="Z14" s="51"/>
      <c r="AA14" s="51"/>
      <c r="AB14" s="51"/>
      <c r="AC14" s="51"/>
      <c r="AD14" s="51"/>
      <c r="AE14" s="51"/>
      <c r="AF14" s="51"/>
      <c r="AG14" s="75"/>
      <c r="AJ14" s="32"/>
      <c r="AK14" s="32"/>
      <c r="AL14" s="32"/>
      <c r="AM14" s="32"/>
      <c r="AN14" s="32"/>
      <c r="AO14" s="32"/>
      <c r="AP14" s="32"/>
      <c r="AQ14" s="32"/>
      <c r="AR14" s="70"/>
      <c r="AS14" s="12"/>
      <c r="AT14" s="12"/>
      <c r="AU14" s="51"/>
      <c r="AV14" s="51"/>
      <c r="AW14" s="51"/>
      <c r="AX14" s="51"/>
      <c r="AY14" s="51"/>
      <c r="AZ14" s="51"/>
      <c r="BA14" s="51"/>
      <c r="BB14" s="51"/>
      <c r="BC14" s="75"/>
      <c r="BD14" s="12"/>
      <c r="BE14" s="12"/>
      <c r="BF14" s="51"/>
      <c r="BG14" s="51"/>
      <c r="BH14" s="51"/>
      <c r="BI14" s="51"/>
      <c r="BJ14" s="51"/>
      <c r="BK14" s="51"/>
      <c r="BL14" s="51"/>
      <c r="BM14" s="51"/>
      <c r="BN14" s="75"/>
      <c r="BO14" s="12"/>
      <c r="BP14" s="12"/>
      <c r="BQ14" s="51"/>
      <c r="BR14" s="51"/>
      <c r="BS14" s="51"/>
      <c r="BT14" s="51"/>
      <c r="BU14" s="51"/>
      <c r="BV14" s="51"/>
      <c r="BW14" s="51"/>
      <c r="BX14" s="51"/>
      <c r="BY14" s="75"/>
      <c r="BZ14" s="12"/>
      <c r="CA14" s="12"/>
      <c r="CB14" s="32"/>
      <c r="CC14" s="32"/>
      <c r="CD14" s="32"/>
      <c r="CE14" s="32"/>
      <c r="CF14" s="32"/>
      <c r="CG14" s="32"/>
      <c r="CH14" s="32"/>
      <c r="CI14" s="70"/>
    </row>
    <row r="15" spans="1:88" ht="13" x14ac:dyDescent="0.3">
      <c r="A15" s="7"/>
      <c r="B15" s="12"/>
      <c r="C15" s="51"/>
      <c r="D15" s="51"/>
      <c r="E15" s="51"/>
      <c r="F15" s="51"/>
      <c r="G15" s="51"/>
      <c r="H15" s="51"/>
      <c r="I15" s="51"/>
      <c r="J15" s="51"/>
      <c r="K15" s="75"/>
      <c r="L15" s="12"/>
      <c r="M15" s="12"/>
      <c r="N15" s="51"/>
      <c r="O15" s="51"/>
      <c r="P15" s="51"/>
      <c r="Q15" s="51"/>
      <c r="R15" s="51"/>
      <c r="S15" s="51"/>
      <c r="T15" s="51"/>
      <c r="U15" s="51"/>
      <c r="V15" s="75"/>
      <c r="W15" s="12"/>
      <c r="X15" s="12"/>
      <c r="Y15" s="51"/>
      <c r="Z15" s="51"/>
      <c r="AA15" s="51"/>
      <c r="AB15" s="51"/>
      <c r="AC15" s="51"/>
      <c r="AD15" s="51"/>
      <c r="AE15" s="51"/>
      <c r="AF15" s="51"/>
      <c r="AG15" s="75"/>
      <c r="AJ15" s="32"/>
      <c r="AK15" s="32"/>
      <c r="AL15" s="32"/>
      <c r="AM15" s="32"/>
      <c r="AN15" s="32"/>
      <c r="AO15" s="32"/>
      <c r="AP15" s="32"/>
      <c r="AQ15" s="32"/>
      <c r="AR15" s="70"/>
      <c r="AS15" s="12"/>
      <c r="AT15" s="12"/>
      <c r="AU15" s="51"/>
      <c r="AV15" s="51"/>
      <c r="AW15" s="51"/>
      <c r="AX15" s="51"/>
      <c r="AY15" s="51"/>
      <c r="AZ15" s="51"/>
      <c r="BA15" s="51"/>
      <c r="BB15" s="51"/>
      <c r="BC15" s="75"/>
      <c r="BD15" s="12"/>
      <c r="BE15" s="12"/>
      <c r="BF15" s="51"/>
      <c r="BG15" s="51"/>
      <c r="BH15" s="51"/>
      <c r="BI15" s="51"/>
      <c r="BJ15" s="51"/>
      <c r="BK15" s="51"/>
      <c r="BL15" s="51"/>
      <c r="BM15" s="51"/>
      <c r="BN15" s="75"/>
      <c r="BO15" s="12"/>
      <c r="BP15" s="12"/>
      <c r="BQ15" s="51"/>
      <c r="BR15" s="51"/>
      <c r="BS15" s="51"/>
      <c r="BT15" s="51"/>
      <c r="BU15" s="51"/>
      <c r="BV15" s="51"/>
      <c r="BW15" s="51"/>
      <c r="BX15" s="51"/>
      <c r="BY15" s="75"/>
      <c r="BZ15" s="12"/>
      <c r="CA15" s="12"/>
      <c r="CB15" s="32"/>
      <c r="CC15" s="32"/>
      <c r="CD15" s="32"/>
      <c r="CE15" s="32"/>
      <c r="CF15" s="32"/>
      <c r="CG15" s="32"/>
      <c r="CH15" s="32"/>
      <c r="CI15" s="70"/>
      <c r="CJ15" s="12"/>
    </row>
    <row r="16" spans="1:88" x14ac:dyDescent="0.25">
      <c r="A16" s="12"/>
      <c r="B16" s="12"/>
      <c r="C16" s="51"/>
      <c r="D16" s="51"/>
      <c r="E16" s="51"/>
      <c r="F16" s="51"/>
      <c r="G16" s="51"/>
      <c r="H16" s="51"/>
      <c r="I16" s="51"/>
      <c r="J16" s="51"/>
      <c r="K16" s="75"/>
      <c r="L16" s="12"/>
      <c r="M16" s="12"/>
      <c r="N16" s="51"/>
      <c r="O16" s="51"/>
      <c r="P16" s="51"/>
      <c r="Q16" s="51"/>
      <c r="R16" s="51"/>
      <c r="S16" s="51"/>
      <c r="T16" s="51"/>
      <c r="U16" s="51"/>
      <c r="V16" s="75"/>
      <c r="W16" s="12"/>
      <c r="X16" s="12"/>
      <c r="Y16" s="51"/>
      <c r="Z16" s="51"/>
      <c r="AA16" s="51"/>
      <c r="AB16" s="51"/>
      <c r="AC16" s="51"/>
      <c r="AD16" s="51"/>
      <c r="AE16" s="51"/>
      <c r="AF16" s="51"/>
      <c r="AG16" s="75"/>
      <c r="AJ16" s="32"/>
      <c r="AK16" s="32"/>
      <c r="AL16" s="32"/>
      <c r="AM16" s="32"/>
      <c r="AN16" s="32"/>
      <c r="AO16" s="32"/>
      <c r="AP16" s="32"/>
      <c r="AQ16" s="32"/>
      <c r="AR16" s="70"/>
      <c r="AS16" s="12"/>
      <c r="AT16" s="12"/>
      <c r="AU16" s="51"/>
      <c r="AV16" s="51"/>
      <c r="AW16" s="51"/>
      <c r="AX16" s="51"/>
      <c r="AY16" s="51"/>
      <c r="AZ16" s="51"/>
      <c r="BA16" s="51"/>
      <c r="BB16" s="51"/>
      <c r="BC16" s="75"/>
      <c r="BD16" s="12"/>
      <c r="BE16" s="12"/>
      <c r="BF16" s="51"/>
      <c r="BG16" s="51"/>
      <c r="BH16" s="51"/>
      <c r="BI16" s="51"/>
      <c r="BJ16" s="51"/>
      <c r="BK16" s="51"/>
      <c r="BL16" s="51"/>
      <c r="BM16" s="51"/>
      <c r="BN16" s="75"/>
      <c r="BO16" s="12"/>
      <c r="BP16" s="12"/>
      <c r="BQ16" s="51"/>
      <c r="BR16" s="51"/>
      <c r="BS16" s="51"/>
      <c r="BT16" s="51"/>
      <c r="BU16" s="51"/>
      <c r="BV16" s="51"/>
      <c r="BW16" s="51"/>
      <c r="BX16" s="51"/>
      <c r="BY16" s="75"/>
      <c r="BZ16" s="12"/>
      <c r="CA16" s="12"/>
      <c r="CB16" s="32"/>
      <c r="CC16" s="32"/>
      <c r="CD16" s="32"/>
      <c r="CE16" s="32"/>
      <c r="CF16" s="32"/>
      <c r="CG16" s="32"/>
      <c r="CH16" s="32"/>
      <c r="CI16" s="70"/>
    </row>
    <row r="17" spans="1:88" x14ac:dyDescent="0.25">
      <c r="A17" s="91"/>
      <c r="B17" s="92"/>
      <c r="C17" s="92"/>
      <c r="D17" s="92"/>
      <c r="E17" s="92"/>
      <c r="F17" s="92"/>
      <c r="G17" s="92"/>
      <c r="H17" s="92"/>
      <c r="I17" s="93"/>
      <c r="J17" s="93"/>
      <c r="K17" s="94" t="s">
        <v>81</v>
      </c>
      <c r="L17" s="91"/>
      <c r="M17" s="92"/>
      <c r="N17" s="95"/>
      <c r="O17" s="95"/>
      <c r="P17" s="95"/>
      <c r="Q17" s="95"/>
      <c r="R17" s="95"/>
      <c r="S17" s="95"/>
      <c r="T17" s="95"/>
      <c r="U17" s="95"/>
      <c r="V17" s="94" t="s">
        <v>81</v>
      </c>
      <c r="W17" s="91"/>
      <c r="X17" s="92"/>
      <c r="Y17" s="95"/>
      <c r="Z17" s="95"/>
      <c r="AA17" s="95"/>
      <c r="AB17" s="95"/>
      <c r="AC17" s="95"/>
      <c r="AD17" s="95"/>
      <c r="AE17" s="95"/>
      <c r="AF17" s="95"/>
      <c r="AG17" s="94" t="s">
        <v>82</v>
      </c>
      <c r="AH17" s="96"/>
      <c r="AI17" s="97"/>
      <c r="AJ17" s="98"/>
      <c r="AK17" s="98"/>
      <c r="AL17" s="98"/>
      <c r="AM17" s="98"/>
      <c r="AN17" s="98"/>
      <c r="AO17" s="99"/>
      <c r="AP17" s="99"/>
      <c r="AQ17" s="99"/>
      <c r="AR17" s="94" t="s">
        <v>82</v>
      </c>
      <c r="AS17" s="91"/>
      <c r="AT17" s="92"/>
      <c r="AU17" s="95"/>
      <c r="AV17" s="95"/>
      <c r="AW17" s="95"/>
      <c r="AX17" s="95"/>
      <c r="AY17" s="95"/>
      <c r="AZ17" s="95"/>
      <c r="BA17" s="95"/>
      <c r="BB17" s="95"/>
      <c r="BC17" s="94" t="s">
        <v>82</v>
      </c>
      <c r="BD17" s="91"/>
      <c r="BE17" s="92"/>
      <c r="BF17" s="95"/>
      <c r="BG17" s="95"/>
      <c r="BH17" s="95"/>
      <c r="BI17" s="95"/>
      <c r="BJ17" s="95"/>
      <c r="BK17" s="95"/>
      <c r="BL17" s="95"/>
      <c r="BM17" s="95"/>
      <c r="BN17" s="94" t="s">
        <v>82</v>
      </c>
      <c r="BO17" s="91"/>
      <c r="BP17" s="92"/>
      <c r="BQ17" s="95"/>
      <c r="BR17" s="95"/>
      <c r="BS17" s="95"/>
      <c r="BT17" s="95"/>
      <c r="BU17" s="95"/>
      <c r="BV17" s="95"/>
      <c r="BW17" s="95"/>
      <c r="BX17" s="95"/>
      <c r="BY17" s="94" t="s">
        <v>82</v>
      </c>
      <c r="BZ17" s="91"/>
      <c r="CA17" s="92"/>
      <c r="CB17" s="95"/>
      <c r="CC17" s="95"/>
      <c r="CD17" s="95"/>
      <c r="CE17" s="95"/>
      <c r="CF17" s="95"/>
      <c r="CG17" s="95"/>
      <c r="CH17" s="95"/>
      <c r="CI17" s="94"/>
      <c r="CJ17" s="94" t="s">
        <v>82</v>
      </c>
    </row>
    <row r="18" spans="1:88" x14ac:dyDescent="0.25">
      <c r="A18" s="6"/>
      <c r="B18" s="6"/>
      <c r="C18" s="6"/>
      <c r="D18" s="32"/>
      <c r="E18" s="32"/>
      <c r="F18" s="32"/>
      <c r="G18" s="32"/>
      <c r="H18" s="32"/>
      <c r="I18" s="32"/>
      <c r="J18" s="32"/>
      <c r="K18" s="70"/>
      <c r="N18" s="32"/>
      <c r="O18" s="32"/>
      <c r="P18" s="32"/>
      <c r="Q18" s="32"/>
      <c r="R18" s="32"/>
      <c r="S18" s="32"/>
      <c r="T18" s="32"/>
      <c r="U18" s="32"/>
      <c r="V18" s="70"/>
      <c r="Y18" s="32"/>
      <c r="Z18" s="32"/>
      <c r="AA18" s="32"/>
      <c r="AB18" s="32"/>
      <c r="AC18" s="32"/>
      <c r="AD18" s="32"/>
      <c r="AE18" s="32"/>
      <c r="AF18" s="32"/>
      <c r="AG18" s="70"/>
      <c r="AJ18" s="32"/>
      <c r="AK18" s="32"/>
      <c r="AL18" s="32"/>
      <c r="AM18" s="32"/>
      <c r="AN18" s="32"/>
      <c r="AO18" s="32"/>
      <c r="AP18" s="32"/>
      <c r="AQ18" s="32"/>
      <c r="AR18" s="70"/>
      <c r="AU18" s="32"/>
      <c r="AV18" s="32"/>
      <c r="AW18" s="32"/>
      <c r="AX18" s="32"/>
      <c r="AY18" s="32"/>
      <c r="AZ18" s="32"/>
      <c r="BA18" s="32"/>
      <c r="BB18" s="32"/>
      <c r="BC18" s="70"/>
      <c r="BF18" s="32"/>
      <c r="BG18" s="32"/>
      <c r="BH18" s="32"/>
      <c r="BI18" s="32"/>
      <c r="BJ18" s="32"/>
      <c r="BK18" s="32"/>
      <c r="BL18" s="32"/>
      <c r="BM18" s="32"/>
      <c r="BN18" s="70"/>
      <c r="BQ18" s="32"/>
      <c r="BR18" s="32"/>
      <c r="BS18" s="32"/>
      <c r="BT18" s="32"/>
      <c r="BU18" s="32"/>
      <c r="BV18" s="32"/>
      <c r="BW18" s="32"/>
      <c r="BX18" s="32"/>
      <c r="BY18" s="70"/>
      <c r="CB18" s="32"/>
      <c r="CC18" s="32"/>
      <c r="CD18" s="32"/>
      <c r="CE18" s="32"/>
      <c r="CF18" s="32"/>
      <c r="CG18" s="32"/>
      <c r="CH18" s="32"/>
      <c r="CI18" s="70"/>
    </row>
    <row r="19" spans="1:88" ht="13" x14ac:dyDescent="0.3">
      <c r="B19" s="43" t="s">
        <v>309</v>
      </c>
      <c r="C19" s="220" t="s">
        <v>35</v>
      </c>
      <c r="D19" s="220" t="s">
        <v>552</v>
      </c>
      <c r="E19" s="220" t="s">
        <v>554</v>
      </c>
      <c r="F19" s="220" t="s">
        <v>98</v>
      </c>
      <c r="G19" s="220" t="s">
        <v>289</v>
      </c>
      <c r="H19" s="221">
        <v>300000</v>
      </c>
      <c r="I19" s="222" t="s">
        <v>305</v>
      </c>
      <c r="J19" s="222" t="s">
        <v>305</v>
      </c>
      <c r="K19" s="222" t="s">
        <v>62</v>
      </c>
      <c r="M19" s="43" t="s">
        <v>309</v>
      </c>
      <c r="N19" s="220" t="s">
        <v>35</v>
      </c>
      <c r="O19" s="220" t="s">
        <v>552</v>
      </c>
      <c r="P19" s="220" t="s">
        <v>554</v>
      </c>
      <c r="Q19" s="220" t="s">
        <v>98</v>
      </c>
      <c r="R19" s="220" t="s">
        <v>289</v>
      </c>
      <c r="S19" s="221">
        <v>300000</v>
      </c>
      <c r="T19" s="222" t="s">
        <v>305</v>
      </c>
      <c r="U19" s="222" t="s">
        <v>305</v>
      </c>
      <c r="V19" s="222" t="s">
        <v>62</v>
      </c>
      <c r="X19" s="43" t="s">
        <v>309</v>
      </c>
      <c r="Y19" s="220" t="s">
        <v>35</v>
      </c>
      <c r="Z19" s="220" t="s">
        <v>552</v>
      </c>
      <c r="AA19" s="220" t="s">
        <v>554</v>
      </c>
      <c r="AB19" s="220" t="s">
        <v>98</v>
      </c>
      <c r="AC19" s="220" t="s">
        <v>289</v>
      </c>
      <c r="AD19" s="221">
        <v>300000</v>
      </c>
      <c r="AE19" s="222" t="s">
        <v>305</v>
      </c>
      <c r="AF19" s="222" t="s">
        <v>305</v>
      </c>
      <c r="AG19" s="222" t="s">
        <v>62</v>
      </c>
      <c r="AI19" s="43" t="s">
        <v>309</v>
      </c>
      <c r="AJ19" s="220" t="s">
        <v>35</v>
      </c>
      <c r="AK19" s="220" t="s">
        <v>552</v>
      </c>
      <c r="AL19" s="220" t="s">
        <v>554</v>
      </c>
      <c r="AM19" s="220" t="s">
        <v>98</v>
      </c>
      <c r="AN19" s="220" t="s">
        <v>289</v>
      </c>
      <c r="AO19" s="221">
        <v>300000</v>
      </c>
      <c r="AP19" s="222" t="s">
        <v>305</v>
      </c>
      <c r="AQ19" s="222" t="s">
        <v>305</v>
      </c>
      <c r="AR19" s="222" t="s">
        <v>62</v>
      </c>
      <c r="AT19" s="43" t="s">
        <v>309</v>
      </c>
      <c r="AU19" s="220" t="s">
        <v>35</v>
      </c>
      <c r="AV19" s="220" t="s">
        <v>552</v>
      </c>
      <c r="AW19" s="220" t="s">
        <v>554</v>
      </c>
      <c r="AX19" s="220" t="s">
        <v>98</v>
      </c>
      <c r="AY19" s="220" t="s">
        <v>289</v>
      </c>
      <c r="AZ19" s="221">
        <v>300000</v>
      </c>
      <c r="BA19" s="222" t="s">
        <v>305</v>
      </c>
      <c r="BB19" s="222" t="s">
        <v>305</v>
      </c>
      <c r="BC19" s="222" t="s">
        <v>62</v>
      </c>
      <c r="BE19" s="43" t="s">
        <v>309</v>
      </c>
      <c r="BF19" s="220" t="s">
        <v>35</v>
      </c>
      <c r="BG19" s="220" t="s">
        <v>552</v>
      </c>
      <c r="BH19" s="220" t="s">
        <v>554</v>
      </c>
      <c r="BI19" s="220" t="s">
        <v>98</v>
      </c>
      <c r="BJ19" s="220" t="s">
        <v>289</v>
      </c>
      <c r="BK19" s="221">
        <v>300000</v>
      </c>
      <c r="BL19" s="222" t="s">
        <v>305</v>
      </c>
      <c r="BM19" s="222" t="s">
        <v>305</v>
      </c>
      <c r="BN19" s="222" t="s">
        <v>62</v>
      </c>
      <c r="BP19" s="43" t="s">
        <v>309</v>
      </c>
      <c r="BQ19" s="220" t="s">
        <v>35</v>
      </c>
      <c r="BR19" s="220" t="s">
        <v>552</v>
      </c>
      <c r="BS19" s="220" t="s">
        <v>554</v>
      </c>
      <c r="BT19" s="220" t="s">
        <v>98</v>
      </c>
      <c r="BU19" s="220" t="s">
        <v>289</v>
      </c>
      <c r="BV19" s="221">
        <v>300000</v>
      </c>
      <c r="BW19" s="222" t="s">
        <v>305</v>
      </c>
      <c r="BX19" s="222" t="s">
        <v>305</v>
      </c>
      <c r="BY19" s="222" t="s">
        <v>62</v>
      </c>
      <c r="CA19" s="43" t="s">
        <v>309</v>
      </c>
      <c r="CB19" s="220" t="s">
        <v>35</v>
      </c>
      <c r="CC19" s="220" t="s">
        <v>552</v>
      </c>
      <c r="CD19" s="220" t="s">
        <v>554</v>
      </c>
      <c r="CE19" s="220" t="s">
        <v>98</v>
      </c>
      <c r="CF19" s="220" t="s">
        <v>289</v>
      </c>
      <c r="CG19" s="221">
        <v>300000</v>
      </c>
      <c r="CH19" s="222" t="s">
        <v>305</v>
      </c>
      <c r="CI19" s="222" t="s">
        <v>305</v>
      </c>
      <c r="CJ19" s="222" t="s">
        <v>62</v>
      </c>
    </row>
    <row r="20" spans="1:88" ht="13" x14ac:dyDescent="0.3">
      <c r="B20" s="44"/>
      <c r="C20" s="219" t="s">
        <v>551</v>
      </c>
      <c r="D20" s="219" t="s">
        <v>36</v>
      </c>
      <c r="E20" s="219" t="s">
        <v>36</v>
      </c>
      <c r="F20" s="219" t="s">
        <v>36</v>
      </c>
      <c r="G20" s="219" t="s">
        <v>36</v>
      </c>
      <c r="H20" s="219" t="s">
        <v>37</v>
      </c>
      <c r="I20" s="11" t="s">
        <v>303</v>
      </c>
      <c r="J20" s="11" t="s">
        <v>304</v>
      </c>
      <c r="K20" s="11" t="s">
        <v>112</v>
      </c>
      <c r="M20" s="44"/>
      <c r="N20" s="219" t="s">
        <v>551</v>
      </c>
      <c r="O20" s="219" t="s">
        <v>36</v>
      </c>
      <c r="P20" s="219" t="s">
        <v>36</v>
      </c>
      <c r="Q20" s="219" t="s">
        <v>36</v>
      </c>
      <c r="R20" s="219" t="s">
        <v>36</v>
      </c>
      <c r="S20" s="219" t="s">
        <v>37</v>
      </c>
      <c r="T20" s="11" t="s">
        <v>303</v>
      </c>
      <c r="U20" s="11" t="s">
        <v>304</v>
      </c>
      <c r="V20" s="11" t="s">
        <v>112</v>
      </c>
      <c r="X20" s="44"/>
      <c r="Y20" s="219" t="s">
        <v>551</v>
      </c>
      <c r="Z20" s="219" t="s">
        <v>36</v>
      </c>
      <c r="AA20" s="219" t="s">
        <v>36</v>
      </c>
      <c r="AB20" s="219" t="s">
        <v>36</v>
      </c>
      <c r="AC20" s="219" t="s">
        <v>36</v>
      </c>
      <c r="AD20" s="219" t="s">
        <v>37</v>
      </c>
      <c r="AE20" s="11" t="s">
        <v>303</v>
      </c>
      <c r="AF20" s="11" t="s">
        <v>304</v>
      </c>
      <c r="AG20" s="11" t="s">
        <v>112</v>
      </c>
      <c r="AI20" s="44"/>
      <c r="AJ20" s="219" t="s">
        <v>551</v>
      </c>
      <c r="AK20" s="219" t="s">
        <v>36</v>
      </c>
      <c r="AL20" s="219" t="s">
        <v>36</v>
      </c>
      <c r="AM20" s="219" t="s">
        <v>36</v>
      </c>
      <c r="AN20" s="219" t="s">
        <v>36</v>
      </c>
      <c r="AO20" s="219" t="s">
        <v>37</v>
      </c>
      <c r="AP20" s="11" t="s">
        <v>303</v>
      </c>
      <c r="AQ20" s="11" t="s">
        <v>304</v>
      </c>
      <c r="AR20" s="11" t="s">
        <v>112</v>
      </c>
      <c r="AT20" s="44"/>
      <c r="AU20" s="219" t="s">
        <v>551</v>
      </c>
      <c r="AV20" s="219" t="s">
        <v>36</v>
      </c>
      <c r="AW20" s="219" t="s">
        <v>36</v>
      </c>
      <c r="AX20" s="219" t="s">
        <v>36</v>
      </c>
      <c r="AY20" s="219" t="s">
        <v>36</v>
      </c>
      <c r="AZ20" s="219" t="s">
        <v>37</v>
      </c>
      <c r="BA20" s="11" t="s">
        <v>303</v>
      </c>
      <c r="BB20" s="11" t="s">
        <v>304</v>
      </c>
      <c r="BC20" s="11" t="s">
        <v>112</v>
      </c>
      <c r="BE20" s="44"/>
      <c r="BF20" s="219" t="s">
        <v>551</v>
      </c>
      <c r="BG20" s="219" t="s">
        <v>36</v>
      </c>
      <c r="BH20" s="219" t="s">
        <v>36</v>
      </c>
      <c r="BI20" s="219" t="s">
        <v>36</v>
      </c>
      <c r="BJ20" s="219" t="s">
        <v>36</v>
      </c>
      <c r="BK20" s="219" t="s">
        <v>37</v>
      </c>
      <c r="BL20" s="11" t="s">
        <v>303</v>
      </c>
      <c r="BM20" s="11" t="s">
        <v>304</v>
      </c>
      <c r="BN20" s="11" t="s">
        <v>112</v>
      </c>
      <c r="BP20" s="44"/>
      <c r="BQ20" s="219" t="s">
        <v>551</v>
      </c>
      <c r="BR20" s="219" t="s">
        <v>36</v>
      </c>
      <c r="BS20" s="219" t="s">
        <v>36</v>
      </c>
      <c r="BT20" s="219" t="s">
        <v>36</v>
      </c>
      <c r="BU20" s="219" t="s">
        <v>36</v>
      </c>
      <c r="BV20" s="219" t="s">
        <v>37</v>
      </c>
      <c r="BW20" s="11" t="s">
        <v>303</v>
      </c>
      <c r="BX20" s="11" t="s">
        <v>304</v>
      </c>
      <c r="BY20" s="11" t="s">
        <v>112</v>
      </c>
      <c r="CA20" s="44"/>
      <c r="CB20" s="219" t="s">
        <v>551</v>
      </c>
      <c r="CC20" s="219" t="s">
        <v>36</v>
      </c>
      <c r="CD20" s="219" t="s">
        <v>36</v>
      </c>
      <c r="CE20" s="219" t="s">
        <v>36</v>
      </c>
      <c r="CF20" s="219" t="s">
        <v>36</v>
      </c>
      <c r="CG20" s="219" t="s">
        <v>37</v>
      </c>
      <c r="CH20" s="11" t="s">
        <v>303</v>
      </c>
      <c r="CI20" s="11" t="s">
        <v>304</v>
      </c>
      <c r="CJ20" s="11" t="s">
        <v>112</v>
      </c>
    </row>
    <row r="21" spans="1:88" ht="13" x14ac:dyDescent="0.3">
      <c r="B21" s="45"/>
      <c r="C21" s="223" t="s">
        <v>37</v>
      </c>
      <c r="D21" s="223" t="s">
        <v>553</v>
      </c>
      <c r="E21" s="223" t="s">
        <v>100</v>
      </c>
      <c r="F21" s="223" t="s">
        <v>101</v>
      </c>
      <c r="G21" s="223" t="s">
        <v>290</v>
      </c>
      <c r="H21" s="223" t="s">
        <v>102</v>
      </c>
      <c r="I21" s="224" t="s">
        <v>101</v>
      </c>
      <c r="J21" s="224" t="s">
        <v>102</v>
      </c>
      <c r="K21" s="224" t="s">
        <v>287</v>
      </c>
      <c r="M21" s="45"/>
      <c r="N21" s="223" t="s">
        <v>37</v>
      </c>
      <c r="O21" s="223" t="s">
        <v>553</v>
      </c>
      <c r="P21" s="223" t="s">
        <v>100</v>
      </c>
      <c r="Q21" s="223" t="s">
        <v>101</v>
      </c>
      <c r="R21" s="223" t="s">
        <v>290</v>
      </c>
      <c r="S21" s="223" t="s">
        <v>102</v>
      </c>
      <c r="T21" s="224" t="s">
        <v>101</v>
      </c>
      <c r="U21" s="224" t="s">
        <v>102</v>
      </c>
      <c r="V21" s="224" t="s">
        <v>287</v>
      </c>
      <c r="X21" s="45"/>
      <c r="Y21" s="223" t="s">
        <v>37</v>
      </c>
      <c r="Z21" s="223" t="s">
        <v>553</v>
      </c>
      <c r="AA21" s="223" t="s">
        <v>100</v>
      </c>
      <c r="AB21" s="223" t="s">
        <v>101</v>
      </c>
      <c r="AC21" s="223" t="s">
        <v>290</v>
      </c>
      <c r="AD21" s="223" t="s">
        <v>102</v>
      </c>
      <c r="AE21" s="224" t="s">
        <v>101</v>
      </c>
      <c r="AF21" s="224" t="s">
        <v>102</v>
      </c>
      <c r="AG21" s="224" t="s">
        <v>287</v>
      </c>
      <c r="AI21" s="45"/>
      <c r="AJ21" s="223" t="s">
        <v>37</v>
      </c>
      <c r="AK21" s="223" t="s">
        <v>553</v>
      </c>
      <c r="AL21" s="223" t="s">
        <v>100</v>
      </c>
      <c r="AM21" s="223" t="s">
        <v>101</v>
      </c>
      <c r="AN21" s="223" t="s">
        <v>290</v>
      </c>
      <c r="AO21" s="223" t="s">
        <v>102</v>
      </c>
      <c r="AP21" s="224" t="s">
        <v>101</v>
      </c>
      <c r="AQ21" s="224" t="s">
        <v>102</v>
      </c>
      <c r="AR21" s="224" t="s">
        <v>287</v>
      </c>
      <c r="AT21" s="45"/>
      <c r="AU21" s="223" t="s">
        <v>37</v>
      </c>
      <c r="AV21" s="223" t="s">
        <v>553</v>
      </c>
      <c r="AW21" s="223" t="s">
        <v>100</v>
      </c>
      <c r="AX21" s="223" t="s">
        <v>101</v>
      </c>
      <c r="AY21" s="223" t="s">
        <v>290</v>
      </c>
      <c r="AZ21" s="223" t="s">
        <v>102</v>
      </c>
      <c r="BA21" s="224" t="s">
        <v>101</v>
      </c>
      <c r="BB21" s="224" t="s">
        <v>102</v>
      </c>
      <c r="BC21" s="224" t="s">
        <v>287</v>
      </c>
      <c r="BE21" s="45"/>
      <c r="BF21" s="223" t="s">
        <v>37</v>
      </c>
      <c r="BG21" s="223" t="s">
        <v>553</v>
      </c>
      <c r="BH21" s="223" t="s">
        <v>100</v>
      </c>
      <c r="BI21" s="223" t="s">
        <v>101</v>
      </c>
      <c r="BJ21" s="223" t="s">
        <v>290</v>
      </c>
      <c r="BK21" s="223" t="s">
        <v>102</v>
      </c>
      <c r="BL21" s="224" t="s">
        <v>101</v>
      </c>
      <c r="BM21" s="224" t="s">
        <v>102</v>
      </c>
      <c r="BN21" s="224" t="s">
        <v>287</v>
      </c>
      <c r="BP21" s="45"/>
      <c r="BQ21" s="223" t="s">
        <v>37</v>
      </c>
      <c r="BR21" s="223" t="s">
        <v>553</v>
      </c>
      <c r="BS21" s="223" t="s">
        <v>100</v>
      </c>
      <c r="BT21" s="223" t="s">
        <v>101</v>
      </c>
      <c r="BU21" s="223" t="s">
        <v>290</v>
      </c>
      <c r="BV21" s="223" t="s">
        <v>102</v>
      </c>
      <c r="BW21" s="224" t="s">
        <v>101</v>
      </c>
      <c r="BX21" s="224" t="s">
        <v>102</v>
      </c>
      <c r="BY21" s="224" t="s">
        <v>287</v>
      </c>
      <c r="CA21" s="45"/>
      <c r="CB21" s="223" t="s">
        <v>37</v>
      </c>
      <c r="CC21" s="223" t="s">
        <v>553</v>
      </c>
      <c r="CD21" s="223" t="s">
        <v>100</v>
      </c>
      <c r="CE21" s="223" t="s">
        <v>101</v>
      </c>
      <c r="CF21" s="223" t="s">
        <v>290</v>
      </c>
      <c r="CG21" s="223" t="s">
        <v>102</v>
      </c>
      <c r="CH21" s="224" t="s">
        <v>101</v>
      </c>
      <c r="CI21" s="224" t="s">
        <v>102</v>
      </c>
      <c r="CJ21" s="224" t="s">
        <v>287</v>
      </c>
    </row>
    <row r="22" spans="1:88" s="323" customFormat="1" ht="15.75" customHeight="1" x14ac:dyDescent="0.3">
      <c r="B22" s="352" t="s">
        <v>73</v>
      </c>
      <c r="C22" s="353">
        <v>421.16988598199998</v>
      </c>
      <c r="D22" s="353">
        <v>362.72618270499999</v>
      </c>
      <c r="E22" s="353">
        <v>370.90489202200001</v>
      </c>
      <c r="F22" s="353">
        <v>423.25528011400002</v>
      </c>
      <c r="G22" s="353">
        <v>509.47595280399997</v>
      </c>
      <c r="H22" s="353">
        <v>561.59024097899999</v>
      </c>
      <c r="I22" s="354">
        <v>391.48267738999999</v>
      </c>
      <c r="J22" s="354">
        <v>538.06688051000003</v>
      </c>
      <c r="K22" s="355">
        <v>471.01965583499998</v>
      </c>
      <c r="M22" s="352" t="s">
        <v>73</v>
      </c>
      <c r="N22" s="353">
        <v>275.53439549299998</v>
      </c>
      <c r="O22" s="353">
        <v>230.18792124199999</v>
      </c>
      <c r="P22" s="353">
        <v>223.18123129099999</v>
      </c>
      <c r="Q22" s="353">
        <v>244.39432246199999</v>
      </c>
      <c r="R22" s="353">
        <v>301.04735435800001</v>
      </c>
      <c r="S22" s="353">
        <v>287.26025683099999</v>
      </c>
      <c r="T22" s="354">
        <v>237.96411014</v>
      </c>
      <c r="U22" s="354">
        <v>293.48348037099998</v>
      </c>
      <c r="V22" s="355">
        <v>268.08906807800003</v>
      </c>
      <c r="X22" s="352" t="s">
        <v>73</v>
      </c>
      <c r="Y22" s="394">
        <v>65.421200486000004</v>
      </c>
      <c r="Z22" s="394">
        <v>63.460519867999999</v>
      </c>
      <c r="AA22" s="394">
        <v>60.172091577000003</v>
      </c>
      <c r="AB22" s="394">
        <v>57.741588573999998</v>
      </c>
      <c r="AC22" s="394">
        <v>59.089610157999999</v>
      </c>
      <c r="AD22" s="394">
        <v>51.151219496000003</v>
      </c>
      <c r="AE22" s="395">
        <v>60.785348595000002</v>
      </c>
      <c r="AF22" s="395">
        <v>54.544052235999999</v>
      </c>
      <c r="AG22" s="388">
        <v>56.916747477000001</v>
      </c>
      <c r="AI22" s="352" t="s">
        <v>73</v>
      </c>
      <c r="AJ22" s="394">
        <v>48.459612890999999</v>
      </c>
      <c r="AK22" s="394">
        <v>46.326470845000003</v>
      </c>
      <c r="AL22" s="394">
        <v>43.936072250000002</v>
      </c>
      <c r="AM22" s="394">
        <v>40.178352033000003</v>
      </c>
      <c r="AN22" s="394">
        <v>42.739411412999999</v>
      </c>
      <c r="AO22" s="394">
        <v>34.789480265000002</v>
      </c>
      <c r="AP22" s="395">
        <v>43.723588851000002</v>
      </c>
      <c r="AQ22" s="395">
        <v>38.187245357999998</v>
      </c>
      <c r="AR22" s="388">
        <v>40.291945263000002</v>
      </c>
      <c r="AT22" s="352" t="s">
        <v>73</v>
      </c>
      <c r="AU22" s="394">
        <v>13.725194435000001</v>
      </c>
      <c r="AV22" s="394">
        <v>16.256428316000001</v>
      </c>
      <c r="AW22" s="394">
        <v>18.600787518000001</v>
      </c>
      <c r="AX22" s="394">
        <v>23.322050388000001</v>
      </c>
      <c r="AY22" s="394">
        <v>25.528996262</v>
      </c>
      <c r="AZ22" s="394">
        <v>34.074680155000003</v>
      </c>
      <c r="BA22" s="395">
        <v>19.143847665999999</v>
      </c>
      <c r="BB22" s="395">
        <v>30.422292998</v>
      </c>
      <c r="BC22" s="388">
        <v>26.134671961999999</v>
      </c>
      <c r="BE22" s="352" t="s">
        <v>73</v>
      </c>
      <c r="BF22" s="394">
        <v>9.9495565559999992</v>
      </c>
      <c r="BG22" s="394">
        <v>11.985833974</v>
      </c>
      <c r="BH22" s="394">
        <v>14.185675553999999</v>
      </c>
      <c r="BI22" s="394">
        <v>17.581140071</v>
      </c>
      <c r="BJ22" s="394">
        <v>19.18916209</v>
      </c>
      <c r="BK22" s="394">
        <v>28.581880036000001</v>
      </c>
      <c r="BL22" s="395">
        <v>14.349932366999999</v>
      </c>
      <c r="BM22" s="395">
        <v>24.567474305000001</v>
      </c>
      <c r="BN22" s="388">
        <v>20.683166986</v>
      </c>
      <c r="BP22" s="352" t="s">
        <v>73</v>
      </c>
      <c r="BQ22" s="394">
        <v>10.291527416999999</v>
      </c>
      <c r="BR22" s="394">
        <v>9.8442573319999997</v>
      </c>
      <c r="BS22" s="394">
        <v>10.800834134</v>
      </c>
      <c r="BT22" s="394">
        <v>9.5630254410000006</v>
      </c>
      <c r="BU22" s="394">
        <v>9.5084869869999995</v>
      </c>
      <c r="BV22" s="394">
        <v>9.0420966549999999</v>
      </c>
      <c r="BW22" s="395">
        <v>10.01549129</v>
      </c>
      <c r="BX22" s="395">
        <v>9.2414298010000007</v>
      </c>
      <c r="BY22" s="388">
        <v>9.5356975150000007</v>
      </c>
      <c r="CA22" s="352" t="s">
        <v>73</v>
      </c>
      <c r="CB22" s="394">
        <v>14.694021988999999</v>
      </c>
      <c r="CC22" s="394">
        <v>15.707581564</v>
      </c>
      <c r="CD22" s="394">
        <v>16.644234496999999</v>
      </c>
      <c r="CE22" s="394">
        <v>15.84876568</v>
      </c>
      <c r="CF22" s="394">
        <v>18.757620823</v>
      </c>
      <c r="CG22" s="394">
        <v>22.060985232</v>
      </c>
      <c r="CH22" s="395">
        <v>15.868845779999999</v>
      </c>
      <c r="CI22" s="395">
        <v>20.649142026</v>
      </c>
      <c r="CJ22" s="388">
        <v>18.831861529000001</v>
      </c>
    </row>
    <row r="23" spans="1:88" s="323" customFormat="1" ht="15.75" customHeight="1" x14ac:dyDescent="0.3">
      <c r="B23" s="356" t="s">
        <v>185</v>
      </c>
      <c r="C23" s="357">
        <v>421.17066707100003</v>
      </c>
      <c r="D23" s="357">
        <v>362.72618270499999</v>
      </c>
      <c r="E23" s="357">
        <v>372.295558959</v>
      </c>
      <c r="F23" s="357">
        <v>434.29948989799999</v>
      </c>
      <c r="G23" s="357">
        <v>509.69497524600001</v>
      </c>
      <c r="H23" s="357">
        <v>561.59024097899999</v>
      </c>
      <c r="I23" s="358">
        <v>394.92532198599997</v>
      </c>
      <c r="J23" s="358">
        <v>539.361026616</v>
      </c>
      <c r="K23" s="359">
        <v>472.62964752699997</v>
      </c>
      <c r="M23" s="356" t="s">
        <v>185</v>
      </c>
      <c r="N23" s="357">
        <v>275.59130058199997</v>
      </c>
      <c r="O23" s="357">
        <v>230.18792124199999</v>
      </c>
      <c r="P23" s="357">
        <v>223.559149754</v>
      </c>
      <c r="Q23" s="357">
        <v>250.05088127900001</v>
      </c>
      <c r="R23" s="357">
        <v>295.67077811799999</v>
      </c>
      <c r="S23" s="357">
        <v>287.26025683099999</v>
      </c>
      <c r="T23" s="358">
        <v>239.83688999399999</v>
      </c>
      <c r="U23" s="358">
        <v>290.86288373600001</v>
      </c>
      <c r="V23" s="359">
        <v>267.288138554</v>
      </c>
      <c r="X23" s="356" t="s">
        <v>185</v>
      </c>
      <c r="Y23" s="381">
        <v>65.434590329000002</v>
      </c>
      <c r="Z23" s="381">
        <v>63.460519867999999</v>
      </c>
      <c r="AA23" s="381">
        <v>60.048836031999997</v>
      </c>
      <c r="AB23" s="381">
        <v>57.575679248</v>
      </c>
      <c r="AC23" s="381">
        <v>58.009357061999999</v>
      </c>
      <c r="AD23" s="381">
        <v>51.151219496000003</v>
      </c>
      <c r="AE23" s="390">
        <v>60.729681446000001</v>
      </c>
      <c r="AF23" s="390">
        <v>53.927308312000001</v>
      </c>
      <c r="AG23" s="382">
        <v>56.553400734</v>
      </c>
      <c r="AI23" s="356" t="s">
        <v>185</v>
      </c>
      <c r="AJ23" s="381">
        <v>48.493134902000001</v>
      </c>
      <c r="AK23" s="381">
        <v>46.326470845000003</v>
      </c>
      <c r="AL23" s="381">
        <v>43.797988289999999</v>
      </c>
      <c r="AM23" s="381">
        <v>40.576012071999997</v>
      </c>
      <c r="AN23" s="381">
        <v>44.161897146000001</v>
      </c>
      <c r="AO23" s="381">
        <v>34.789480265000002</v>
      </c>
      <c r="AP23" s="390">
        <v>43.875611481</v>
      </c>
      <c r="AQ23" s="390">
        <v>38.583318085999998</v>
      </c>
      <c r="AR23" s="382">
        <v>40.626436171999998</v>
      </c>
      <c r="AT23" s="356" t="s">
        <v>185</v>
      </c>
      <c r="AU23" s="381">
        <v>13.696150058000001</v>
      </c>
      <c r="AV23" s="381">
        <v>16.256428316000001</v>
      </c>
      <c r="AW23" s="381">
        <v>18.593489051999999</v>
      </c>
      <c r="AX23" s="381">
        <v>23.094732311000001</v>
      </c>
      <c r="AY23" s="381">
        <v>26.176077211999999</v>
      </c>
      <c r="AZ23" s="381">
        <v>34.074680155000003</v>
      </c>
      <c r="BA23" s="390">
        <v>19.013787994000001</v>
      </c>
      <c r="BB23" s="390">
        <v>30.877423891999999</v>
      </c>
      <c r="BC23" s="382">
        <v>26.297403989999999</v>
      </c>
      <c r="BE23" s="356" t="s">
        <v>185</v>
      </c>
      <c r="BF23" s="381">
        <v>9.9484656099999995</v>
      </c>
      <c r="BG23" s="381">
        <v>11.985833974</v>
      </c>
      <c r="BH23" s="381">
        <v>14.178088562999999</v>
      </c>
      <c r="BI23" s="381">
        <v>17.373707345</v>
      </c>
      <c r="BJ23" s="381">
        <v>19.971774276000001</v>
      </c>
      <c r="BK23" s="381">
        <v>28.581880036000001</v>
      </c>
      <c r="BL23" s="390">
        <v>14.239381969</v>
      </c>
      <c r="BM23" s="390">
        <v>25.096616278999999</v>
      </c>
      <c r="BN23" s="382">
        <v>20.905123076999999</v>
      </c>
      <c r="BP23" s="356" t="s">
        <v>185</v>
      </c>
      <c r="BQ23" s="381">
        <v>10.340778468</v>
      </c>
      <c r="BR23" s="381">
        <v>9.8442573319999997</v>
      </c>
      <c r="BS23" s="381">
        <v>10.892154189999999</v>
      </c>
      <c r="BT23" s="381">
        <v>9.8375574780000008</v>
      </c>
      <c r="BU23" s="381">
        <v>10.179174242</v>
      </c>
      <c r="BV23" s="381">
        <v>9.0420966549999999</v>
      </c>
      <c r="BW23" s="390">
        <v>10.145872761</v>
      </c>
      <c r="BX23" s="390">
        <v>9.5023715240000008</v>
      </c>
      <c r="BY23" s="382">
        <v>9.7507986080000002</v>
      </c>
      <c r="CA23" s="356" t="s">
        <v>185</v>
      </c>
      <c r="CB23" s="381">
        <v>14.686658984999999</v>
      </c>
      <c r="CC23" s="381">
        <v>15.707581564</v>
      </c>
      <c r="CD23" s="381">
        <v>16.542637886000001</v>
      </c>
      <c r="CE23" s="381">
        <v>15.930288445</v>
      </c>
      <c r="CF23" s="381">
        <v>19.430860521</v>
      </c>
      <c r="CG23" s="381">
        <v>22.060985232</v>
      </c>
      <c r="CH23" s="390">
        <v>15.87299355</v>
      </c>
      <c r="CI23" s="390">
        <v>20.996343451000001</v>
      </c>
      <c r="CJ23" s="382">
        <v>19.018446901000001</v>
      </c>
    </row>
    <row r="24" spans="1:88" s="323" customFormat="1" ht="15.75" customHeight="1" x14ac:dyDescent="0.3">
      <c r="B24" s="360" t="s">
        <v>473</v>
      </c>
      <c r="C24" s="361"/>
      <c r="D24" s="361"/>
      <c r="E24" s="361"/>
      <c r="F24" s="361"/>
      <c r="G24" s="361"/>
      <c r="H24" s="361"/>
      <c r="I24" s="362"/>
      <c r="J24" s="362"/>
      <c r="K24" s="363"/>
      <c r="M24" s="360" t="s">
        <v>473</v>
      </c>
      <c r="N24" s="361"/>
      <c r="O24" s="361"/>
      <c r="P24" s="361"/>
      <c r="Q24" s="361"/>
      <c r="R24" s="361"/>
      <c r="S24" s="361"/>
      <c r="T24" s="362"/>
      <c r="U24" s="362"/>
      <c r="V24" s="363"/>
      <c r="X24" s="360" t="s">
        <v>473</v>
      </c>
      <c r="Y24" s="383"/>
      <c r="Z24" s="383"/>
      <c r="AA24" s="383"/>
      <c r="AB24" s="383"/>
      <c r="AC24" s="383"/>
      <c r="AD24" s="383"/>
      <c r="AE24" s="391"/>
      <c r="AF24" s="391"/>
      <c r="AG24" s="384"/>
      <c r="AI24" s="360" t="s">
        <v>473</v>
      </c>
      <c r="AJ24" s="383"/>
      <c r="AK24" s="383"/>
      <c r="AL24" s="383"/>
      <c r="AM24" s="383"/>
      <c r="AN24" s="383"/>
      <c r="AO24" s="383"/>
      <c r="AP24" s="391"/>
      <c r="AQ24" s="391"/>
      <c r="AR24" s="384"/>
      <c r="AT24" s="360" t="s">
        <v>473</v>
      </c>
      <c r="AU24" s="383"/>
      <c r="AV24" s="383"/>
      <c r="AW24" s="383"/>
      <c r="AX24" s="383"/>
      <c r="AY24" s="383"/>
      <c r="AZ24" s="383"/>
      <c r="BA24" s="391"/>
      <c r="BB24" s="391"/>
      <c r="BC24" s="384"/>
      <c r="BE24" s="360" t="s">
        <v>473</v>
      </c>
      <c r="BF24" s="383"/>
      <c r="BG24" s="383"/>
      <c r="BH24" s="383"/>
      <c r="BI24" s="383"/>
      <c r="BJ24" s="383"/>
      <c r="BK24" s="383"/>
      <c r="BL24" s="391"/>
      <c r="BM24" s="391"/>
      <c r="BN24" s="384"/>
      <c r="BP24" s="360" t="s">
        <v>473</v>
      </c>
      <c r="BQ24" s="383"/>
      <c r="BR24" s="383"/>
      <c r="BS24" s="383"/>
      <c r="BT24" s="383"/>
      <c r="BU24" s="383"/>
      <c r="BV24" s="383"/>
      <c r="BW24" s="391"/>
      <c r="BX24" s="391"/>
      <c r="BY24" s="384"/>
      <c r="CA24" s="360" t="s">
        <v>473</v>
      </c>
      <c r="CB24" s="383"/>
      <c r="CC24" s="383"/>
      <c r="CD24" s="383"/>
      <c r="CE24" s="383"/>
      <c r="CF24" s="383"/>
      <c r="CG24" s="383"/>
      <c r="CH24" s="391"/>
      <c r="CI24" s="391"/>
      <c r="CJ24" s="384"/>
    </row>
    <row r="25" spans="1:88" s="351" customFormat="1" ht="15.75" customHeight="1" x14ac:dyDescent="0.3">
      <c r="B25" s="364" t="s">
        <v>103</v>
      </c>
      <c r="C25" s="365">
        <v>559.57722484800001</v>
      </c>
      <c r="D25" s="365">
        <v>362.55387358799999</v>
      </c>
      <c r="E25" s="365">
        <v>329.75017283199998</v>
      </c>
      <c r="F25" s="365">
        <v>433.83696816100002</v>
      </c>
      <c r="G25" s="365">
        <v>515.16058592700006</v>
      </c>
      <c r="H25" s="365">
        <v>1264.16085959</v>
      </c>
      <c r="I25" s="366">
        <v>406.90832930099998</v>
      </c>
      <c r="J25" s="366">
        <v>973.94913111200003</v>
      </c>
      <c r="K25" s="367">
        <v>665.56771499000001</v>
      </c>
      <c r="M25" s="364" t="s">
        <v>103</v>
      </c>
      <c r="N25" s="365">
        <v>374.252271463</v>
      </c>
      <c r="O25" s="365">
        <v>212.932450735</v>
      </c>
      <c r="P25" s="365">
        <v>182.67582754599999</v>
      </c>
      <c r="Q25" s="365">
        <v>240.75955911299999</v>
      </c>
      <c r="R25" s="365">
        <v>290.07040212300001</v>
      </c>
      <c r="S25" s="365">
        <v>800.89324868699998</v>
      </c>
      <c r="T25" s="366">
        <v>235.501563011</v>
      </c>
      <c r="U25" s="366">
        <v>602.96704430499994</v>
      </c>
      <c r="V25" s="367">
        <v>403.12335557</v>
      </c>
      <c r="X25" s="364" t="s">
        <v>103</v>
      </c>
      <c r="Y25" s="385">
        <v>66.881255140999997</v>
      </c>
      <c r="Z25" s="385">
        <v>58.731257958</v>
      </c>
      <c r="AA25" s="385">
        <v>55.398250734999998</v>
      </c>
      <c r="AB25" s="385">
        <v>55.495399603999999</v>
      </c>
      <c r="AC25" s="385">
        <v>56.306792493000003</v>
      </c>
      <c r="AD25" s="385">
        <v>63.353745103999998</v>
      </c>
      <c r="AE25" s="392">
        <v>57.875827563999998</v>
      </c>
      <c r="AF25" s="392">
        <v>61.909500717</v>
      </c>
      <c r="AG25" s="386">
        <v>60.568345862999998</v>
      </c>
      <c r="AI25" s="364" t="s">
        <v>103</v>
      </c>
      <c r="AJ25" s="385">
        <v>47.609242875</v>
      </c>
      <c r="AK25" s="385">
        <v>38.764701412000001</v>
      </c>
      <c r="AL25" s="385">
        <v>35.928984802000002</v>
      </c>
      <c r="AM25" s="385">
        <v>37.680279951999999</v>
      </c>
      <c r="AN25" s="385">
        <v>50.161066664000003</v>
      </c>
      <c r="AO25" s="385">
        <v>38.090710326</v>
      </c>
      <c r="AP25" s="392">
        <v>39.082719414000003</v>
      </c>
      <c r="AQ25" s="392">
        <v>40.564480955000001</v>
      </c>
      <c r="AR25" s="386">
        <v>40.071810477</v>
      </c>
      <c r="AT25" s="364" t="s">
        <v>103</v>
      </c>
      <c r="AU25" s="385">
        <v>12.710007426000001</v>
      </c>
      <c r="AV25" s="385">
        <v>19.878006681999999</v>
      </c>
      <c r="AW25" s="385">
        <v>24.427033602000002</v>
      </c>
      <c r="AX25" s="385">
        <v>23.037963243</v>
      </c>
      <c r="AY25" s="385">
        <v>25.458798671</v>
      </c>
      <c r="AZ25" s="385">
        <v>22.411931298999999</v>
      </c>
      <c r="BA25" s="392">
        <v>21.081232311000001</v>
      </c>
      <c r="BB25" s="392">
        <v>23.036374422000002</v>
      </c>
      <c r="BC25" s="386">
        <v>22.386309771000001</v>
      </c>
      <c r="BE25" s="364" t="s">
        <v>103</v>
      </c>
      <c r="BF25" s="385">
        <v>8.9048484929999994</v>
      </c>
      <c r="BG25" s="385">
        <v>15.030242957</v>
      </c>
      <c r="BH25" s="385">
        <v>19.400126921999998</v>
      </c>
      <c r="BI25" s="385">
        <v>17.745236487</v>
      </c>
      <c r="BJ25" s="385">
        <v>19.334259303</v>
      </c>
      <c r="BK25" s="385">
        <v>18.497441211999998</v>
      </c>
      <c r="BL25" s="392">
        <v>16.157238020000001</v>
      </c>
      <c r="BM25" s="392">
        <v>18.668943688999999</v>
      </c>
      <c r="BN25" s="386">
        <v>17.833827376999999</v>
      </c>
      <c r="BP25" s="364" t="s">
        <v>103</v>
      </c>
      <c r="BQ25" s="385">
        <v>7.332132519</v>
      </c>
      <c r="BR25" s="385">
        <v>8.2079457439999999</v>
      </c>
      <c r="BS25" s="385">
        <v>6.1325989630000004</v>
      </c>
      <c r="BT25" s="385">
        <v>9.0694819209999995</v>
      </c>
      <c r="BU25" s="385">
        <v>10.721002332999999</v>
      </c>
      <c r="BV25" s="385">
        <v>5.3022703609999997</v>
      </c>
      <c r="BW25" s="392">
        <v>8.0673548430000004</v>
      </c>
      <c r="BX25" s="392">
        <v>6.4128175250000004</v>
      </c>
      <c r="BY25" s="386">
        <v>6.9629341729999998</v>
      </c>
      <c r="CA25" s="364" t="s">
        <v>103</v>
      </c>
      <c r="CB25" s="385">
        <v>16.658510989</v>
      </c>
      <c r="CC25" s="385">
        <v>16.700977173999998</v>
      </c>
      <c r="CD25" s="385">
        <v>19.181176191999999</v>
      </c>
      <c r="CE25" s="385">
        <v>17.950300797000001</v>
      </c>
      <c r="CF25" s="385">
        <v>21.234478029000002</v>
      </c>
      <c r="CG25" s="385">
        <v>20.640189852999999</v>
      </c>
      <c r="CH25" s="392">
        <v>17.732887114</v>
      </c>
      <c r="CI25" s="392">
        <v>20.761986807</v>
      </c>
      <c r="CJ25" s="386">
        <v>19.754842301</v>
      </c>
    </row>
    <row r="26" spans="1:88" s="323" customFormat="1" ht="15.75" customHeight="1" x14ac:dyDescent="0.3">
      <c r="B26" s="368" t="s">
        <v>104</v>
      </c>
      <c r="C26" s="369">
        <v>326.31402586500002</v>
      </c>
      <c r="D26" s="369">
        <v>310.25438372500003</v>
      </c>
      <c r="E26" s="369">
        <v>456.41847518100002</v>
      </c>
      <c r="F26" s="369">
        <v>482.16265713600001</v>
      </c>
      <c r="G26" s="369">
        <v>565.62241924199998</v>
      </c>
      <c r="H26" s="369" t="s">
        <v>85</v>
      </c>
      <c r="I26" s="370">
        <v>369.70436545299998</v>
      </c>
      <c r="J26" s="370">
        <v>565.62241924199998</v>
      </c>
      <c r="K26" s="355">
        <v>425.36795459199999</v>
      </c>
      <c r="M26" s="368" t="s">
        <v>104</v>
      </c>
      <c r="N26" s="369">
        <v>195.916994923</v>
      </c>
      <c r="O26" s="369">
        <v>171.887537995</v>
      </c>
      <c r="P26" s="369">
        <v>294.22096818599999</v>
      </c>
      <c r="Q26" s="369">
        <v>271.056085322</v>
      </c>
      <c r="R26" s="369">
        <v>328.77139438299997</v>
      </c>
      <c r="S26" s="369" t="s">
        <v>85</v>
      </c>
      <c r="T26" s="370">
        <v>213.75483338500001</v>
      </c>
      <c r="U26" s="370">
        <v>328.77139438299997</v>
      </c>
      <c r="V26" s="355">
        <v>246.43295810000001</v>
      </c>
      <c r="X26" s="368" t="s">
        <v>104</v>
      </c>
      <c r="Y26" s="387">
        <v>60.039403579000002</v>
      </c>
      <c r="Z26" s="387">
        <v>55.402130319999998</v>
      </c>
      <c r="AA26" s="387">
        <v>64.462983902999994</v>
      </c>
      <c r="AB26" s="387">
        <v>56.216731285999998</v>
      </c>
      <c r="AC26" s="387">
        <v>58.125594601000003</v>
      </c>
      <c r="AD26" s="387" t="s">
        <v>85</v>
      </c>
      <c r="AE26" s="393">
        <v>57.817773701999997</v>
      </c>
      <c r="AF26" s="393">
        <v>58.125594601000003</v>
      </c>
      <c r="AG26" s="388">
        <v>57.934067538000001</v>
      </c>
      <c r="AI26" s="368" t="s">
        <v>104</v>
      </c>
      <c r="AJ26" s="387">
        <v>51.276026754999997</v>
      </c>
      <c r="AK26" s="387">
        <v>46.663237660999997</v>
      </c>
      <c r="AL26" s="387">
        <v>53.983220484999997</v>
      </c>
      <c r="AM26" s="387">
        <v>38.311195259000002</v>
      </c>
      <c r="AN26" s="387">
        <v>45.138130928999999</v>
      </c>
      <c r="AO26" s="387" t="s">
        <v>85</v>
      </c>
      <c r="AP26" s="393">
        <v>46.047633202</v>
      </c>
      <c r="AQ26" s="393">
        <v>45.138130928999999</v>
      </c>
      <c r="AR26" s="388">
        <v>45.704025901999998</v>
      </c>
      <c r="AT26" s="368" t="s">
        <v>104</v>
      </c>
      <c r="AU26" s="387">
        <v>14.024014502</v>
      </c>
      <c r="AV26" s="387">
        <v>17.339469498</v>
      </c>
      <c r="AW26" s="387">
        <v>16.396740225999999</v>
      </c>
      <c r="AX26" s="387">
        <v>26.684946290999999</v>
      </c>
      <c r="AY26" s="387">
        <v>25.543801517999999</v>
      </c>
      <c r="AZ26" s="387" t="s">
        <v>85</v>
      </c>
      <c r="BA26" s="393">
        <v>19.359166344999998</v>
      </c>
      <c r="BB26" s="393">
        <v>25.543801517999999</v>
      </c>
      <c r="BC26" s="388">
        <v>21.695703437999999</v>
      </c>
      <c r="BE26" s="368" t="s">
        <v>104</v>
      </c>
      <c r="BF26" s="387">
        <v>10.979418096</v>
      </c>
      <c r="BG26" s="387">
        <v>13.749790088999999</v>
      </c>
      <c r="BH26" s="387">
        <v>13.484796497</v>
      </c>
      <c r="BI26" s="387">
        <v>21.418211939999999</v>
      </c>
      <c r="BJ26" s="387">
        <v>19.186517323</v>
      </c>
      <c r="BK26" s="387" t="s">
        <v>85</v>
      </c>
      <c r="BL26" s="393">
        <v>15.461704043999999</v>
      </c>
      <c r="BM26" s="393">
        <v>19.186517323</v>
      </c>
      <c r="BN26" s="388">
        <v>16.868927615</v>
      </c>
      <c r="BP26" s="368" t="s">
        <v>104</v>
      </c>
      <c r="BQ26" s="387">
        <v>14.448810876</v>
      </c>
      <c r="BR26" s="387">
        <v>16.106200761</v>
      </c>
      <c r="BS26" s="387">
        <v>12.07619311</v>
      </c>
      <c r="BT26" s="387">
        <v>9.5817589269999992</v>
      </c>
      <c r="BU26" s="387">
        <v>11.082644688</v>
      </c>
      <c r="BV26" s="387" t="s">
        <v>85</v>
      </c>
      <c r="BW26" s="393">
        <v>13.235637346000001</v>
      </c>
      <c r="BX26" s="393">
        <v>11.082644688</v>
      </c>
      <c r="BY26" s="388">
        <v>12.422243011999999</v>
      </c>
      <c r="CA26" s="368" t="s">
        <v>104</v>
      </c>
      <c r="CB26" s="387">
        <v>12.662204889</v>
      </c>
      <c r="CC26" s="387">
        <v>17.460669629000002</v>
      </c>
      <c r="CD26" s="387">
        <v>10.148200523</v>
      </c>
      <c r="CE26" s="387">
        <v>15.508054264</v>
      </c>
      <c r="CF26" s="387">
        <v>20.436725302999999</v>
      </c>
      <c r="CG26" s="387" t="s">
        <v>85</v>
      </c>
      <c r="CH26" s="393">
        <v>14.88727748</v>
      </c>
      <c r="CI26" s="393">
        <v>20.436725302999999</v>
      </c>
      <c r="CJ26" s="388">
        <v>16.983842649</v>
      </c>
    </row>
    <row r="27" spans="1:88" s="351" customFormat="1" ht="15.75" customHeight="1" x14ac:dyDescent="0.3">
      <c r="B27" s="364" t="s">
        <v>42</v>
      </c>
      <c r="C27" s="365">
        <v>600.22014526600003</v>
      </c>
      <c r="D27" s="365">
        <v>323.81372907799999</v>
      </c>
      <c r="E27" s="365">
        <v>321.89308188199999</v>
      </c>
      <c r="F27" s="365">
        <v>408.462057313</v>
      </c>
      <c r="G27" s="365">
        <v>600.57485817700001</v>
      </c>
      <c r="H27" s="365">
        <v>614.96717733000003</v>
      </c>
      <c r="I27" s="366">
        <v>361.20793720199998</v>
      </c>
      <c r="J27" s="366">
        <v>605.20598633500003</v>
      </c>
      <c r="K27" s="367">
        <v>462.12838286800002</v>
      </c>
      <c r="M27" s="364" t="s">
        <v>42</v>
      </c>
      <c r="N27" s="365">
        <v>377.405601139</v>
      </c>
      <c r="O27" s="365">
        <v>200.476902365</v>
      </c>
      <c r="P27" s="365">
        <v>189.87478239999999</v>
      </c>
      <c r="Q27" s="365">
        <v>235.84040137900001</v>
      </c>
      <c r="R27" s="365">
        <v>328.040793608</v>
      </c>
      <c r="S27" s="365">
        <v>373.18767674700001</v>
      </c>
      <c r="T27" s="366">
        <v>213.42157414100001</v>
      </c>
      <c r="U27" s="366">
        <v>342.56805634400001</v>
      </c>
      <c r="V27" s="367">
        <v>266.83806901200001</v>
      </c>
      <c r="X27" s="364" t="s">
        <v>42</v>
      </c>
      <c r="Y27" s="385">
        <v>62.877863083000001</v>
      </c>
      <c r="Z27" s="385">
        <v>61.911180522000002</v>
      </c>
      <c r="AA27" s="385">
        <v>58.986909967000003</v>
      </c>
      <c r="AB27" s="385">
        <v>57.738631325999997</v>
      </c>
      <c r="AC27" s="385">
        <v>54.621133258999997</v>
      </c>
      <c r="AD27" s="385">
        <v>60.684161774000003</v>
      </c>
      <c r="AE27" s="392">
        <v>59.085516169000002</v>
      </c>
      <c r="AF27" s="392">
        <v>56.603547235000001</v>
      </c>
      <c r="AG27" s="386">
        <v>57.741112405999999</v>
      </c>
      <c r="AI27" s="364" t="s">
        <v>42</v>
      </c>
      <c r="AJ27" s="385">
        <v>55.40517346</v>
      </c>
      <c r="AK27" s="385">
        <v>53.058187019999998</v>
      </c>
      <c r="AL27" s="385">
        <v>51.175918039000003</v>
      </c>
      <c r="AM27" s="385">
        <v>41.196407182000002</v>
      </c>
      <c r="AN27" s="385">
        <v>45.288241886000002</v>
      </c>
      <c r="AO27" s="385">
        <v>60.017502915000001</v>
      </c>
      <c r="AP27" s="392">
        <v>46.832229478000002</v>
      </c>
      <c r="AQ27" s="392">
        <v>50.104233241999999</v>
      </c>
      <c r="AR27" s="386">
        <v>48.604570023000001</v>
      </c>
      <c r="AT27" s="364" t="s">
        <v>42</v>
      </c>
      <c r="AU27" s="385">
        <v>10.644988462000001</v>
      </c>
      <c r="AV27" s="385">
        <v>18.051366734999998</v>
      </c>
      <c r="AW27" s="385">
        <v>17.783092959000001</v>
      </c>
      <c r="AX27" s="385">
        <v>20.312578112000001</v>
      </c>
      <c r="AY27" s="385">
        <v>18.094563809</v>
      </c>
      <c r="AZ27" s="385">
        <v>18.518283710999999</v>
      </c>
      <c r="BA27" s="392">
        <v>18.982551519000001</v>
      </c>
      <c r="BB27" s="392">
        <v>18.233106495000001</v>
      </c>
      <c r="BC27" s="386">
        <v>18.576600945999999</v>
      </c>
      <c r="BE27" s="364" t="s">
        <v>42</v>
      </c>
      <c r="BF27" s="385">
        <v>8.550978443</v>
      </c>
      <c r="BG27" s="385">
        <v>13.573017506999999</v>
      </c>
      <c r="BH27" s="385">
        <v>13.590196529</v>
      </c>
      <c r="BI27" s="385">
        <v>16.091002258</v>
      </c>
      <c r="BJ27" s="385">
        <v>15.836295092</v>
      </c>
      <c r="BK27" s="385">
        <v>15.993342235</v>
      </c>
      <c r="BL27" s="392">
        <v>14.735560496</v>
      </c>
      <c r="BM27" s="392">
        <v>15.887644421999999</v>
      </c>
      <c r="BN27" s="386">
        <v>15.359607777000001</v>
      </c>
      <c r="BP27" s="364" t="s">
        <v>42</v>
      </c>
      <c r="BQ27" s="385">
        <v>14.29475148</v>
      </c>
      <c r="BR27" s="385">
        <v>8.7123343900000005</v>
      </c>
      <c r="BS27" s="385">
        <v>10.713231326000001</v>
      </c>
      <c r="BT27" s="385">
        <v>10.728842029000001</v>
      </c>
      <c r="BU27" s="385">
        <v>21.809573363999998</v>
      </c>
      <c r="BV27" s="385">
        <v>13.542858246</v>
      </c>
      <c r="BW27" s="392">
        <v>10.312154441000001</v>
      </c>
      <c r="BX27" s="392">
        <v>19.106625234999999</v>
      </c>
      <c r="BY27" s="386">
        <v>15.075840024</v>
      </c>
      <c r="CA27" s="364" t="s">
        <v>42</v>
      </c>
      <c r="CB27" s="385">
        <v>17.623156631000001</v>
      </c>
      <c r="CC27" s="385">
        <v>20.378019256000002</v>
      </c>
      <c r="CD27" s="385">
        <v>18.818301003999998</v>
      </c>
      <c r="CE27" s="385">
        <v>17.346362438</v>
      </c>
      <c r="CF27" s="385">
        <v>17.994635913</v>
      </c>
      <c r="CG27" s="385">
        <v>20.841744703</v>
      </c>
      <c r="CH27" s="392">
        <v>18.44484813</v>
      </c>
      <c r="CI27" s="392">
        <v>18.925548285000001</v>
      </c>
      <c r="CJ27" s="386">
        <v>18.705228140999999</v>
      </c>
    </row>
    <row r="28" spans="1:88" s="323" customFormat="1" ht="15.75" customHeight="1" x14ac:dyDescent="0.3">
      <c r="B28" s="368" t="s">
        <v>105</v>
      </c>
      <c r="C28" s="369">
        <v>265.652541891</v>
      </c>
      <c r="D28" s="369">
        <v>384.158560319</v>
      </c>
      <c r="E28" s="369">
        <v>313.25005426199999</v>
      </c>
      <c r="F28" s="369">
        <v>462.86032863200001</v>
      </c>
      <c r="G28" s="369">
        <v>486.86884337100003</v>
      </c>
      <c r="H28" s="369" t="s">
        <v>85</v>
      </c>
      <c r="I28" s="370">
        <v>360.57849938599998</v>
      </c>
      <c r="J28" s="370">
        <v>486.86884337100003</v>
      </c>
      <c r="K28" s="355">
        <v>411.21715969799999</v>
      </c>
      <c r="M28" s="368" t="s">
        <v>105</v>
      </c>
      <c r="N28" s="369">
        <v>155.27320234499999</v>
      </c>
      <c r="O28" s="369">
        <v>241.58614228900001</v>
      </c>
      <c r="P28" s="369">
        <v>178.418928182</v>
      </c>
      <c r="Q28" s="369">
        <v>219.36924730199999</v>
      </c>
      <c r="R28" s="369">
        <v>249.18302074100001</v>
      </c>
      <c r="S28" s="369" t="s">
        <v>85</v>
      </c>
      <c r="T28" s="370">
        <v>206.25362979400001</v>
      </c>
      <c r="U28" s="370">
        <v>249.18302074100001</v>
      </c>
      <c r="V28" s="355">
        <v>223.46703484899999</v>
      </c>
      <c r="X28" s="368" t="s">
        <v>105</v>
      </c>
      <c r="Y28" s="387">
        <v>58.449733340000002</v>
      </c>
      <c r="Z28" s="387">
        <v>62.887090708000002</v>
      </c>
      <c r="AA28" s="387">
        <v>56.957349489000002</v>
      </c>
      <c r="AB28" s="387">
        <v>47.394264259000003</v>
      </c>
      <c r="AC28" s="387">
        <v>51.180728471999998</v>
      </c>
      <c r="AD28" s="387" t="s">
        <v>85</v>
      </c>
      <c r="AE28" s="393">
        <v>57.200756601999998</v>
      </c>
      <c r="AF28" s="393">
        <v>51.180728471999998</v>
      </c>
      <c r="AG28" s="388">
        <v>54.342828255000001</v>
      </c>
      <c r="AI28" s="368" t="s">
        <v>105</v>
      </c>
      <c r="AJ28" s="387">
        <v>39.565554740000003</v>
      </c>
      <c r="AK28" s="387">
        <v>46.362240016999998</v>
      </c>
      <c r="AL28" s="387">
        <v>32.115160439</v>
      </c>
      <c r="AM28" s="387">
        <v>32.329470082</v>
      </c>
      <c r="AN28" s="387">
        <v>34.622820175000001</v>
      </c>
      <c r="AO28" s="387" t="s">
        <v>85</v>
      </c>
      <c r="AP28" s="393">
        <v>38.883475576000002</v>
      </c>
      <c r="AQ28" s="393">
        <v>34.622820175000001</v>
      </c>
      <c r="AR28" s="388">
        <v>36.860786048999998</v>
      </c>
      <c r="AT28" s="368" t="s">
        <v>105</v>
      </c>
      <c r="AU28" s="387">
        <v>19.227805207999999</v>
      </c>
      <c r="AV28" s="387">
        <v>16.034342858999999</v>
      </c>
      <c r="AW28" s="387">
        <v>23.058863918</v>
      </c>
      <c r="AX28" s="387">
        <v>24.468313685999998</v>
      </c>
      <c r="AY28" s="387">
        <v>28.622151724999998</v>
      </c>
      <c r="AZ28" s="387" t="s">
        <v>85</v>
      </c>
      <c r="BA28" s="393">
        <v>20.073540937000001</v>
      </c>
      <c r="BB28" s="393">
        <v>28.622151724999998</v>
      </c>
      <c r="BC28" s="388">
        <v>24.131880295999999</v>
      </c>
      <c r="BE28" s="368" t="s">
        <v>105</v>
      </c>
      <c r="BF28" s="387">
        <v>14.989500982999999</v>
      </c>
      <c r="BG28" s="387">
        <v>12.639483557</v>
      </c>
      <c r="BH28" s="387">
        <v>18.490540312</v>
      </c>
      <c r="BI28" s="387">
        <v>17.329965883</v>
      </c>
      <c r="BJ28" s="387">
        <v>24.35360605</v>
      </c>
      <c r="BK28" s="387" t="s">
        <v>85</v>
      </c>
      <c r="BL28" s="393">
        <v>15.39151178</v>
      </c>
      <c r="BM28" s="393">
        <v>24.35360605</v>
      </c>
      <c r="BN28" s="388">
        <v>19.646146927</v>
      </c>
      <c r="BP28" s="368" t="s">
        <v>105</v>
      </c>
      <c r="BQ28" s="387">
        <v>12.6379702</v>
      </c>
      <c r="BR28" s="387">
        <v>11.080965732999999</v>
      </c>
      <c r="BS28" s="387">
        <v>9.7468268360000003</v>
      </c>
      <c r="BT28" s="387">
        <v>19.439093256</v>
      </c>
      <c r="BU28" s="387">
        <v>13.538850466</v>
      </c>
      <c r="BV28" s="387" t="s">
        <v>85</v>
      </c>
      <c r="BW28" s="393">
        <v>13.033564296</v>
      </c>
      <c r="BX28" s="393">
        <v>13.538850466</v>
      </c>
      <c r="BY28" s="388">
        <v>13.273442190000001</v>
      </c>
      <c r="CA28" s="368" t="s">
        <v>105</v>
      </c>
      <c r="CB28" s="387">
        <v>13.590182922</v>
      </c>
      <c r="CC28" s="387">
        <v>14.860101927000001</v>
      </c>
      <c r="CD28" s="387">
        <v>17.879732059999998</v>
      </c>
      <c r="CE28" s="387">
        <v>13.899528166</v>
      </c>
      <c r="CF28" s="387">
        <v>19.018061315000001</v>
      </c>
      <c r="CG28" s="387" t="s">
        <v>85</v>
      </c>
      <c r="CH28" s="393">
        <v>15.134617404</v>
      </c>
      <c r="CI28" s="393">
        <v>19.018061315000001</v>
      </c>
      <c r="CJ28" s="388">
        <v>16.978230789000001</v>
      </c>
    </row>
    <row r="29" spans="1:88" s="351" customFormat="1" ht="15.75" customHeight="1" x14ac:dyDescent="0.3">
      <c r="B29" s="364" t="s">
        <v>45</v>
      </c>
      <c r="C29" s="365">
        <v>406.01469658799999</v>
      </c>
      <c r="D29" s="365">
        <v>555.61433524699999</v>
      </c>
      <c r="E29" s="365" t="s">
        <v>85</v>
      </c>
      <c r="F29" s="365">
        <v>396.675309707</v>
      </c>
      <c r="G29" s="365" t="s">
        <v>85</v>
      </c>
      <c r="H29" s="365" t="s">
        <v>85</v>
      </c>
      <c r="I29" s="366">
        <v>422.11952856400001</v>
      </c>
      <c r="J29" s="366" t="s">
        <v>85</v>
      </c>
      <c r="K29" s="367">
        <v>422.11952856400001</v>
      </c>
      <c r="M29" s="364" t="s">
        <v>45</v>
      </c>
      <c r="N29" s="365">
        <v>315.19496909600002</v>
      </c>
      <c r="O29" s="365">
        <v>432.08513957600002</v>
      </c>
      <c r="P29" s="365" t="s">
        <v>85</v>
      </c>
      <c r="Q29" s="365">
        <v>195.203163139</v>
      </c>
      <c r="R29" s="365" t="s">
        <v>85</v>
      </c>
      <c r="S29" s="365" t="s">
        <v>85</v>
      </c>
      <c r="T29" s="366">
        <v>278.83889989400001</v>
      </c>
      <c r="U29" s="366" t="s">
        <v>85</v>
      </c>
      <c r="V29" s="367">
        <v>278.83889989400001</v>
      </c>
      <c r="X29" s="364" t="s">
        <v>45</v>
      </c>
      <c r="Y29" s="385">
        <v>77.631418701000001</v>
      </c>
      <c r="Z29" s="385">
        <v>77.767097097000004</v>
      </c>
      <c r="AA29" s="385" t="s">
        <v>85</v>
      </c>
      <c r="AB29" s="385">
        <v>49.209809221999997</v>
      </c>
      <c r="AC29" s="385" t="s">
        <v>85</v>
      </c>
      <c r="AD29" s="385" t="s">
        <v>85</v>
      </c>
      <c r="AE29" s="392">
        <v>66.056858550000001</v>
      </c>
      <c r="AF29" s="392" t="s">
        <v>85</v>
      </c>
      <c r="AG29" s="386">
        <v>66.056858550000001</v>
      </c>
      <c r="AI29" s="364" t="s">
        <v>45</v>
      </c>
      <c r="AJ29" s="385">
        <v>45.274980692</v>
      </c>
      <c r="AK29" s="385">
        <v>32.445075649000003</v>
      </c>
      <c r="AL29" s="385" t="s">
        <v>85</v>
      </c>
      <c r="AM29" s="385">
        <v>36.756308701999998</v>
      </c>
      <c r="AN29" s="385" t="s">
        <v>85</v>
      </c>
      <c r="AO29" s="385" t="s">
        <v>85</v>
      </c>
      <c r="AP29" s="392">
        <v>39.522775105999997</v>
      </c>
      <c r="AQ29" s="392" t="s">
        <v>85</v>
      </c>
      <c r="AR29" s="386">
        <v>39.522775105999997</v>
      </c>
      <c r="AT29" s="364" t="s">
        <v>45</v>
      </c>
      <c r="AU29" s="385">
        <v>10.836027585</v>
      </c>
      <c r="AV29" s="385">
        <v>9.2364588899999998</v>
      </c>
      <c r="AW29" s="385" t="s">
        <v>85</v>
      </c>
      <c r="AX29" s="385">
        <v>40.671461231000002</v>
      </c>
      <c r="AY29" s="385" t="s">
        <v>85</v>
      </c>
      <c r="AZ29" s="385" t="s">
        <v>85</v>
      </c>
      <c r="BA29" s="392">
        <v>22.727888837999998</v>
      </c>
      <c r="BB29" s="392" t="s">
        <v>85</v>
      </c>
      <c r="BC29" s="386">
        <v>22.727888837999998</v>
      </c>
      <c r="BE29" s="364" t="s">
        <v>45</v>
      </c>
      <c r="BF29" s="385">
        <v>6.3981176550000001</v>
      </c>
      <c r="BG29" s="385">
        <v>5.6691219190000002</v>
      </c>
      <c r="BH29" s="385" t="s">
        <v>85</v>
      </c>
      <c r="BI29" s="385">
        <v>26.238781825</v>
      </c>
      <c r="BJ29" s="385" t="s">
        <v>85</v>
      </c>
      <c r="BK29" s="385" t="s">
        <v>85</v>
      </c>
      <c r="BL29" s="392">
        <v>14.365619653</v>
      </c>
      <c r="BM29" s="392" t="s">
        <v>85</v>
      </c>
      <c r="BN29" s="386">
        <v>14.365619653</v>
      </c>
      <c r="BP29" s="364" t="s">
        <v>45</v>
      </c>
      <c r="BQ29" s="385">
        <v>6.0766311430000002</v>
      </c>
      <c r="BR29" s="385">
        <v>5.2817160879999996</v>
      </c>
      <c r="BS29" s="385" t="s">
        <v>85</v>
      </c>
      <c r="BT29" s="385">
        <v>5.0704151529999999</v>
      </c>
      <c r="BU29" s="385" t="s">
        <v>85</v>
      </c>
      <c r="BV29" s="385" t="s">
        <v>85</v>
      </c>
      <c r="BW29" s="392">
        <v>5.5249983089999999</v>
      </c>
      <c r="BX29" s="392" t="s">
        <v>85</v>
      </c>
      <c r="BY29" s="386">
        <v>5.5249983089999999</v>
      </c>
      <c r="CA29" s="364" t="s">
        <v>45</v>
      </c>
      <c r="CB29" s="385">
        <v>5.2439127399999999</v>
      </c>
      <c r="CC29" s="385">
        <v>18.452002507</v>
      </c>
      <c r="CD29" s="385" t="s">
        <v>85</v>
      </c>
      <c r="CE29" s="385">
        <v>7.7480764689999999</v>
      </c>
      <c r="CF29" s="385" t="s">
        <v>85</v>
      </c>
      <c r="CG29" s="385" t="s">
        <v>85</v>
      </c>
      <c r="CH29" s="392">
        <v>8.6087300070000001</v>
      </c>
      <c r="CI29" s="392" t="s">
        <v>85</v>
      </c>
      <c r="CJ29" s="386">
        <v>8.6087300070000001</v>
      </c>
    </row>
    <row r="30" spans="1:88" s="323" customFormat="1" ht="15.75" customHeight="1" x14ac:dyDescent="0.3">
      <c r="B30" s="368" t="s">
        <v>106</v>
      </c>
      <c r="C30" s="369">
        <v>366.22428575999999</v>
      </c>
      <c r="D30" s="369">
        <v>340.99916442599999</v>
      </c>
      <c r="E30" s="369">
        <v>378.98660803799999</v>
      </c>
      <c r="F30" s="369">
        <v>379.76418835300001</v>
      </c>
      <c r="G30" s="369">
        <v>552.87253817600003</v>
      </c>
      <c r="H30" s="369">
        <v>1026.1913266439999</v>
      </c>
      <c r="I30" s="370">
        <v>364.40432813400002</v>
      </c>
      <c r="J30" s="370">
        <v>733.09806936999996</v>
      </c>
      <c r="K30" s="355">
        <v>500.72977989499998</v>
      </c>
      <c r="M30" s="368" t="s">
        <v>106</v>
      </c>
      <c r="N30" s="369">
        <v>227.42578161700001</v>
      </c>
      <c r="O30" s="369">
        <v>220.365917419</v>
      </c>
      <c r="P30" s="369">
        <v>203.43147376600001</v>
      </c>
      <c r="Q30" s="369">
        <v>196.07077808700001</v>
      </c>
      <c r="R30" s="369">
        <v>325.58681487899997</v>
      </c>
      <c r="S30" s="369">
        <v>405.29946573299998</v>
      </c>
      <c r="T30" s="370">
        <v>210.087193496</v>
      </c>
      <c r="U30" s="370">
        <v>355.93899018500002</v>
      </c>
      <c r="V30" s="355">
        <v>264.01626754799997</v>
      </c>
      <c r="X30" s="368" t="s">
        <v>106</v>
      </c>
      <c r="Y30" s="387">
        <v>62.100136571999997</v>
      </c>
      <c r="Z30" s="387">
        <v>64.623594545000003</v>
      </c>
      <c r="AA30" s="387">
        <v>53.677747300999997</v>
      </c>
      <c r="AB30" s="387">
        <v>51.629612295999998</v>
      </c>
      <c r="AC30" s="387">
        <v>58.890032040999998</v>
      </c>
      <c r="AD30" s="387">
        <v>39.495506851999998</v>
      </c>
      <c r="AE30" s="393">
        <v>57.652222346999999</v>
      </c>
      <c r="AF30" s="393">
        <v>48.552711438999999</v>
      </c>
      <c r="AG30" s="388">
        <v>52.726296327999997</v>
      </c>
      <c r="AI30" s="368" t="s">
        <v>106</v>
      </c>
      <c r="AJ30" s="387">
        <v>53.319919702</v>
      </c>
      <c r="AK30" s="387">
        <v>54.657063018999999</v>
      </c>
      <c r="AL30" s="387">
        <v>46.961620971999999</v>
      </c>
      <c r="AM30" s="387">
        <v>40.742936028999999</v>
      </c>
      <c r="AN30" s="387">
        <v>41.880459041000002</v>
      </c>
      <c r="AO30" s="387">
        <v>30.846290937999999</v>
      </c>
      <c r="AP30" s="393">
        <v>48.450008510000004</v>
      </c>
      <c r="AQ30" s="393">
        <v>35.999225438000003</v>
      </c>
      <c r="AR30" s="388">
        <v>41.709906001999997</v>
      </c>
      <c r="AT30" s="368" t="s">
        <v>106</v>
      </c>
      <c r="AU30" s="387">
        <v>13.537530933999999</v>
      </c>
      <c r="AV30" s="387">
        <v>16.101578717999999</v>
      </c>
      <c r="AW30" s="387">
        <v>18.449999998999999</v>
      </c>
      <c r="AX30" s="387">
        <v>28.145921166000001</v>
      </c>
      <c r="AY30" s="387">
        <v>24.03468209</v>
      </c>
      <c r="AZ30" s="387">
        <v>19.132792736999999</v>
      </c>
      <c r="BA30" s="393">
        <v>19.870744652999999</v>
      </c>
      <c r="BB30" s="393">
        <v>21.421965288999999</v>
      </c>
      <c r="BC30" s="388">
        <v>20.710481884</v>
      </c>
      <c r="BE30" s="368" t="s">
        <v>106</v>
      </c>
      <c r="BF30" s="387">
        <v>9.1725044750000002</v>
      </c>
      <c r="BG30" s="387">
        <v>11.908495906000001</v>
      </c>
      <c r="BH30" s="387">
        <v>13.908277289000001</v>
      </c>
      <c r="BI30" s="387">
        <v>20.204180561000001</v>
      </c>
      <c r="BJ30" s="387">
        <v>19.725893806999999</v>
      </c>
      <c r="BK30" s="387">
        <v>14.050407255</v>
      </c>
      <c r="BL30" s="393">
        <v>14.499412483</v>
      </c>
      <c r="BM30" s="393">
        <v>16.700848156999999</v>
      </c>
      <c r="BN30" s="388">
        <v>15.691136892999999</v>
      </c>
      <c r="BP30" s="368" t="s">
        <v>106</v>
      </c>
      <c r="BQ30" s="387">
        <v>13.132757133</v>
      </c>
      <c r="BR30" s="387">
        <v>9.1668205040000004</v>
      </c>
      <c r="BS30" s="387">
        <v>18.810161378</v>
      </c>
      <c r="BT30" s="387">
        <v>13.119495240999999</v>
      </c>
      <c r="BU30" s="387">
        <v>9.5123162150000002</v>
      </c>
      <c r="BV30" s="387">
        <v>35.332608258999997</v>
      </c>
      <c r="BW30" s="393">
        <v>13.380328496000001</v>
      </c>
      <c r="BX30" s="393">
        <v>23.274583366000002</v>
      </c>
      <c r="BY30" s="388">
        <v>18.736480929999999</v>
      </c>
      <c r="CA30" s="368" t="s">
        <v>106</v>
      </c>
      <c r="CB30" s="387">
        <v>13.716557829999999</v>
      </c>
      <c r="CC30" s="387">
        <v>17.809416611</v>
      </c>
      <c r="CD30" s="387">
        <v>16.492496992</v>
      </c>
      <c r="CE30" s="387">
        <v>11.813862855</v>
      </c>
      <c r="CF30" s="387">
        <v>17.649316934000002</v>
      </c>
      <c r="CG30" s="387">
        <v>19.862979980999999</v>
      </c>
      <c r="CH30" s="393">
        <v>15.284199455</v>
      </c>
      <c r="CI30" s="393">
        <v>18.829203753000002</v>
      </c>
      <c r="CJ30" s="388">
        <v>17.203250829000002</v>
      </c>
    </row>
    <row r="31" spans="1:88" s="351" customFormat="1" ht="15.75" customHeight="1" x14ac:dyDescent="0.3">
      <c r="B31" s="364" t="s">
        <v>107</v>
      </c>
      <c r="C31" s="365">
        <v>257.33127034</v>
      </c>
      <c r="D31" s="365">
        <v>313.307792995</v>
      </c>
      <c r="E31" s="365">
        <v>362.210272852</v>
      </c>
      <c r="F31" s="365">
        <v>379.075563316</v>
      </c>
      <c r="G31" s="365">
        <v>537.21454174600001</v>
      </c>
      <c r="H31" s="365">
        <v>655.08781803099998</v>
      </c>
      <c r="I31" s="366">
        <v>352.31923096100002</v>
      </c>
      <c r="J31" s="366">
        <v>576.44872337799995</v>
      </c>
      <c r="K31" s="367">
        <v>480.25718308799998</v>
      </c>
      <c r="M31" s="364" t="s">
        <v>107</v>
      </c>
      <c r="N31" s="365">
        <v>176.044411043</v>
      </c>
      <c r="O31" s="365">
        <v>211.22334796999999</v>
      </c>
      <c r="P31" s="365">
        <v>236.661760875</v>
      </c>
      <c r="Q31" s="365">
        <v>229.46030207000001</v>
      </c>
      <c r="R31" s="365">
        <v>289.18866972500001</v>
      </c>
      <c r="S31" s="365">
        <v>355.683653467</v>
      </c>
      <c r="T31" s="366">
        <v>225.13498992000001</v>
      </c>
      <c r="U31" s="366">
        <v>311.32155982500001</v>
      </c>
      <c r="V31" s="367">
        <v>274.33214436700001</v>
      </c>
      <c r="X31" s="364" t="s">
        <v>107</v>
      </c>
      <c r="Y31" s="385">
        <v>68.411589004000007</v>
      </c>
      <c r="Z31" s="385">
        <v>67.417202090999993</v>
      </c>
      <c r="AA31" s="385">
        <v>65.338224400000001</v>
      </c>
      <c r="AB31" s="385">
        <v>60.531546814000002</v>
      </c>
      <c r="AC31" s="385">
        <v>53.831132117999999</v>
      </c>
      <c r="AD31" s="385">
        <v>54.295568269999997</v>
      </c>
      <c r="AE31" s="392">
        <v>63.900851879999998</v>
      </c>
      <c r="AF31" s="392">
        <v>54.006808792999998</v>
      </c>
      <c r="AG31" s="386">
        <v>57.121924258</v>
      </c>
      <c r="AI31" s="364" t="s">
        <v>107</v>
      </c>
      <c r="AJ31" s="385">
        <v>54.218511884000002</v>
      </c>
      <c r="AK31" s="385">
        <v>51.084730546000003</v>
      </c>
      <c r="AL31" s="385">
        <v>46.027609847999997</v>
      </c>
      <c r="AM31" s="385">
        <v>42.839912409999997</v>
      </c>
      <c r="AN31" s="385">
        <v>47.909234603000002</v>
      </c>
      <c r="AO31" s="385">
        <v>35.607463115000002</v>
      </c>
      <c r="AP31" s="392">
        <v>46.148927565000001</v>
      </c>
      <c r="AQ31" s="392">
        <v>43.255991518999998</v>
      </c>
      <c r="AR31" s="386">
        <v>44.166825414999998</v>
      </c>
      <c r="AT31" s="364" t="s">
        <v>107</v>
      </c>
      <c r="AU31" s="385">
        <v>10.630138707</v>
      </c>
      <c r="AV31" s="385">
        <v>14.468668981</v>
      </c>
      <c r="AW31" s="385">
        <v>16.057379876999999</v>
      </c>
      <c r="AX31" s="385">
        <v>25.434750336</v>
      </c>
      <c r="AY31" s="385">
        <v>30.381456034999999</v>
      </c>
      <c r="AZ31" s="385">
        <v>35.883408760000002</v>
      </c>
      <c r="BA31" s="392">
        <v>19.549049782000001</v>
      </c>
      <c r="BB31" s="392">
        <v>32.462613492000003</v>
      </c>
      <c r="BC31" s="386">
        <v>28.396809284</v>
      </c>
      <c r="BE31" s="364" t="s">
        <v>107</v>
      </c>
      <c r="BF31" s="385">
        <v>8.7244026530000003</v>
      </c>
      <c r="BG31" s="385">
        <v>10.904290602</v>
      </c>
      <c r="BH31" s="385">
        <v>11.701904123</v>
      </c>
      <c r="BI31" s="385">
        <v>18.929213662999999</v>
      </c>
      <c r="BJ31" s="385">
        <v>16.563005772</v>
      </c>
      <c r="BK31" s="385">
        <v>28.931903317</v>
      </c>
      <c r="BL31" s="392">
        <v>14.522277921000001</v>
      </c>
      <c r="BM31" s="392">
        <v>21.241639822</v>
      </c>
      <c r="BN31" s="386">
        <v>19.126065027999999</v>
      </c>
      <c r="BP31" s="364" t="s">
        <v>107</v>
      </c>
      <c r="BQ31" s="385">
        <v>8.4631220379999998</v>
      </c>
      <c r="BR31" s="385">
        <v>7.5103163310000003</v>
      </c>
      <c r="BS31" s="385">
        <v>8.2592459060000003</v>
      </c>
      <c r="BT31" s="385">
        <v>6.7349863450000003</v>
      </c>
      <c r="BU31" s="385">
        <v>11.347758509</v>
      </c>
      <c r="BV31" s="385">
        <v>2.9825737449999998</v>
      </c>
      <c r="BW31" s="392">
        <v>7.4068656199999996</v>
      </c>
      <c r="BX31" s="392">
        <v>8.1835607190000008</v>
      </c>
      <c r="BY31" s="386">
        <v>7.9390201510000002</v>
      </c>
      <c r="CA31" s="364" t="s">
        <v>107</v>
      </c>
      <c r="CB31" s="385">
        <v>15.968311363</v>
      </c>
      <c r="CC31" s="385">
        <v>13.984996695</v>
      </c>
      <c r="CD31" s="385">
        <v>16.675755478999999</v>
      </c>
      <c r="CE31" s="385">
        <v>17.588772430999999</v>
      </c>
      <c r="CF31" s="385">
        <v>19.494332065999998</v>
      </c>
      <c r="CG31" s="385">
        <v>24.323463317000002</v>
      </c>
      <c r="CH31" s="392">
        <v>16.312813208000001</v>
      </c>
      <c r="CI31" s="392">
        <v>21.320989440000002</v>
      </c>
      <c r="CJ31" s="386">
        <v>19.744177302000001</v>
      </c>
    </row>
    <row r="32" spans="1:88" s="323" customFormat="1" ht="15.75" customHeight="1" x14ac:dyDescent="0.3">
      <c r="B32" s="368" t="s">
        <v>108</v>
      </c>
      <c r="C32" s="369">
        <v>517.24259240900005</v>
      </c>
      <c r="D32" s="369">
        <v>374.78027492299998</v>
      </c>
      <c r="E32" s="369">
        <v>359.94927537400002</v>
      </c>
      <c r="F32" s="369">
        <v>467.00783341099998</v>
      </c>
      <c r="G32" s="369">
        <v>617.05619832000002</v>
      </c>
      <c r="H32" s="369">
        <v>468.80597020200003</v>
      </c>
      <c r="I32" s="370">
        <v>411.46679102799999</v>
      </c>
      <c r="J32" s="370">
        <v>562.09327273500003</v>
      </c>
      <c r="K32" s="355">
        <v>470.46704357599998</v>
      </c>
      <c r="M32" s="368" t="s">
        <v>108</v>
      </c>
      <c r="N32" s="369">
        <v>369.65424241800002</v>
      </c>
      <c r="O32" s="369">
        <v>261.29082031799999</v>
      </c>
      <c r="P32" s="369">
        <v>216.93591341000001</v>
      </c>
      <c r="Q32" s="369">
        <v>249.550209865</v>
      </c>
      <c r="R32" s="369">
        <v>387.36298363600002</v>
      </c>
      <c r="S32" s="369">
        <v>214.00641117500001</v>
      </c>
      <c r="T32" s="370">
        <v>250.68473458700001</v>
      </c>
      <c r="U32" s="370">
        <v>323.09202424</v>
      </c>
      <c r="V32" s="355">
        <v>279.04660248300002</v>
      </c>
      <c r="X32" s="368" t="s">
        <v>108</v>
      </c>
      <c r="Y32" s="387">
        <v>71.466319256000006</v>
      </c>
      <c r="Z32" s="387">
        <v>69.718402435000002</v>
      </c>
      <c r="AA32" s="387">
        <v>60.268467878999999</v>
      </c>
      <c r="AB32" s="387">
        <v>53.435979443999997</v>
      </c>
      <c r="AC32" s="387">
        <v>62.775965089000003</v>
      </c>
      <c r="AD32" s="387">
        <v>45.649250389000002</v>
      </c>
      <c r="AE32" s="393">
        <v>60.924657846999999</v>
      </c>
      <c r="AF32" s="393">
        <v>57.480144295000002</v>
      </c>
      <c r="AG32" s="388">
        <v>59.312677964000002</v>
      </c>
      <c r="AI32" s="368" t="s">
        <v>108</v>
      </c>
      <c r="AJ32" s="387">
        <v>57.975497523999998</v>
      </c>
      <c r="AK32" s="387">
        <v>57.383462014000003</v>
      </c>
      <c r="AL32" s="387">
        <v>44.303069583999999</v>
      </c>
      <c r="AM32" s="387">
        <v>39.850424627999999</v>
      </c>
      <c r="AN32" s="387">
        <v>51.625618115999998</v>
      </c>
      <c r="AO32" s="387">
        <v>44.604966902000001</v>
      </c>
      <c r="AP32" s="393">
        <v>47.182831231000002</v>
      </c>
      <c r="AQ32" s="393">
        <v>49.454734129000002</v>
      </c>
      <c r="AR32" s="388">
        <v>48.246047187000002</v>
      </c>
      <c r="AT32" s="368" t="s">
        <v>108</v>
      </c>
      <c r="AU32" s="387">
        <v>13.717450427999999</v>
      </c>
      <c r="AV32" s="387">
        <v>13.341756734000001</v>
      </c>
      <c r="AW32" s="387">
        <v>19.588130729</v>
      </c>
      <c r="AX32" s="387">
        <v>23.045518594000001</v>
      </c>
      <c r="AY32" s="387">
        <v>24.616505606</v>
      </c>
      <c r="AZ32" s="387">
        <v>38.763491754999997</v>
      </c>
      <c r="BA32" s="393">
        <v>18.805296566999999</v>
      </c>
      <c r="BB32" s="393">
        <v>28.99095247</v>
      </c>
      <c r="BC32" s="388">
        <v>23.572028403000001</v>
      </c>
      <c r="BE32" s="368" t="s">
        <v>108</v>
      </c>
      <c r="BF32" s="387">
        <v>9.4370692680000001</v>
      </c>
      <c r="BG32" s="387">
        <v>10.280527577999999</v>
      </c>
      <c r="BH32" s="387">
        <v>16.06487843</v>
      </c>
      <c r="BI32" s="387">
        <v>15.895953780999999</v>
      </c>
      <c r="BJ32" s="387">
        <v>16.782856026000001</v>
      </c>
      <c r="BK32" s="387">
        <v>27.127180328000001</v>
      </c>
      <c r="BL32" s="393">
        <v>13.868253478</v>
      </c>
      <c r="BM32" s="393">
        <v>19.981466425000001</v>
      </c>
      <c r="BN32" s="388">
        <v>16.729144034000001</v>
      </c>
      <c r="BP32" s="368" t="s">
        <v>108</v>
      </c>
      <c r="BQ32" s="387">
        <v>6.7729123580000001</v>
      </c>
      <c r="BR32" s="387">
        <v>9.1234846249999997</v>
      </c>
      <c r="BS32" s="387">
        <v>10.557542982999999</v>
      </c>
      <c r="BT32" s="387">
        <v>9.7170487510000001</v>
      </c>
      <c r="BU32" s="387">
        <v>8.4755993370000002</v>
      </c>
      <c r="BV32" s="387">
        <v>3.5227711450000001</v>
      </c>
      <c r="BW32" s="393">
        <v>9.5537629450000008</v>
      </c>
      <c r="BX32" s="393">
        <v>6.944115279</v>
      </c>
      <c r="BY32" s="388">
        <v>8.3324875820000006</v>
      </c>
      <c r="CA32" s="368" t="s">
        <v>108</v>
      </c>
      <c r="CB32" s="387">
        <v>15.449423797</v>
      </c>
      <c r="CC32" s="387">
        <v>16.505477051</v>
      </c>
      <c r="CD32" s="387">
        <v>12.499246841</v>
      </c>
      <c r="CE32" s="387">
        <v>13.195425759999999</v>
      </c>
      <c r="CF32" s="387">
        <v>19.422971496999999</v>
      </c>
      <c r="CG32" s="387">
        <v>24.245936663999998</v>
      </c>
      <c r="CH32" s="393">
        <v>14.163865334</v>
      </c>
      <c r="CI32" s="393">
        <v>20.914300083000001</v>
      </c>
      <c r="CJ32" s="388">
        <v>17.322965988</v>
      </c>
    </row>
    <row r="33" spans="2:88" s="351" customFormat="1" ht="15.75" customHeight="1" x14ac:dyDescent="0.3">
      <c r="B33" s="364" t="s">
        <v>109</v>
      </c>
      <c r="C33" s="365">
        <v>383.57001797300001</v>
      </c>
      <c r="D33" s="365">
        <v>392.06875546700002</v>
      </c>
      <c r="E33" s="365">
        <v>374.01563715100002</v>
      </c>
      <c r="F33" s="365">
        <v>501.84565108300001</v>
      </c>
      <c r="G33" s="365">
        <v>526.06967407900004</v>
      </c>
      <c r="H33" s="365">
        <v>812.46647949600003</v>
      </c>
      <c r="I33" s="366">
        <v>424.17864294700001</v>
      </c>
      <c r="J33" s="366">
        <v>661.46342003300003</v>
      </c>
      <c r="K33" s="367">
        <v>515.746763407</v>
      </c>
      <c r="M33" s="364" t="s">
        <v>109</v>
      </c>
      <c r="N33" s="365">
        <v>249.592271173</v>
      </c>
      <c r="O33" s="365">
        <v>252.73378943899999</v>
      </c>
      <c r="P33" s="365">
        <v>227.89087368700001</v>
      </c>
      <c r="Q33" s="365">
        <v>310.44879758500002</v>
      </c>
      <c r="R33" s="365">
        <v>305.85268541400001</v>
      </c>
      <c r="S33" s="365">
        <v>499.02647791200002</v>
      </c>
      <c r="T33" s="366">
        <v>266.71046568899999</v>
      </c>
      <c r="U33" s="366">
        <v>397.17536392099998</v>
      </c>
      <c r="V33" s="367">
        <v>317.05682867000002</v>
      </c>
      <c r="X33" s="364" t="s">
        <v>109</v>
      </c>
      <c r="Y33" s="385">
        <v>65.070850034000003</v>
      </c>
      <c r="Z33" s="385">
        <v>64.461599124000003</v>
      </c>
      <c r="AA33" s="385">
        <v>60.930841133000001</v>
      </c>
      <c r="AB33" s="385">
        <v>61.861410358999997</v>
      </c>
      <c r="AC33" s="385">
        <v>58.139197236000001</v>
      </c>
      <c r="AD33" s="385">
        <v>61.421177428</v>
      </c>
      <c r="AE33" s="392">
        <v>62.876919931000003</v>
      </c>
      <c r="AF33" s="392">
        <v>60.044947594999996</v>
      </c>
      <c r="AG33" s="386">
        <v>61.475291978000001</v>
      </c>
      <c r="AI33" s="364" t="s">
        <v>109</v>
      </c>
      <c r="AJ33" s="385">
        <v>44.421993121</v>
      </c>
      <c r="AK33" s="385">
        <v>43.178390141999998</v>
      </c>
      <c r="AL33" s="385">
        <v>46.516054154000003</v>
      </c>
      <c r="AM33" s="385">
        <v>47.610594958999997</v>
      </c>
      <c r="AN33" s="385">
        <v>45.115664056999996</v>
      </c>
      <c r="AO33" s="385">
        <v>55.376170295999998</v>
      </c>
      <c r="AP33" s="392">
        <v>45.673917361999997</v>
      </c>
      <c r="AQ33" s="392">
        <v>51.073641346999999</v>
      </c>
      <c r="AR33" s="386">
        <v>48.346402535000003</v>
      </c>
      <c r="AT33" s="364" t="s">
        <v>109</v>
      </c>
      <c r="AU33" s="385">
        <v>16.548352853000001</v>
      </c>
      <c r="AV33" s="385">
        <v>15.625062363</v>
      </c>
      <c r="AW33" s="385">
        <v>18.069343379999999</v>
      </c>
      <c r="AX33" s="385">
        <v>19.83527093</v>
      </c>
      <c r="AY33" s="385">
        <v>23.559450819999999</v>
      </c>
      <c r="AZ33" s="385">
        <v>25.460001597000002</v>
      </c>
      <c r="BA33" s="392">
        <v>17.836911232999999</v>
      </c>
      <c r="BB33" s="392">
        <v>24.663045330999999</v>
      </c>
      <c r="BC33" s="386">
        <v>21.215369505000002</v>
      </c>
      <c r="BE33" s="364" t="s">
        <v>109</v>
      </c>
      <c r="BF33" s="385">
        <v>11.506669275</v>
      </c>
      <c r="BG33" s="385">
        <v>11.118169234</v>
      </c>
      <c r="BH33" s="385">
        <v>13.594796798999999</v>
      </c>
      <c r="BI33" s="385">
        <v>14.798064371000001</v>
      </c>
      <c r="BJ33" s="385">
        <v>20.252820357000001</v>
      </c>
      <c r="BK33" s="385">
        <v>19.537706844999999</v>
      </c>
      <c r="BL33" s="392">
        <v>13.062375406999999</v>
      </c>
      <c r="BM33" s="392">
        <v>19.837574757999999</v>
      </c>
      <c r="BN33" s="386">
        <v>16.415624547</v>
      </c>
      <c r="BP33" s="364" t="s">
        <v>109</v>
      </c>
      <c r="BQ33" s="385">
        <v>10.960909866</v>
      </c>
      <c r="BR33" s="385">
        <v>9.3306490279999998</v>
      </c>
      <c r="BS33" s="385">
        <v>8.4958176220000006</v>
      </c>
      <c r="BT33" s="385">
        <v>10.512141102999999</v>
      </c>
      <c r="BU33" s="385">
        <v>11.413053980000001</v>
      </c>
      <c r="BV33" s="385">
        <v>9.6279993709999996</v>
      </c>
      <c r="BW33" s="392">
        <v>9.8436721449999993</v>
      </c>
      <c r="BX33" s="392">
        <v>10.376524732</v>
      </c>
      <c r="BY33" s="386">
        <v>10.107396853999999</v>
      </c>
      <c r="CA33" s="364" t="s">
        <v>109</v>
      </c>
      <c r="CB33" s="385">
        <v>15.772784774</v>
      </c>
      <c r="CC33" s="385">
        <v>14.150785227</v>
      </c>
      <c r="CD33" s="385">
        <v>13.827374134999999</v>
      </c>
      <c r="CE33" s="385">
        <v>17.639975155999998</v>
      </c>
      <c r="CF33" s="385">
        <v>15.801349949</v>
      </c>
      <c r="CG33" s="385">
        <v>25.028071361999999</v>
      </c>
      <c r="CH33" s="392">
        <v>15.669309521000001</v>
      </c>
      <c r="CI33" s="392">
        <v>21.159038484</v>
      </c>
      <c r="CJ33" s="386">
        <v>18.386340854</v>
      </c>
    </row>
    <row r="34" spans="2:88" s="323" customFormat="1" ht="15.75" customHeight="1" x14ac:dyDescent="0.3">
      <c r="B34" s="368" t="s">
        <v>110</v>
      </c>
      <c r="C34" s="369">
        <v>482.72297789100003</v>
      </c>
      <c r="D34" s="369">
        <v>446.29763281499999</v>
      </c>
      <c r="E34" s="369">
        <v>462.07553261999999</v>
      </c>
      <c r="F34" s="369">
        <v>525.20622429100001</v>
      </c>
      <c r="G34" s="369">
        <v>467.733665309</v>
      </c>
      <c r="H34" s="369">
        <v>837.06519748899996</v>
      </c>
      <c r="I34" s="370">
        <v>474.64293128399999</v>
      </c>
      <c r="J34" s="370">
        <v>640.93571311999995</v>
      </c>
      <c r="K34" s="355">
        <v>549.60173981800006</v>
      </c>
      <c r="M34" s="368" t="s">
        <v>110</v>
      </c>
      <c r="N34" s="369">
        <v>317.919608466</v>
      </c>
      <c r="O34" s="369">
        <v>286.22854853699999</v>
      </c>
      <c r="P34" s="369">
        <v>283.32802108800001</v>
      </c>
      <c r="Q34" s="369">
        <v>328.08412488900001</v>
      </c>
      <c r="R34" s="369">
        <v>297.65692541800001</v>
      </c>
      <c r="S34" s="369">
        <v>541.67923582100002</v>
      </c>
      <c r="T34" s="370">
        <v>300.44251447200003</v>
      </c>
      <c r="U34" s="370">
        <v>412.09384777899999</v>
      </c>
      <c r="V34" s="355">
        <v>350.77092213600002</v>
      </c>
      <c r="X34" s="368" t="s">
        <v>110</v>
      </c>
      <c r="Y34" s="387">
        <v>65.859638555999993</v>
      </c>
      <c r="Z34" s="387">
        <v>64.134005536000004</v>
      </c>
      <c r="AA34" s="387">
        <v>61.316386842999997</v>
      </c>
      <c r="AB34" s="387">
        <v>62.467676451000003</v>
      </c>
      <c r="AC34" s="387">
        <v>63.638123038000003</v>
      </c>
      <c r="AD34" s="387">
        <v>64.711713907999993</v>
      </c>
      <c r="AE34" s="393">
        <v>63.298638760000003</v>
      </c>
      <c r="AF34" s="393">
        <v>64.295660132999998</v>
      </c>
      <c r="AG34" s="388">
        <v>63.822745949000002</v>
      </c>
      <c r="AI34" s="368" t="s">
        <v>110</v>
      </c>
      <c r="AJ34" s="387">
        <v>47.730124189000001</v>
      </c>
      <c r="AK34" s="387">
        <v>40.779192711999997</v>
      </c>
      <c r="AL34" s="387">
        <v>44.858319780999999</v>
      </c>
      <c r="AM34" s="387">
        <v>49.188730565</v>
      </c>
      <c r="AN34" s="387">
        <v>47.106138805999997</v>
      </c>
      <c r="AO34" s="387">
        <v>55.293937001000003</v>
      </c>
      <c r="AP34" s="393">
        <v>45.196327394000001</v>
      </c>
      <c r="AQ34" s="393">
        <v>52.120880634000002</v>
      </c>
      <c r="AR34" s="388">
        <v>48.836377882000001</v>
      </c>
      <c r="AT34" s="368" t="s">
        <v>110</v>
      </c>
      <c r="AU34" s="387">
        <v>12.979812437</v>
      </c>
      <c r="AV34" s="387">
        <v>14.788060184000001</v>
      </c>
      <c r="AW34" s="387">
        <v>15.152750374</v>
      </c>
      <c r="AX34" s="387">
        <v>19.990310341000001</v>
      </c>
      <c r="AY34" s="387">
        <v>23.423155802</v>
      </c>
      <c r="AZ34" s="387">
        <v>17.902083444999999</v>
      </c>
      <c r="BA34" s="393">
        <v>15.826602607</v>
      </c>
      <c r="BB34" s="393">
        <v>20.041690868</v>
      </c>
      <c r="BC34" s="388">
        <v>18.042360585000001</v>
      </c>
      <c r="BE34" s="368" t="s">
        <v>110</v>
      </c>
      <c r="BF34" s="387">
        <v>9.8945320209999998</v>
      </c>
      <c r="BG34" s="387">
        <v>9.7657799650000001</v>
      </c>
      <c r="BH34" s="387">
        <v>11.208879168999999</v>
      </c>
      <c r="BI34" s="387">
        <v>14.780191228</v>
      </c>
      <c r="BJ34" s="387">
        <v>19.207861547</v>
      </c>
      <c r="BK34" s="387">
        <v>14.572360153</v>
      </c>
      <c r="BL34" s="393">
        <v>11.399532917</v>
      </c>
      <c r="BM34" s="393">
        <v>16.36877805</v>
      </c>
      <c r="BN34" s="388">
        <v>14.011730780000001</v>
      </c>
      <c r="BP34" s="368" t="s">
        <v>110</v>
      </c>
      <c r="BQ34" s="387">
        <v>10.085573030000001</v>
      </c>
      <c r="BR34" s="387">
        <v>11.203581743000001</v>
      </c>
      <c r="BS34" s="387">
        <v>11.196970515</v>
      </c>
      <c r="BT34" s="387">
        <v>9.5915452440000006</v>
      </c>
      <c r="BU34" s="387">
        <v>6.6405375649999998</v>
      </c>
      <c r="BV34" s="387">
        <v>8.4990157719999999</v>
      </c>
      <c r="BW34" s="393">
        <v>10.601150670999999</v>
      </c>
      <c r="BX34" s="393">
        <v>7.7787908760000004</v>
      </c>
      <c r="BY34" s="388">
        <v>9.1175124059999995</v>
      </c>
      <c r="CA34" s="368" t="s">
        <v>110</v>
      </c>
      <c r="CB34" s="387">
        <v>15.462683213</v>
      </c>
      <c r="CC34" s="387">
        <v>14.541777149</v>
      </c>
      <c r="CD34" s="387">
        <v>13.397456605</v>
      </c>
      <c r="CE34" s="387">
        <v>16.954569409000001</v>
      </c>
      <c r="CF34" s="387">
        <v>19.990142594000002</v>
      </c>
      <c r="CG34" s="387">
        <v>21.82740179</v>
      </c>
      <c r="CH34" s="393">
        <v>15.000081633000001</v>
      </c>
      <c r="CI34" s="393">
        <v>21.115399998000001</v>
      </c>
      <c r="CJ34" s="388">
        <v>18.214739218999998</v>
      </c>
    </row>
    <row r="35" spans="2:88" s="351" customFormat="1" ht="15.75" customHeight="1" x14ac:dyDescent="0.3">
      <c r="B35" s="364" t="s">
        <v>54</v>
      </c>
      <c r="C35" s="365">
        <v>666.66582746100005</v>
      </c>
      <c r="D35" s="365">
        <v>368.54350313999998</v>
      </c>
      <c r="E35" s="365">
        <v>349.75118219900003</v>
      </c>
      <c r="F35" s="365">
        <v>417.45192718999999</v>
      </c>
      <c r="G35" s="365">
        <v>523.47869924400004</v>
      </c>
      <c r="H35" s="365">
        <v>667.90931786199997</v>
      </c>
      <c r="I35" s="366">
        <v>378.89328080600001</v>
      </c>
      <c r="J35" s="366">
        <v>602.57581199900005</v>
      </c>
      <c r="K35" s="367">
        <v>481.45202615900001</v>
      </c>
      <c r="M35" s="364" t="s">
        <v>54</v>
      </c>
      <c r="N35" s="365">
        <v>482.42321060799998</v>
      </c>
      <c r="O35" s="365">
        <v>219.31669358600001</v>
      </c>
      <c r="P35" s="365">
        <v>192.04050152900001</v>
      </c>
      <c r="Q35" s="365">
        <v>246.266660976</v>
      </c>
      <c r="R35" s="365">
        <v>328.89311282699998</v>
      </c>
      <c r="S35" s="365">
        <v>376.29192860799998</v>
      </c>
      <c r="T35" s="366">
        <v>219.85355794099999</v>
      </c>
      <c r="U35" s="366">
        <v>354.85097073899999</v>
      </c>
      <c r="V35" s="367">
        <v>281.75005566300001</v>
      </c>
      <c r="X35" s="364" t="s">
        <v>54</v>
      </c>
      <c r="Y35" s="385">
        <v>72.363572683000001</v>
      </c>
      <c r="Z35" s="385">
        <v>59.509038068999999</v>
      </c>
      <c r="AA35" s="385">
        <v>54.907749080999999</v>
      </c>
      <c r="AB35" s="385">
        <v>58.992819277000002</v>
      </c>
      <c r="AC35" s="385">
        <v>62.828365949000002</v>
      </c>
      <c r="AD35" s="385">
        <v>56.338775122000001</v>
      </c>
      <c r="AE35" s="392">
        <v>58.025193129000002</v>
      </c>
      <c r="AF35" s="392">
        <v>58.889016730000002</v>
      </c>
      <c r="AG35" s="386">
        <v>58.520899352999997</v>
      </c>
      <c r="AI35" s="364" t="s">
        <v>54</v>
      </c>
      <c r="AJ35" s="385">
        <v>50.570526716000003</v>
      </c>
      <c r="AK35" s="385">
        <v>52.436814843999997</v>
      </c>
      <c r="AL35" s="385">
        <v>50.096941618000002</v>
      </c>
      <c r="AM35" s="385">
        <v>44.757092102000001</v>
      </c>
      <c r="AN35" s="385">
        <v>56.920064076999999</v>
      </c>
      <c r="AO35" s="385">
        <v>49.788323855000002</v>
      </c>
      <c r="AP35" s="392">
        <v>49.188202676000003</v>
      </c>
      <c r="AQ35" s="392">
        <v>52.590913593000003</v>
      </c>
      <c r="AR35" s="386">
        <v>51.140852475000003</v>
      </c>
      <c r="AT35" s="364" t="s">
        <v>54</v>
      </c>
      <c r="AU35" s="385">
        <v>8.5402218170000008</v>
      </c>
      <c r="AV35" s="385">
        <v>17.822378676</v>
      </c>
      <c r="AW35" s="385">
        <v>17.976237348000002</v>
      </c>
      <c r="AX35" s="385">
        <v>20.088644348999999</v>
      </c>
      <c r="AY35" s="385">
        <v>22.614124015000002</v>
      </c>
      <c r="AZ35" s="385">
        <v>25.281477775999999</v>
      </c>
      <c r="BA35" s="392">
        <v>18.395082062</v>
      </c>
      <c r="BB35" s="392">
        <v>24.233276628999999</v>
      </c>
      <c r="BC35" s="386">
        <v>21.745337116999998</v>
      </c>
      <c r="BE35" s="364" t="s">
        <v>54</v>
      </c>
      <c r="BF35" s="385">
        <v>5.6748768429999998</v>
      </c>
      <c r="BG35" s="385">
        <v>13.176056857000001</v>
      </c>
      <c r="BH35" s="385">
        <v>12.846562588999999</v>
      </c>
      <c r="BI35" s="385">
        <v>15.698996325</v>
      </c>
      <c r="BJ35" s="385">
        <v>17.134841971</v>
      </c>
      <c r="BK35" s="385">
        <v>19.887818680999999</v>
      </c>
      <c r="BL35" s="392">
        <v>13.699030562000001</v>
      </c>
      <c r="BM35" s="392">
        <v>18.805969927</v>
      </c>
      <c r="BN35" s="386">
        <v>16.629653929</v>
      </c>
      <c r="BP35" s="364" t="s">
        <v>54</v>
      </c>
      <c r="BQ35" s="385">
        <v>13.660357145000001</v>
      </c>
      <c r="BR35" s="385">
        <v>11.955795224999999</v>
      </c>
      <c r="BS35" s="385">
        <v>18.813439547000002</v>
      </c>
      <c r="BT35" s="385">
        <v>11.237278941</v>
      </c>
      <c r="BU35" s="385">
        <v>9.7806174160000001</v>
      </c>
      <c r="BV35" s="385">
        <v>12.012862785999999</v>
      </c>
      <c r="BW35" s="392">
        <v>14.128106061</v>
      </c>
      <c r="BX35" s="392">
        <v>11.135648001</v>
      </c>
      <c r="BY35" s="386">
        <v>12.410880363</v>
      </c>
      <c r="CA35" s="364" t="s">
        <v>54</v>
      </c>
      <c r="CB35" s="385">
        <v>21.893881519000001</v>
      </c>
      <c r="CC35" s="385">
        <v>16.017025688</v>
      </c>
      <c r="CD35" s="385">
        <v>19.305582823999998</v>
      </c>
      <c r="CE35" s="385">
        <v>17.812266808</v>
      </c>
      <c r="CF35" s="385">
        <v>25.095480796</v>
      </c>
      <c r="CG35" s="385">
        <v>32.666759059999997</v>
      </c>
      <c r="CH35" s="392">
        <v>17.832149469000001</v>
      </c>
      <c r="CI35" s="392">
        <v>29.691442221999999</v>
      </c>
      <c r="CJ35" s="386">
        <v>24.637619042000001</v>
      </c>
    </row>
    <row r="36" spans="2:88" s="323" customFormat="1" ht="15.75" customHeight="1" x14ac:dyDescent="0.3">
      <c r="B36" s="368" t="s">
        <v>76</v>
      </c>
      <c r="C36" s="369">
        <v>570.10062102200004</v>
      </c>
      <c r="D36" s="369">
        <v>375.66117281800001</v>
      </c>
      <c r="E36" s="369">
        <v>449.04861109000001</v>
      </c>
      <c r="F36" s="369">
        <v>423.67280220700002</v>
      </c>
      <c r="G36" s="369">
        <v>471.12458916100002</v>
      </c>
      <c r="H36" s="369">
        <v>552.36410368099996</v>
      </c>
      <c r="I36" s="370">
        <v>432.90785768000001</v>
      </c>
      <c r="J36" s="370">
        <v>531.96979903099998</v>
      </c>
      <c r="K36" s="355">
        <v>506.85551729700001</v>
      </c>
      <c r="M36" s="368" t="s">
        <v>76</v>
      </c>
      <c r="N36" s="369">
        <v>399.24589328899998</v>
      </c>
      <c r="O36" s="369">
        <v>242.90691250099999</v>
      </c>
      <c r="P36" s="369">
        <v>309.99910317400003</v>
      </c>
      <c r="Q36" s="369">
        <v>254.25197421300001</v>
      </c>
      <c r="R36" s="369">
        <v>312.62672685699999</v>
      </c>
      <c r="S36" s="369">
        <v>319.43420097900002</v>
      </c>
      <c r="T36" s="370">
        <v>278.79590833700001</v>
      </c>
      <c r="U36" s="370">
        <v>317.72525796100001</v>
      </c>
      <c r="V36" s="355">
        <v>307.85585058999999</v>
      </c>
      <c r="X36" s="368" t="s">
        <v>76</v>
      </c>
      <c r="Y36" s="387">
        <v>70.030776772999999</v>
      </c>
      <c r="Z36" s="387">
        <v>64.661170777999999</v>
      </c>
      <c r="AA36" s="387">
        <v>69.034642468000001</v>
      </c>
      <c r="AB36" s="387">
        <v>60.011398628999999</v>
      </c>
      <c r="AC36" s="387">
        <v>66.357548311000002</v>
      </c>
      <c r="AD36" s="387">
        <v>57.830369288999997</v>
      </c>
      <c r="AE36" s="393">
        <v>64.400750273</v>
      </c>
      <c r="AF36" s="393">
        <v>59.726183429999999</v>
      </c>
      <c r="AG36" s="388">
        <v>60.738384033000003</v>
      </c>
      <c r="AI36" s="368" t="s">
        <v>76</v>
      </c>
      <c r="AJ36" s="387">
        <v>52.346203942999999</v>
      </c>
      <c r="AK36" s="387">
        <v>33.846169441000001</v>
      </c>
      <c r="AL36" s="387">
        <v>34.640815961000001</v>
      </c>
      <c r="AM36" s="387">
        <v>26.516516559999999</v>
      </c>
      <c r="AN36" s="387">
        <v>25.193103415</v>
      </c>
      <c r="AO36" s="387">
        <v>50.526868168</v>
      </c>
      <c r="AP36" s="393">
        <v>33.041927170999998</v>
      </c>
      <c r="AQ36" s="393">
        <v>44.894511987999998</v>
      </c>
      <c r="AR36" s="388">
        <v>42.328029594</v>
      </c>
      <c r="AT36" s="368" t="s">
        <v>76</v>
      </c>
      <c r="AU36" s="387">
        <v>10.814942693000001</v>
      </c>
      <c r="AV36" s="387">
        <v>19.396891075999999</v>
      </c>
      <c r="AW36" s="387">
        <v>20.235233537999999</v>
      </c>
      <c r="AX36" s="387">
        <v>24.191802112000001</v>
      </c>
      <c r="AY36" s="387">
        <v>25.317268714000001</v>
      </c>
      <c r="AZ36" s="387">
        <v>35.520523799999999</v>
      </c>
      <c r="BA36" s="393">
        <v>20.691976449999999</v>
      </c>
      <c r="BB36" s="393">
        <v>33.252074266000001</v>
      </c>
      <c r="BC36" s="388">
        <v>30.532391563000001</v>
      </c>
      <c r="BE36" s="368" t="s">
        <v>76</v>
      </c>
      <c r="BF36" s="387">
        <v>8.6218480609999997</v>
      </c>
      <c r="BG36" s="387">
        <v>12.790589896</v>
      </c>
      <c r="BH36" s="387">
        <v>15.253078274</v>
      </c>
      <c r="BI36" s="387">
        <v>18.082046427000002</v>
      </c>
      <c r="BJ36" s="387">
        <v>20.854832911999999</v>
      </c>
      <c r="BK36" s="387">
        <v>24.449527587999999</v>
      </c>
      <c r="BL36" s="393">
        <v>15.246113422000001</v>
      </c>
      <c r="BM36" s="393">
        <v>23.650333273000001</v>
      </c>
      <c r="BN36" s="388">
        <v>21.830537623000001</v>
      </c>
      <c r="BP36" s="368" t="s">
        <v>76</v>
      </c>
      <c r="BQ36" s="387">
        <v>8.5658142529999992</v>
      </c>
      <c r="BR36" s="387">
        <v>6.7167055529999997</v>
      </c>
      <c r="BS36" s="387">
        <v>5.360078326</v>
      </c>
      <c r="BT36" s="387">
        <v>6.2779047889999999</v>
      </c>
      <c r="BU36" s="387">
        <v>4.0888826549999999</v>
      </c>
      <c r="BV36" s="387">
        <v>9.0622002330000004</v>
      </c>
      <c r="BW36" s="393">
        <v>6.3921976129999996</v>
      </c>
      <c r="BX36" s="393">
        <v>7.9565021160000002</v>
      </c>
      <c r="BY36" s="388">
        <v>7.6177776919999998</v>
      </c>
      <c r="CA36" s="368" t="s">
        <v>76</v>
      </c>
      <c r="CB36" s="387">
        <v>14.146426038</v>
      </c>
      <c r="CC36" s="387">
        <v>11.809276102</v>
      </c>
      <c r="CD36" s="387">
        <v>14.297111848</v>
      </c>
      <c r="CE36" s="387">
        <v>10.669675523</v>
      </c>
      <c r="CF36" s="387">
        <v>15.824075293</v>
      </c>
      <c r="CG36" s="387">
        <v>23.154793726000001</v>
      </c>
      <c r="CH36" s="393">
        <v>12.233530225999999</v>
      </c>
      <c r="CI36" s="393">
        <v>21.524983958</v>
      </c>
      <c r="CJ36" s="388">
        <v>19.513072396999998</v>
      </c>
    </row>
    <row r="37" spans="2:88" s="351" customFormat="1" ht="15.75" customHeight="1" x14ac:dyDescent="0.3">
      <c r="B37" s="364" t="s">
        <v>111</v>
      </c>
      <c r="C37" s="365" t="s">
        <v>85</v>
      </c>
      <c r="D37" s="365">
        <v>297.60741652299998</v>
      </c>
      <c r="E37" s="365">
        <v>376.17801692900002</v>
      </c>
      <c r="F37" s="365">
        <v>327.493441749</v>
      </c>
      <c r="G37" s="365">
        <v>379.64728439300001</v>
      </c>
      <c r="H37" s="365">
        <v>252.491726938</v>
      </c>
      <c r="I37" s="366">
        <v>332.33320566399999</v>
      </c>
      <c r="J37" s="366">
        <v>276.04201502699999</v>
      </c>
      <c r="K37" s="367">
        <v>282.33355107900002</v>
      </c>
      <c r="M37" s="364" t="s">
        <v>111</v>
      </c>
      <c r="N37" s="365" t="s">
        <v>85</v>
      </c>
      <c r="O37" s="365">
        <v>207.613926042</v>
      </c>
      <c r="P37" s="365">
        <v>271.02943182199999</v>
      </c>
      <c r="Q37" s="365">
        <v>206.65713639399999</v>
      </c>
      <c r="R37" s="365">
        <v>216.116822748</v>
      </c>
      <c r="S37" s="365">
        <v>54.258621804000001</v>
      </c>
      <c r="T37" s="366">
        <v>226.643148067</v>
      </c>
      <c r="U37" s="366">
        <v>84.236133901000002</v>
      </c>
      <c r="V37" s="367">
        <v>100.152636173</v>
      </c>
      <c r="X37" s="364" t="s">
        <v>111</v>
      </c>
      <c r="Y37" s="385" t="s">
        <v>85</v>
      </c>
      <c r="Z37" s="385">
        <v>69.761005444000006</v>
      </c>
      <c r="AA37" s="385">
        <v>72.048184535999994</v>
      </c>
      <c r="AB37" s="385">
        <v>63.102679336000001</v>
      </c>
      <c r="AC37" s="385">
        <v>56.925686454999997</v>
      </c>
      <c r="AD37" s="385">
        <v>21.489267177999999</v>
      </c>
      <c r="AE37" s="392">
        <v>68.19756323</v>
      </c>
      <c r="AF37" s="392">
        <v>30.515693016</v>
      </c>
      <c r="AG37" s="386">
        <v>35.473161369000003</v>
      </c>
      <c r="AI37" s="364" t="s">
        <v>111</v>
      </c>
      <c r="AJ37" s="385" t="s">
        <v>85</v>
      </c>
      <c r="AK37" s="385">
        <v>33.362427578999998</v>
      </c>
      <c r="AL37" s="385">
        <v>33.002968445999997</v>
      </c>
      <c r="AM37" s="385">
        <v>28.924055407000001</v>
      </c>
      <c r="AN37" s="385">
        <v>35.379753524000002</v>
      </c>
      <c r="AO37" s="385">
        <v>-5.7455574130000002</v>
      </c>
      <c r="AP37" s="392">
        <v>31.668763312999999</v>
      </c>
      <c r="AQ37" s="392">
        <v>4.7299527210000001</v>
      </c>
      <c r="AR37" s="386">
        <v>8.2740523160000006</v>
      </c>
      <c r="AT37" s="364" t="s">
        <v>111</v>
      </c>
      <c r="AU37" s="385" t="s">
        <v>85</v>
      </c>
      <c r="AV37" s="385">
        <v>15.314517128</v>
      </c>
      <c r="AW37" s="385">
        <v>17.478010336000001</v>
      </c>
      <c r="AX37" s="385">
        <v>22.400420676</v>
      </c>
      <c r="AY37" s="385">
        <v>34.942998648</v>
      </c>
      <c r="AZ37" s="385">
        <v>67.744575725999994</v>
      </c>
      <c r="BA37" s="392">
        <v>18.568138404999999</v>
      </c>
      <c r="BB37" s="392">
        <v>59.389301437</v>
      </c>
      <c r="BC37" s="386">
        <v>54.018824262999999</v>
      </c>
      <c r="BE37" s="364" t="s">
        <v>111</v>
      </c>
      <c r="BF37" s="385" t="s">
        <v>85</v>
      </c>
      <c r="BG37" s="385">
        <v>11.971819888000001</v>
      </c>
      <c r="BH37" s="385">
        <v>13.006615357999999</v>
      </c>
      <c r="BI37" s="385">
        <v>19.856274932000002</v>
      </c>
      <c r="BJ37" s="385">
        <v>30.591448244999999</v>
      </c>
      <c r="BK37" s="385">
        <v>63.954832631000002</v>
      </c>
      <c r="BL37" s="392">
        <v>15.117510816999999</v>
      </c>
      <c r="BM37" s="392">
        <v>55.456453816</v>
      </c>
      <c r="BN37" s="386">
        <v>50.149418040999997</v>
      </c>
      <c r="BP37" s="364" t="s">
        <v>111</v>
      </c>
      <c r="BQ37" s="385" t="s">
        <v>85</v>
      </c>
      <c r="BR37" s="385">
        <v>5.5011830550000003</v>
      </c>
      <c r="BS37" s="385">
        <v>3.6451538600000002</v>
      </c>
      <c r="BT37" s="385">
        <v>7.0082887239999998</v>
      </c>
      <c r="BU37" s="385">
        <v>3.816338193</v>
      </c>
      <c r="BV37" s="385">
        <v>5.4122952010000001</v>
      </c>
      <c r="BW37" s="392">
        <v>5.3922880099999997</v>
      </c>
      <c r="BX37" s="392">
        <v>5.005770279</v>
      </c>
      <c r="BY37" s="386">
        <v>5.0566209779999998</v>
      </c>
      <c r="CA37" s="364" t="s">
        <v>111</v>
      </c>
      <c r="CB37" s="385" t="s">
        <v>85</v>
      </c>
      <c r="CC37" s="385">
        <v>12.132036544</v>
      </c>
      <c r="CD37" s="385">
        <v>25.988758730000001</v>
      </c>
      <c r="CE37" s="385">
        <v>15.657050877</v>
      </c>
      <c r="CF37" s="385">
        <v>21.707991475</v>
      </c>
      <c r="CG37" s="385">
        <v>18.946454753000001</v>
      </c>
      <c r="CH37" s="392">
        <v>18.169945264999999</v>
      </c>
      <c r="CI37" s="392">
        <v>19.649878149999999</v>
      </c>
      <c r="CJ37" s="386">
        <v>19.455176550000001</v>
      </c>
    </row>
    <row r="38" spans="2:88" s="323" customFormat="1" ht="15.75" customHeight="1" x14ac:dyDescent="0.3">
      <c r="B38" s="368" t="s">
        <v>586</v>
      </c>
      <c r="C38" s="371">
        <v>421.03346335600003</v>
      </c>
      <c r="D38" s="369" t="s">
        <v>85</v>
      </c>
      <c r="E38" s="369">
        <v>257.251151978</v>
      </c>
      <c r="F38" s="369">
        <v>232.07247917199999</v>
      </c>
      <c r="G38" s="369">
        <v>507.24128397700002</v>
      </c>
      <c r="H38" s="369" t="s">
        <v>85</v>
      </c>
      <c r="I38" s="370">
        <v>240.43738076899999</v>
      </c>
      <c r="J38" s="370">
        <v>507.24128397700002</v>
      </c>
      <c r="K38" s="355">
        <v>422.40359517100001</v>
      </c>
      <c r="M38" s="368" t="s">
        <v>586</v>
      </c>
      <c r="N38" s="371">
        <v>265.59552246999999</v>
      </c>
      <c r="O38" s="369" t="s">
        <v>85</v>
      </c>
      <c r="P38" s="369">
        <v>192.29544139800001</v>
      </c>
      <c r="Q38" s="369">
        <v>146.47543288400001</v>
      </c>
      <c r="R38" s="369">
        <v>355.90414070399999</v>
      </c>
      <c r="S38" s="369" t="s">
        <v>85</v>
      </c>
      <c r="T38" s="370">
        <v>155.79629389799999</v>
      </c>
      <c r="U38" s="370">
        <v>355.90414070399999</v>
      </c>
      <c r="V38" s="355">
        <v>292.27430984</v>
      </c>
      <c r="X38" s="368" t="s">
        <v>586</v>
      </c>
      <c r="Y38" s="389">
        <v>63.081808356000003</v>
      </c>
      <c r="Z38" s="387" t="s">
        <v>85</v>
      </c>
      <c r="AA38" s="387">
        <v>74.750079803000006</v>
      </c>
      <c r="AB38" s="387">
        <v>63.116244289999997</v>
      </c>
      <c r="AC38" s="387">
        <v>70.164663632</v>
      </c>
      <c r="AD38" s="387" t="s">
        <v>85</v>
      </c>
      <c r="AE38" s="393">
        <v>64.797035053000002</v>
      </c>
      <c r="AF38" s="393">
        <v>70.164663632</v>
      </c>
      <c r="AG38" s="388">
        <v>69.193139732000006</v>
      </c>
      <c r="AI38" s="368" t="s">
        <v>529</v>
      </c>
      <c r="AJ38" s="389">
        <v>42.602850486999998</v>
      </c>
      <c r="AK38" s="387" t="s">
        <v>85</v>
      </c>
      <c r="AL38" s="387">
        <v>60.267883896999997</v>
      </c>
      <c r="AM38" s="387">
        <v>27.296099745999999</v>
      </c>
      <c r="AN38" s="387">
        <v>28.1556943</v>
      </c>
      <c r="AO38" s="387" t="s">
        <v>85</v>
      </c>
      <c r="AP38" s="393">
        <v>32.767986825999998</v>
      </c>
      <c r="AQ38" s="393">
        <v>28.1556943</v>
      </c>
      <c r="AR38" s="388">
        <v>28.990504747999999</v>
      </c>
      <c r="AT38" s="368" t="s">
        <v>529</v>
      </c>
      <c r="AU38" s="389">
        <v>18.799651644000001</v>
      </c>
      <c r="AV38" s="387" t="s">
        <v>85</v>
      </c>
      <c r="AW38" s="387">
        <v>19.464010019</v>
      </c>
      <c r="AX38" s="387">
        <v>30.686051123999999</v>
      </c>
      <c r="AY38" s="387">
        <v>18.894943418</v>
      </c>
      <c r="AZ38" s="387" t="s">
        <v>85</v>
      </c>
      <c r="BA38" s="393">
        <v>28.516675952</v>
      </c>
      <c r="BB38" s="393">
        <v>18.894943418</v>
      </c>
      <c r="BC38" s="388">
        <v>20.636446760999998</v>
      </c>
      <c r="BE38" s="368" t="s">
        <v>529</v>
      </c>
      <c r="BF38" s="389">
        <v>10.140159956</v>
      </c>
      <c r="BG38" s="387" t="s">
        <v>85</v>
      </c>
      <c r="BH38" s="387">
        <v>15.083023194000001</v>
      </c>
      <c r="BI38" s="387">
        <v>24.300952105</v>
      </c>
      <c r="BJ38" s="387">
        <v>11.165605524</v>
      </c>
      <c r="BK38" s="387" t="s">
        <v>85</v>
      </c>
      <c r="BL38" s="393">
        <v>22.316813217</v>
      </c>
      <c r="BM38" s="393">
        <v>11.165605524</v>
      </c>
      <c r="BN38" s="388">
        <v>13.183939063</v>
      </c>
      <c r="BP38" s="368" t="s">
        <v>529</v>
      </c>
      <c r="BQ38" s="389">
        <v>1.686682735</v>
      </c>
      <c r="BR38" s="387" t="s">
        <v>85</v>
      </c>
      <c r="BS38" s="387" t="s">
        <v>85</v>
      </c>
      <c r="BT38" s="387">
        <v>0.66952191699999997</v>
      </c>
      <c r="BU38" s="387">
        <v>2.632415779</v>
      </c>
      <c r="BV38" s="387" t="s">
        <v>85</v>
      </c>
      <c r="BW38" s="393">
        <v>0.61947231599999997</v>
      </c>
      <c r="BX38" s="393">
        <v>2.632415779</v>
      </c>
      <c r="BY38" s="388">
        <v>2.2680793399999999</v>
      </c>
      <c r="CA38" s="368" t="s">
        <v>529</v>
      </c>
      <c r="CB38" s="389">
        <v>15.980441359</v>
      </c>
      <c r="CC38" s="387" t="s">
        <v>85</v>
      </c>
      <c r="CD38" s="387">
        <v>28.660523161</v>
      </c>
      <c r="CE38" s="387">
        <v>13.207824342</v>
      </c>
      <c r="CF38" s="387">
        <v>11.855381250000001</v>
      </c>
      <c r="CG38" s="387" t="s">
        <v>85</v>
      </c>
      <c r="CH38" s="393">
        <v>15.569934270999999</v>
      </c>
      <c r="CI38" s="393">
        <v>11.855381250000001</v>
      </c>
      <c r="CJ38" s="388">
        <v>12.527703669999999</v>
      </c>
    </row>
    <row r="39" spans="2:88" s="323" customFormat="1" ht="15.75" customHeight="1" x14ac:dyDescent="0.3">
      <c r="B39" s="364" t="s">
        <v>581</v>
      </c>
      <c r="C39" s="365">
        <v>570.49911637499997</v>
      </c>
      <c r="D39" s="365" t="s">
        <v>85</v>
      </c>
      <c r="E39" s="365" t="s">
        <v>85</v>
      </c>
      <c r="F39" s="365">
        <v>335.46086549699999</v>
      </c>
      <c r="G39" s="365">
        <v>274.69398880400001</v>
      </c>
      <c r="H39" s="365" t="s">
        <v>85</v>
      </c>
      <c r="I39" s="366">
        <v>344.22263337099997</v>
      </c>
      <c r="J39" s="366">
        <v>274.69398880400001</v>
      </c>
      <c r="K39" s="367">
        <v>326.43885426200001</v>
      </c>
      <c r="M39" s="364" t="s">
        <v>581</v>
      </c>
      <c r="N39" s="365">
        <v>384.858827238</v>
      </c>
      <c r="O39" s="365" t="s">
        <v>85</v>
      </c>
      <c r="P39" s="365" t="s">
        <v>85</v>
      </c>
      <c r="Q39" s="365">
        <v>232.70557112700001</v>
      </c>
      <c r="R39" s="365">
        <v>105.265820193</v>
      </c>
      <c r="S39" s="365" t="s">
        <v>85</v>
      </c>
      <c r="T39" s="366">
        <v>238.37754794899999</v>
      </c>
      <c r="U39" s="366">
        <v>105.265820193</v>
      </c>
      <c r="V39" s="367">
        <v>204.330723393</v>
      </c>
      <c r="X39" s="364" t="s">
        <v>581</v>
      </c>
      <c r="Y39" s="385">
        <v>67.460021617999999</v>
      </c>
      <c r="Z39" s="385" t="s">
        <v>85</v>
      </c>
      <c r="AA39" s="385" t="s">
        <v>85</v>
      </c>
      <c r="AB39" s="385">
        <v>69.368917527999997</v>
      </c>
      <c r="AC39" s="385">
        <v>38.321122588999998</v>
      </c>
      <c r="AD39" s="385" t="s">
        <v>85</v>
      </c>
      <c r="AE39" s="392">
        <v>69.250980278</v>
      </c>
      <c r="AF39" s="392">
        <v>38.321122588999998</v>
      </c>
      <c r="AG39" s="386">
        <v>62.593873469999998</v>
      </c>
      <c r="AI39" s="364" t="s">
        <v>581</v>
      </c>
      <c r="AJ39" s="385">
        <v>42.685710551</v>
      </c>
      <c r="AK39" s="385" t="s">
        <v>85</v>
      </c>
      <c r="AL39" s="385" t="s">
        <v>85</v>
      </c>
      <c r="AM39" s="385">
        <v>20.993470474999999</v>
      </c>
      <c r="AN39" s="385">
        <v>34.971348956999996</v>
      </c>
      <c r="AO39" s="385" t="s">
        <v>85</v>
      </c>
      <c r="AP39" s="392">
        <v>22.333681394999999</v>
      </c>
      <c r="AQ39" s="392">
        <v>34.971348956999996</v>
      </c>
      <c r="AR39" s="386">
        <v>25.053716632</v>
      </c>
      <c r="AT39" s="364" t="s">
        <v>581</v>
      </c>
      <c r="AU39" s="385">
        <v>12.627805316</v>
      </c>
      <c r="AV39" s="385" t="s">
        <v>85</v>
      </c>
      <c r="AW39" s="385" t="s">
        <v>85</v>
      </c>
      <c r="AX39" s="385">
        <v>26.783258676999999</v>
      </c>
      <c r="AY39" s="385">
        <v>52.665365430999998</v>
      </c>
      <c r="AZ39" s="385" t="s">
        <v>85</v>
      </c>
      <c r="BA39" s="392">
        <v>25.908692791</v>
      </c>
      <c r="BB39" s="392">
        <v>52.665365430999998</v>
      </c>
      <c r="BC39" s="386">
        <v>31.667595059</v>
      </c>
      <c r="BE39" s="364" t="s">
        <v>581</v>
      </c>
      <c r="BF39" s="385">
        <v>4.1890804419999998</v>
      </c>
      <c r="BG39" s="385" t="s">
        <v>85</v>
      </c>
      <c r="BH39" s="385" t="s">
        <v>85</v>
      </c>
      <c r="BI39" s="385">
        <v>18.872776383000001</v>
      </c>
      <c r="BJ39" s="385">
        <v>35.300551034000001</v>
      </c>
      <c r="BK39" s="385" t="s">
        <v>85</v>
      </c>
      <c r="BL39" s="392">
        <v>17.965574104000002</v>
      </c>
      <c r="BM39" s="392">
        <v>35.300551034000001</v>
      </c>
      <c r="BN39" s="386">
        <v>21.696622403999999</v>
      </c>
      <c r="BP39" s="364" t="s">
        <v>581</v>
      </c>
      <c r="BQ39" s="385">
        <v>2.0056974169999999</v>
      </c>
      <c r="BR39" s="385" t="s">
        <v>85</v>
      </c>
      <c r="BS39" s="385" t="s">
        <v>85</v>
      </c>
      <c r="BT39" s="385">
        <v>0.93904049999999994</v>
      </c>
      <c r="BU39" s="385">
        <v>0.31304125999999999</v>
      </c>
      <c r="BV39" s="385" t="s">
        <v>85</v>
      </c>
      <c r="BW39" s="392">
        <v>1.0049417270000001</v>
      </c>
      <c r="BX39" s="392">
        <v>0.31304125999999999</v>
      </c>
      <c r="BY39" s="386">
        <v>0.85602234499999996</v>
      </c>
      <c r="CA39" s="364" t="s">
        <v>581</v>
      </c>
      <c r="CB39" s="385">
        <v>19.314415477000001</v>
      </c>
      <c r="CC39" s="385" t="s">
        <v>85</v>
      </c>
      <c r="CD39" s="385" t="s">
        <v>85</v>
      </c>
      <c r="CE39" s="385">
        <v>2.8897387449999998</v>
      </c>
      <c r="CF39" s="385">
        <v>13.276870650999999</v>
      </c>
      <c r="CG39" s="385" t="s">
        <v>85</v>
      </c>
      <c r="CH39" s="392">
        <v>3.904503981</v>
      </c>
      <c r="CI39" s="392">
        <v>13.276870650999999</v>
      </c>
      <c r="CJ39" s="386">
        <v>5.921740743</v>
      </c>
    </row>
    <row r="40" spans="2:88" s="323" customFormat="1" ht="15.75" customHeight="1" x14ac:dyDescent="0.3">
      <c r="B40" s="368" t="s">
        <v>582</v>
      </c>
      <c r="C40" s="369" t="s">
        <v>85</v>
      </c>
      <c r="D40" s="369" t="s">
        <v>85</v>
      </c>
      <c r="E40" s="369" t="s">
        <v>85</v>
      </c>
      <c r="F40" s="369" t="s">
        <v>85</v>
      </c>
      <c r="G40" s="369">
        <v>498.99241615099999</v>
      </c>
      <c r="H40" s="369" t="s">
        <v>85</v>
      </c>
      <c r="I40" s="370" t="s">
        <v>85</v>
      </c>
      <c r="J40" s="370">
        <v>498.99241615099999</v>
      </c>
      <c r="K40" s="355">
        <v>498.99241615099999</v>
      </c>
      <c r="M40" s="368" t="s">
        <v>582</v>
      </c>
      <c r="N40" s="369" t="s">
        <v>85</v>
      </c>
      <c r="O40" s="369" t="s">
        <v>85</v>
      </c>
      <c r="P40" s="369" t="s">
        <v>85</v>
      </c>
      <c r="Q40" s="369" t="s">
        <v>85</v>
      </c>
      <c r="R40" s="369">
        <v>340.59191797400001</v>
      </c>
      <c r="S40" s="369" t="s">
        <v>85</v>
      </c>
      <c r="T40" s="370" t="s">
        <v>85</v>
      </c>
      <c r="U40" s="370">
        <v>340.59191797400001</v>
      </c>
      <c r="V40" s="355">
        <v>340.59191797400001</v>
      </c>
      <c r="X40" s="368" t="s">
        <v>582</v>
      </c>
      <c r="Y40" s="387" t="s">
        <v>85</v>
      </c>
      <c r="Z40" s="387" t="s">
        <v>85</v>
      </c>
      <c r="AA40" s="387" t="s">
        <v>85</v>
      </c>
      <c r="AB40" s="387" t="s">
        <v>85</v>
      </c>
      <c r="AC40" s="387">
        <v>68.255930742000004</v>
      </c>
      <c r="AD40" s="387" t="s">
        <v>85</v>
      </c>
      <c r="AE40" s="393" t="s">
        <v>85</v>
      </c>
      <c r="AF40" s="393">
        <v>68.255930742000004</v>
      </c>
      <c r="AG40" s="388">
        <v>68.255930742000004</v>
      </c>
      <c r="AI40" s="368" t="s">
        <v>582</v>
      </c>
      <c r="AJ40" s="387" t="s">
        <v>85</v>
      </c>
      <c r="AK40" s="387" t="s">
        <v>85</v>
      </c>
      <c r="AL40" s="387" t="s">
        <v>85</v>
      </c>
      <c r="AM40" s="387" t="s">
        <v>85</v>
      </c>
      <c r="AN40" s="387">
        <v>37.160670908</v>
      </c>
      <c r="AO40" s="387" t="s">
        <v>85</v>
      </c>
      <c r="AP40" s="393" t="s">
        <v>85</v>
      </c>
      <c r="AQ40" s="393">
        <v>37.160670908</v>
      </c>
      <c r="AR40" s="388">
        <v>37.160670908</v>
      </c>
      <c r="AT40" s="368" t="s">
        <v>582</v>
      </c>
      <c r="AU40" s="387" t="s">
        <v>85</v>
      </c>
      <c r="AV40" s="387" t="s">
        <v>85</v>
      </c>
      <c r="AW40" s="387" t="s">
        <v>85</v>
      </c>
      <c r="AX40" s="387" t="s">
        <v>85</v>
      </c>
      <c r="AY40" s="387">
        <v>19.347176136000002</v>
      </c>
      <c r="AZ40" s="387" t="s">
        <v>85</v>
      </c>
      <c r="BA40" s="393" t="s">
        <v>85</v>
      </c>
      <c r="BB40" s="393">
        <v>19.347176136000002</v>
      </c>
      <c r="BC40" s="388">
        <v>19.347176136000002</v>
      </c>
      <c r="BE40" s="368" t="s">
        <v>582</v>
      </c>
      <c r="BF40" s="387" t="s">
        <v>85</v>
      </c>
      <c r="BG40" s="387" t="s">
        <v>85</v>
      </c>
      <c r="BH40" s="387" t="s">
        <v>85</v>
      </c>
      <c r="BI40" s="387" t="s">
        <v>85</v>
      </c>
      <c r="BJ40" s="387">
        <v>14.138743735</v>
      </c>
      <c r="BK40" s="387" t="s">
        <v>85</v>
      </c>
      <c r="BL40" s="393" t="s">
        <v>85</v>
      </c>
      <c r="BM40" s="393">
        <v>14.138743735</v>
      </c>
      <c r="BN40" s="388">
        <v>14.138743735</v>
      </c>
      <c r="BP40" s="368" t="s">
        <v>582</v>
      </c>
      <c r="BQ40" s="387" t="s">
        <v>85</v>
      </c>
      <c r="BR40" s="387" t="s">
        <v>85</v>
      </c>
      <c r="BS40" s="387" t="s">
        <v>85</v>
      </c>
      <c r="BT40" s="387" t="s">
        <v>85</v>
      </c>
      <c r="BU40" s="387">
        <v>3.211338257</v>
      </c>
      <c r="BV40" s="387" t="s">
        <v>85</v>
      </c>
      <c r="BW40" s="393" t="s">
        <v>85</v>
      </c>
      <c r="BX40" s="393">
        <v>3.211338257</v>
      </c>
      <c r="BY40" s="388">
        <v>3.211338257</v>
      </c>
      <c r="CA40" s="368" t="s">
        <v>582</v>
      </c>
      <c r="CB40" s="387" t="s">
        <v>85</v>
      </c>
      <c r="CC40" s="387" t="s">
        <v>85</v>
      </c>
      <c r="CD40" s="387" t="s">
        <v>85</v>
      </c>
      <c r="CE40" s="387" t="s">
        <v>85</v>
      </c>
      <c r="CF40" s="387">
        <v>5.6255708330000003</v>
      </c>
      <c r="CG40" s="387" t="s">
        <v>85</v>
      </c>
      <c r="CH40" s="393" t="s">
        <v>85</v>
      </c>
      <c r="CI40" s="393">
        <v>5.6255708330000003</v>
      </c>
      <c r="CJ40" s="388">
        <v>5.6255708330000003</v>
      </c>
    </row>
    <row r="41" spans="2:88" s="323" customFormat="1" ht="15.75" customHeight="1" x14ac:dyDescent="0.3">
      <c r="B41" s="364" t="s">
        <v>583</v>
      </c>
      <c r="C41" s="365">
        <v>187.319705634</v>
      </c>
      <c r="D41" s="365" t="s">
        <v>85</v>
      </c>
      <c r="E41" s="365">
        <v>316.91406251000001</v>
      </c>
      <c r="F41" s="365">
        <v>156.32610382799999</v>
      </c>
      <c r="G41" s="365">
        <v>478.70038988699997</v>
      </c>
      <c r="H41" s="365" t="s">
        <v>85</v>
      </c>
      <c r="I41" s="366">
        <v>196.421038036</v>
      </c>
      <c r="J41" s="366">
        <v>478.70038988699997</v>
      </c>
      <c r="K41" s="367">
        <v>341.12621342800003</v>
      </c>
      <c r="M41" s="364" t="s">
        <v>583</v>
      </c>
      <c r="N41" s="365">
        <v>79.108028168999994</v>
      </c>
      <c r="O41" s="365" t="s">
        <v>85</v>
      </c>
      <c r="P41" s="365">
        <v>201.44056202100001</v>
      </c>
      <c r="Q41" s="365">
        <v>92.116071267999999</v>
      </c>
      <c r="R41" s="365">
        <v>246.99117999500001</v>
      </c>
      <c r="S41" s="365" t="s">
        <v>85</v>
      </c>
      <c r="T41" s="366">
        <v>117.583832852</v>
      </c>
      <c r="U41" s="366">
        <v>246.99117999500001</v>
      </c>
      <c r="V41" s="367">
        <v>183.92206390800001</v>
      </c>
      <c r="X41" s="364" t="s">
        <v>583</v>
      </c>
      <c r="Y41" s="385">
        <v>42.231556953000002</v>
      </c>
      <c r="Z41" s="385" t="s">
        <v>85</v>
      </c>
      <c r="AA41" s="385">
        <v>63.563150346</v>
      </c>
      <c r="AB41" s="385">
        <v>58.925585050999999</v>
      </c>
      <c r="AC41" s="385">
        <v>51.596193614000001</v>
      </c>
      <c r="AD41" s="385" t="s">
        <v>85</v>
      </c>
      <c r="AE41" s="392">
        <v>59.863156222000001</v>
      </c>
      <c r="AF41" s="392">
        <v>51.596193614000001</v>
      </c>
      <c r="AG41" s="386">
        <v>53.916133287000001</v>
      </c>
      <c r="AI41" s="364" t="s">
        <v>583</v>
      </c>
      <c r="AJ41" s="385">
        <v>42.208248155</v>
      </c>
      <c r="AK41" s="385" t="s">
        <v>85</v>
      </c>
      <c r="AL41" s="385">
        <v>40.139348912000003</v>
      </c>
      <c r="AM41" s="385">
        <v>46.671284241000002</v>
      </c>
      <c r="AN41" s="385">
        <v>7.3492284019999996</v>
      </c>
      <c r="AO41" s="385" t="s">
        <v>85</v>
      </c>
      <c r="AP41" s="392">
        <v>43.920880279999999</v>
      </c>
      <c r="AQ41" s="392">
        <v>7.3492284019999996</v>
      </c>
      <c r="AR41" s="386">
        <v>17.612251246</v>
      </c>
      <c r="AT41" s="364" t="s">
        <v>583</v>
      </c>
      <c r="AU41" s="385">
        <v>48.191675254000003</v>
      </c>
      <c r="AV41" s="385" t="s">
        <v>85</v>
      </c>
      <c r="AW41" s="385">
        <v>30.374968829</v>
      </c>
      <c r="AX41" s="385">
        <v>33.909509886999999</v>
      </c>
      <c r="AY41" s="385">
        <v>13.526073898</v>
      </c>
      <c r="AZ41" s="385" t="s">
        <v>85</v>
      </c>
      <c r="BA41" s="392">
        <v>33.274601873000002</v>
      </c>
      <c r="BB41" s="392">
        <v>13.526073898</v>
      </c>
      <c r="BC41" s="386">
        <v>19.068060200000001</v>
      </c>
      <c r="BE41" s="364" t="s">
        <v>583</v>
      </c>
      <c r="BF41" s="385">
        <v>38.480831494999997</v>
      </c>
      <c r="BG41" s="385" t="s">
        <v>85</v>
      </c>
      <c r="BH41" s="385">
        <v>19.866716654000001</v>
      </c>
      <c r="BI41" s="385">
        <v>32.561960325000001</v>
      </c>
      <c r="BJ41" s="385">
        <v>12.961578459</v>
      </c>
      <c r="BK41" s="385" t="s">
        <v>85</v>
      </c>
      <c r="BL41" s="392">
        <v>27.96221255</v>
      </c>
      <c r="BM41" s="392">
        <v>12.961578459</v>
      </c>
      <c r="BN41" s="386">
        <v>17.171173663000001</v>
      </c>
      <c r="BP41" s="364" t="s">
        <v>583</v>
      </c>
      <c r="BQ41" s="385">
        <v>0.167447397</v>
      </c>
      <c r="BR41" s="385" t="s">
        <v>85</v>
      </c>
      <c r="BS41" s="385" t="s">
        <v>85</v>
      </c>
      <c r="BT41" s="385">
        <v>1.8362900000000001E-4</v>
      </c>
      <c r="BU41" s="385">
        <v>4.0860806270000003</v>
      </c>
      <c r="BV41" s="385" t="s">
        <v>85</v>
      </c>
      <c r="BW41" s="392">
        <v>8.6614599999999993E-3</v>
      </c>
      <c r="BX41" s="392">
        <v>4.0860806270000003</v>
      </c>
      <c r="BY41" s="386">
        <v>2.9418433849999999</v>
      </c>
      <c r="CA41" s="364" t="s">
        <v>583</v>
      </c>
      <c r="CB41" s="385">
        <v>0.10314293500000001</v>
      </c>
      <c r="CC41" s="385" t="s">
        <v>85</v>
      </c>
      <c r="CD41" s="385">
        <v>19.053029724999998</v>
      </c>
      <c r="CE41" s="385">
        <v>31.090261055999999</v>
      </c>
      <c r="CF41" s="385">
        <v>24.771911785</v>
      </c>
      <c r="CG41" s="385" t="s">
        <v>85</v>
      </c>
      <c r="CH41" s="392">
        <v>24.858363667999999</v>
      </c>
      <c r="CI41" s="392">
        <v>24.771911785</v>
      </c>
      <c r="CJ41" s="386">
        <v>24.796172588000001</v>
      </c>
    </row>
    <row r="42" spans="2:88" s="323" customFormat="1" ht="15.75" customHeight="1" x14ac:dyDescent="0.3">
      <c r="B42" s="368" t="s">
        <v>584</v>
      </c>
      <c r="C42" s="369" t="s">
        <v>85</v>
      </c>
      <c r="D42" s="369" t="s">
        <v>85</v>
      </c>
      <c r="E42" s="369" t="s">
        <v>85</v>
      </c>
      <c r="F42" s="369" t="s">
        <v>85</v>
      </c>
      <c r="G42" s="369">
        <v>543.09229594099997</v>
      </c>
      <c r="H42" s="369" t="s">
        <v>85</v>
      </c>
      <c r="I42" s="370" t="s">
        <v>85</v>
      </c>
      <c r="J42" s="370">
        <v>543.09229594099997</v>
      </c>
      <c r="K42" s="355">
        <v>543.09229594099997</v>
      </c>
      <c r="M42" s="368" t="s">
        <v>584</v>
      </c>
      <c r="N42" s="369" t="s">
        <v>85</v>
      </c>
      <c r="O42" s="369" t="s">
        <v>85</v>
      </c>
      <c r="P42" s="369" t="s">
        <v>85</v>
      </c>
      <c r="Q42" s="369" t="s">
        <v>85</v>
      </c>
      <c r="R42" s="369">
        <v>410.01129332599999</v>
      </c>
      <c r="S42" s="369" t="s">
        <v>85</v>
      </c>
      <c r="T42" s="370" t="s">
        <v>85</v>
      </c>
      <c r="U42" s="370">
        <v>410.01129332599999</v>
      </c>
      <c r="V42" s="355">
        <v>410.01129332599999</v>
      </c>
      <c r="X42" s="368" t="s">
        <v>584</v>
      </c>
      <c r="Y42" s="387" t="s">
        <v>85</v>
      </c>
      <c r="Z42" s="387" t="s">
        <v>85</v>
      </c>
      <c r="AA42" s="387" t="s">
        <v>85</v>
      </c>
      <c r="AB42" s="387" t="s">
        <v>85</v>
      </c>
      <c r="AC42" s="387">
        <v>75.495693161000005</v>
      </c>
      <c r="AD42" s="387" t="s">
        <v>85</v>
      </c>
      <c r="AE42" s="393" t="s">
        <v>85</v>
      </c>
      <c r="AF42" s="393">
        <v>75.495693161000005</v>
      </c>
      <c r="AG42" s="388">
        <v>75.495693161000005</v>
      </c>
      <c r="AI42" s="368" t="s">
        <v>584</v>
      </c>
      <c r="AJ42" s="387" t="s">
        <v>85</v>
      </c>
      <c r="AK42" s="387" t="s">
        <v>85</v>
      </c>
      <c r="AL42" s="387" t="s">
        <v>85</v>
      </c>
      <c r="AM42" s="387" t="s">
        <v>85</v>
      </c>
      <c r="AN42" s="387">
        <v>27.042733132999999</v>
      </c>
      <c r="AO42" s="387" t="s">
        <v>85</v>
      </c>
      <c r="AP42" s="393" t="s">
        <v>85</v>
      </c>
      <c r="AQ42" s="393">
        <v>27.042733132999999</v>
      </c>
      <c r="AR42" s="388">
        <v>27.042733132999999</v>
      </c>
      <c r="AT42" s="368" t="s">
        <v>584</v>
      </c>
      <c r="AU42" s="387" t="s">
        <v>85</v>
      </c>
      <c r="AV42" s="387" t="s">
        <v>85</v>
      </c>
      <c r="AW42" s="387" t="s">
        <v>85</v>
      </c>
      <c r="AX42" s="387" t="s">
        <v>85</v>
      </c>
      <c r="AY42" s="387">
        <v>17.448845978000001</v>
      </c>
      <c r="AZ42" s="387" t="s">
        <v>85</v>
      </c>
      <c r="BA42" s="393" t="s">
        <v>85</v>
      </c>
      <c r="BB42" s="393">
        <v>17.448845978000001</v>
      </c>
      <c r="BC42" s="388">
        <v>17.448845978000001</v>
      </c>
      <c r="BE42" s="368" t="s">
        <v>584</v>
      </c>
      <c r="BF42" s="387" t="s">
        <v>85</v>
      </c>
      <c r="BG42" s="387" t="s">
        <v>85</v>
      </c>
      <c r="BH42" s="387" t="s">
        <v>85</v>
      </c>
      <c r="BI42" s="387" t="s">
        <v>85</v>
      </c>
      <c r="BJ42" s="387">
        <v>8.2514396479999998</v>
      </c>
      <c r="BK42" s="387" t="s">
        <v>85</v>
      </c>
      <c r="BL42" s="393" t="s">
        <v>85</v>
      </c>
      <c r="BM42" s="393">
        <v>8.2514396479999998</v>
      </c>
      <c r="BN42" s="388">
        <v>8.2514396479999998</v>
      </c>
      <c r="BP42" s="368" t="s">
        <v>584</v>
      </c>
      <c r="BQ42" s="387" t="s">
        <v>85</v>
      </c>
      <c r="BR42" s="387" t="s">
        <v>85</v>
      </c>
      <c r="BS42" s="387" t="s">
        <v>85</v>
      </c>
      <c r="BT42" s="387" t="s">
        <v>85</v>
      </c>
      <c r="BU42" s="387">
        <v>2.3289660730000001</v>
      </c>
      <c r="BV42" s="387" t="s">
        <v>85</v>
      </c>
      <c r="BW42" s="393" t="s">
        <v>85</v>
      </c>
      <c r="BX42" s="393">
        <v>2.3289660730000001</v>
      </c>
      <c r="BY42" s="388">
        <v>2.3289660730000001</v>
      </c>
      <c r="CA42" s="368" t="s">
        <v>584</v>
      </c>
      <c r="CB42" s="387" t="s">
        <v>85</v>
      </c>
      <c r="CC42" s="387" t="s">
        <v>85</v>
      </c>
      <c r="CD42" s="387" t="s">
        <v>85</v>
      </c>
      <c r="CE42" s="387" t="s">
        <v>85</v>
      </c>
      <c r="CF42" s="387">
        <v>12.467505635</v>
      </c>
      <c r="CG42" s="387" t="s">
        <v>85</v>
      </c>
      <c r="CH42" s="393" t="s">
        <v>85</v>
      </c>
      <c r="CI42" s="393">
        <v>12.467505635</v>
      </c>
      <c r="CJ42" s="388">
        <v>12.467505635</v>
      </c>
    </row>
    <row r="43" spans="2:88" s="323" customFormat="1" ht="15.75" customHeight="1" x14ac:dyDescent="0.3">
      <c r="B43" s="364" t="s">
        <v>585</v>
      </c>
      <c r="C43" s="365" t="s">
        <v>85</v>
      </c>
      <c r="D43" s="365" t="s">
        <v>85</v>
      </c>
      <c r="E43" s="365">
        <v>226.73147102499999</v>
      </c>
      <c r="F43" s="365">
        <v>119.84650929999999</v>
      </c>
      <c r="G43" s="365" t="s">
        <v>85</v>
      </c>
      <c r="H43" s="365" t="s">
        <v>85</v>
      </c>
      <c r="I43" s="366">
        <v>145.04728324999999</v>
      </c>
      <c r="J43" s="366" t="s">
        <v>85</v>
      </c>
      <c r="K43" s="367">
        <v>145.04728324999999</v>
      </c>
      <c r="M43" s="364" t="s">
        <v>585</v>
      </c>
      <c r="N43" s="365" t="s">
        <v>85</v>
      </c>
      <c r="O43" s="365" t="s">
        <v>85</v>
      </c>
      <c r="P43" s="365">
        <v>187.61738997200001</v>
      </c>
      <c r="Q43" s="365">
        <v>48.763863999000002</v>
      </c>
      <c r="R43" s="365" t="s">
        <v>85</v>
      </c>
      <c r="S43" s="365" t="s">
        <v>85</v>
      </c>
      <c r="T43" s="366">
        <v>81.502017839999993</v>
      </c>
      <c r="U43" s="366" t="s">
        <v>85</v>
      </c>
      <c r="V43" s="367">
        <v>81.502017839999993</v>
      </c>
      <c r="X43" s="364" t="s">
        <v>585</v>
      </c>
      <c r="Y43" s="385" t="s">
        <v>85</v>
      </c>
      <c r="Z43" s="385" t="s">
        <v>85</v>
      </c>
      <c r="AA43" s="385">
        <v>82.748719938999997</v>
      </c>
      <c r="AB43" s="385">
        <v>40.688597676999997</v>
      </c>
      <c r="AC43" s="385" t="s">
        <v>85</v>
      </c>
      <c r="AD43" s="385" t="s">
        <v>85</v>
      </c>
      <c r="AE43" s="392">
        <v>56.189965102000002</v>
      </c>
      <c r="AF43" s="392" t="s">
        <v>85</v>
      </c>
      <c r="AG43" s="386">
        <v>56.189965102000002</v>
      </c>
      <c r="AI43" s="364" t="s">
        <v>585</v>
      </c>
      <c r="AJ43" s="385" t="s">
        <v>85</v>
      </c>
      <c r="AK43" s="385" t="s">
        <v>85</v>
      </c>
      <c r="AL43" s="385">
        <v>74.659760453999994</v>
      </c>
      <c r="AM43" s="385">
        <v>40.688597676999997</v>
      </c>
      <c r="AN43" s="385" t="s">
        <v>85</v>
      </c>
      <c r="AO43" s="385" t="s">
        <v>85</v>
      </c>
      <c r="AP43" s="392">
        <v>53.208758050999997</v>
      </c>
      <c r="AQ43" s="392" t="s">
        <v>85</v>
      </c>
      <c r="AR43" s="386">
        <v>53.208758050999997</v>
      </c>
      <c r="AT43" s="364" t="s">
        <v>585</v>
      </c>
      <c r="AU43" s="385" t="s">
        <v>85</v>
      </c>
      <c r="AV43" s="385" t="s">
        <v>85</v>
      </c>
      <c r="AW43" s="385">
        <v>11.662688538999999</v>
      </c>
      <c r="AX43" s="385">
        <v>44.315333029000001</v>
      </c>
      <c r="AY43" s="385" t="s">
        <v>85</v>
      </c>
      <c r="AZ43" s="385" t="s">
        <v>85</v>
      </c>
      <c r="BA43" s="392">
        <v>32.281115999000001</v>
      </c>
      <c r="BB43" s="392" t="s">
        <v>85</v>
      </c>
      <c r="BC43" s="386">
        <v>32.281115999000001</v>
      </c>
      <c r="BE43" s="364" t="s">
        <v>585</v>
      </c>
      <c r="BF43" s="385" t="s">
        <v>85</v>
      </c>
      <c r="BG43" s="385" t="s">
        <v>85</v>
      </c>
      <c r="BH43" s="385">
        <v>11.662688538999999</v>
      </c>
      <c r="BI43" s="385">
        <v>40.959705175000003</v>
      </c>
      <c r="BJ43" s="385" t="s">
        <v>85</v>
      </c>
      <c r="BK43" s="385" t="s">
        <v>85</v>
      </c>
      <c r="BL43" s="392">
        <v>30.162213515000001</v>
      </c>
      <c r="BM43" s="392" t="s">
        <v>85</v>
      </c>
      <c r="BN43" s="386">
        <v>30.162213515000001</v>
      </c>
      <c r="BP43" s="364" t="s">
        <v>585</v>
      </c>
      <c r="BQ43" s="385" t="s">
        <v>85</v>
      </c>
      <c r="BR43" s="385" t="s">
        <v>85</v>
      </c>
      <c r="BS43" s="385" t="s">
        <v>85</v>
      </c>
      <c r="BT43" s="385" t="s">
        <v>85</v>
      </c>
      <c r="BU43" s="385" t="s">
        <v>85</v>
      </c>
      <c r="BV43" s="385" t="s">
        <v>85</v>
      </c>
      <c r="BW43" s="392" t="s">
        <v>85</v>
      </c>
      <c r="BX43" s="392" t="s">
        <v>85</v>
      </c>
      <c r="BY43" s="386" t="s">
        <v>85</v>
      </c>
      <c r="CA43" s="364" t="s">
        <v>585</v>
      </c>
      <c r="CB43" s="385" t="s">
        <v>85</v>
      </c>
      <c r="CC43" s="385" t="s">
        <v>85</v>
      </c>
      <c r="CD43" s="385">
        <v>35.529868579000002</v>
      </c>
      <c r="CE43" s="385">
        <v>43.547871276999999</v>
      </c>
      <c r="CF43" s="385" t="s">
        <v>85</v>
      </c>
      <c r="CG43" s="385" t="s">
        <v>85</v>
      </c>
      <c r="CH43" s="392">
        <v>40.592815534000003</v>
      </c>
      <c r="CI43" s="392" t="s">
        <v>85</v>
      </c>
      <c r="CJ43" s="386">
        <v>40.592815534000003</v>
      </c>
    </row>
    <row r="44" spans="2:88" s="351" customFormat="1" ht="15.75" customHeight="1" x14ac:dyDescent="0.3">
      <c r="B44" s="706" t="s">
        <v>752</v>
      </c>
      <c r="C44" s="707"/>
      <c r="D44" s="707"/>
      <c r="E44" s="707"/>
      <c r="F44" s="707"/>
      <c r="G44" s="707"/>
      <c r="H44" s="707"/>
      <c r="I44" s="570"/>
      <c r="J44" s="570"/>
      <c r="K44" s="708"/>
      <c r="M44" s="706" t="s">
        <v>752</v>
      </c>
      <c r="N44" s="707"/>
      <c r="O44" s="707"/>
      <c r="P44" s="707"/>
      <c r="Q44" s="707"/>
      <c r="R44" s="707"/>
      <c r="S44" s="707"/>
      <c r="T44" s="570"/>
      <c r="U44" s="570"/>
      <c r="V44" s="708"/>
      <c r="X44" s="706" t="s">
        <v>752</v>
      </c>
      <c r="Y44" s="387"/>
      <c r="Z44" s="387"/>
      <c r="AA44" s="387"/>
      <c r="AB44" s="387"/>
      <c r="AC44" s="387"/>
      <c r="AD44" s="387"/>
      <c r="AE44" s="393"/>
      <c r="AF44" s="393"/>
      <c r="AG44" s="388"/>
      <c r="AI44" s="726" t="s">
        <v>752</v>
      </c>
      <c r="AJ44" s="727"/>
      <c r="AK44" s="727"/>
      <c r="AL44" s="727"/>
      <c r="AM44" s="727"/>
      <c r="AN44" s="727"/>
      <c r="AO44" s="727"/>
      <c r="AP44" s="728"/>
      <c r="AQ44" s="728"/>
      <c r="AR44" s="729"/>
      <c r="AT44" s="726" t="s">
        <v>752</v>
      </c>
      <c r="AU44" s="727"/>
      <c r="AV44" s="727"/>
      <c r="AW44" s="727"/>
      <c r="AX44" s="727"/>
      <c r="AY44" s="727"/>
      <c r="AZ44" s="727"/>
      <c r="BA44" s="728"/>
      <c r="BB44" s="728"/>
      <c r="BC44" s="729"/>
      <c r="BE44" s="726" t="s">
        <v>752</v>
      </c>
      <c r="BF44" s="727"/>
      <c r="BG44" s="727"/>
      <c r="BH44" s="727"/>
      <c r="BI44" s="727"/>
      <c r="BJ44" s="727"/>
      <c r="BK44" s="727"/>
      <c r="BL44" s="728"/>
      <c r="BM44" s="728"/>
      <c r="BN44" s="729"/>
      <c r="BP44" s="726" t="s">
        <v>752</v>
      </c>
      <c r="BQ44" s="727"/>
      <c r="BR44" s="727"/>
      <c r="BS44" s="727"/>
      <c r="BT44" s="727"/>
      <c r="BU44" s="727"/>
      <c r="BV44" s="727"/>
      <c r="BW44" s="728"/>
      <c r="BX44" s="728"/>
      <c r="BY44" s="729"/>
      <c r="CA44" s="726" t="s">
        <v>752</v>
      </c>
      <c r="CB44" s="727"/>
      <c r="CC44" s="727"/>
      <c r="CD44" s="727"/>
      <c r="CE44" s="727"/>
      <c r="CF44" s="727"/>
      <c r="CG44" s="727"/>
      <c r="CH44" s="728"/>
      <c r="CI44" s="728"/>
      <c r="CJ44" s="729"/>
    </row>
    <row r="45" spans="2:88" s="323" customFormat="1" ht="15.75" customHeight="1" x14ac:dyDescent="0.3">
      <c r="B45" s="712" t="s">
        <v>530</v>
      </c>
      <c r="C45" s="713" t="s">
        <v>85</v>
      </c>
      <c r="D45" s="713" t="s">
        <v>85</v>
      </c>
      <c r="E45" s="713" t="s">
        <v>85</v>
      </c>
      <c r="F45" s="713">
        <v>696.78518500500002</v>
      </c>
      <c r="G45" s="713">
        <v>682.35115137299999</v>
      </c>
      <c r="H45" s="713">
        <v>575.98427060300003</v>
      </c>
      <c r="I45" s="714">
        <v>696.78518500500002</v>
      </c>
      <c r="J45" s="714">
        <v>593.239724991</v>
      </c>
      <c r="K45" s="715">
        <v>593.96297112000002</v>
      </c>
      <c r="M45" s="712" t="s">
        <v>530</v>
      </c>
      <c r="N45" s="713" t="s">
        <v>85</v>
      </c>
      <c r="O45" s="713" t="s">
        <v>85</v>
      </c>
      <c r="P45" s="713" t="s">
        <v>85</v>
      </c>
      <c r="Q45" s="713">
        <v>378.58394284899998</v>
      </c>
      <c r="R45" s="713">
        <v>402.89703864000001</v>
      </c>
      <c r="S45" s="713">
        <v>292.49012211299998</v>
      </c>
      <c r="T45" s="714">
        <v>378.58394284899998</v>
      </c>
      <c r="U45" s="714">
        <v>310.40097461099998</v>
      </c>
      <c r="V45" s="715">
        <v>310.87722019300003</v>
      </c>
      <c r="X45" s="712" t="s">
        <v>530</v>
      </c>
      <c r="Y45" s="718" t="s">
        <v>85</v>
      </c>
      <c r="Z45" s="718" t="s">
        <v>85</v>
      </c>
      <c r="AA45" s="718" t="s">
        <v>85</v>
      </c>
      <c r="AB45" s="718">
        <v>54.332949523000003</v>
      </c>
      <c r="AC45" s="718">
        <v>59.045410537999999</v>
      </c>
      <c r="AD45" s="718">
        <v>50.780921812999999</v>
      </c>
      <c r="AE45" s="719">
        <v>54.332949523000003</v>
      </c>
      <c r="AF45" s="719">
        <v>52.323025842</v>
      </c>
      <c r="AG45" s="720">
        <v>52.339495104999997</v>
      </c>
      <c r="AI45" s="712" t="s">
        <v>530</v>
      </c>
      <c r="AJ45" s="718" t="s">
        <v>85</v>
      </c>
      <c r="AK45" s="718" t="s">
        <v>85</v>
      </c>
      <c r="AL45" s="718" t="s">
        <v>85</v>
      </c>
      <c r="AM45" s="718">
        <v>41.293864268</v>
      </c>
      <c r="AN45" s="718">
        <v>49.969009264999997</v>
      </c>
      <c r="AO45" s="718">
        <v>34.990104912</v>
      </c>
      <c r="AP45" s="719">
        <v>41.293864268</v>
      </c>
      <c r="AQ45" s="719">
        <v>37.785078626000001</v>
      </c>
      <c r="AR45" s="720">
        <v>37.813829525000003</v>
      </c>
      <c r="AT45" s="712" t="s">
        <v>530</v>
      </c>
      <c r="AU45" s="718" t="s">
        <v>85</v>
      </c>
      <c r="AV45" s="718" t="s">
        <v>85</v>
      </c>
      <c r="AW45" s="718" t="s">
        <v>85</v>
      </c>
      <c r="AX45" s="718">
        <v>26.572968487000001</v>
      </c>
      <c r="AY45" s="718">
        <v>24.835140065000001</v>
      </c>
      <c r="AZ45" s="718">
        <v>34.294084372</v>
      </c>
      <c r="BA45" s="719">
        <v>26.572968487000001</v>
      </c>
      <c r="BB45" s="719">
        <v>32.529102096000003</v>
      </c>
      <c r="BC45" s="720">
        <v>32.48029769</v>
      </c>
      <c r="BE45" s="712" t="s">
        <v>530</v>
      </c>
      <c r="BF45" s="718" t="s">
        <v>85</v>
      </c>
      <c r="BG45" s="718" t="s">
        <v>85</v>
      </c>
      <c r="BH45" s="718" t="s">
        <v>85</v>
      </c>
      <c r="BI45" s="718">
        <v>20.637195166000001</v>
      </c>
      <c r="BJ45" s="718">
        <v>18.118080319000001</v>
      </c>
      <c r="BK45" s="718">
        <v>28.715051538000001</v>
      </c>
      <c r="BL45" s="719">
        <v>20.637195166000001</v>
      </c>
      <c r="BM45" s="719">
        <v>26.737720265</v>
      </c>
      <c r="BN45" s="720">
        <v>26.68773272</v>
      </c>
      <c r="BP45" s="712" t="s">
        <v>530</v>
      </c>
      <c r="BQ45" s="718" t="s">
        <v>85</v>
      </c>
      <c r="BR45" s="718" t="s">
        <v>85</v>
      </c>
      <c r="BS45" s="718" t="s">
        <v>85</v>
      </c>
      <c r="BT45" s="718">
        <v>11.712557534</v>
      </c>
      <c r="BU45" s="718">
        <v>11.288768005</v>
      </c>
      <c r="BV45" s="718">
        <v>9.1228889879999997</v>
      </c>
      <c r="BW45" s="719">
        <v>11.712557534</v>
      </c>
      <c r="BX45" s="719">
        <v>9.5270290230000008</v>
      </c>
      <c r="BY45" s="720">
        <v>9.5449371870000004</v>
      </c>
      <c r="CA45" s="712" t="s">
        <v>530</v>
      </c>
      <c r="CB45" s="718" t="s">
        <v>85</v>
      </c>
      <c r="CC45" s="718" t="s">
        <v>85</v>
      </c>
      <c r="CD45" s="718" t="s">
        <v>85</v>
      </c>
      <c r="CE45" s="718">
        <v>15.729489972</v>
      </c>
      <c r="CF45" s="718">
        <v>21.084290746000001</v>
      </c>
      <c r="CG45" s="718">
        <v>22.182427886999999</v>
      </c>
      <c r="CH45" s="719">
        <v>15.729489972</v>
      </c>
      <c r="CI45" s="719">
        <v>21.977522083</v>
      </c>
      <c r="CJ45" s="720">
        <v>21.926325868999999</v>
      </c>
    </row>
    <row r="46" spans="2:88" s="351" customFormat="1" ht="15.75" customHeight="1" x14ac:dyDescent="0.3">
      <c r="B46" s="372" t="s">
        <v>310</v>
      </c>
      <c r="C46" s="369" t="s">
        <v>85</v>
      </c>
      <c r="D46" s="369">
        <v>1090.8421330660001</v>
      </c>
      <c r="E46" s="369">
        <v>586.28956634600002</v>
      </c>
      <c r="F46" s="369">
        <v>443.72244579800002</v>
      </c>
      <c r="G46" s="369">
        <v>462.30043981699998</v>
      </c>
      <c r="H46" s="369">
        <v>402.98015827699999</v>
      </c>
      <c r="I46" s="370">
        <v>458.65298418700002</v>
      </c>
      <c r="J46" s="370">
        <v>455.42781372500002</v>
      </c>
      <c r="K46" s="355">
        <v>456.65881427599999</v>
      </c>
      <c r="M46" s="372" t="s">
        <v>310</v>
      </c>
      <c r="N46" s="369" t="s">
        <v>85</v>
      </c>
      <c r="O46" s="369">
        <v>791.67527114699999</v>
      </c>
      <c r="P46" s="369">
        <v>340.780591292</v>
      </c>
      <c r="Q46" s="369">
        <v>249.91870714699999</v>
      </c>
      <c r="R46" s="369">
        <v>272.948745084</v>
      </c>
      <c r="S46" s="369">
        <v>229.631546421</v>
      </c>
      <c r="T46" s="370">
        <v>259.86536230500002</v>
      </c>
      <c r="U46" s="370">
        <v>267.93017635799998</v>
      </c>
      <c r="V46" s="355">
        <v>264.85195439799998</v>
      </c>
      <c r="X46" s="372" t="s">
        <v>310</v>
      </c>
      <c r="Y46" s="387" t="s">
        <v>85</v>
      </c>
      <c r="Z46" s="387">
        <v>72.574687678999993</v>
      </c>
      <c r="AA46" s="387">
        <v>58.124962621000002</v>
      </c>
      <c r="AB46" s="387">
        <v>56.323205985000001</v>
      </c>
      <c r="AC46" s="387">
        <v>59.041420162000001</v>
      </c>
      <c r="AD46" s="387">
        <v>56.983338187999998</v>
      </c>
      <c r="AE46" s="393">
        <v>56.658382539000002</v>
      </c>
      <c r="AF46" s="393">
        <v>58.83043773</v>
      </c>
      <c r="AG46" s="388">
        <v>57.997775607999998</v>
      </c>
      <c r="AI46" s="730" t="s">
        <v>310</v>
      </c>
      <c r="AJ46" s="727" t="s">
        <v>85</v>
      </c>
      <c r="AK46" s="727">
        <v>64.314231633000006</v>
      </c>
      <c r="AL46" s="727">
        <v>42.182655093000001</v>
      </c>
      <c r="AM46" s="727">
        <v>39.144458552000003</v>
      </c>
      <c r="AN46" s="727">
        <v>39.699021160000001</v>
      </c>
      <c r="AO46" s="727">
        <v>31.629679898999999</v>
      </c>
      <c r="AP46" s="728">
        <v>39.691938374000003</v>
      </c>
      <c r="AQ46" s="728">
        <v>38.871799860000003</v>
      </c>
      <c r="AR46" s="729">
        <v>39.186201758000003</v>
      </c>
      <c r="AT46" s="730" t="s">
        <v>310</v>
      </c>
      <c r="AU46" s="727" t="s">
        <v>85</v>
      </c>
      <c r="AV46" s="727">
        <v>11.673197579</v>
      </c>
      <c r="AW46" s="727">
        <v>18.806107709999999</v>
      </c>
      <c r="AX46" s="727">
        <v>24.244918903999999</v>
      </c>
      <c r="AY46" s="727">
        <v>25.784684062</v>
      </c>
      <c r="AZ46" s="727">
        <v>30.61910511</v>
      </c>
      <c r="BA46" s="728">
        <v>23.522346335999998</v>
      </c>
      <c r="BB46" s="728">
        <v>26.28028041</v>
      </c>
      <c r="BC46" s="729">
        <v>25.223020334000001</v>
      </c>
      <c r="BE46" s="730" t="s">
        <v>310</v>
      </c>
      <c r="BF46" s="727" t="s">
        <v>85</v>
      </c>
      <c r="BG46" s="727">
        <v>10.022635118</v>
      </c>
      <c r="BH46" s="727">
        <v>14.884237256</v>
      </c>
      <c r="BI46" s="727">
        <v>18.452007617</v>
      </c>
      <c r="BJ46" s="727">
        <v>19.727441163999998</v>
      </c>
      <c r="BK46" s="727">
        <v>26.484453992999999</v>
      </c>
      <c r="BL46" s="728">
        <v>17.976565128000001</v>
      </c>
      <c r="BM46" s="728">
        <v>20.420130288999999</v>
      </c>
      <c r="BN46" s="729">
        <v>19.483384224999998</v>
      </c>
      <c r="BP46" s="730" t="s">
        <v>310</v>
      </c>
      <c r="BQ46" s="727" t="s">
        <v>85</v>
      </c>
      <c r="BR46" s="727">
        <v>8.443970277</v>
      </c>
      <c r="BS46" s="727">
        <v>14.316669131999999</v>
      </c>
      <c r="BT46" s="727">
        <v>10.169283889000001</v>
      </c>
      <c r="BU46" s="727">
        <v>8.8631935639999995</v>
      </c>
      <c r="BV46" s="727">
        <v>7.7696326310000003</v>
      </c>
      <c r="BW46" s="728">
        <v>10.630621400000001</v>
      </c>
      <c r="BX46" s="728">
        <v>8.7510881430000005</v>
      </c>
      <c r="BY46" s="729">
        <v>9.4716113400000008</v>
      </c>
      <c r="CA46" s="730" t="s">
        <v>310</v>
      </c>
      <c r="CB46" s="727" t="s">
        <v>85</v>
      </c>
      <c r="CC46" s="727">
        <v>18.388776966999998</v>
      </c>
      <c r="CD46" s="727">
        <v>14.366943471000001</v>
      </c>
      <c r="CE46" s="727">
        <v>15.141221201</v>
      </c>
      <c r="CF46" s="727">
        <v>17.696812689000001</v>
      </c>
      <c r="CG46" s="727">
        <v>20.148286312</v>
      </c>
      <c r="CH46" s="728">
        <v>15.078282165999999</v>
      </c>
      <c r="CI46" s="728">
        <v>17.948123315</v>
      </c>
      <c r="CJ46" s="729">
        <v>16.847963414999999</v>
      </c>
    </row>
    <row r="47" spans="2:88" s="323" customFormat="1" ht="15.75" customHeight="1" x14ac:dyDescent="0.3">
      <c r="B47" s="716" t="s">
        <v>80</v>
      </c>
      <c r="C47" s="713">
        <v>425.482548554</v>
      </c>
      <c r="D47" s="713">
        <v>363.21645667600001</v>
      </c>
      <c r="E47" s="713">
        <v>353.26795032400003</v>
      </c>
      <c r="F47" s="713">
        <v>335.56023375199999</v>
      </c>
      <c r="G47" s="713">
        <v>437.888556607</v>
      </c>
      <c r="H47" s="713" t="s">
        <v>85</v>
      </c>
      <c r="I47" s="714">
        <v>364.155269723</v>
      </c>
      <c r="J47" s="714">
        <v>437.888556607</v>
      </c>
      <c r="K47" s="715">
        <v>364.95091130499998</v>
      </c>
      <c r="M47" s="716" t="s">
        <v>80</v>
      </c>
      <c r="N47" s="713">
        <v>267.80788695699999</v>
      </c>
      <c r="O47" s="713">
        <v>224.75508634400001</v>
      </c>
      <c r="P47" s="713">
        <v>211.19361847100001</v>
      </c>
      <c r="Q47" s="713">
        <v>216.07687311999999</v>
      </c>
      <c r="R47" s="713">
        <v>277.69135053299999</v>
      </c>
      <c r="S47" s="713" t="s">
        <v>85</v>
      </c>
      <c r="T47" s="714">
        <v>224.41650703900001</v>
      </c>
      <c r="U47" s="714">
        <v>277.69135053299999</v>
      </c>
      <c r="V47" s="715">
        <v>224.99138553099999</v>
      </c>
      <c r="X47" s="716" t="s">
        <v>80</v>
      </c>
      <c r="Y47" s="718">
        <v>62.942155411000002</v>
      </c>
      <c r="Z47" s="718">
        <v>61.879103276999999</v>
      </c>
      <c r="AA47" s="718">
        <v>59.782841402999999</v>
      </c>
      <c r="AB47" s="718">
        <v>64.392872393000005</v>
      </c>
      <c r="AC47" s="718">
        <v>63.415987092000002</v>
      </c>
      <c r="AD47" s="718" t="s">
        <v>85</v>
      </c>
      <c r="AE47" s="719">
        <v>61.626598788000003</v>
      </c>
      <c r="AF47" s="719">
        <v>63.415987092000002</v>
      </c>
      <c r="AG47" s="720">
        <v>61.649766739</v>
      </c>
      <c r="AI47" s="716" t="s">
        <v>80</v>
      </c>
      <c r="AJ47" s="718">
        <v>46.940875765999998</v>
      </c>
      <c r="AK47" s="718">
        <v>44.906239300000003</v>
      </c>
      <c r="AL47" s="718">
        <v>43.666575786999999</v>
      </c>
      <c r="AM47" s="718">
        <v>44.720487661</v>
      </c>
      <c r="AN47" s="718">
        <v>46.440091340000002</v>
      </c>
      <c r="AO47" s="718" t="s">
        <v>85</v>
      </c>
      <c r="AP47" s="719">
        <v>44.772652624999999</v>
      </c>
      <c r="AQ47" s="719">
        <v>46.440091340000002</v>
      </c>
      <c r="AR47" s="720">
        <v>44.794241644000003</v>
      </c>
      <c r="AT47" s="716" t="s">
        <v>80</v>
      </c>
      <c r="AU47" s="718">
        <v>15.55580114</v>
      </c>
      <c r="AV47" s="718">
        <v>17.350225363</v>
      </c>
      <c r="AW47" s="718">
        <v>19.412845616999999</v>
      </c>
      <c r="AX47" s="718">
        <v>18.984034634</v>
      </c>
      <c r="AY47" s="718">
        <v>27.525649805</v>
      </c>
      <c r="AZ47" s="718" t="s">
        <v>85</v>
      </c>
      <c r="BA47" s="719">
        <v>17.943725235999999</v>
      </c>
      <c r="BB47" s="719">
        <v>27.525649805</v>
      </c>
      <c r="BC47" s="720">
        <v>18.067786377000001</v>
      </c>
      <c r="BE47" s="716" t="s">
        <v>80</v>
      </c>
      <c r="BF47" s="718">
        <v>11.418535864000001</v>
      </c>
      <c r="BG47" s="718">
        <v>12.959290847</v>
      </c>
      <c r="BH47" s="718">
        <v>14.722994400999999</v>
      </c>
      <c r="BI47" s="718">
        <v>13.393111354</v>
      </c>
      <c r="BJ47" s="718">
        <v>12.920329039</v>
      </c>
      <c r="BK47" s="718" t="s">
        <v>85</v>
      </c>
      <c r="BL47" s="719">
        <v>13.360055656</v>
      </c>
      <c r="BM47" s="719">
        <v>12.920329039</v>
      </c>
      <c r="BN47" s="720">
        <v>13.354362333999999</v>
      </c>
      <c r="BP47" s="716" t="s">
        <v>80</v>
      </c>
      <c r="BQ47" s="718">
        <v>10.606427087</v>
      </c>
      <c r="BR47" s="718">
        <v>10.219871308</v>
      </c>
      <c r="BS47" s="718">
        <v>10.277072402</v>
      </c>
      <c r="BT47" s="718">
        <v>6.5117851519999999</v>
      </c>
      <c r="BU47" s="718">
        <v>3.6857536190000002</v>
      </c>
      <c r="BV47" s="718" t="s">
        <v>85</v>
      </c>
      <c r="BW47" s="719">
        <v>9.8858782640000005</v>
      </c>
      <c r="BX47" s="719">
        <v>3.6857536190000002</v>
      </c>
      <c r="BY47" s="720">
        <v>9.8056026860000003</v>
      </c>
      <c r="CA47" s="716" t="s">
        <v>80</v>
      </c>
      <c r="CB47" s="718">
        <v>15.054414123000001</v>
      </c>
      <c r="CC47" s="718">
        <v>15.781094789000001</v>
      </c>
      <c r="CD47" s="718">
        <v>17.231884671</v>
      </c>
      <c r="CE47" s="718">
        <v>19.145845819000002</v>
      </c>
      <c r="CF47" s="718">
        <v>25.310606579000002</v>
      </c>
      <c r="CG47" s="718" t="s">
        <v>85</v>
      </c>
      <c r="CH47" s="719">
        <v>16.517914045000001</v>
      </c>
      <c r="CI47" s="719">
        <v>25.310606579000002</v>
      </c>
      <c r="CJ47" s="720">
        <v>16.631756672000002</v>
      </c>
    </row>
    <row r="48" spans="2:88" s="351" customFormat="1" ht="15.75" customHeight="1" x14ac:dyDescent="0.3">
      <c r="B48" s="709" t="s">
        <v>79</v>
      </c>
      <c r="C48" s="710">
        <v>409.77738371700002</v>
      </c>
      <c r="D48" s="710">
        <v>343.81305190500001</v>
      </c>
      <c r="E48" s="710">
        <v>263.41004007100003</v>
      </c>
      <c r="F48" s="710">
        <v>287.40624636199999</v>
      </c>
      <c r="G48" s="710" t="s">
        <v>85</v>
      </c>
      <c r="H48" s="710" t="s">
        <v>85</v>
      </c>
      <c r="I48" s="562">
        <v>346.810490878</v>
      </c>
      <c r="J48" s="562" t="s">
        <v>85</v>
      </c>
      <c r="K48" s="711">
        <v>346.810490878</v>
      </c>
      <c r="M48" s="709" t="s">
        <v>79</v>
      </c>
      <c r="N48" s="710">
        <v>295.94505005799999</v>
      </c>
      <c r="O48" s="710">
        <v>250.25812509599999</v>
      </c>
      <c r="P48" s="710">
        <v>191.173193822</v>
      </c>
      <c r="Q48" s="710">
        <v>224.526447932</v>
      </c>
      <c r="R48" s="710" t="s">
        <v>85</v>
      </c>
      <c r="S48" s="710" t="s">
        <v>85</v>
      </c>
      <c r="T48" s="562">
        <v>251.992662384</v>
      </c>
      <c r="U48" s="562" t="s">
        <v>85</v>
      </c>
      <c r="V48" s="711">
        <v>251.992662384</v>
      </c>
      <c r="X48" s="709" t="s">
        <v>79</v>
      </c>
      <c r="Y48" s="721">
        <v>72.220933076999998</v>
      </c>
      <c r="Z48" s="721">
        <v>72.789012432999996</v>
      </c>
      <c r="AA48" s="721">
        <v>72.576274530000006</v>
      </c>
      <c r="AB48" s="721">
        <v>78.121631235999999</v>
      </c>
      <c r="AC48" s="721" t="s">
        <v>85</v>
      </c>
      <c r="AD48" s="721" t="s">
        <v>85</v>
      </c>
      <c r="AE48" s="722">
        <v>72.660046051999998</v>
      </c>
      <c r="AF48" s="722" t="s">
        <v>85</v>
      </c>
      <c r="AG48" s="723">
        <v>72.660046051999998</v>
      </c>
      <c r="AI48" s="731" t="s">
        <v>79</v>
      </c>
      <c r="AJ48" s="732">
        <v>52.625332358000001</v>
      </c>
      <c r="AK48" s="732">
        <v>54.02118522</v>
      </c>
      <c r="AL48" s="732">
        <v>53.590643125</v>
      </c>
      <c r="AM48" s="732">
        <v>47.243460405999997</v>
      </c>
      <c r="AN48" s="732" t="s">
        <v>85</v>
      </c>
      <c r="AO48" s="732" t="s">
        <v>85</v>
      </c>
      <c r="AP48" s="733">
        <v>53.316198503000003</v>
      </c>
      <c r="AQ48" s="733" t="s">
        <v>85</v>
      </c>
      <c r="AR48" s="734">
        <v>53.316198503000003</v>
      </c>
      <c r="AT48" s="731" t="s">
        <v>79</v>
      </c>
      <c r="AU48" s="732">
        <v>8.7040529479999993</v>
      </c>
      <c r="AV48" s="732">
        <v>9.6844329590000005</v>
      </c>
      <c r="AW48" s="732">
        <v>5.6243590670000003</v>
      </c>
      <c r="AX48" s="732">
        <v>4.8872428010000002</v>
      </c>
      <c r="AY48" s="732" t="s">
        <v>85</v>
      </c>
      <c r="AZ48" s="732" t="s">
        <v>85</v>
      </c>
      <c r="BA48" s="733">
        <v>8.6284869729999993</v>
      </c>
      <c r="BB48" s="733" t="s">
        <v>85</v>
      </c>
      <c r="BC48" s="734">
        <v>8.6284869729999993</v>
      </c>
      <c r="BE48" s="731" t="s">
        <v>79</v>
      </c>
      <c r="BF48" s="732">
        <v>5.9203169989999997</v>
      </c>
      <c r="BG48" s="732">
        <v>5.9894796369999996</v>
      </c>
      <c r="BH48" s="732">
        <v>3.8137856339999998</v>
      </c>
      <c r="BI48" s="732">
        <v>3.8305712340000002</v>
      </c>
      <c r="BJ48" s="732" t="s">
        <v>85</v>
      </c>
      <c r="BK48" s="732" t="s">
        <v>85</v>
      </c>
      <c r="BL48" s="733">
        <v>5.5966092950000004</v>
      </c>
      <c r="BM48" s="733" t="s">
        <v>85</v>
      </c>
      <c r="BN48" s="734">
        <v>5.5966092950000004</v>
      </c>
      <c r="BP48" s="731" t="s">
        <v>79</v>
      </c>
      <c r="BQ48" s="732">
        <v>9.4277942120000002</v>
      </c>
      <c r="BR48" s="732">
        <v>7.5753135790000004</v>
      </c>
      <c r="BS48" s="732">
        <v>7.5928897129999999</v>
      </c>
      <c r="BT48" s="732">
        <v>5.0199166679999996</v>
      </c>
      <c r="BU48" s="732" t="s">
        <v>85</v>
      </c>
      <c r="BV48" s="732" t="s">
        <v>85</v>
      </c>
      <c r="BW48" s="733">
        <v>8.1949230639999993</v>
      </c>
      <c r="BX48" s="733" t="s">
        <v>85</v>
      </c>
      <c r="BY48" s="734">
        <v>8.1949230639999993</v>
      </c>
      <c r="CA48" s="731" t="s">
        <v>79</v>
      </c>
      <c r="CB48" s="732">
        <v>13.705508241</v>
      </c>
      <c r="CC48" s="732">
        <v>15.057613278</v>
      </c>
      <c r="CD48" s="732">
        <v>14.952097049000001</v>
      </c>
      <c r="CE48" s="732">
        <v>18.284353540000001</v>
      </c>
      <c r="CF48" s="732" t="s">
        <v>85</v>
      </c>
      <c r="CG48" s="732" t="s">
        <v>85</v>
      </c>
      <c r="CH48" s="733">
        <v>14.619073727</v>
      </c>
      <c r="CI48" s="733" t="s">
        <v>85</v>
      </c>
      <c r="CJ48" s="734">
        <v>14.619073727</v>
      </c>
    </row>
    <row r="49" spans="2:88" s="376" customFormat="1" ht="13" x14ac:dyDescent="0.3">
      <c r="B49" s="22" t="s">
        <v>288</v>
      </c>
      <c r="C49" s="374"/>
      <c r="D49" s="374"/>
      <c r="E49" s="374"/>
      <c r="F49" s="374"/>
      <c r="G49" s="374"/>
      <c r="H49" s="374"/>
      <c r="I49" s="374"/>
      <c r="J49" s="374"/>
      <c r="K49" s="375"/>
      <c r="M49" s="22" t="s">
        <v>288</v>
      </c>
      <c r="N49" s="374"/>
      <c r="O49" s="374"/>
      <c r="P49" s="374"/>
      <c r="Q49" s="374"/>
      <c r="R49" s="374"/>
      <c r="S49" s="374"/>
      <c r="T49" s="374"/>
      <c r="U49" s="374"/>
      <c r="V49" s="375"/>
      <c r="X49" s="22" t="s">
        <v>288</v>
      </c>
      <c r="Y49" s="374"/>
      <c r="Z49" s="374"/>
      <c r="AA49" s="374"/>
      <c r="AB49" s="374"/>
      <c r="AC49" s="374"/>
      <c r="AD49" s="374"/>
      <c r="AE49" s="374"/>
      <c r="AF49" s="374"/>
      <c r="AG49" s="375"/>
      <c r="AI49" s="22" t="s">
        <v>288</v>
      </c>
      <c r="AJ49" s="374"/>
      <c r="AK49" s="374"/>
      <c r="AL49" s="374"/>
      <c r="AM49" s="374"/>
      <c r="AN49" s="374"/>
      <c r="AO49" s="374"/>
      <c r="AP49" s="374"/>
      <c r="AQ49" s="374"/>
      <c r="AR49" s="375"/>
      <c r="AT49" s="22" t="s">
        <v>288</v>
      </c>
      <c r="AU49" s="374"/>
      <c r="AV49" s="374"/>
      <c r="AW49" s="374"/>
      <c r="AX49" s="374"/>
      <c r="AY49" s="374"/>
      <c r="AZ49" s="374"/>
      <c r="BA49" s="374"/>
      <c r="BB49" s="374"/>
      <c r="BC49" s="375"/>
      <c r="BD49" s="674"/>
      <c r="BE49" s="22" t="s">
        <v>288</v>
      </c>
      <c r="BF49" s="374"/>
      <c r="BG49" s="374"/>
      <c r="BH49" s="374"/>
      <c r="BI49" s="374"/>
      <c r="BJ49" s="374"/>
      <c r="BK49" s="374"/>
      <c r="BL49" s="374"/>
      <c r="BM49" s="374"/>
      <c r="BN49" s="375"/>
      <c r="BP49" s="22" t="s">
        <v>288</v>
      </c>
      <c r="BQ49" s="374"/>
      <c r="BR49" s="374"/>
      <c r="BS49" s="374"/>
      <c r="BT49" s="374"/>
      <c r="BU49" s="374"/>
      <c r="BV49" s="374"/>
      <c r="BW49" s="374"/>
      <c r="BX49" s="374"/>
      <c r="BY49" s="375"/>
      <c r="CA49" s="22" t="s">
        <v>288</v>
      </c>
      <c r="CB49" s="374"/>
      <c r="CC49" s="374"/>
      <c r="CD49" s="374"/>
      <c r="CE49" s="374"/>
      <c r="CF49" s="374"/>
      <c r="CG49" s="374"/>
      <c r="CH49" s="374"/>
      <c r="CI49" s="374"/>
      <c r="CJ49" s="375"/>
    </row>
    <row r="50" spans="2:88" s="243" customFormat="1" ht="13" x14ac:dyDescent="0.3">
      <c r="B50" s="22" t="s">
        <v>531</v>
      </c>
      <c r="C50" s="374"/>
      <c r="D50" s="374"/>
      <c r="E50" s="374"/>
      <c r="F50" s="374"/>
      <c r="G50" s="374"/>
      <c r="H50" s="374"/>
      <c r="I50" s="374"/>
      <c r="J50" s="374"/>
      <c r="K50" s="375"/>
      <c r="M50" s="22" t="s">
        <v>531</v>
      </c>
      <c r="N50" s="374"/>
      <c r="O50" s="374"/>
      <c r="P50" s="374"/>
      <c r="Q50" s="374"/>
      <c r="R50" s="374"/>
      <c r="S50" s="374"/>
      <c r="T50" s="374"/>
      <c r="U50" s="374"/>
      <c r="V50" s="375"/>
      <c r="X50" s="22" t="s">
        <v>531</v>
      </c>
      <c r="Y50" s="374"/>
      <c r="Z50" s="374"/>
      <c r="AA50" s="374"/>
      <c r="AB50" s="374"/>
      <c r="AC50" s="374"/>
      <c r="AD50" s="374"/>
      <c r="AE50" s="374"/>
      <c r="AF50" s="374"/>
      <c r="AG50" s="375"/>
      <c r="AI50" s="22" t="s">
        <v>531</v>
      </c>
      <c r="AJ50" s="374"/>
      <c r="AK50" s="374"/>
      <c r="AL50" s="374"/>
      <c r="AM50" s="374"/>
      <c r="AN50" s="374"/>
      <c r="AO50" s="374"/>
      <c r="AP50" s="374"/>
      <c r="AQ50" s="374"/>
      <c r="AR50" s="375"/>
      <c r="AT50" s="22" t="s">
        <v>531</v>
      </c>
      <c r="AU50" s="374"/>
      <c r="AV50" s="374"/>
      <c r="AW50" s="374"/>
      <c r="AX50" s="374"/>
      <c r="AY50" s="374"/>
      <c r="AZ50" s="374"/>
      <c r="BA50" s="374"/>
      <c r="BB50" s="374"/>
      <c r="BC50" s="375"/>
      <c r="BD50" s="675"/>
      <c r="BE50" s="22" t="s">
        <v>531</v>
      </c>
      <c r="BF50" s="374"/>
      <c r="BG50" s="374"/>
      <c r="BH50" s="374"/>
      <c r="BI50" s="374"/>
      <c r="BJ50" s="374"/>
      <c r="BK50" s="374"/>
      <c r="BL50" s="374"/>
      <c r="BM50" s="374"/>
      <c r="BN50" s="375"/>
      <c r="BP50" s="22" t="s">
        <v>531</v>
      </c>
      <c r="BQ50" s="374"/>
      <c r="BR50" s="374"/>
      <c r="BS50" s="374"/>
      <c r="BT50" s="374"/>
      <c r="BU50" s="374"/>
      <c r="BV50" s="374"/>
      <c r="BW50" s="374"/>
      <c r="BX50" s="374"/>
      <c r="BY50" s="375"/>
      <c r="CA50" s="22" t="s">
        <v>531</v>
      </c>
      <c r="CB50" s="374"/>
      <c r="CC50" s="374"/>
      <c r="CD50" s="374"/>
      <c r="CE50" s="374"/>
      <c r="CF50" s="374"/>
      <c r="CG50" s="374"/>
      <c r="CH50" s="374"/>
      <c r="CI50" s="374"/>
      <c r="CJ50" s="375"/>
    </row>
    <row r="51" spans="2:88" s="243" customFormat="1" ht="13" x14ac:dyDescent="0.3">
      <c r="B51" s="47" t="s">
        <v>515</v>
      </c>
      <c r="C51" s="374"/>
      <c r="D51" s="374"/>
      <c r="E51" s="374"/>
      <c r="F51" s="374"/>
      <c r="G51" s="374"/>
      <c r="H51" s="374"/>
      <c r="I51" s="374"/>
      <c r="J51" s="374"/>
      <c r="K51" s="375"/>
      <c r="M51" s="47" t="s">
        <v>515</v>
      </c>
      <c r="N51" s="374"/>
      <c r="O51" s="374"/>
      <c r="P51" s="374"/>
      <c r="Q51" s="374"/>
      <c r="R51" s="374"/>
      <c r="S51" s="374"/>
      <c r="T51" s="374"/>
      <c r="U51" s="374"/>
      <c r="V51" s="375"/>
      <c r="X51" s="47" t="s">
        <v>515</v>
      </c>
      <c r="Y51" s="374"/>
      <c r="Z51" s="374"/>
      <c r="AA51" s="374"/>
      <c r="AB51" s="374"/>
      <c r="AC51" s="374"/>
      <c r="AD51" s="374"/>
      <c r="AE51" s="374"/>
      <c r="AF51" s="374"/>
      <c r="AG51" s="375"/>
      <c r="AI51" s="47" t="s">
        <v>515</v>
      </c>
      <c r="AJ51" s="374"/>
      <c r="AK51" s="374"/>
      <c r="AL51" s="374"/>
      <c r="AM51" s="374"/>
      <c r="AN51" s="374"/>
      <c r="AO51" s="374"/>
      <c r="AP51" s="374"/>
      <c r="AQ51" s="374"/>
      <c r="AR51" s="375"/>
      <c r="AT51" s="47" t="s">
        <v>515</v>
      </c>
      <c r="AU51" s="374"/>
      <c r="AV51" s="374"/>
      <c r="AW51" s="374"/>
      <c r="AX51" s="374"/>
      <c r="AY51" s="374"/>
      <c r="AZ51" s="374"/>
      <c r="BA51" s="374"/>
      <c r="BB51" s="374"/>
      <c r="BC51" s="375"/>
      <c r="BD51" s="675"/>
      <c r="BE51" s="670" t="s">
        <v>515</v>
      </c>
      <c r="BF51" s="374"/>
      <c r="BG51" s="374"/>
      <c r="BH51" s="374"/>
      <c r="BI51" s="374"/>
      <c r="BJ51" s="374"/>
      <c r="BK51" s="374"/>
      <c r="BL51" s="374"/>
      <c r="BM51" s="374"/>
      <c r="BN51" s="375"/>
      <c r="BP51" s="47" t="s">
        <v>515</v>
      </c>
      <c r="BQ51" s="374"/>
      <c r="BR51" s="374"/>
      <c r="BS51" s="374"/>
      <c r="BT51" s="374"/>
      <c r="BU51" s="374"/>
      <c r="BV51" s="374"/>
      <c r="BW51" s="374"/>
      <c r="BX51" s="374"/>
      <c r="BY51" s="375"/>
      <c r="CA51" s="47" t="s">
        <v>515</v>
      </c>
      <c r="CB51" s="374"/>
      <c r="CC51" s="374"/>
      <c r="CD51" s="374"/>
      <c r="CE51" s="374"/>
      <c r="CF51" s="374"/>
      <c r="CG51" s="374"/>
      <c r="CH51" s="374"/>
      <c r="CI51" s="374"/>
      <c r="CJ51" s="375"/>
    </row>
    <row r="52" spans="2:88" s="243" customFormat="1" ht="13" x14ac:dyDescent="0.3">
      <c r="B52" s="373" t="s">
        <v>753</v>
      </c>
      <c r="C52" s="378"/>
      <c r="D52" s="378"/>
      <c r="E52" s="378"/>
      <c r="F52" s="378"/>
      <c r="G52" s="378"/>
      <c r="H52" s="378"/>
      <c r="I52" s="378"/>
      <c r="J52" s="378"/>
      <c r="K52" s="379"/>
      <c r="M52" s="373" t="s">
        <v>753</v>
      </c>
      <c r="N52" s="378"/>
      <c r="O52" s="378"/>
      <c r="P52" s="378"/>
      <c r="Q52" s="378"/>
      <c r="R52" s="378"/>
      <c r="S52" s="378"/>
      <c r="T52" s="378"/>
      <c r="U52" s="378"/>
      <c r="V52" s="379"/>
      <c r="X52" s="373" t="s">
        <v>753</v>
      </c>
      <c r="Y52" s="378"/>
      <c r="Z52" s="378"/>
      <c r="AA52" s="378"/>
      <c r="AB52" s="378"/>
      <c r="AC52" s="378"/>
      <c r="AD52" s="378"/>
      <c r="AE52" s="378"/>
      <c r="AF52" s="378"/>
      <c r="AG52" s="379"/>
      <c r="AI52" s="373" t="s">
        <v>753</v>
      </c>
      <c r="AJ52" s="378"/>
      <c r="AK52" s="378"/>
      <c r="AL52" s="378"/>
      <c r="AM52" s="378"/>
      <c r="AN52" s="378"/>
      <c r="AO52" s="378"/>
      <c r="AP52" s="378"/>
      <c r="AQ52" s="378"/>
      <c r="AR52" s="379"/>
      <c r="AT52" s="373" t="s">
        <v>753</v>
      </c>
      <c r="AU52" s="378"/>
      <c r="AV52" s="378"/>
      <c r="AW52" s="378"/>
      <c r="AX52" s="378"/>
      <c r="AY52" s="378"/>
      <c r="AZ52" s="378"/>
      <c r="BA52" s="378"/>
      <c r="BB52" s="378"/>
      <c r="BC52" s="379"/>
      <c r="BD52" s="675"/>
      <c r="BE52" s="673" t="s">
        <v>753</v>
      </c>
      <c r="BF52" s="378"/>
      <c r="BG52" s="378"/>
      <c r="BH52" s="378"/>
      <c r="BI52" s="378"/>
      <c r="BJ52" s="378"/>
      <c r="BK52" s="378"/>
      <c r="BL52" s="378"/>
      <c r="BM52" s="378"/>
      <c r="BN52" s="379"/>
      <c r="BP52" s="373" t="s">
        <v>753</v>
      </c>
      <c r="BQ52" s="378"/>
      <c r="BR52" s="378"/>
      <c r="BS52" s="378"/>
      <c r="BT52" s="378"/>
      <c r="BU52" s="378"/>
      <c r="BV52" s="378"/>
      <c r="BW52" s="378"/>
      <c r="BX52" s="378"/>
      <c r="BY52" s="379"/>
      <c r="CA52" s="373" t="s">
        <v>753</v>
      </c>
      <c r="CB52" s="378"/>
      <c r="CC52" s="378"/>
      <c r="CD52" s="378"/>
      <c r="CE52" s="378"/>
      <c r="CF52" s="378"/>
      <c r="CG52" s="378"/>
      <c r="CH52" s="378"/>
      <c r="CI52" s="378"/>
      <c r="CJ52" s="379"/>
    </row>
    <row r="53" spans="2:88" ht="13" x14ac:dyDescent="0.3">
      <c r="B53" s="373"/>
      <c r="C53" s="32"/>
      <c r="D53" s="32"/>
      <c r="E53" s="32"/>
      <c r="F53" s="32"/>
      <c r="G53" s="32"/>
      <c r="H53" s="32"/>
      <c r="I53" s="32"/>
      <c r="J53" s="32"/>
      <c r="K53" s="70"/>
      <c r="N53" s="32"/>
      <c r="O53" s="32"/>
      <c r="P53" s="32"/>
      <c r="Q53" s="32"/>
      <c r="R53" s="32"/>
      <c r="S53" s="32"/>
      <c r="T53" s="32"/>
      <c r="U53" s="32"/>
      <c r="V53" s="70"/>
      <c r="Y53" s="32"/>
      <c r="Z53" s="32"/>
      <c r="AA53" s="32"/>
      <c r="AB53" s="32"/>
      <c r="AC53" s="32"/>
      <c r="AD53" s="32"/>
      <c r="AE53" s="32"/>
      <c r="AF53" s="32"/>
      <c r="AG53" s="70"/>
      <c r="AJ53" s="32"/>
      <c r="AK53" s="32"/>
      <c r="AL53" s="32"/>
      <c r="AM53" s="32"/>
      <c r="AN53" s="32"/>
      <c r="AO53" s="32"/>
      <c r="AP53" s="32"/>
      <c r="AQ53" s="32"/>
      <c r="AR53" s="70"/>
      <c r="AU53" s="32"/>
      <c r="AV53" s="32"/>
      <c r="AW53" s="32"/>
      <c r="AX53" s="32"/>
      <c r="AY53" s="32"/>
      <c r="AZ53" s="32"/>
      <c r="BA53" s="32"/>
      <c r="BB53" s="32"/>
      <c r="BC53" s="70"/>
      <c r="BF53" s="32"/>
      <c r="BG53" s="32"/>
      <c r="BH53" s="32"/>
      <c r="BI53" s="32"/>
      <c r="BJ53" s="32"/>
      <c r="BK53" s="32"/>
      <c r="BL53" s="32"/>
      <c r="BM53" s="32"/>
      <c r="BN53" s="70"/>
      <c r="BQ53" s="32"/>
      <c r="BR53" s="32"/>
      <c r="BS53" s="32"/>
      <c r="BT53" s="32"/>
      <c r="BU53" s="32"/>
      <c r="BV53" s="32"/>
      <c r="BW53" s="32"/>
      <c r="BX53" s="32"/>
      <c r="BY53" s="70"/>
    </row>
    <row r="54" spans="2:88" x14ac:dyDescent="0.25">
      <c r="C54" s="32"/>
      <c r="D54" s="32"/>
      <c r="E54" s="32"/>
      <c r="F54" s="32"/>
      <c r="G54" s="32"/>
      <c r="H54" s="32"/>
      <c r="I54" s="32"/>
      <c r="J54" s="32"/>
      <c r="K54" s="70"/>
      <c r="N54" s="32"/>
      <c r="O54" s="32"/>
      <c r="P54" s="32"/>
      <c r="Q54" s="32"/>
      <c r="R54" s="32"/>
      <c r="S54" s="32"/>
      <c r="T54" s="32"/>
      <c r="U54" s="32"/>
      <c r="V54" s="70"/>
      <c r="Y54" s="32"/>
      <c r="Z54" s="32"/>
      <c r="AA54" s="32"/>
      <c r="AB54" s="32"/>
      <c r="AC54" s="32"/>
      <c r="AD54" s="32"/>
      <c r="AE54" s="32"/>
      <c r="AF54" s="32"/>
      <c r="AG54" s="70"/>
      <c r="AJ54" s="32"/>
      <c r="AK54" s="32"/>
      <c r="AL54" s="32"/>
      <c r="AM54" s="32"/>
      <c r="AN54" s="32"/>
      <c r="AO54" s="32"/>
      <c r="AP54" s="32"/>
      <c r="AQ54" s="32"/>
      <c r="AR54" s="70"/>
      <c r="AU54" s="32"/>
      <c r="AV54" s="32"/>
      <c r="AW54" s="32"/>
      <c r="AX54" s="32"/>
      <c r="AY54" s="32"/>
      <c r="AZ54" s="32"/>
      <c r="BA54" s="32"/>
      <c r="BB54" s="32"/>
      <c r="BC54" s="70"/>
      <c r="BF54" s="32"/>
      <c r="BG54" s="32"/>
      <c r="BH54" s="32"/>
      <c r="BI54" s="32"/>
      <c r="BJ54" s="32"/>
      <c r="BK54" s="32"/>
      <c r="BL54" s="32"/>
      <c r="BM54" s="32"/>
      <c r="BN54" s="70"/>
      <c r="BQ54" s="32"/>
      <c r="BR54" s="32"/>
      <c r="BS54" s="32"/>
      <c r="BT54" s="32"/>
      <c r="BU54" s="32"/>
      <c r="BV54" s="32"/>
      <c r="BW54" s="32"/>
      <c r="BX54" s="32"/>
      <c r="BY54" s="70"/>
    </row>
    <row r="55" spans="2:88" x14ac:dyDescent="0.25">
      <c r="C55" s="32"/>
      <c r="D55" s="32"/>
      <c r="E55" s="32"/>
      <c r="F55" s="32"/>
      <c r="G55" s="32"/>
      <c r="H55" s="32"/>
      <c r="I55" s="32"/>
      <c r="J55" s="32"/>
      <c r="K55" s="70"/>
      <c r="N55" s="32"/>
      <c r="O55" s="32"/>
      <c r="P55" s="32"/>
      <c r="Q55" s="32"/>
      <c r="R55" s="32"/>
      <c r="S55" s="32"/>
      <c r="T55" s="32"/>
      <c r="U55" s="32"/>
      <c r="V55" s="70"/>
      <c r="Y55" s="32"/>
      <c r="Z55" s="32"/>
      <c r="AA55" s="32"/>
      <c r="AB55" s="32"/>
      <c r="AC55" s="32"/>
      <c r="AD55" s="32"/>
      <c r="AE55" s="32"/>
      <c r="AF55" s="32"/>
      <c r="AG55" s="70"/>
      <c r="AJ55" s="32"/>
      <c r="AK55" s="32"/>
      <c r="AL55" s="32"/>
      <c r="AM55" s="32"/>
      <c r="AN55" s="32"/>
      <c r="AO55" s="32"/>
      <c r="AP55" s="32"/>
      <c r="AQ55" s="32"/>
      <c r="AR55" s="70"/>
      <c r="AU55" s="32"/>
      <c r="AV55" s="32"/>
      <c r="AW55" s="32"/>
      <c r="AX55" s="32"/>
      <c r="AY55" s="32"/>
      <c r="AZ55" s="32"/>
      <c r="BA55" s="32"/>
      <c r="BB55" s="32"/>
      <c r="BC55" s="70"/>
      <c r="BF55" s="32"/>
      <c r="BG55" s="32"/>
      <c r="BH55" s="32"/>
      <c r="BI55" s="32"/>
      <c r="BJ55" s="32"/>
      <c r="BK55" s="32"/>
      <c r="BL55" s="32"/>
      <c r="BM55" s="32"/>
      <c r="BN55" s="70"/>
      <c r="BQ55" s="32"/>
      <c r="BR55" s="32"/>
      <c r="BS55" s="32"/>
      <c r="BT55" s="32"/>
      <c r="BU55" s="32"/>
      <c r="BV55" s="32"/>
      <c r="BW55" s="32"/>
      <c r="BX55" s="32"/>
      <c r="BY55" s="70"/>
    </row>
    <row r="56" spans="2:88" x14ac:dyDescent="0.25">
      <c r="C56" s="32"/>
      <c r="D56" s="32"/>
      <c r="E56" s="32"/>
      <c r="F56" s="32"/>
      <c r="G56" s="32"/>
      <c r="H56" s="32"/>
      <c r="I56" s="32"/>
      <c r="J56" s="32"/>
      <c r="K56" s="70"/>
      <c r="N56" s="32"/>
      <c r="O56" s="32"/>
      <c r="P56" s="32"/>
      <c r="Q56" s="32"/>
      <c r="R56" s="32"/>
      <c r="S56" s="32"/>
      <c r="T56" s="32"/>
      <c r="U56" s="32"/>
      <c r="V56" s="70"/>
      <c r="Y56" s="32"/>
      <c r="Z56" s="32"/>
      <c r="AA56" s="32"/>
      <c r="AB56" s="32"/>
      <c r="AC56" s="32"/>
      <c r="AD56" s="32"/>
      <c r="AE56" s="32"/>
      <c r="AF56" s="32"/>
      <c r="AG56" s="70"/>
      <c r="AJ56" s="32"/>
      <c r="AK56" s="32"/>
      <c r="AL56" s="32"/>
      <c r="AM56" s="32"/>
      <c r="AN56" s="32"/>
      <c r="AO56" s="32"/>
      <c r="AP56" s="32"/>
      <c r="AQ56" s="32"/>
      <c r="AR56" s="70"/>
      <c r="AU56" s="32"/>
      <c r="AV56" s="32"/>
      <c r="AW56" s="32"/>
      <c r="AX56" s="32"/>
      <c r="AY56" s="32"/>
      <c r="AZ56" s="32"/>
      <c r="BA56" s="32"/>
      <c r="BB56" s="32"/>
      <c r="BC56" s="70"/>
      <c r="BF56" s="32"/>
      <c r="BG56" s="32"/>
      <c r="BH56" s="32"/>
      <c r="BI56" s="32"/>
      <c r="BJ56" s="32"/>
      <c r="BK56" s="32"/>
      <c r="BL56" s="32"/>
      <c r="BM56" s="32"/>
      <c r="BN56" s="70"/>
      <c r="BQ56" s="32"/>
      <c r="BR56" s="32"/>
      <c r="BS56" s="32"/>
      <c r="BT56" s="32"/>
      <c r="BU56" s="32"/>
      <c r="BV56" s="32"/>
      <c r="BW56" s="32"/>
      <c r="BX56" s="32"/>
      <c r="BY56" s="70"/>
    </row>
    <row r="60" spans="2:88" ht="13.5" customHeight="1" x14ac:dyDescent="0.25"/>
  </sheetData>
  <phoneticPr fontId="3" type="noConversion"/>
  <pageMargins left="0.59055118110236227" right="0.59055118110236227" top="0.78740157480314965" bottom="0.78740157480314965" header="0.39370078740157483" footer="0.39370078740157483"/>
  <pageSetup paperSize="9" scale="63" firstPageNumber="51" fitToWidth="0" orientation="landscape" useFirstPageNumber="1" r:id="rId1"/>
  <headerFooter differentOddEven="1" differentFirst="1" alignWithMargins="0">
    <oddHeader>&amp;R&amp;12Les finances des groupements à fiscalité propre en 2019</oddHeader>
    <oddFooter>&amp;L&amp;12Direction Générale des Collectivités Locales / DESL&amp;C&amp;12&amp;P&amp;R&amp;12Mise en ligne : mai 2021</oddFooter>
    <evenHeader>&amp;R&amp;12Les finances des groupements à fiscalité propre en 2019</evenHeader>
    <evenFooter>&amp;L&amp;12Direction Générale des Collectivités Locales / DESL&amp;C&amp;12&amp;P&amp;R&amp;12Mise en ligne : mai 2021</evenFooter>
    <firstHeader>&amp;R&amp;12Les finances des groupements à fiscalité propre en 2019</firstHeader>
    <firstFooter>&amp;L&amp;12Direction Générale des Collectivités Locales / DESL&amp;C&amp;12&amp;P&amp;R&amp;12Mise en ligne : mai 2021</firstFooter>
  </headerFooter>
  <colBreaks count="7" manualBreakCount="7">
    <brk id="11" max="47" man="1"/>
    <brk id="22" max="47" man="1"/>
    <brk id="33" max="47" man="1"/>
    <brk id="44" max="47" man="1"/>
    <brk id="55" max="47" man="1"/>
    <brk id="66" max="47" man="1"/>
    <brk id="77" max="47"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A50"/>
  <sheetViews>
    <sheetView zoomScaleNormal="100" workbookViewId="0"/>
  </sheetViews>
  <sheetFormatPr baseColWidth="10" defaultRowHeight="12.5" x14ac:dyDescent="0.25"/>
  <cols>
    <col min="1" max="1" width="4.7265625" customWidth="1"/>
    <col min="2" max="2" width="28" customWidth="1"/>
    <col min="3" max="10" width="15.7265625" customWidth="1"/>
    <col min="11" max="11" width="15.7265625" style="74" customWidth="1"/>
    <col min="12" max="12" width="4.7265625" customWidth="1"/>
    <col min="13" max="13" width="28" customWidth="1"/>
    <col min="14" max="21" width="15.7265625" customWidth="1"/>
    <col min="22" max="22" width="15.7265625" style="74" customWidth="1"/>
    <col min="23" max="23" width="4.7265625" customWidth="1"/>
    <col min="24" max="24" width="28" customWidth="1"/>
    <col min="25" max="32" width="15.7265625" customWidth="1"/>
    <col min="33" max="33" width="15.7265625" style="74" customWidth="1"/>
    <col min="34" max="34" width="4.7265625" customWidth="1"/>
    <col min="35" max="35" width="28" customWidth="1"/>
    <col min="36" max="43" width="15.7265625" customWidth="1"/>
    <col min="44" max="44" width="15.7265625" style="74" customWidth="1"/>
    <col min="45" max="45" width="4.7265625" customWidth="1"/>
    <col min="46" max="46" width="28" customWidth="1"/>
    <col min="47" max="54" width="15.7265625" customWidth="1"/>
    <col min="55" max="55" width="15.7265625" style="74" customWidth="1"/>
    <col min="56" max="56" width="4.7265625" customWidth="1"/>
    <col min="57" max="57" width="28" customWidth="1"/>
    <col min="58" max="65" width="15.7265625" customWidth="1"/>
    <col min="66" max="66" width="15.7265625" style="74" customWidth="1"/>
    <col min="67" max="67" width="1.54296875" hidden="1" customWidth="1"/>
    <col min="68" max="68" width="4.7265625" customWidth="1"/>
    <col min="69" max="69" width="11.453125" hidden="1" customWidth="1"/>
    <col min="70" max="70" width="28" customWidth="1"/>
    <col min="71" max="79" width="15.7265625" customWidth="1"/>
  </cols>
  <sheetData>
    <row r="1" spans="1:79" ht="20.5" x14ac:dyDescent="0.45">
      <c r="A1" s="9" t="s">
        <v>767</v>
      </c>
      <c r="B1" s="48"/>
      <c r="C1" s="48"/>
      <c r="D1" s="48"/>
      <c r="E1" s="48"/>
      <c r="F1" s="48"/>
      <c r="G1" s="48"/>
      <c r="H1" s="48"/>
      <c r="I1" s="48"/>
      <c r="J1" s="48"/>
      <c r="K1" s="127"/>
      <c r="L1" s="28"/>
      <c r="M1" s="48"/>
      <c r="N1" s="48"/>
      <c r="O1" s="48"/>
      <c r="P1" s="48"/>
      <c r="Q1" s="48"/>
      <c r="R1" s="48"/>
      <c r="S1" s="48"/>
      <c r="T1" s="48"/>
      <c r="U1" s="48"/>
      <c r="V1" s="127"/>
      <c r="W1" s="28"/>
      <c r="X1" s="48"/>
      <c r="Y1" s="48"/>
      <c r="Z1" s="48"/>
      <c r="AA1" s="48"/>
      <c r="AB1" s="48"/>
      <c r="AC1" s="48"/>
      <c r="AD1" s="48"/>
      <c r="AE1" s="48"/>
      <c r="AF1" s="48"/>
      <c r="AG1" s="127"/>
      <c r="AH1" s="28"/>
      <c r="AI1" s="48"/>
      <c r="AJ1" s="48"/>
      <c r="AK1" s="48"/>
      <c r="AL1" s="48"/>
      <c r="AM1" s="48"/>
      <c r="AN1" s="48"/>
      <c r="AO1" s="48"/>
      <c r="AP1" s="48"/>
      <c r="AQ1" s="48"/>
      <c r="AR1" s="48"/>
      <c r="AS1" s="28"/>
      <c r="AT1" s="48"/>
      <c r="AU1" s="48"/>
      <c r="AV1" s="48"/>
      <c r="AW1" s="48"/>
      <c r="AX1" s="48"/>
      <c r="AY1" s="48"/>
      <c r="AZ1" s="48"/>
      <c r="BA1" s="48"/>
      <c r="BB1" s="48"/>
      <c r="BC1" s="84"/>
      <c r="BD1" s="106"/>
      <c r="BE1" s="107"/>
      <c r="BF1" s="107"/>
      <c r="BG1" s="107"/>
      <c r="BH1" s="107"/>
      <c r="BI1" s="107"/>
      <c r="BJ1" s="107"/>
      <c r="BK1" s="48"/>
      <c r="BL1" s="48"/>
      <c r="BM1" s="48"/>
      <c r="BN1" s="127"/>
      <c r="BO1" s="106"/>
      <c r="BP1" s="106"/>
      <c r="BQ1" s="108"/>
      <c r="BR1" s="108"/>
      <c r="BS1" s="109"/>
      <c r="BT1" s="109"/>
      <c r="BU1" s="109"/>
      <c r="BV1" s="109"/>
      <c r="BW1" s="109"/>
      <c r="BX1" s="109"/>
      <c r="BY1" s="109"/>
      <c r="BZ1" s="109"/>
      <c r="CA1" s="137"/>
    </row>
    <row r="2" spans="1:79" ht="12.75" customHeight="1" x14ac:dyDescent="0.45">
      <c r="A2" s="8"/>
      <c r="B2" s="48"/>
      <c r="C2" s="48"/>
      <c r="D2" s="57"/>
      <c r="E2" s="48"/>
      <c r="F2" s="48"/>
      <c r="G2" s="48"/>
      <c r="H2" s="48"/>
      <c r="I2" s="48"/>
      <c r="J2" s="48"/>
      <c r="K2" s="127"/>
      <c r="L2" s="28"/>
      <c r="M2" s="48"/>
      <c r="N2" s="48"/>
      <c r="O2" s="48"/>
      <c r="P2" s="48"/>
      <c r="Q2" s="48"/>
      <c r="R2" s="48"/>
      <c r="S2" s="48"/>
      <c r="T2" s="48"/>
      <c r="U2" s="48"/>
      <c r="V2" s="127"/>
      <c r="W2" s="28"/>
      <c r="X2" s="48"/>
      <c r="Y2" s="48"/>
      <c r="Z2" s="48"/>
      <c r="AA2" s="48"/>
      <c r="AB2" s="48"/>
      <c r="AC2" s="48"/>
      <c r="AD2" s="48"/>
      <c r="AE2" s="48"/>
      <c r="AF2" s="48"/>
      <c r="AG2" s="127"/>
      <c r="AH2" s="110"/>
      <c r="AI2" s="12"/>
      <c r="AJ2" s="12"/>
      <c r="AK2" s="12"/>
      <c r="AL2" s="12"/>
      <c r="AM2" s="12"/>
      <c r="AN2" s="12"/>
      <c r="AO2" s="12"/>
      <c r="AP2" s="12"/>
      <c r="AQ2" s="12"/>
      <c r="AR2" s="12"/>
      <c r="BD2" s="106"/>
      <c r="BE2" s="107"/>
      <c r="BF2" s="107"/>
      <c r="BG2" s="107"/>
      <c r="BH2" s="107"/>
      <c r="BI2" s="107"/>
      <c r="BJ2" s="107"/>
      <c r="BK2" s="48"/>
      <c r="BL2" s="48"/>
      <c r="BM2" s="48"/>
      <c r="BN2" s="127"/>
      <c r="BO2" s="106"/>
      <c r="BP2" s="106"/>
      <c r="BQ2" s="108"/>
      <c r="BR2" s="108"/>
      <c r="BS2" s="109"/>
      <c r="BT2" s="109"/>
      <c r="BU2" s="109"/>
      <c r="BV2" s="109"/>
      <c r="BW2" s="109"/>
      <c r="BX2" s="109"/>
      <c r="BY2" s="109"/>
      <c r="BZ2" s="109"/>
      <c r="CA2" s="137"/>
    </row>
    <row r="3" spans="1:79" ht="16.5" x14ac:dyDescent="0.35">
      <c r="A3" s="12"/>
      <c r="B3" s="12"/>
      <c r="C3" s="12"/>
      <c r="D3" s="47"/>
      <c r="E3" s="12"/>
      <c r="F3" s="12"/>
      <c r="G3" s="12"/>
      <c r="H3" s="12"/>
      <c r="I3" s="12"/>
      <c r="J3" s="12"/>
      <c r="K3" s="23"/>
      <c r="L3" s="110"/>
      <c r="M3" s="12"/>
      <c r="N3" s="12"/>
      <c r="O3" s="12"/>
      <c r="P3" s="12"/>
      <c r="Q3" s="12"/>
      <c r="R3" s="12"/>
      <c r="S3" s="12"/>
      <c r="T3" s="12"/>
      <c r="U3" s="12"/>
      <c r="V3" s="23"/>
      <c r="W3" s="110"/>
      <c r="X3" s="12"/>
      <c r="Y3" s="12"/>
      <c r="Z3" s="12"/>
      <c r="AA3" s="12"/>
      <c r="AB3" s="12"/>
      <c r="AC3" s="12"/>
      <c r="AD3" s="12"/>
      <c r="AE3" s="12"/>
      <c r="AF3" s="12"/>
      <c r="AG3" s="23"/>
      <c r="AH3" s="89" t="s">
        <v>330</v>
      </c>
      <c r="AS3" s="88" t="s">
        <v>331</v>
      </c>
      <c r="AT3" s="12"/>
      <c r="AU3" s="12"/>
      <c r="AV3" s="12"/>
      <c r="AW3" s="12"/>
      <c r="AX3" s="12"/>
      <c r="AY3" s="12"/>
      <c r="AZ3" s="12"/>
      <c r="BA3" s="12"/>
      <c r="BB3" s="12"/>
      <c r="BC3" s="111"/>
      <c r="BD3" s="24"/>
      <c r="BE3" s="24"/>
      <c r="BF3" s="24"/>
      <c r="BG3" s="24"/>
      <c r="BH3" s="24"/>
      <c r="BI3" s="24"/>
      <c r="BJ3" s="24"/>
      <c r="BK3" s="26"/>
      <c r="BL3" s="26"/>
      <c r="BM3" s="26"/>
      <c r="BN3" s="133"/>
      <c r="BO3" s="24"/>
      <c r="BP3" s="24"/>
      <c r="BQ3" s="36"/>
      <c r="BR3" s="36"/>
      <c r="BS3" s="112"/>
      <c r="BT3" s="112"/>
      <c r="BU3" s="112"/>
      <c r="BV3" s="112"/>
      <c r="BW3" s="112"/>
      <c r="BX3" s="112"/>
      <c r="BY3" s="112"/>
      <c r="BZ3" s="112"/>
      <c r="CA3" s="138"/>
    </row>
    <row r="4" spans="1:79" ht="16.5" x14ac:dyDescent="0.35">
      <c r="A4" s="88" t="s">
        <v>332</v>
      </c>
      <c r="B4" s="88"/>
      <c r="C4" s="88"/>
      <c r="D4" s="230"/>
      <c r="E4" s="88"/>
      <c r="F4" s="88"/>
      <c r="G4" s="88"/>
      <c r="H4" s="88"/>
      <c r="I4" s="88"/>
      <c r="J4" s="88"/>
      <c r="K4" s="128"/>
      <c r="L4" s="33" t="s">
        <v>333</v>
      </c>
      <c r="M4" s="33"/>
      <c r="N4" s="33"/>
      <c r="O4" s="33"/>
      <c r="P4" s="33"/>
      <c r="Q4" s="33"/>
      <c r="R4" s="33"/>
      <c r="S4" s="33"/>
      <c r="T4" s="33"/>
      <c r="U4" s="33"/>
      <c r="V4" s="131"/>
      <c r="W4" s="33" t="s">
        <v>334</v>
      </c>
      <c r="X4" s="33"/>
      <c r="Y4" s="33"/>
      <c r="Z4" s="33"/>
      <c r="AA4" s="33"/>
      <c r="AB4" s="33"/>
      <c r="AC4" s="33"/>
      <c r="AD4" s="33"/>
      <c r="AE4" s="33"/>
      <c r="AF4" s="33"/>
      <c r="AG4" s="131"/>
      <c r="AH4" s="33" t="s">
        <v>186</v>
      </c>
      <c r="AI4" s="33"/>
      <c r="AJ4" s="33"/>
      <c r="AK4" s="33"/>
      <c r="AL4" s="33"/>
      <c r="AM4" s="33"/>
      <c r="AN4" s="33"/>
      <c r="AO4" s="33"/>
      <c r="AP4" s="33"/>
      <c r="AQ4" s="33"/>
      <c r="AR4" s="33"/>
      <c r="AS4" s="33" t="s">
        <v>181</v>
      </c>
      <c r="AT4" s="33"/>
      <c r="AU4" s="33"/>
      <c r="AV4" s="33"/>
      <c r="AW4" s="33"/>
      <c r="AX4" s="33"/>
      <c r="AY4" s="33"/>
      <c r="AZ4" s="33"/>
      <c r="BA4" s="33"/>
      <c r="BB4" s="33"/>
      <c r="BC4" s="61"/>
      <c r="BD4" s="33" t="s">
        <v>335</v>
      </c>
      <c r="BE4" s="33"/>
      <c r="BF4" s="33"/>
      <c r="BG4" s="33"/>
      <c r="BH4" s="33"/>
      <c r="BI4" s="33"/>
      <c r="BJ4" s="33"/>
      <c r="BK4" s="33"/>
      <c r="BL4" s="33"/>
      <c r="BM4" s="33"/>
      <c r="BN4" s="131"/>
      <c r="BO4" s="33" t="s">
        <v>13</v>
      </c>
      <c r="BP4" s="33" t="s">
        <v>336</v>
      </c>
      <c r="BQ4" s="113"/>
      <c r="BR4" s="113"/>
      <c r="BS4" s="114"/>
      <c r="BT4" s="114"/>
      <c r="BU4" s="114"/>
      <c r="BV4" s="114"/>
      <c r="BW4" s="114"/>
      <c r="BX4" s="114"/>
      <c r="BY4" s="114"/>
      <c r="BZ4" s="114"/>
      <c r="CA4" s="139"/>
    </row>
    <row r="5" spans="1:79" ht="16.5" x14ac:dyDescent="0.35">
      <c r="A5" s="229" t="s">
        <v>187</v>
      </c>
      <c r="B5" s="126"/>
      <c r="C5" s="126"/>
      <c r="D5" s="126"/>
      <c r="E5" s="126"/>
      <c r="F5" s="126"/>
      <c r="G5" s="126"/>
      <c r="H5" s="126"/>
      <c r="I5" s="126"/>
      <c r="J5" s="126"/>
      <c r="K5" s="129"/>
      <c r="L5" s="229"/>
      <c r="M5" s="86"/>
      <c r="N5" s="86"/>
      <c r="O5" s="86"/>
      <c r="P5" s="86"/>
      <c r="Q5" s="86"/>
      <c r="R5" s="86"/>
      <c r="S5" s="86"/>
      <c r="T5" s="86"/>
      <c r="U5" s="86"/>
      <c r="V5" s="132"/>
      <c r="W5" s="86"/>
      <c r="X5" s="86"/>
      <c r="Y5" s="86"/>
      <c r="Z5" s="86"/>
      <c r="AA5" s="86"/>
      <c r="AB5" s="86"/>
      <c r="AC5" s="86"/>
      <c r="AD5" s="86"/>
      <c r="AE5" s="86"/>
      <c r="AF5" s="86"/>
      <c r="AG5" s="132"/>
      <c r="AH5" s="68" t="s">
        <v>587</v>
      </c>
      <c r="AI5" s="86"/>
      <c r="AJ5" s="86"/>
      <c r="AK5" s="86"/>
      <c r="AL5" s="86"/>
      <c r="AM5" s="86"/>
      <c r="AN5" s="86"/>
      <c r="AO5" s="86"/>
      <c r="AP5" s="86"/>
      <c r="AQ5" s="86"/>
      <c r="AR5" s="86"/>
      <c r="AS5" s="68" t="s">
        <v>587</v>
      </c>
      <c r="AT5" s="88"/>
      <c r="AU5" s="88"/>
      <c r="AV5" s="88"/>
      <c r="AW5" s="88"/>
      <c r="AX5" s="88"/>
      <c r="AY5" s="88"/>
      <c r="AZ5" s="88"/>
      <c r="BA5" s="88"/>
      <c r="BB5" s="88"/>
      <c r="BC5" s="168"/>
      <c r="BD5" s="229" t="s">
        <v>187</v>
      </c>
      <c r="BE5" s="88"/>
      <c r="BF5" s="88"/>
      <c r="BG5" s="88"/>
      <c r="BH5" s="88"/>
      <c r="BI5" s="88"/>
      <c r="BJ5" s="88"/>
      <c r="BK5" s="88"/>
      <c r="BL5" s="88"/>
      <c r="BM5" s="88"/>
      <c r="BN5" s="128"/>
      <c r="BO5" s="86"/>
      <c r="BP5" s="68" t="s">
        <v>607</v>
      </c>
      <c r="BQ5" s="115"/>
      <c r="BR5" s="115"/>
      <c r="BS5" s="116"/>
      <c r="BT5" s="116"/>
      <c r="BU5" s="116"/>
      <c r="BV5" s="116"/>
      <c r="BW5" s="116"/>
      <c r="BX5" s="116"/>
      <c r="BY5" s="116"/>
      <c r="BZ5" s="116"/>
      <c r="CA5" s="140"/>
    </row>
    <row r="6" spans="1:79" ht="13" x14ac:dyDescent="0.3">
      <c r="B6" s="47" t="s">
        <v>587</v>
      </c>
      <c r="C6" s="12"/>
      <c r="D6" s="12"/>
      <c r="E6" s="12"/>
      <c r="F6" s="12"/>
      <c r="G6" s="12"/>
      <c r="H6" s="12"/>
      <c r="I6" s="12"/>
      <c r="J6" s="12"/>
      <c r="K6" s="23"/>
      <c r="L6" s="47" t="s">
        <v>587</v>
      </c>
      <c r="M6" s="12"/>
      <c r="N6" s="12"/>
      <c r="O6" s="12"/>
      <c r="P6" s="12"/>
      <c r="Q6" s="12"/>
      <c r="R6" s="12"/>
      <c r="S6" s="12"/>
      <c r="T6" s="12"/>
      <c r="U6" s="12"/>
      <c r="V6" s="23"/>
      <c r="W6" s="47" t="s">
        <v>587</v>
      </c>
      <c r="X6" s="12"/>
      <c r="Y6" s="12"/>
      <c r="Z6" s="12"/>
      <c r="AA6" s="12"/>
      <c r="AB6" s="12"/>
      <c r="AC6" s="12"/>
      <c r="AD6" s="12"/>
      <c r="AE6" s="12"/>
      <c r="AF6" s="12"/>
      <c r="AG6" s="23"/>
      <c r="AH6" s="47" t="s">
        <v>604</v>
      </c>
      <c r="AI6" s="12"/>
      <c r="AJ6" s="12"/>
      <c r="AK6" s="12"/>
      <c r="AL6" s="12"/>
      <c r="AM6" s="12"/>
      <c r="AN6" s="12"/>
      <c r="AO6" s="12"/>
      <c r="AP6" s="12"/>
      <c r="AQ6" s="12"/>
      <c r="AR6" s="12"/>
      <c r="AS6" s="47" t="s">
        <v>604</v>
      </c>
      <c r="AT6" s="12"/>
      <c r="AU6" s="12"/>
      <c r="AV6" s="12"/>
      <c r="AW6" s="12"/>
      <c r="AX6" s="12"/>
      <c r="AY6" s="12"/>
      <c r="AZ6" s="12"/>
      <c r="BA6" s="12"/>
      <c r="BB6" s="12"/>
      <c r="BC6" s="111"/>
      <c r="BD6" s="47" t="s">
        <v>587</v>
      </c>
      <c r="BE6" s="24"/>
      <c r="BF6" s="24"/>
      <c r="BG6" s="24"/>
      <c r="BH6" s="24"/>
      <c r="BI6" s="24"/>
      <c r="BJ6" s="24"/>
      <c r="BK6" s="26"/>
      <c r="BL6" s="26"/>
      <c r="BM6" s="26"/>
      <c r="BN6" s="133"/>
      <c r="BO6" s="117"/>
      <c r="BP6" s="47" t="s">
        <v>587</v>
      </c>
      <c r="BQ6" s="36"/>
      <c r="BR6" s="36"/>
      <c r="BS6" s="112"/>
      <c r="BT6" s="112"/>
      <c r="BU6" s="112"/>
      <c r="BV6" s="112"/>
      <c r="BW6" s="112"/>
      <c r="BX6" s="112"/>
      <c r="BY6" s="112"/>
      <c r="BZ6" s="112"/>
      <c r="CA6" s="138"/>
    </row>
    <row r="7" spans="1:79" ht="13" x14ac:dyDescent="0.3">
      <c r="A7" s="47"/>
      <c r="B7" s="724" t="s">
        <v>600</v>
      </c>
      <c r="C7" s="227"/>
      <c r="D7" s="51"/>
      <c r="E7" s="51"/>
      <c r="F7" s="51"/>
      <c r="G7" s="51"/>
      <c r="H7" s="51"/>
      <c r="I7" s="12"/>
      <c r="J7" s="12"/>
      <c r="K7" s="23"/>
      <c r="L7" s="724" t="s">
        <v>600</v>
      </c>
      <c r="M7" s="51"/>
      <c r="N7" s="51"/>
      <c r="O7" s="51"/>
      <c r="P7" s="51"/>
      <c r="Q7" s="51"/>
      <c r="R7" s="12"/>
      <c r="S7" s="12"/>
      <c r="T7" s="12"/>
      <c r="U7" s="12"/>
      <c r="V7" s="23"/>
      <c r="W7" s="47" t="s">
        <v>603</v>
      </c>
      <c r="X7" s="12"/>
      <c r="Y7" s="12"/>
      <c r="Z7" s="12"/>
      <c r="AA7" s="12"/>
      <c r="AB7" s="12"/>
      <c r="AC7" s="12"/>
      <c r="AD7" s="12"/>
      <c r="AE7" s="12"/>
      <c r="AF7" s="12"/>
      <c r="AG7" s="23"/>
      <c r="AH7" s="47" t="s">
        <v>606</v>
      </c>
      <c r="AI7" s="12"/>
      <c r="AJ7" s="12"/>
      <c r="AK7" s="12"/>
      <c r="AL7" s="12"/>
      <c r="AM7" s="12"/>
      <c r="AN7" s="12"/>
      <c r="AO7" s="12"/>
      <c r="AP7" s="12"/>
      <c r="AQ7" s="12"/>
      <c r="AR7" s="12"/>
      <c r="AS7" s="47" t="s">
        <v>606</v>
      </c>
      <c r="AT7" s="12"/>
      <c r="AU7" s="12"/>
      <c r="AV7" s="12"/>
      <c r="AW7" s="12"/>
      <c r="AX7" s="12"/>
      <c r="AY7" s="12"/>
      <c r="AZ7" s="12"/>
      <c r="BA7" s="12"/>
      <c r="BB7" s="12"/>
      <c r="BC7" s="111"/>
      <c r="BD7" s="47" t="s">
        <v>255</v>
      </c>
      <c r="BE7" s="24"/>
      <c r="BF7" s="24"/>
      <c r="BG7" s="24"/>
      <c r="BH7" s="24"/>
      <c r="BI7" s="24"/>
      <c r="BJ7" s="24"/>
      <c r="BK7" s="26"/>
      <c r="BL7" s="26"/>
      <c r="BM7" s="26"/>
      <c r="BN7" s="133"/>
      <c r="BO7" s="24" t="s">
        <v>201</v>
      </c>
      <c r="BP7" s="68" t="s">
        <v>200</v>
      </c>
      <c r="BQ7" s="36"/>
      <c r="BR7" s="36"/>
      <c r="BS7" s="112"/>
      <c r="BT7" s="112"/>
      <c r="BU7" s="112"/>
      <c r="BV7" s="112"/>
      <c r="BW7" s="112"/>
      <c r="BX7" s="112"/>
      <c r="BY7" s="112"/>
      <c r="BZ7" s="112"/>
      <c r="CA7" s="138"/>
    </row>
    <row r="8" spans="1:79" ht="13" x14ac:dyDescent="0.3">
      <c r="A8" s="47"/>
      <c r="B8" s="724" t="s">
        <v>601</v>
      </c>
      <c r="D8" s="51"/>
      <c r="E8" s="51"/>
      <c r="F8" s="51"/>
      <c r="G8" s="51"/>
      <c r="H8" s="51"/>
      <c r="I8" s="12"/>
      <c r="J8" s="12"/>
      <c r="K8" s="23"/>
      <c r="L8" s="724" t="s">
        <v>602</v>
      </c>
      <c r="M8" s="51"/>
      <c r="N8" s="51"/>
      <c r="O8" s="51"/>
      <c r="P8" s="51"/>
      <c r="Q8" s="51"/>
      <c r="R8" s="12"/>
      <c r="S8" s="12"/>
      <c r="T8" s="12"/>
      <c r="U8" s="12"/>
      <c r="V8" s="23"/>
      <c r="W8" s="218"/>
      <c r="X8" s="12"/>
      <c r="Y8" s="12"/>
      <c r="Z8" s="12"/>
      <c r="AA8" s="12"/>
      <c r="AB8" s="12"/>
      <c r="AC8" s="12"/>
      <c r="AD8" s="12"/>
      <c r="AE8" s="12"/>
      <c r="AF8" s="12"/>
      <c r="AG8" s="23"/>
      <c r="AH8" s="47" t="s">
        <v>605</v>
      </c>
      <c r="AI8" s="12"/>
      <c r="AJ8" s="12"/>
      <c r="AK8" s="12"/>
      <c r="AL8" s="12"/>
      <c r="AM8" s="12"/>
      <c r="AN8" s="12"/>
      <c r="AO8" s="12"/>
      <c r="AP8" s="12"/>
      <c r="AQ8" s="12"/>
      <c r="AR8" s="12"/>
      <c r="AS8" s="47" t="s">
        <v>605</v>
      </c>
      <c r="AT8" s="12"/>
      <c r="AU8" s="12"/>
      <c r="AV8" s="12"/>
      <c r="AW8" s="12"/>
      <c r="AX8" s="12"/>
      <c r="AY8" s="12"/>
      <c r="AZ8" s="12"/>
      <c r="BA8" s="12"/>
      <c r="BB8" s="12"/>
      <c r="BC8" s="111"/>
      <c r="BD8" s="725" t="s">
        <v>600</v>
      </c>
      <c r="BE8" s="24"/>
      <c r="BF8" s="24"/>
      <c r="BG8" s="24"/>
      <c r="BH8" s="24"/>
      <c r="BI8" s="24"/>
      <c r="BJ8" s="24"/>
      <c r="BK8" s="26"/>
      <c r="BL8" s="26"/>
      <c r="BM8" s="26"/>
      <c r="BN8" s="133"/>
      <c r="BO8" s="24"/>
      <c r="BP8" s="725" t="s">
        <v>600</v>
      </c>
      <c r="BQ8" s="36"/>
      <c r="BR8" s="36"/>
      <c r="BS8" s="112"/>
      <c r="BT8" s="112"/>
      <c r="BU8" s="112"/>
      <c r="BV8" s="112"/>
      <c r="BW8" s="112"/>
      <c r="BX8" s="112"/>
      <c r="BY8" s="112"/>
      <c r="BZ8" s="112"/>
      <c r="CA8" s="138"/>
    </row>
    <row r="9" spans="1:79" ht="13" x14ac:dyDescent="0.3">
      <c r="A9" s="12"/>
      <c r="B9" s="218"/>
      <c r="C9" s="7"/>
      <c r="D9" s="7"/>
      <c r="E9" s="7"/>
      <c r="F9" s="7"/>
      <c r="G9" s="7"/>
      <c r="H9" s="7"/>
      <c r="I9" s="7"/>
      <c r="J9" s="7"/>
      <c r="K9" s="13"/>
      <c r="L9" s="218"/>
      <c r="M9" s="118"/>
      <c r="N9" s="7"/>
      <c r="O9" s="7"/>
      <c r="P9" s="7"/>
      <c r="Q9" s="7"/>
      <c r="R9" s="7"/>
      <c r="S9" s="7"/>
      <c r="T9" s="7"/>
      <c r="U9" s="7"/>
      <c r="V9" s="13"/>
      <c r="W9" s="26"/>
      <c r="X9" s="7"/>
      <c r="Y9" s="7"/>
      <c r="Z9" s="7"/>
      <c r="AA9" s="7"/>
      <c r="AB9" s="7"/>
      <c r="AC9" s="7"/>
      <c r="AD9" s="7"/>
      <c r="AE9" s="7"/>
      <c r="AF9" s="7"/>
      <c r="AG9" s="13"/>
      <c r="AH9" s="218"/>
      <c r="AI9" s="7"/>
      <c r="AJ9" s="7"/>
      <c r="AK9" s="7"/>
      <c r="AL9" s="7"/>
      <c r="AM9" s="7"/>
      <c r="AN9" s="7"/>
      <c r="AO9" s="7"/>
      <c r="AP9" s="7"/>
      <c r="AQ9" s="7"/>
      <c r="AR9" s="7"/>
      <c r="AS9" s="295" t="s">
        <v>198</v>
      </c>
      <c r="AT9" s="7"/>
      <c r="AU9" s="7"/>
      <c r="AV9" s="7"/>
      <c r="AW9" s="7"/>
      <c r="AX9" s="7"/>
      <c r="AY9" s="7"/>
      <c r="AZ9" s="7"/>
      <c r="BA9" s="7"/>
      <c r="BB9" s="7"/>
      <c r="BC9" s="26"/>
      <c r="BD9" s="725" t="s">
        <v>601</v>
      </c>
      <c r="BE9" s="90"/>
      <c r="BF9" s="90"/>
      <c r="BG9" s="90"/>
      <c r="BH9" s="90"/>
      <c r="BI9" s="90"/>
      <c r="BJ9" s="90"/>
      <c r="BK9" s="26"/>
      <c r="BL9" s="26"/>
      <c r="BM9" s="26"/>
      <c r="BN9" s="133"/>
      <c r="BO9" s="90"/>
      <c r="BP9" s="725" t="s">
        <v>601</v>
      </c>
      <c r="BQ9" s="36"/>
      <c r="BR9" s="36"/>
      <c r="BS9" s="112"/>
      <c r="BT9" s="112"/>
      <c r="BU9" s="112"/>
      <c r="BV9" s="112"/>
      <c r="BW9" s="112"/>
      <c r="BX9" s="112"/>
      <c r="BY9" s="112"/>
      <c r="BZ9" s="112"/>
      <c r="CA9" s="138"/>
    </row>
    <row r="10" spans="1:79" ht="13" x14ac:dyDescent="0.3">
      <c r="B10" s="12"/>
      <c r="C10" s="12"/>
      <c r="D10" s="12"/>
      <c r="E10" s="12"/>
      <c r="F10" s="12"/>
      <c r="G10" s="12"/>
      <c r="H10" s="12"/>
      <c r="I10" s="12"/>
      <c r="J10" s="12"/>
      <c r="K10" s="23"/>
      <c r="M10" s="12"/>
      <c r="N10" s="12"/>
      <c r="O10" s="12"/>
      <c r="P10" s="12"/>
      <c r="Q10" s="12"/>
      <c r="R10" s="12"/>
      <c r="S10" s="12"/>
      <c r="T10" s="12"/>
      <c r="U10" s="12"/>
      <c r="V10" s="23"/>
      <c r="W10" s="38" t="s">
        <v>20</v>
      </c>
      <c r="X10" s="12"/>
      <c r="Y10" s="12"/>
      <c r="Z10" s="12"/>
      <c r="AA10" s="12"/>
      <c r="AB10" s="12"/>
      <c r="AC10" s="12"/>
      <c r="AD10" s="12"/>
      <c r="AE10" s="12"/>
      <c r="AF10" s="12"/>
      <c r="AG10" s="23"/>
      <c r="AI10" s="12"/>
      <c r="AJ10" s="12"/>
      <c r="AK10" s="12"/>
      <c r="AL10" s="12"/>
      <c r="AM10" s="12"/>
      <c r="AN10" s="12"/>
      <c r="AO10" s="12"/>
      <c r="AP10" s="12"/>
      <c r="AQ10" s="12"/>
      <c r="AR10" s="12"/>
      <c r="AT10" s="12"/>
      <c r="AU10" s="12"/>
      <c r="AV10" s="12"/>
      <c r="AW10" s="12"/>
      <c r="AX10" s="12"/>
      <c r="AY10" s="12"/>
      <c r="AZ10" s="12"/>
      <c r="BA10" s="12"/>
      <c r="BB10" s="12"/>
      <c r="BC10" s="26"/>
      <c r="BE10" s="24"/>
      <c r="BF10" s="24"/>
      <c r="BG10" s="24"/>
      <c r="BH10" s="24"/>
      <c r="BI10" s="24"/>
      <c r="BJ10" s="24"/>
      <c r="BK10" s="26"/>
      <c r="BL10" s="26"/>
      <c r="BM10" s="26"/>
      <c r="BN10" s="133"/>
      <c r="BO10" s="120" t="s">
        <v>19</v>
      </c>
      <c r="BQ10" s="119"/>
      <c r="BR10" s="119"/>
      <c r="BS10" s="66"/>
      <c r="BT10" s="66"/>
      <c r="BU10" s="66"/>
      <c r="BV10" s="66"/>
      <c r="BW10" s="66"/>
      <c r="BX10" s="66"/>
      <c r="BY10" s="66"/>
      <c r="BZ10" s="66"/>
      <c r="CA10" s="141"/>
    </row>
    <row r="11" spans="1:79" ht="13" x14ac:dyDescent="0.3">
      <c r="B11" s="38" t="s">
        <v>14</v>
      </c>
      <c r="C11" s="12"/>
      <c r="D11" s="12"/>
      <c r="E11" s="12"/>
      <c r="F11" s="12"/>
      <c r="G11" s="12"/>
      <c r="H11" s="12"/>
      <c r="I11" s="12"/>
      <c r="J11" s="12"/>
      <c r="K11" s="23"/>
      <c r="L11" s="38" t="s">
        <v>230</v>
      </c>
      <c r="M11" s="12"/>
      <c r="N11" s="12"/>
      <c r="O11" s="12"/>
      <c r="P11" s="12"/>
      <c r="Q11" s="12"/>
      <c r="R11" s="12"/>
      <c r="S11" s="12"/>
      <c r="T11" s="12"/>
      <c r="U11" s="12"/>
      <c r="V11" s="23"/>
      <c r="X11" s="12"/>
      <c r="Y11" s="12"/>
      <c r="Z11" s="12"/>
      <c r="AA11" s="12"/>
      <c r="AB11" s="12"/>
      <c r="AC11" s="12"/>
      <c r="AD11" s="12"/>
      <c r="AE11" s="12"/>
      <c r="AF11" s="12"/>
      <c r="AG11" s="23"/>
      <c r="AH11" s="38" t="s">
        <v>71</v>
      </c>
      <c r="AI11" s="12"/>
      <c r="AJ11" s="12"/>
      <c r="AK11" s="12"/>
      <c r="AL11" s="12"/>
      <c r="AM11" s="12"/>
      <c r="AN11" s="12"/>
      <c r="AO11" s="12"/>
      <c r="AP11" s="12"/>
      <c r="AQ11" s="12"/>
      <c r="AR11" s="12"/>
      <c r="AS11" s="38" t="s">
        <v>72</v>
      </c>
      <c r="AT11" s="12"/>
      <c r="AU11" s="12"/>
      <c r="AV11" s="12"/>
      <c r="AW11" s="12"/>
      <c r="AX11" s="12"/>
      <c r="AY11" s="12"/>
      <c r="AZ11" s="18"/>
      <c r="BA11" s="18"/>
      <c r="BB11" s="18"/>
      <c r="BC11" s="169"/>
      <c r="BD11" s="120" t="s">
        <v>256</v>
      </c>
      <c r="BP11" s="120"/>
      <c r="BQ11" s="119"/>
      <c r="BR11" s="119"/>
      <c r="BS11" s="66"/>
      <c r="BT11" s="66"/>
      <c r="BU11" s="66"/>
      <c r="BV11" s="66"/>
      <c r="BW11" s="66"/>
      <c r="BX11" s="66"/>
      <c r="BY11" s="66"/>
      <c r="BZ11" s="66"/>
      <c r="CA11" s="141"/>
    </row>
    <row r="12" spans="1:79" ht="13" x14ac:dyDescent="0.3">
      <c r="B12" s="12"/>
      <c r="C12" s="12"/>
      <c r="D12" s="12"/>
      <c r="E12" s="12"/>
      <c r="F12" s="12"/>
      <c r="G12" s="12"/>
      <c r="H12" s="12"/>
      <c r="I12" s="12"/>
      <c r="J12" s="12"/>
      <c r="K12" s="23"/>
      <c r="L12" s="12"/>
      <c r="M12" s="12"/>
      <c r="N12" s="12"/>
      <c r="O12" s="12"/>
      <c r="P12" s="12"/>
      <c r="Q12" s="12"/>
      <c r="R12" s="12"/>
      <c r="S12" s="12"/>
      <c r="T12" s="12"/>
      <c r="U12" s="12"/>
      <c r="V12" s="23"/>
      <c r="W12" s="7"/>
      <c r="X12" s="12"/>
      <c r="Y12" s="12"/>
      <c r="Z12" s="12"/>
      <c r="AA12" s="12"/>
      <c r="AB12" s="12"/>
      <c r="AC12" s="12"/>
      <c r="AD12" s="12"/>
      <c r="AE12" s="12"/>
      <c r="AF12" s="12"/>
      <c r="AG12" s="23"/>
      <c r="AI12" s="12"/>
      <c r="AJ12" s="12"/>
      <c r="AK12" s="12"/>
      <c r="AL12" s="12"/>
      <c r="AM12" s="12"/>
      <c r="AN12" s="12"/>
      <c r="AO12" s="12"/>
      <c r="AP12" s="12"/>
      <c r="AQ12" s="12"/>
      <c r="AR12" s="12"/>
      <c r="AT12" s="12"/>
      <c r="AU12" s="12"/>
      <c r="AV12" s="12"/>
      <c r="AW12" s="12"/>
      <c r="AX12" s="12"/>
      <c r="AY12" s="12"/>
      <c r="AZ12" s="12"/>
      <c r="BA12" s="12"/>
      <c r="BB12" s="12"/>
      <c r="BC12" s="12"/>
      <c r="BE12" s="24"/>
      <c r="BF12" s="24"/>
      <c r="BG12" s="24"/>
      <c r="BH12" s="24"/>
      <c r="BI12" s="24"/>
      <c r="BJ12" s="24"/>
      <c r="BK12" s="12"/>
      <c r="BL12" s="12"/>
      <c r="BM12" s="12"/>
      <c r="BN12" s="23"/>
      <c r="BO12" s="24"/>
      <c r="BQ12" s="119"/>
      <c r="BR12" s="119"/>
      <c r="BS12" s="66"/>
      <c r="BT12" s="66"/>
      <c r="BU12" s="66"/>
      <c r="BV12" s="66"/>
      <c r="BW12" s="66"/>
      <c r="BX12" s="66"/>
      <c r="BY12" s="66"/>
      <c r="BZ12" s="66"/>
      <c r="CA12" s="141"/>
    </row>
    <row r="13" spans="1:79" ht="13" x14ac:dyDescent="0.3">
      <c r="B13" s="12"/>
      <c r="C13" s="12"/>
      <c r="D13" s="12"/>
      <c r="E13" s="12"/>
      <c r="F13" s="12"/>
      <c r="G13" s="12"/>
      <c r="H13" s="12"/>
      <c r="I13" s="12"/>
      <c r="J13" s="12"/>
      <c r="K13" s="23"/>
      <c r="L13" s="12"/>
      <c r="M13" s="12"/>
      <c r="N13" s="12"/>
      <c r="O13" s="12"/>
      <c r="P13" s="12"/>
      <c r="Q13" s="12"/>
      <c r="R13" s="12"/>
      <c r="S13" s="12"/>
      <c r="T13" s="12"/>
      <c r="U13" s="12"/>
      <c r="V13" s="23"/>
      <c r="W13" s="12"/>
      <c r="X13" s="12"/>
      <c r="Y13" s="12"/>
      <c r="Z13" s="12"/>
      <c r="AA13" s="12"/>
      <c r="AB13" s="12"/>
      <c r="AC13" s="12"/>
      <c r="AD13" s="12"/>
      <c r="AE13" s="12"/>
      <c r="AF13" s="12"/>
      <c r="AG13" s="23"/>
      <c r="AH13" s="7" t="s">
        <v>212</v>
      </c>
      <c r="AI13" s="12"/>
      <c r="AJ13" s="12"/>
      <c r="AK13" s="12"/>
      <c r="AL13" s="12"/>
      <c r="AM13" s="12"/>
      <c r="AN13" s="12"/>
      <c r="AO13" s="12"/>
      <c r="AP13" s="12"/>
      <c r="AQ13" s="12"/>
      <c r="AR13" s="12"/>
      <c r="AS13" s="7" t="s">
        <v>213</v>
      </c>
      <c r="AT13" s="12"/>
      <c r="AU13" s="12"/>
      <c r="AV13" s="12"/>
      <c r="AW13" s="12"/>
      <c r="AX13" s="12"/>
      <c r="AY13" s="12"/>
      <c r="AZ13" s="12"/>
      <c r="BA13" s="12"/>
      <c r="BB13" s="12"/>
      <c r="BC13" s="12"/>
      <c r="BD13" s="24"/>
      <c r="BE13" s="24"/>
      <c r="BF13" s="24"/>
      <c r="BG13" s="24"/>
      <c r="BH13" s="24"/>
      <c r="BI13" s="24"/>
      <c r="BJ13" s="24"/>
      <c r="BK13" s="12"/>
      <c r="BL13" s="12"/>
      <c r="BM13" s="12"/>
      <c r="BN13" s="23"/>
      <c r="BO13" s="24"/>
      <c r="BP13" s="111"/>
      <c r="BQ13" s="119"/>
      <c r="BR13" s="119"/>
      <c r="BS13" s="66"/>
      <c r="BT13" s="66"/>
      <c r="BU13" s="66"/>
      <c r="BV13" s="66"/>
      <c r="BW13" s="66"/>
      <c r="BX13" s="66"/>
      <c r="BY13" s="66"/>
      <c r="BZ13" s="66"/>
      <c r="CA13" s="141"/>
    </row>
    <row r="14" spans="1:79" ht="13" x14ac:dyDescent="0.25">
      <c r="A14" s="121"/>
      <c r="B14" s="121"/>
      <c r="C14" s="121"/>
      <c r="D14" s="121"/>
      <c r="E14" s="121"/>
      <c r="F14" s="121"/>
      <c r="G14" s="121"/>
      <c r="H14" s="121"/>
      <c r="I14" s="121"/>
      <c r="J14" s="121"/>
      <c r="K14" s="130"/>
      <c r="L14" s="121"/>
      <c r="M14" s="121"/>
      <c r="N14" s="121"/>
      <c r="O14" s="121"/>
      <c r="P14" s="121"/>
      <c r="Q14" s="121"/>
      <c r="R14" s="121"/>
      <c r="S14" s="121"/>
      <c r="T14" s="121"/>
      <c r="U14" s="121"/>
      <c r="V14" s="130"/>
      <c r="W14" s="121"/>
      <c r="X14" s="121"/>
      <c r="Y14" s="121"/>
      <c r="Z14" s="121"/>
      <c r="AA14" s="121"/>
      <c r="AB14" s="121"/>
      <c r="AC14" s="121"/>
      <c r="AD14" s="121"/>
      <c r="AE14" s="121"/>
      <c r="AF14" s="121"/>
      <c r="AG14" s="130"/>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2"/>
      <c r="BE14" s="122"/>
      <c r="BF14" s="122"/>
      <c r="BG14" s="122"/>
      <c r="BH14" s="122"/>
      <c r="BI14" s="122"/>
      <c r="BJ14" s="122"/>
      <c r="BK14" s="121"/>
      <c r="BL14" s="121"/>
      <c r="BM14" s="121"/>
      <c r="BN14" s="130"/>
      <c r="BO14" s="122"/>
      <c r="BP14" s="123"/>
      <c r="BQ14" s="124"/>
      <c r="BR14" s="124"/>
      <c r="BS14" s="125"/>
      <c r="BT14" s="125"/>
      <c r="BU14" s="125"/>
      <c r="BV14" s="125"/>
      <c r="BW14" s="125"/>
      <c r="BX14" s="125"/>
      <c r="BY14" s="125"/>
      <c r="BZ14" s="125"/>
      <c r="CA14" s="142"/>
    </row>
    <row r="15" spans="1:79" x14ac:dyDescent="0.25">
      <c r="A15" s="96"/>
      <c r="B15" s="97"/>
      <c r="C15" s="97"/>
      <c r="D15" s="97"/>
      <c r="E15" s="97"/>
      <c r="F15" s="97"/>
      <c r="G15" s="97"/>
      <c r="H15" s="93"/>
      <c r="I15" s="93"/>
      <c r="J15" s="93"/>
      <c r="K15" s="94" t="s">
        <v>81</v>
      </c>
      <c r="L15" s="96"/>
      <c r="M15" s="97"/>
      <c r="N15" s="97"/>
      <c r="O15" s="97"/>
      <c r="P15" s="97"/>
      <c r="Q15" s="97"/>
      <c r="R15" s="97"/>
      <c r="S15" s="93"/>
      <c r="T15" s="93"/>
      <c r="U15" s="93"/>
      <c r="V15" s="94" t="s">
        <v>81</v>
      </c>
      <c r="W15" s="96"/>
      <c r="X15" s="97"/>
      <c r="Y15" s="97"/>
      <c r="Z15" s="97"/>
      <c r="AA15" s="97"/>
      <c r="AB15" s="97"/>
      <c r="AC15" s="97"/>
      <c r="AD15" s="93"/>
      <c r="AE15" s="93"/>
      <c r="AF15" s="93"/>
      <c r="AG15" s="94" t="s">
        <v>81</v>
      </c>
      <c r="AH15" s="96"/>
      <c r="AI15" s="97"/>
      <c r="AJ15" s="97"/>
      <c r="AK15" s="97"/>
      <c r="AL15" s="97"/>
      <c r="AM15" s="97"/>
      <c r="AN15" s="97"/>
      <c r="AO15" s="93"/>
      <c r="AP15" s="93"/>
      <c r="AQ15" s="93"/>
      <c r="AR15" s="94" t="s">
        <v>81</v>
      </c>
      <c r="AS15" s="96"/>
      <c r="AT15" s="97"/>
      <c r="AU15" s="97"/>
      <c r="AV15" s="97"/>
      <c r="AW15" s="97"/>
      <c r="AX15" s="97"/>
      <c r="AY15" s="97"/>
      <c r="AZ15" s="93"/>
      <c r="BA15" s="93"/>
      <c r="BB15" s="93"/>
      <c r="BC15" s="100" t="s">
        <v>82</v>
      </c>
      <c r="BD15" s="96"/>
      <c r="BE15" s="97"/>
      <c r="BF15" s="97"/>
      <c r="BG15" s="97"/>
      <c r="BH15" s="97"/>
      <c r="BI15" s="97"/>
      <c r="BJ15" s="97"/>
      <c r="BK15" s="93"/>
      <c r="BL15" s="93"/>
      <c r="BM15" s="93"/>
      <c r="BN15" s="100" t="s">
        <v>82</v>
      </c>
      <c r="BO15" s="96"/>
      <c r="BP15" s="96"/>
      <c r="BQ15" s="97" t="s">
        <v>184</v>
      </c>
      <c r="BR15" s="97"/>
      <c r="BS15" s="97"/>
      <c r="BT15" s="97"/>
      <c r="BU15" s="97"/>
      <c r="BV15" s="97"/>
      <c r="BW15" s="97"/>
      <c r="BX15" s="93"/>
      <c r="BY15" s="93"/>
      <c r="BZ15" s="93"/>
      <c r="CA15" s="100" t="s">
        <v>82</v>
      </c>
    </row>
    <row r="16" spans="1:79" x14ac:dyDescent="0.25">
      <c r="A16" s="6"/>
      <c r="B16" s="6"/>
      <c r="C16" s="6"/>
      <c r="AR16"/>
      <c r="BC16"/>
      <c r="CA16" s="74"/>
    </row>
    <row r="17" spans="2:79" ht="13" x14ac:dyDescent="0.3">
      <c r="B17" s="43" t="s">
        <v>309</v>
      </c>
      <c r="C17" s="220" t="s">
        <v>35</v>
      </c>
      <c r="D17" s="220" t="s">
        <v>552</v>
      </c>
      <c r="E17" s="220" t="s">
        <v>554</v>
      </c>
      <c r="F17" s="220" t="s">
        <v>98</v>
      </c>
      <c r="G17" s="220" t="s">
        <v>289</v>
      </c>
      <c r="H17" s="221">
        <v>300000</v>
      </c>
      <c r="I17" s="222" t="s">
        <v>305</v>
      </c>
      <c r="J17" s="222" t="s">
        <v>305</v>
      </c>
      <c r="K17" s="222" t="s">
        <v>62</v>
      </c>
      <c r="M17" s="43" t="s">
        <v>309</v>
      </c>
      <c r="N17" s="220" t="s">
        <v>35</v>
      </c>
      <c r="O17" s="220" t="s">
        <v>552</v>
      </c>
      <c r="P17" s="220" t="s">
        <v>554</v>
      </c>
      <c r="Q17" s="220" t="s">
        <v>98</v>
      </c>
      <c r="R17" s="220" t="s">
        <v>289</v>
      </c>
      <c r="S17" s="221">
        <v>300000</v>
      </c>
      <c r="T17" s="222" t="s">
        <v>305</v>
      </c>
      <c r="U17" s="222" t="s">
        <v>305</v>
      </c>
      <c r="V17" s="222" t="s">
        <v>62</v>
      </c>
      <c r="X17" s="43" t="s">
        <v>309</v>
      </c>
      <c r="Y17" s="220" t="s">
        <v>35</v>
      </c>
      <c r="Z17" s="220" t="s">
        <v>552</v>
      </c>
      <c r="AA17" s="220" t="s">
        <v>554</v>
      </c>
      <c r="AB17" s="220" t="s">
        <v>98</v>
      </c>
      <c r="AC17" s="220" t="s">
        <v>289</v>
      </c>
      <c r="AD17" s="221">
        <v>300000</v>
      </c>
      <c r="AE17" s="222" t="s">
        <v>305</v>
      </c>
      <c r="AF17" s="222" t="s">
        <v>305</v>
      </c>
      <c r="AG17" s="222" t="s">
        <v>62</v>
      </c>
      <c r="AI17" s="43" t="s">
        <v>309</v>
      </c>
      <c r="AJ17" s="220" t="s">
        <v>35</v>
      </c>
      <c r="AK17" s="220" t="s">
        <v>552</v>
      </c>
      <c r="AL17" s="220" t="s">
        <v>554</v>
      </c>
      <c r="AM17" s="220" t="s">
        <v>98</v>
      </c>
      <c r="AN17" s="220" t="s">
        <v>289</v>
      </c>
      <c r="AO17" s="221">
        <v>300000</v>
      </c>
      <c r="AP17" s="222" t="s">
        <v>305</v>
      </c>
      <c r="AQ17" s="222" t="s">
        <v>305</v>
      </c>
      <c r="AR17" s="222" t="s">
        <v>62</v>
      </c>
      <c r="AT17" s="43" t="s">
        <v>309</v>
      </c>
      <c r="AU17" s="220" t="s">
        <v>35</v>
      </c>
      <c r="AV17" s="220" t="s">
        <v>552</v>
      </c>
      <c r="AW17" s="220" t="s">
        <v>554</v>
      </c>
      <c r="AX17" s="220" t="s">
        <v>98</v>
      </c>
      <c r="AY17" s="220" t="s">
        <v>289</v>
      </c>
      <c r="AZ17" s="221">
        <v>300000</v>
      </c>
      <c r="BA17" s="222" t="s">
        <v>305</v>
      </c>
      <c r="BB17" s="222" t="s">
        <v>305</v>
      </c>
      <c r="BC17" s="222" t="s">
        <v>62</v>
      </c>
      <c r="BE17" s="43" t="s">
        <v>309</v>
      </c>
      <c r="BF17" s="220" t="s">
        <v>35</v>
      </c>
      <c r="BG17" s="220" t="s">
        <v>552</v>
      </c>
      <c r="BH17" s="220" t="s">
        <v>554</v>
      </c>
      <c r="BI17" s="220" t="s">
        <v>98</v>
      </c>
      <c r="BJ17" s="220" t="s">
        <v>289</v>
      </c>
      <c r="BK17" s="221">
        <v>300000</v>
      </c>
      <c r="BL17" s="222" t="s">
        <v>305</v>
      </c>
      <c r="BM17" s="222" t="s">
        <v>305</v>
      </c>
      <c r="BN17" s="222" t="s">
        <v>62</v>
      </c>
      <c r="BQ17" s="43" t="s">
        <v>328</v>
      </c>
      <c r="BR17" s="43" t="s">
        <v>309</v>
      </c>
      <c r="BS17" s="220" t="s">
        <v>35</v>
      </c>
      <c r="BT17" s="220" t="s">
        <v>552</v>
      </c>
      <c r="BU17" s="220" t="s">
        <v>554</v>
      </c>
      <c r="BV17" s="220" t="s">
        <v>98</v>
      </c>
      <c r="BW17" s="220" t="s">
        <v>289</v>
      </c>
      <c r="BX17" s="221">
        <v>300000</v>
      </c>
      <c r="BY17" s="222" t="s">
        <v>305</v>
      </c>
      <c r="BZ17" s="222" t="s">
        <v>305</v>
      </c>
      <c r="CA17" s="222" t="s">
        <v>62</v>
      </c>
    </row>
    <row r="18" spans="2:79" ht="13" x14ac:dyDescent="0.3">
      <c r="B18" s="44"/>
      <c r="C18" s="219" t="s">
        <v>551</v>
      </c>
      <c r="D18" s="219" t="s">
        <v>36</v>
      </c>
      <c r="E18" s="219" t="s">
        <v>36</v>
      </c>
      <c r="F18" s="219" t="s">
        <v>36</v>
      </c>
      <c r="G18" s="219" t="s">
        <v>36</v>
      </c>
      <c r="H18" s="219" t="s">
        <v>37</v>
      </c>
      <c r="I18" s="11" t="s">
        <v>303</v>
      </c>
      <c r="J18" s="11" t="s">
        <v>304</v>
      </c>
      <c r="K18" s="11" t="s">
        <v>112</v>
      </c>
      <c r="M18" s="44"/>
      <c r="N18" s="219" t="s">
        <v>551</v>
      </c>
      <c r="O18" s="219" t="s">
        <v>36</v>
      </c>
      <c r="P18" s="219" t="s">
        <v>36</v>
      </c>
      <c r="Q18" s="219" t="s">
        <v>36</v>
      </c>
      <c r="R18" s="219" t="s">
        <v>36</v>
      </c>
      <c r="S18" s="219" t="s">
        <v>37</v>
      </c>
      <c r="T18" s="11" t="s">
        <v>303</v>
      </c>
      <c r="U18" s="11" t="s">
        <v>304</v>
      </c>
      <c r="V18" s="11" t="s">
        <v>112</v>
      </c>
      <c r="X18" s="44"/>
      <c r="Y18" s="219" t="s">
        <v>551</v>
      </c>
      <c r="Z18" s="219" t="s">
        <v>36</v>
      </c>
      <c r="AA18" s="219" t="s">
        <v>36</v>
      </c>
      <c r="AB18" s="219" t="s">
        <v>36</v>
      </c>
      <c r="AC18" s="219" t="s">
        <v>36</v>
      </c>
      <c r="AD18" s="219" t="s">
        <v>37</v>
      </c>
      <c r="AE18" s="11" t="s">
        <v>303</v>
      </c>
      <c r="AF18" s="11" t="s">
        <v>304</v>
      </c>
      <c r="AG18" s="11" t="s">
        <v>112</v>
      </c>
      <c r="AI18" s="44"/>
      <c r="AJ18" s="219" t="s">
        <v>551</v>
      </c>
      <c r="AK18" s="219" t="s">
        <v>36</v>
      </c>
      <c r="AL18" s="219" t="s">
        <v>36</v>
      </c>
      <c r="AM18" s="219" t="s">
        <v>36</v>
      </c>
      <c r="AN18" s="219" t="s">
        <v>36</v>
      </c>
      <c r="AO18" s="219" t="s">
        <v>37</v>
      </c>
      <c r="AP18" s="11" t="s">
        <v>303</v>
      </c>
      <c r="AQ18" s="11" t="s">
        <v>304</v>
      </c>
      <c r="AR18" s="11" t="s">
        <v>112</v>
      </c>
      <c r="AT18" s="44"/>
      <c r="AU18" s="219" t="s">
        <v>551</v>
      </c>
      <c r="AV18" s="219" t="s">
        <v>36</v>
      </c>
      <c r="AW18" s="219" t="s">
        <v>36</v>
      </c>
      <c r="AX18" s="219" t="s">
        <v>36</v>
      </c>
      <c r="AY18" s="219" t="s">
        <v>36</v>
      </c>
      <c r="AZ18" s="219" t="s">
        <v>37</v>
      </c>
      <c r="BA18" s="11" t="s">
        <v>303</v>
      </c>
      <c r="BB18" s="11" t="s">
        <v>304</v>
      </c>
      <c r="BC18" s="11" t="s">
        <v>112</v>
      </c>
      <c r="BE18" s="44"/>
      <c r="BF18" s="219" t="s">
        <v>551</v>
      </c>
      <c r="BG18" s="219" t="s">
        <v>36</v>
      </c>
      <c r="BH18" s="219" t="s">
        <v>36</v>
      </c>
      <c r="BI18" s="219" t="s">
        <v>36</v>
      </c>
      <c r="BJ18" s="219" t="s">
        <v>36</v>
      </c>
      <c r="BK18" s="219" t="s">
        <v>37</v>
      </c>
      <c r="BL18" s="11" t="s">
        <v>303</v>
      </c>
      <c r="BM18" s="11" t="s">
        <v>304</v>
      </c>
      <c r="BN18" s="11" t="s">
        <v>112</v>
      </c>
      <c r="BQ18" s="44" t="s">
        <v>70</v>
      </c>
      <c r="BR18" s="44"/>
      <c r="BS18" s="219" t="s">
        <v>551</v>
      </c>
      <c r="BT18" s="219" t="s">
        <v>36</v>
      </c>
      <c r="BU18" s="219" t="s">
        <v>36</v>
      </c>
      <c r="BV18" s="219" t="s">
        <v>36</v>
      </c>
      <c r="BW18" s="219" t="s">
        <v>36</v>
      </c>
      <c r="BX18" s="219" t="s">
        <v>37</v>
      </c>
      <c r="BY18" s="11" t="s">
        <v>303</v>
      </c>
      <c r="BZ18" s="11" t="s">
        <v>304</v>
      </c>
      <c r="CA18" s="11" t="s">
        <v>112</v>
      </c>
    </row>
    <row r="19" spans="2:79" ht="13" x14ac:dyDescent="0.3">
      <c r="B19" s="45"/>
      <c r="C19" s="223" t="s">
        <v>37</v>
      </c>
      <c r="D19" s="223" t="s">
        <v>553</v>
      </c>
      <c r="E19" s="223" t="s">
        <v>100</v>
      </c>
      <c r="F19" s="223" t="s">
        <v>101</v>
      </c>
      <c r="G19" s="223" t="s">
        <v>290</v>
      </c>
      <c r="H19" s="223" t="s">
        <v>102</v>
      </c>
      <c r="I19" s="224" t="s">
        <v>101</v>
      </c>
      <c r="J19" s="224" t="s">
        <v>102</v>
      </c>
      <c r="K19" s="224" t="s">
        <v>287</v>
      </c>
      <c r="M19" s="45"/>
      <c r="N19" s="223" t="s">
        <v>37</v>
      </c>
      <c r="O19" s="223" t="s">
        <v>553</v>
      </c>
      <c r="P19" s="223" t="s">
        <v>100</v>
      </c>
      <c r="Q19" s="223" t="s">
        <v>101</v>
      </c>
      <c r="R19" s="223" t="s">
        <v>290</v>
      </c>
      <c r="S19" s="223" t="s">
        <v>102</v>
      </c>
      <c r="T19" s="224" t="s">
        <v>101</v>
      </c>
      <c r="U19" s="224" t="s">
        <v>102</v>
      </c>
      <c r="V19" s="224" t="s">
        <v>287</v>
      </c>
      <c r="X19" s="45"/>
      <c r="Y19" s="223" t="s">
        <v>37</v>
      </c>
      <c r="Z19" s="223" t="s">
        <v>553</v>
      </c>
      <c r="AA19" s="223" t="s">
        <v>100</v>
      </c>
      <c r="AB19" s="223" t="s">
        <v>101</v>
      </c>
      <c r="AC19" s="223" t="s">
        <v>290</v>
      </c>
      <c r="AD19" s="223" t="s">
        <v>102</v>
      </c>
      <c r="AE19" s="224" t="s">
        <v>101</v>
      </c>
      <c r="AF19" s="224" t="s">
        <v>102</v>
      </c>
      <c r="AG19" s="224" t="s">
        <v>287</v>
      </c>
      <c r="AI19" s="45"/>
      <c r="AJ19" s="223" t="s">
        <v>37</v>
      </c>
      <c r="AK19" s="223" t="s">
        <v>553</v>
      </c>
      <c r="AL19" s="223" t="s">
        <v>100</v>
      </c>
      <c r="AM19" s="223" t="s">
        <v>101</v>
      </c>
      <c r="AN19" s="223" t="s">
        <v>290</v>
      </c>
      <c r="AO19" s="223" t="s">
        <v>102</v>
      </c>
      <c r="AP19" s="224" t="s">
        <v>101</v>
      </c>
      <c r="AQ19" s="224" t="s">
        <v>102</v>
      </c>
      <c r="AR19" s="224" t="s">
        <v>287</v>
      </c>
      <c r="AT19" s="45"/>
      <c r="AU19" s="223" t="s">
        <v>37</v>
      </c>
      <c r="AV19" s="223" t="s">
        <v>553</v>
      </c>
      <c r="AW19" s="223" t="s">
        <v>100</v>
      </c>
      <c r="AX19" s="223" t="s">
        <v>101</v>
      </c>
      <c r="AY19" s="223" t="s">
        <v>290</v>
      </c>
      <c r="AZ19" s="223" t="s">
        <v>102</v>
      </c>
      <c r="BA19" s="224" t="s">
        <v>101</v>
      </c>
      <c r="BB19" s="224" t="s">
        <v>102</v>
      </c>
      <c r="BC19" s="224" t="s">
        <v>287</v>
      </c>
      <c r="BE19" s="45"/>
      <c r="BF19" s="223" t="s">
        <v>37</v>
      </c>
      <c r="BG19" s="223" t="s">
        <v>553</v>
      </c>
      <c r="BH19" s="223" t="s">
        <v>100</v>
      </c>
      <c r="BI19" s="223" t="s">
        <v>101</v>
      </c>
      <c r="BJ19" s="223" t="s">
        <v>290</v>
      </c>
      <c r="BK19" s="223" t="s">
        <v>102</v>
      </c>
      <c r="BL19" s="224" t="s">
        <v>101</v>
      </c>
      <c r="BM19" s="224" t="s">
        <v>102</v>
      </c>
      <c r="BN19" s="224" t="s">
        <v>287</v>
      </c>
      <c r="BQ19" s="45"/>
      <c r="BR19" s="45"/>
      <c r="BS19" s="223" t="s">
        <v>37</v>
      </c>
      <c r="BT19" s="223" t="s">
        <v>553</v>
      </c>
      <c r="BU19" s="223" t="s">
        <v>100</v>
      </c>
      <c r="BV19" s="223" t="s">
        <v>101</v>
      </c>
      <c r="BW19" s="223" t="s">
        <v>290</v>
      </c>
      <c r="BX19" s="223" t="s">
        <v>102</v>
      </c>
      <c r="BY19" s="224" t="s">
        <v>101</v>
      </c>
      <c r="BZ19" s="224" t="s">
        <v>102</v>
      </c>
      <c r="CA19" s="224" t="s">
        <v>287</v>
      </c>
    </row>
    <row r="20" spans="2:79" s="323" customFormat="1" ht="15.75" customHeight="1" x14ac:dyDescent="0.3">
      <c r="B20" s="352" t="s">
        <v>73</v>
      </c>
      <c r="C20" s="353">
        <v>160.68138478</v>
      </c>
      <c r="D20" s="353">
        <v>133.67308575499999</v>
      </c>
      <c r="E20" s="353">
        <v>122.11936321</v>
      </c>
      <c r="F20" s="353">
        <v>154.29046532999999</v>
      </c>
      <c r="G20" s="353">
        <v>208.500373583</v>
      </c>
      <c r="H20" s="353">
        <v>285.46171917200002</v>
      </c>
      <c r="I20" s="354">
        <v>140.625111562</v>
      </c>
      <c r="J20" s="354">
        <v>250.722887695</v>
      </c>
      <c r="K20" s="355">
        <v>200.36445768999999</v>
      </c>
      <c r="M20" s="352" t="s">
        <v>73</v>
      </c>
      <c r="N20" s="353">
        <v>134.339411246</v>
      </c>
      <c r="O20" s="353">
        <v>114.435124489</v>
      </c>
      <c r="P20" s="353">
        <v>102.96241774799999</v>
      </c>
      <c r="Q20" s="353">
        <v>132.891504849</v>
      </c>
      <c r="R20" s="353">
        <v>167.184397953</v>
      </c>
      <c r="S20" s="353">
        <v>222.711729295</v>
      </c>
      <c r="T20" s="354">
        <v>119.93771266900001</v>
      </c>
      <c r="U20" s="354">
        <v>197.647788545</v>
      </c>
      <c r="V20" s="355">
        <v>162.10340650399999</v>
      </c>
      <c r="X20" s="352" t="s">
        <v>73</v>
      </c>
      <c r="Y20" s="353">
        <v>107.008662259</v>
      </c>
      <c r="Z20" s="353">
        <v>87.382703222999993</v>
      </c>
      <c r="AA20" s="353">
        <v>78.831948052000001</v>
      </c>
      <c r="AB20" s="353">
        <v>98.150157183000005</v>
      </c>
      <c r="AC20" s="353">
        <v>114.313023818</v>
      </c>
      <c r="AD20" s="353">
        <v>166.19475313199999</v>
      </c>
      <c r="AE20" s="354">
        <v>90.953769413000003</v>
      </c>
      <c r="AF20" s="354">
        <v>142.77636514</v>
      </c>
      <c r="AG20" s="355">
        <v>119.072847673</v>
      </c>
      <c r="AI20" s="352" t="s">
        <v>73</v>
      </c>
      <c r="AJ20" s="353">
        <v>114.485761927</v>
      </c>
      <c r="AK20" s="353">
        <v>91.252543170999999</v>
      </c>
      <c r="AL20" s="353">
        <v>81.120083183999995</v>
      </c>
      <c r="AM20" s="353">
        <v>100.90750072100001</v>
      </c>
      <c r="AN20" s="353">
        <v>119.73028179000001</v>
      </c>
      <c r="AO20" s="353">
        <v>170.91953541000001</v>
      </c>
      <c r="AP20" s="354">
        <v>94.419609276000003</v>
      </c>
      <c r="AQ20" s="354">
        <v>147.81371727000001</v>
      </c>
      <c r="AR20" s="355">
        <v>123.391394272</v>
      </c>
      <c r="AT20" s="352" t="s">
        <v>73</v>
      </c>
      <c r="AU20" s="394">
        <v>27.182798612999999</v>
      </c>
      <c r="AV20" s="394">
        <v>25.157418328999999</v>
      </c>
      <c r="AW20" s="394">
        <v>21.870858252000001</v>
      </c>
      <c r="AX20" s="394">
        <v>23.840813207</v>
      </c>
      <c r="AY20" s="394">
        <v>23.500673806000002</v>
      </c>
      <c r="AZ20" s="394">
        <v>30.434919081</v>
      </c>
      <c r="BA20" s="395">
        <v>24.118464169999999</v>
      </c>
      <c r="BB20" s="395">
        <v>27.471253598000001</v>
      </c>
      <c r="BC20" s="388">
        <v>26.196655011000001</v>
      </c>
      <c r="BE20" s="352" t="s">
        <v>73</v>
      </c>
      <c r="BF20" s="394">
        <v>8.6848508310000003</v>
      </c>
      <c r="BG20" s="394">
        <v>13.916093097999999</v>
      </c>
      <c r="BH20" s="394">
        <v>14.607597912999999</v>
      </c>
      <c r="BI20" s="394">
        <v>17.225886557999999</v>
      </c>
      <c r="BJ20" s="394">
        <v>17.114942962000001</v>
      </c>
      <c r="BK20" s="394">
        <v>13.229028461</v>
      </c>
      <c r="BL20" s="395">
        <v>14.693920875</v>
      </c>
      <c r="BM20" s="395">
        <v>14.687670247</v>
      </c>
      <c r="BN20" s="388">
        <v>14.689676841000001</v>
      </c>
      <c r="BQ20" s="396" t="s">
        <v>73</v>
      </c>
      <c r="BR20" s="352" t="s">
        <v>73</v>
      </c>
      <c r="BS20" s="394">
        <v>19.996540331999999</v>
      </c>
      <c r="BT20" s="394">
        <v>19.083976705000001</v>
      </c>
      <c r="BU20" s="394">
        <v>15.381133284000001</v>
      </c>
      <c r="BV20" s="394">
        <v>23.421182380000001</v>
      </c>
      <c r="BW20" s="394">
        <v>25.724469181</v>
      </c>
      <c r="BX20" s="394">
        <v>23.118385416999999</v>
      </c>
      <c r="BY20" s="395">
        <v>20.018251101000001</v>
      </c>
      <c r="BZ20" s="395">
        <v>24.096621730999999</v>
      </c>
      <c r="CA20" s="388">
        <v>22.787371918000002</v>
      </c>
    </row>
    <row r="21" spans="2:79" s="323" customFormat="1" ht="15.75" customHeight="1" x14ac:dyDescent="0.3">
      <c r="B21" s="356" t="s">
        <v>185</v>
      </c>
      <c r="C21" s="357">
        <v>160.56869136200001</v>
      </c>
      <c r="D21" s="357">
        <v>133.67308575499999</v>
      </c>
      <c r="E21" s="357">
        <v>123.053276924</v>
      </c>
      <c r="F21" s="357">
        <v>161.10320782400001</v>
      </c>
      <c r="G21" s="357">
        <v>214.11892050200001</v>
      </c>
      <c r="H21" s="357">
        <v>285.46171917200002</v>
      </c>
      <c r="I21" s="358">
        <v>142.886341977</v>
      </c>
      <c r="J21" s="358">
        <v>254.90220006300001</v>
      </c>
      <c r="K21" s="359">
        <v>203.14925774700001</v>
      </c>
      <c r="M21" s="356" t="s">
        <v>185</v>
      </c>
      <c r="N21" s="357">
        <v>134.314306687</v>
      </c>
      <c r="O21" s="357">
        <v>114.435124489</v>
      </c>
      <c r="P21" s="357">
        <v>103.679466335</v>
      </c>
      <c r="Q21" s="357">
        <v>138.668946371</v>
      </c>
      <c r="R21" s="357">
        <v>172.706066486</v>
      </c>
      <c r="S21" s="357">
        <v>222.711729295</v>
      </c>
      <c r="T21" s="358">
        <v>121.823229531</v>
      </c>
      <c r="U21" s="358">
        <v>201.29192187699999</v>
      </c>
      <c r="V21" s="359">
        <v>164.576239641</v>
      </c>
      <c r="X21" s="356" t="s">
        <v>185</v>
      </c>
      <c r="Y21" s="357">
        <v>106.82707530099999</v>
      </c>
      <c r="Z21" s="357">
        <v>87.382703222999993</v>
      </c>
      <c r="AA21" s="357">
        <v>79.253997459000004</v>
      </c>
      <c r="AB21" s="357">
        <v>102.105722464</v>
      </c>
      <c r="AC21" s="357">
        <v>116.31691920900001</v>
      </c>
      <c r="AD21" s="357">
        <v>166.19475313199999</v>
      </c>
      <c r="AE21" s="358">
        <v>92.239973547000005</v>
      </c>
      <c r="AF21" s="358">
        <v>144.82970091499999</v>
      </c>
      <c r="AG21" s="359">
        <v>120.53248824000001</v>
      </c>
      <c r="AI21" s="356" t="s">
        <v>185</v>
      </c>
      <c r="AJ21" s="357">
        <v>114.34698515700001</v>
      </c>
      <c r="AK21" s="357">
        <v>91.252543170999999</v>
      </c>
      <c r="AL21" s="357">
        <v>81.570130207999995</v>
      </c>
      <c r="AM21" s="357">
        <v>105.022351672</v>
      </c>
      <c r="AN21" s="357">
        <v>122.23789818</v>
      </c>
      <c r="AO21" s="357">
        <v>170.91953541000001</v>
      </c>
      <c r="AP21" s="358">
        <v>95.784807294999993</v>
      </c>
      <c r="AQ21" s="358">
        <v>150.06687121799999</v>
      </c>
      <c r="AR21" s="359">
        <v>124.98777464200001</v>
      </c>
      <c r="AT21" s="356" t="s">
        <v>185</v>
      </c>
      <c r="AU21" s="381">
        <v>27.149797955</v>
      </c>
      <c r="AV21" s="381">
        <v>25.157418328999999</v>
      </c>
      <c r="AW21" s="381">
        <v>21.910046532999999</v>
      </c>
      <c r="AX21" s="381">
        <v>24.182011288000002</v>
      </c>
      <c r="AY21" s="381">
        <v>23.982559003999999</v>
      </c>
      <c r="AZ21" s="381">
        <v>30.434919081</v>
      </c>
      <c r="BA21" s="390">
        <v>24.253903702999999</v>
      </c>
      <c r="BB21" s="390">
        <v>27.823083948000001</v>
      </c>
      <c r="BC21" s="382">
        <v>26.445182882000001</v>
      </c>
      <c r="BE21" s="356" t="s">
        <v>185</v>
      </c>
      <c r="BF21" s="381">
        <v>8.7407062759999992</v>
      </c>
      <c r="BG21" s="381">
        <v>13.916093097999999</v>
      </c>
      <c r="BH21" s="381">
        <v>14.674115446</v>
      </c>
      <c r="BI21" s="381">
        <v>17.335590497999998</v>
      </c>
      <c r="BJ21" s="381">
        <v>17.678812905000001</v>
      </c>
      <c r="BK21" s="381">
        <v>13.229028461</v>
      </c>
      <c r="BL21" s="390">
        <v>14.748139381</v>
      </c>
      <c r="BM21" s="390">
        <v>14.830122382000001</v>
      </c>
      <c r="BN21" s="382">
        <v>14.803481118000001</v>
      </c>
      <c r="BQ21" s="329" t="s">
        <v>74</v>
      </c>
      <c r="BR21" s="356" t="s">
        <v>185</v>
      </c>
      <c r="BS21" s="381">
        <v>20.125145378999999</v>
      </c>
      <c r="BT21" s="381">
        <v>19.083976705000001</v>
      </c>
      <c r="BU21" s="381">
        <v>15.345040722</v>
      </c>
      <c r="BV21" s="381">
        <v>23.416725850999999</v>
      </c>
      <c r="BW21" s="381">
        <v>25.808431877</v>
      </c>
      <c r="BX21" s="381">
        <v>23.118385416999999</v>
      </c>
      <c r="BY21" s="390">
        <v>20.011914841999999</v>
      </c>
      <c r="BZ21" s="390">
        <v>24.086301298999999</v>
      </c>
      <c r="CA21" s="382">
        <v>22.762285297999998</v>
      </c>
    </row>
    <row r="22" spans="2:79" s="323" customFormat="1" ht="15.75" customHeight="1" x14ac:dyDescent="0.3">
      <c r="B22" s="360" t="s">
        <v>473</v>
      </c>
      <c r="C22" s="361"/>
      <c r="D22" s="361"/>
      <c r="E22" s="361"/>
      <c r="F22" s="361"/>
      <c r="G22" s="361"/>
      <c r="H22" s="361"/>
      <c r="I22" s="362"/>
      <c r="J22" s="362"/>
      <c r="K22" s="363"/>
      <c r="M22" s="360" t="s">
        <v>473</v>
      </c>
      <c r="N22" s="361"/>
      <c r="O22" s="361"/>
      <c r="P22" s="361"/>
      <c r="Q22" s="361"/>
      <c r="R22" s="361"/>
      <c r="S22" s="361"/>
      <c r="T22" s="362"/>
      <c r="U22" s="362"/>
      <c r="V22" s="363"/>
      <c r="X22" s="360" t="s">
        <v>473</v>
      </c>
      <c r="Y22" s="361"/>
      <c r="Z22" s="361"/>
      <c r="AA22" s="361"/>
      <c r="AB22" s="361"/>
      <c r="AC22" s="361"/>
      <c r="AD22" s="361"/>
      <c r="AE22" s="362"/>
      <c r="AF22" s="362"/>
      <c r="AG22" s="363"/>
      <c r="AI22" s="360" t="s">
        <v>473</v>
      </c>
      <c r="AJ22" s="361"/>
      <c r="AK22" s="361"/>
      <c r="AL22" s="361"/>
      <c r="AM22" s="361"/>
      <c r="AN22" s="361"/>
      <c r="AO22" s="361"/>
      <c r="AP22" s="362"/>
      <c r="AQ22" s="362"/>
      <c r="AR22" s="363"/>
      <c r="AT22" s="360" t="s">
        <v>473</v>
      </c>
      <c r="AU22" s="383"/>
      <c r="AV22" s="383"/>
      <c r="AW22" s="383"/>
      <c r="AX22" s="383"/>
      <c r="AY22" s="383"/>
      <c r="AZ22" s="383"/>
      <c r="BA22" s="391"/>
      <c r="BB22" s="391"/>
      <c r="BC22" s="384"/>
      <c r="BE22" s="360" t="s">
        <v>473</v>
      </c>
      <c r="BF22" s="383"/>
      <c r="BG22" s="383"/>
      <c r="BH22" s="383"/>
      <c r="BI22" s="383"/>
      <c r="BJ22" s="383"/>
      <c r="BK22" s="383"/>
      <c r="BL22" s="391"/>
      <c r="BM22" s="391"/>
      <c r="BN22" s="384"/>
      <c r="BQ22" s="364" t="s">
        <v>38</v>
      </c>
      <c r="BR22" s="360" t="s">
        <v>473</v>
      </c>
      <c r="BS22" s="383"/>
      <c r="BT22" s="383"/>
      <c r="BU22" s="383"/>
      <c r="BV22" s="383"/>
      <c r="BW22" s="383"/>
      <c r="BX22" s="383"/>
      <c r="BY22" s="391"/>
      <c r="BZ22" s="391"/>
      <c r="CA22" s="384"/>
    </row>
    <row r="23" spans="2:79" s="351" customFormat="1" ht="15.75" customHeight="1" x14ac:dyDescent="0.3">
      <c r="B23" s="364" t="s">
        <v>103</v>
      </c>
      <c r="C23" s="365">
        <v>202.925620348</v>
      </c>
      <c r="D23" s="365">
        <v>137.51287649</v>
      </c>
      <c r="E23" s="365">
        <v>129.30622617500001</v>
      </c>
      <c r="F23" s="365">
        <v>184.63621406600001</v>
      </c>
      <c r="G23" s="365">
        <v>243.15026232100001</v>
      </c>
      <c r="H23" s="365">
        <v>586.62592653000002</v>
      </c>
      <c r="I23" s="366">
        <v>162.81615724</v>
      </c>
      <c r="J23" s="366">
        <v>453.54097355300001</v>
      </c>
      <c r="K23" s="367">
        <v>295.43219148600002</v>
      </c>
      <c r="M23" s="364" t="s">
        <v>103</v>
      </c>
      <c r="N23" s="365">
        <v>171.36994957600001</v>
      </c>
      <c r="O23" s="365">
        <v>118.30486906100001</v>
      </c>
      <c r="P23" s="365">
        <v>105.288410227</v>
      </c>
      <c r="Q23" s="365">
        <v>165.540020747</v>
      </c>
      <c r="R23" s="365">
        <v>195.78944612399999</v>
      </c>
      <c r="S23" s="365">
        <v>362.75145054199999</v>
      </c>
      <c r="T23" s="366">
        <v>141.15174536699999</v>
      </c>
      <c r="U23" s="366">
        <v>298.059442279</v>
      </c>
      <c r="V23" s="367">
        <v>212.726221778</v>
      </c>
      <c r="X23" s="364" t="s">
        <v>103</v>
      </c>
      <c r="Y23" s="365">
        <v>128.75522439</v>
      </c>
      <c r="Z23" s="365">
        <v>88.521058706000005</v>
      </c>
      <c r="AA23" s="365">
        <v>82.280858643000002</v>
      </c>
      <c r="AB23" s="365">
        <v>124.916064819</v>
      </c>
      <c r="AC23" s="365">
        <v>137.36701930300001</v>
      </c>
      <c r="AD23" s="365">
        <v>267.80440387499999</v>
      </c>
      <c r="AE23" s="366">
        <v>106.945265036</v>
      </c>
      <c r="AF23" s="366">
        <v>217.26442389600001</v>
      </c>
      <c r="AG23" s="367">
        <v>157.26807385199999</v>
      </c>
      <c r="AI23" s="364" t="s">
        <v>103</v>
      </c>
      <c r="AJ23" s="365">
        <v>136.908993237</v>
      </c>
      <c r="AK23" s="365">
        <v>92.152547447000003</v>
      </c>
      <c r="AL23" s="365">
        <v>83.337750936999996</v>
      </c>
      <c r="AM23" s="365">
        <v>127.25897689200001</v>
      </c>
      <c r="AN23" s="365">
        <v>140.22663078299999</v>
      </c>
      <c r="AO23" s="365">
        <v>280.89304784000001</v>
      </c>
      <c r="AP23" s="366">
        <v>109.925545445</v>
      </c>
      <c r="AQ23" s="366">
        <v>226.38967118100001</v>
      </c>
      <c r="AR23" s="367">
        <v>163.051421258</v>
      </c>
      <c r="AT23" s="364" t="s">
        <v>103</v>
      </c>
      <c r="AU23" s="385">
        <v>24.466505633000001</v>
      </c>
      <c r="AV23" s="385">
        <v>25.417614915000001</v>
      </c>
      <c r="AW23" s="385">
        <v>25.272996893999998</v>
      </c>
      <c r="AX23" s="385">
        <v>29.333363967</v>
      </c>
      <c r="AY23" s="385">
        <v>27.219984333999999</v>
      </c>
      <c r="AZ23" s="385">
        <v>22.219723518999999</v>
      </c>
      <c r="BA23" s="392">
        <v>27.014818211000001</v>
      </c>
      <c r="BB23" s="392">
        <v>23.244506715</v>
      </c>
      <c r="BC23" s="386">
        <v>24.498096525000001</v>
      </c>
      <c r="BE23" s="364" t="s">
        <v>103</v>
      </c>
      <c r="BF23" s="385">
        <v>13.77829981</v>
      </c>
      <c r="BG23" s="385">
        <v>12.832597697000001</v>
      </c>
      <c r="BH23" s="385">
        <v>11.730036767</v>
      </c>
      <c r="BI23" s="385">
        <v>16.752064987000001</v>
      </c>
      <c r="BJ23" s="385">
        <v>19.488654692000001</v>
      </c>
      <c r="BK23" s="385">
        <v>11.551527959</v>
      </c>
      <c r="BL23" s="392">
        <v>14.641413838</v>
      </c>
      <c r="BM23" s="392">
        <v>13.200276836</v>
      </c>
      <c r="BN23" s="386">
        <v>13.632212279000001</v>
      </c>
      <c r="BQ23" s="368" t="s">
        <v>39</v>
      </c>
      <c r="BR23" s="364" t="s">
        <v>103</v>
      </c>
      <c r="BS23" s="385">
        <v>13.170078706</v>
      </c>
      <c r="BT23" s="385">
        <v>18.327435057999999</v>
      </c>
      <c r="BU23" s="385">
        <v>15.285043747</v>
      </c>
      <c r="BV23" s="385">
        <v>14.904391347000001</v>
      </c>
      <c r="BW23" s="385">
        <v>31.354568893</v>
      </c>
      <c r="BX23" s="385">
        <v>24.676152963</v>
      </c>
      <c r="BY23" s="392">
        <v>15.398961881</v>
      </c>
      <c r="BZ23" s="392">
        <v>26.063434675</v>
      </c>
      <c r="CA23" s="386">
        <v>22.867094721000001</v>
      </c>
    </row>
    <row r="24" spans="2:79" s="323" customFormat="1" ht="15.75" customHeight="1" x14ac:dyDescent="0.3">
      <c r="B24" s="368" t="s">
        <v>104</v>
      </c>
      <c r="C24" s="369">
        <v>123.668141218</v>
      </c>
      <c r="D24" s="369">
        <v>96.027135396999995</v>
      </c>
      <c r="E24" s="369">
        <v>100.467137554</v>
      </c>
      <c r="F24" s="369">
        <v>165.231953541</v>
      </c>
      <c r="G24" s="369">
        <v>216.54284409499999</v>
      </c>
      <c r="H24" s="369" t="s">
        <v>85</v>
      </c>
      <c r="I24" s="370">
        <v>119.47039250500001</v>
      </c>
      <c r="J24" s="370">
        <v>216.54284409499999</v>
      </c>
      <c r="K24" s="355">
        <v>147.05029623300001</v>
      </c>
      <c r="M24" s="368" t="s">
        <v>104</v>
      </c>
      <c r="N24" s="369">
        <v>100.168086628</v>
      </c>
      <c r="O24" s="369">
        <v>78.892172766000002</v>
      </c>
      <c r="P24" s="369">
        <v>75.652230872000004</v>
      </c>
      <c r="Q24" s="369">
        <v>145.51862744100001</v>
      </c>
      <c r="R24" s="369">
        <v>173.69803733699999</v>
      </c>
      <c r="S24" s="369" t="s">
        <v>85</v>
      </c>
      <c r="T24" s="370">
        <v>99.374112482000001</v>
      </c>
      <c r="U24" s="370">
        <v>173.69803733699999</v>
      </c>
      <c r="V24" s="355">
        <v>120.490780069</v>
      </c>
      <c r="X24" s="368" t="s">
        <v>104</v>
      </c>
      <c r="Y24" s="369">
        <v>80.572002210999997</v>
      </c>
      <c r="Z24" s="369">
        <v>56.353342247999997</v>
      </c>
      <c r="AA24" s="369">
        <v>53.090284435000001</v>
      </c>
      <c r="AB24" s="369">
        <v>111.070149731</v>
      </c>
      <c r="AC24" s="369">
        <v>122.243536152</v>
      </c>
      <c r="AD24" s="369" t="s">
        <v>85</v>
      </c>
      <c r="AE24" s="370">
        <v>74.761210900999998</v>
      </c>
      <c r="AF24" s="370">
        <v>122.243536152</v>
      </c>
      <c r="AG24" s="355">
        <v>88.251732029999999</v>
      </c>
      <c r="AI24" s="368" t="s">
        <v>104</v>
      </c>
      <c r="AJ24" s="369">
        <v>85.690667063000006</v>
      </c>
      <c r="AK24" s="369">
        <v>62.258290647999999</v>
      </c>
      <c r="AL24" s="369">
        <v>55.417801496000003</v>
      </c>
      <c r="AM24" s="369">
        <v>112.99669212800001</v>
      </c>
      <c r="AN24" s="369">
        <v>126.60519847899999</v>
      </c>
      <c r="AO24" s="369" t="s">
        <v>85</v>
      </c>
      <c r="AP24" s="370">
        <v>79.168625426000006</v>
      </c>
      <c r="AQ24" s="370">
        <v>126.60519847899999</v>
      </c>
      <c r="AR24" s="355">
        <v>92.646147592000005</v>
      </c>
      <c r="AT24" s="368" t="s">
        <v>104</v>
      </c>
      <c r="AU24" s="387">
        <v>26.260185058000001</v>
      </c>
      <c r="AV24" s="387">
        <v>20.066852852</v>
      </c>
      <c r="AW24" s="387">
        <v>12.141883931000001</v>
      </c>
      <c r="AX24" s="387">
        <v>23.435388546999999</v>
      </c>
      <c r="AY24" s="387">
        <v>22.383341638000001</v>
      </c>
      <c r="AZ24" s="387" t="s">
        <v>85</v>
      </c>
      <c r="BA24" s="393">
        <v>21.414035868999999</v>
      </c>
      <c r="BB24" s="393">
        <v>22.383341638000001</v>
      </c>
      <c r="BC24" s="388">
        <v>21.780236755000001</v>
      </c>
      <c r="BE24" s="368" t="s">
        <v>104</v>
      </c>
      <c r="BF24" s="387">
        <v>7.914761232</v>
      </c>
      <c r="BG24" s="387">
        <v>12.852984931</v>
      </c>
      <c r="BH24" s="387">
        <v>15.638384367</v>
      </c>
      <c r="BI24" s="387">
        <v>14.086176957999999</v>
      </c>
      <c r="BJ24" s="387">
        <v>19.351536484</v>
      </c>
      <c r="BK24" s="387" t="s">
        <v>85</v>
      </c>
      <c r="BL24" s="393">
        <v>12.246592281</v>
      </c>
      <c r="BM24" s="393">
        <v>19.351536484</v>
      </c>
      <c r="BN24" s="388">
        <v>15.219184608000001</v>
      </c>
      <c r="BQ24" s="364" t="s">
        <v>40</v>
      </c>
      <c r="BR24" s="368" t="s">
        <v>104</v>
      </c>
      <c r="BS24" s="387">
        <v>22.536141730000001</v>
      </c>
      <c r="BT24" s="387">
        <v>20.177864088</v>
      </c>
      <c r="BU24" s="387">
        <v>14.109848416</v>
      </c>
      <c r="BV24" s="387">
        <v>23.832640002000002</v>
      </c>
      <c r="BW24" s="387">
        <v>18.670249600999998</v>
      </c>
      <c r="BX24" s="387" t="s">
        <v>85</v>
      </c>
      <c r="BY24" s="393">
        <v>21.427919935999999</v>
      </c>
      <c r="BZ24" s="393">
        <v>18.670249600999998</v>
      </c>
      <c r="CA24" s="388">
        <v>20.274155819000001</v>
      </c>
    </row>
    <row r="25" spans="2:79" s="351" customFormat="1" ht="15.75" customHeight="1" x14ac:dyDescent="0.3">
      <c r="B25" s="364" t="s">
        <v>42</v>
      </c>
      <c r="C25" s="365">
        <v>129.99854806900001</v>
      </c>
      <c r="D25" s="365">
        <v>172.53864242200001</v>
      </c>
      <c r="E25" s="365">
        <v>112.491689517</v>
      </c>
      <c r="F25" s="365">
        <v>142.286147309</v>
      </c>
      <c r="G25" s="365">
        <v>188.19230473499999</v>
      </c>
      <c r="H25" s="365">
        <v>386.22207587499997</v>
      </c>
      <c r="I25" s="366">
        <v>140.36209261299999</v>
      </c>
      <c r="J25" s="366">
        <v>251.913880068</v>
      </c>
      <c r="K25" s="367">
        <v>186.50121604</v>
      </c>
      <c r="M25" s="364" t="s">
        <v>42</v>
      </c>
      <c r="N25" s="365">
        <v>111.35888167</v>
      </c>
      <c r="O25" s="365">
        <v>158.351246253</v>
      </c>
      <c r="P25" s="365">
        <v>102.11145929</v>
      </c>
      <c r="Q25" s="365">
        <v>127.558564719</v>
      </c>
      <c r="R25" s="365">
        <v>147.39268645300001</v>
      </c>
      <c r="S25" s="365">
        <v>332.35580523200002</v>
      </c>
      <c r="T25" s="366">
        <v>127.117186534</v>
      </c>
      <c r="U25" s="366">
        <v>206.90970371399999</v>
      </c>
      <c r="V25" s="367">
        <v>160.12030448199999</v>
      </c>
      <c r="X25" s="364" t="s">
        <v>42</v>
      </c>
      <c r="Y25" s="365">
        <v>59.047267683999998</v>
      </c>
      <c r="Z25" s="365">
        <v>105.218042909</v>
      </c>
      <c r="AA25" s="365">
        <v>65.042983483</v>
      </c>
      <c r="AB25" s="365">
        <v>71.352050272</v>
      </c>
      <c r="AC25" s="365">
        <v>78.311923578999995</v>
      </c>
      <c r="AD25" s="365">
        <v>192.07964179199999</v>
      </c>
      <c r="AE25" s="366">
        <v>77.756224785000001</v>
      </c>
      <c r="AF25" s="366">
        <v>114.919844625</v>
      </c>
      <c r="AG25" s="367">
        <v>93.127532424999998</v>
      </c>
      <c r="AI25" s="364" t="s">
        <v>42</v>
      </c>
      <c r="AJ25" s="365">
        <v>59.047267683999998</v>
      </c>
      <c r="AK25" s="365">
        <v>105.896662105</v>
      </c>
      <c r="AL25" s="365">
        <v>65.635000883999993</v>
      </c>
      <c r="AM25" s="365">
        <v>73.532135210000007</v>
      </c>
      <c r="AN25" s="365">
        <v>86.788450515999997</v>
      </c>
      <c r="AO25" s="365">
        <v>199.45651461400001</v>
      </c>
      <c r="AP25" s="366">
        <v>79.043379579000003</v>
      </c>
      <c r="AQ25" s="366">
        <v>123.042527329</v>
      </c>
      <c r="AR25" s="367">
        <v>97.241941475999994</v>
      </c>
      <c r="AT25" s="364" t="s">
        <v>42</v>
      </c>
      <c r="AU25" s="385">
        <v>9.8376017779999998</v>
      </c>
      <c r="AV25" s="385">
        <v>32.702956235999999</v>
      </c>
      <c r="AW25" s="385">
        <v>20.390311124</v>
      </c>
      <c r="AX25" s="385">
        <v>18.002194792000001</v>
      </c>
      <c r="AY25" s="385">
        <v>14.450896393000001</v>
      </c>
      <c r="AZ25" s="385">
        <v>32.433684587999998</v>
      </c>
      <c r="BA25" s="392">
        <v>21.883068293000001</v>
      </c>
      <c r="BB25" s="392">
        <v>20.330685767999999</v>
      </c>
      <c r="BC25" s="386">
        <v>21.042191971000001</v>
      </c>
      <c r="BE25" s="364" t="s">
        <v>42</v>
      </c>
      <c r="BF25" s="385">
        <v>40.240152496999997</v>
      </c>
      <c r="BG25" s="385">
        <v>25.665012263000001</v>
      </c>
      <c r="BH25" s="385">
        <v>30.971340941000001</v>
      </c>
      <c r="BI25" s="385">
        <v>35.727697874999997</v>
      </c>
      <c r="BJ25" s="385">
        <v>26.566213185999999</v>
      </c>
      <c r="BK25" s="385">
        <v>30.649203020000002</v>
      </c>
      <c r="BL25" s="392">
        <v>31.45319765</v>
      </c>
      <c r="BM25" s="392">
        <v>28.580490741999999</v>
      </c>
      <c r="BN25" s="386">
        <v>29.848273345999999</v>
      </c>
      <c r="BQ25" s="368" t="s">
        <v>41</v>
      </c>
      <c r="BR25" s="364" t="s">
        <v>42</v>
      </c>
      <c r="BS25" s="385">
        <v>8.9620119999999998E-2</v>
      </c>
      <c r="BT25" s="385">
        <v>24.023346602</v>
      </c>
      <c r="BU25" s="385">
        <v>5.6025797439999998</v>
      </c>
      <c r="BV25" s="385">
        <v>21.116237430999998</v>
      </c>
      <c r="BW25" s="385">
        <v>16.19102775</v>
      </c>
      <c r="BX25" s="385">
        <v>28.457643271999999</v>
      </c>
      <c r="BY25" s="392">
        <v>17.948299996999999</v>
      </c>
      <c r="BZ25" s="392">
        <v>22.242565799000001</v>
      </c>
      <c r="CA25" s="386">
        <v>20.347421024999999</v>
      </c>
    </row>
    <row r="26" spans="2:79" s="323" customFormat="1" ht="15.75" customHeight="1" x14ac:dyDescent="0.3">
      <c r="B26" s="368" t="s">
        <v>105</v>
      </c>
      <c r="C26" s="369">
        <v>113.322478991</v>
      </c>
      <c r="D26" s="369">
        <v>126.640907656</v>
      </c>
      <c r="E26" s="369">
        <v>85.472437038999999</v>
      </c>
      <c r="F26" s="369">
        <v>195.28512463199999</v>
      </c>
      <c r="G26" s="369">
        <v>277.02935992699997</v>
      </c>
      <c r="H26" s="369" t="s">
        <v>85</v>
      </c>
      <c r="I26" s="370">
        <v>126.921376604</v>
      </c>
      <c r="J26" s="370">
        <v>277.02935992699997</v>
      </c>
      <c r="K26" s="355">
        <v>187.11019973800001</v>
      </c>
      <c r="M26" s="368" t="s">
        <v>105</v>
      </c>
      <c r="N26" s="369">
        <v>96.653825226999999</v>
      </c>
      <c r="O26" s="369">
        <v>107.09015954100001</v>
      </c>
      <c r="P26" s="369">
        <v>71.533689459000001</v>
      </c>
      <c r="Q26" s="369">
        <v>156.122528195</v>
      </c>
      <c r="R26" s="369">
        <v>233.597293861</v>
      </c>
      <c r="S26" s="369" t="s">
        <v>85</v>
      </c>
      <c r="T26" s="370">
        <v>105.55601204200001</v>
      </c>
      <c r="U26" s="370">
        <v>233.597293861</v>
      </c>
      <c r="V26" s="355">
        <v>156.896746189</v>
      </c>
      <c r="X26" s="368" t="s">
        <v>105</v>
      </c>
      <c r="Y26" s="369">
        <v>70.780881772000001</v>
      </c>
      <c r="Z26" s="369">
        <v>92.596537216000002</v>
      </c>
      <c r="AA26" s="369">
        <v>53.373423875999997</v>
      </c>
      <c r="AB26" s="369">
        <v>130.120052835</v>
      </c>
      <c r="AC26" s="369">
        <v>186.13031155499999</v>
      </c>
      <c r="AD26" s="369" t="s">
        <v>85</v>
      </c>
      <c r="AE26" s="370">
        <v>85.957595409000007</v>
      </c>
      <c r="AF26" s="370">
        <v>186.13031155499999</v>
      </c>
      <c r="AG26" s="355">
        <v>126.123866126</v>
      </c>
      <c r="AI26" s="368" t="s">
        <v>105</v>
      </c>
      <c r="AJ26" s="369">
        <v>71.374326025000002</v>
      </c>
      <c r="AK26" s="369">
        <v>94.367057547000002</v>
      </c>
      <c r="AL26" s="369">
        <v>53.373423875999997</v>
      </c>
      <c r="AM26" s="369">
        <v>131.62192916399999</v>
      </c>
      <c r="AN26" s="369">
        <v>187.87662268299999</v>
      </c>
      <c r="AO26" s="369" t="s">
        <v>85</v>
      </c>
      <c r="AP26" s="370">
        <v>87.020011600000004</v>
      </c>
      <c r="AQ26" s="370">
        <v>187.87662268299999</v>
      </c>
      <c r="AR26" s="355">
        <v>127.460503784</v>
      </c>
      <c r="AT26" s="368" t="s">
        <v>105</v>
      </c>
      <c r="AU26" s="387">
        <v>26.867548684999999</v>
      </c>
      <c r="AV26" s="387">
        <v>24.564611412000001</v>
      </c>
      <c r="AW26" s="387">
        <v>17.038600041999999</v>
      </c>
      <c r="AX26" s="387">
        <v>28.436640823000001</v>
      </c>
      <c r="AY26" s="387">
        <v>38.588754495000003</v>
      </c>
      <c r="AZ26" s="387" t="s">
        <v>85</v>
      </c>
      <c r="BA26" s="393">
        <v>24.133444381</v>
      </c>
      <c r="BB26" s="393">
        <v>38.588754495000003</v>
      </c>
      <c r="BC26" s="388">
        <v>30.995910744</v>
      </c>
      <c r="BE26" s="368" t="s">
        <v>105</v>
      </c>
      <c r="BF26" s="387">
        <v>17.034346731999999</v>
      </c>
      <c r="BG26" s="387">
        <v>8.5131645369999998</v>
      </c>
      <c r="BH26" s="387">
        <v>17.009500914</v>
      </c>
      <c r="BI26" s="387">
        <v>8.7185583750000006</v>
      </c>
      <c r="BJ26" s="387">
        <v>10.578407413000001</v>
      </c>
      <c r="BK26" s="387" t="s">
        <v>85</v>
      </c>
      <c r="BL26" s="393">
        <v>11.352966069000001</v>
      </c>
      <c r="BM26" s="393">
        <v>10.578407413000001</v>
      </c>
      <c r="BN26" s="388">
        <v>10.893138814</v>
      </c>
      <c r="BQ26" s="364" t="s">
        <v>42</v>
      </c>
      <c r="BR26" s="368" t="s">
        <v>105</v>
      </c>
      <c r="BS26" s="387">
        <v>20.315664885</v>
      </c>
      <c r="BT26" s="387">
        <v>12.203917871</v>
      </c>
      <c r="BU26" s="387">
        <v>20.584062377999999</v>
      </c>
      <c r="BV26" s="387">
        <v>8.0505529809999992</v>
      </c>
      <c r="BW26" s="387">
        <v>23.490854379999998</v>
      </c>
      <c r="BX26" s="387" t="s">
        <v>85</v>
      </c>
      <c r="BY26" s="393">
        <v>13.678294503</v>
      </c>
      <c r="BZ26" s="393">
        <v>23.490854379999998</v>
      </c>
      <c r="CA26" s="388">
        <v>19.503653805999999</v>
      </c>
    </row>
    <row r="27" spans="2:79" s="351" customFormat="1" ht="15.75" customHeight="1" x14ac:dyDescent="0.3">
      <c r="B27" s="364" t="s">
        <v>45</v>
      </c>
      <c r="C27" s="365">
        <v>112.10902992299999</v>
      </c>
      <c r="D27" s="365">
        <v>185.091521422</v>
      </c>
      <c r="E27" s="365" t="s">
        <v>85</v>
      </c>
      <c r="F27" s="365">
        <v>75.104261403999999</v>
      </c>
      <c r="G27" s="365" t="s">
        <v>85</v>
      </c>
      <c r="H27" s="365" t="s">
        <v>85</v>
      </c>
      <c r="I27" s="366">
        <v>105.874435453</v>
      </c>
      <c r="J27" s="366" t="s">
        <v>85</v>
      </c>
      <c r="K27" s="367">
        <v>105.874435453</v>
      </c>
      <c r="M27" s="364" t="s">
        <v>45</v>
      </c>
      <c r="N27" s="365">
        <v>102.724020704</v>
      </c>
      <c r="O27" s="365">
        <v>161.487501546</v>
      </c>
      <c r="P27" s="365" t="s">
        <v>85</v>
      </c>
      <c r="Q27" s="365">
        <v>67.672182960000001</v>
      </c>
      <c r="R27" s="365" t="s">
        <v>85</v>
      </c>
      <c r="S27" s="365" t="s">
        <v>85</v>
      </c>
      <c r="T27" s="366">
        <v>95.421312817</v>
      </c>
      <c r="U27" s="366" t="s">
        <v>85</v>
      </c>
      <c r="V27" s="367">
        <v>95.421312817</v>
      </c>
      <c r="X27" s="364" t="s">
        <v>45</v>
      </c>
      <c r="Y27" s="365">
        <v>100.563364157</v>
      </c>
      <c r="Z27" s="365">
        <v>148.97508348100001</v>
      </c>
      <c r="AA27" s="365" t="s">
        <v>85</v>
      </c>
      <c r="AB27" s="365">
        <v>48.021094220999998</v>
      </c>
      <c r="AC27" s="365" t="s">
        <v>85</v>
      </c>
      <c r="AD27" s="365" t="s">
        <v>85</v>
      </c>
      <c r="AE27" s="366">
        <v>84.270070982999997</v>
      </c>
      <c r="AF27" s="366" t="s">
        <v>85</v>
      </c>
      <c r="AG27" s="367">
        <v>84.270070982999997</v>
      </c>
      <c r="AI27" s="364" t="s">
        <v>45</v>
      </c>
      <c r="AJ27" s="365">
        <v>101.449523629</v>
      </c>
      <c r="AK27" s="365">
        <v>155.966300133</v>
      </c>
      <c r="AL27" s="365" t="s">
        <v>85</v>
      </c>
      <c r="AM27" s="365">
        <v>48.021094220999998</v>
      </c>
      <c r="AN27" s="365" t="s">
        <v>85</v>
      </c>
      <c r="AO27" s="365" t="s">
        <v>85</v>
      </c>
      <c r="AP27" s="366">
        <v>85.594140805999999</v>
      </c>
      <c r="AQ27" s="366" t="s">
        <v>85</v>
      </c>
      <c r="AR27" s="367">
        <v>85.594140805999999</v>
      </c>
      <c r="AT27" s="364" t="s">
        <v>45</v>
      </c>
      <c r="AU27" s="385">
        <v>24.986662917</v>
      </c>
      <c r="AV27" s="385">
        <v>28.070964019000002</v>
      </c>
      <c r="AW27" s="385" t="s">
        <v>85</v>
      </c>
      <c r="AX27" s="385">
        <v>12.105894429999999</v>
      </c>
      <c r="AY27" s="385" t="s">
        <v>85</v>
      </c>
      <c r="AZ27" s="385" t="s">
        <v>85</v>
      </c>
      <c r="BA27" s="392">
        <v>20.277228371</v>
      </c>
      <c r="BB27" s="392" t="s">
        <v>85</v>
      </c>
      <c r="BC27" s="386">
        <v>20.277228371</v>
      </c>
      <c r="BE27" s="364" t="s">
        <v>45</v>
      </c>
      <c r="BF27" s="385">
        <v>1.1368371269999999</v>
      </c>
      <c r="BG27" s="385">
        <v>2.982957496</v>
      </c>
      <c r="BH27" s="385" t="s">
        <v>85</v>
      </c>
      <c r="BI27" s="385">
        <v>21.013887999000001</v>
      </c>
      <c r="BJ27" s="385" t="s">
        <v>85</v>
      </c>
      <c r="BK27" s="385" t="s">
        <v>85</v>
      </c>
      <c r="BL27" s="392">
        <v>7.6950497330000003</v>
      </c>
      <c r="BM27" s="392" t="s">
        <v>85</v>
      </c>
      <c r="BN27" s="386">
        <v>7.6950497330000003</v>
      </c>
      <c r="BQ27" s="368" t="s">
        <v>43</v>
      </c>
      <c r="BR27" s="364" t="s">
        <v>45</v>
      </c>
      <c r="BS27" s="385">
        <v>25.382000677000001</v>
      </c>
      <c r="BT27" s="385">
        <v>39.375038951999997</v>
      </c>
      <c r="BU27" s="385" t="s">
        <v>85</v>
      </c>
      <c r="BV27" s="385">
        <v>23.570103647</v>
      </c>
      <c r="BW27" s="385" t="s">
        <v>85</v>
      </c>
      <c r="BX27" s="385" t="s">
        <v>85</v>
      </c>
      <c r="BY27" s="392">
        <v>28.120544621000001</v>
      </c>
      <c r="BZ27" s="392" t="s">
        <v>85</v>
      </c>
      <c r="CA27" s="386">
        <v>28.120544621000001</v>
      </c>
    </row>
    <row r="28" spans="2:79" s="323" customFormat="1" ht="15.75" customHeight="1" x14ac:dyDescent="0.3">
      <c r="B28" s="368" t="s">
        <v>106</v>
      </c>
      <c r="C28" s="369">
        <v>159.91800810399999</v>
      </c>
      <c r="D28" s="369">
        <v>189.66941611300001</v>
      </c>
      <c r="E28" s="369">
        <v>158.717526701</v>
      </c>
      <c r="F28" s="369">
        <v>137.84225325</v>
      </c>
      <c r="G28" s="369">
        <v>210.35720729499999</v>
      </c>
      <c r="H28" s="369">
        <v>408.09923285799999</v>
      </c>
      <c r="I28" s="370">
        <v>164.053083692</v>
      </c>
      <c r="J28" s="370">
        <v>285.651411677</v>
      </c>
      <c r="K28" s="355">
        <v>209.01437579399999</v>
      </c>
      <c r="M28" s="368" t="s">
        <v>106</v>
      </c>
      <c r="N28" s="369">
        <v>133.05359465699999</v>
      </c>
      <c r="O28" s="369">
        <v>171.28819508999999</v>
      </c>
      <c r="P28" s="369">
        <v>138.00865208100001</v>
      </c>
      <c r="Q28" s="369">
        <v>113.073553702</v>
      </c>
      <c r="R28" s="369">
        <v>159.8512169</v>
      </c>
      <c r="S28" s="369">
        <v>327.49778808000002</v>
      </c>
      <c r="T28" s="370">
        <v>142.36356079399999</v>
      </c>
      <c r="U28" s="370">
        <v>223.68597917899999</v>
      </c>
      <c r="V28" s="355">
        <v>172.432732534</v>
      </c>
      <c r="X28" s="368" t="s">
        <v>106</v>
      </c>
      <c r="Y28" s="369">
        <v>108.10400722599999</v>
      </c>
      <c r="Z28" s="369">
        <v>131.46146575</v>
      </c>
      <c r="AA28" s="369">
        <v>101.689663869</v>
      </c>
      <c r="AB28" s="369">
        <v>88.152155965000006</v>
      </c>
      <c r="AC28" s="369">
        <v>119.901880517</v>
      </c>
      <c r="AD28" s="369">
        <v>237.14715101300001</v>
      </c>
      <c r="AE28" s="370">
        <v>109.19523091799999</v>
      </c>
      <c r="AF28" s="370">
        <v>164.54534633700001</v>
      </c>
      <c r="AG28" s="355">
        <v>129.66107735200001</v>
      </c>
      <c r="AI28" s="368" t="s">
        <v>106</v>
      </c>
      <c r="AJ28" s="369">
        <v>120.766702798</v>
      </c>
      <c r="AK28" s="369">
        <v>138.04733302299999</v>
      </c>
      <c r="AL28" s="369">
        <v>103.38645157000001</v>
      </c>
      <c r="AM28" s="369">
        <v>91.881224115999999</v>
      </c>
      <c r="AN28" s="369">
        <v>122.388649493</v>
      </c>
      <c r="AO28" s="369">
        <v>261.24008728000001</v>
      </c>
      <c r="AP28" s="370">
        <v>114.400375556</v>
      </c>
      <c r="AQ28" s="370">
        <v>175.259092716</v>
      </c>
      <c r="AR28" s="355">
        <v>136.903041543</v>
      </c>
      <c r="AT28" s="368" t="s">
        <v>106</v>
      </c>
      <c r="AU28" s="387">
        <v>32.976159008000003</v>
      </c>
      <c r="AV28" s="387">
        <v>40.483188062000004</v>
      </c>
      <c r="AW28" s="387">
        <v>27.279711043999999</v>
      </c>
      <c r="AX28" s="387">
        <v>24.194283434999999</v>
      </c>
      <c r="AY28" s="387">
        <v>22.136865379</v>
      </c>
      <c r="AZ28" s="387">
        <v>25.457249589</v>
      </c>
      <c r="BA28" s="393">
        <v>31.393802632</v>
      </c>
      <c r="BB28" s="393">
        <v>23.906636784</v>
      </c>
      <c r="BC28" s="388">
        <v>27.340702918000002</v>
      </c>
      <c r="BE28" s="368" t="s">
        <v>106</v>
      </c>
      <c r="BF28" s="387">
        <v>6.9069979300000002</v>
      </c>
      <c r="BG28" s="387">
        <v>15.579570981</v>
      </c>
      <c r="BH28" s="387">
        <v>19.575120930000001</v>
      </c>
      <c r="BI28" s="387">
        <v>13.414959023</v>
      </c>
      <c r="BJ28" s="387">
        <v>11.030139038</v>
      </c>
      <c r="BK28" s="387">
        <v>13.184635480000001</v>
      </c>
      <c r="BL28" s="393">
        <v>15.150069825999999</v>
      </c>
      <c r="BM28" s="393">
        <v>12.202166411</v>
      </c>
      <c r="BN28" s="388">
        <v>13.660418431</v>
      </c>
      <c r="BQ28" s="364" t="s">
        <v>44</v>
      </c>
      <c r="BR28" s="368" t="s">
        <v>106</v>
      </c>
      <c r="BS28" s="387">
        <v>18.517691840000001</v>
      </c>
      <c r="BT28" s="387">
        <v>23.219069671</v>
      </c>
      <c r="BU28" s="387">
        <v>17.966479851999999</v>
      </c>
      <c r="BV28" s="387">
        <v>36.420135694999999</v>
      </c>
      <c r="BW28" s="387">
        <v>29.959391419999999</v>
      </c>
      <c r="BX28" s="387">
        <v>21.522607734000001</v>
      </c>
      <c r="BY28" s="393">
        <v>24.381825098</v>
      </c>
      <c r="BZ28" s="393">
        <v>25.369854286999999</v>
      </c>
      <c r="CA28" s="388">
        <v>24.881101653000002</v>
      </c>
    </row>
    <row r="29" spans="2:79" s="351" customFormat="1" ht="15.75" customHeight="1" x14ac:dyDescent="0.3">
      <c r="B29" s="364" t="s">
        <v>107</v>
      </c>
      <c r="C29" s="365">
        <v>50.367028296000001</v>
      </c>
      <c r="D29" s="365">
        <v>117.02231612</v>
      </c>
      <c r="E29" s="365">
        <v>115.152534434</v>
      </c>
      <c r="F29" s="365">
        <v>141.72014926099999</v>
      </c>
      <c r="G29" s="365">
        <v>250.37607610500001</v>
      </c>
      <c r="H29" s="365">
        <v>313.73070442099998</v>
      </c>
      <c r="I29" s="366">
        <v>125.389800663</v>
      </c>
      <c r="J29" s="366">
        <v>271.46369726</v>
      </c>
      <c r="K29" s="367">
        <v>208.771933859</v>
      </c>
      <c r="M29" s="364" t="s">
        <v>107</v>
      </c>
      <c r="N29" s="365">
        <v>46.266967874999999</v>
      </c>
      <c r="O29" s="365">
        <v>104.714066106</v>
      </c>
      <c r="P29" s="365">
        <v>102.82450515399999</v>
      </c>
      <c r="Q29" s="365">
        <v>115.888130766</v>
      </c>
      <c r="R29" s="365">
        <v>212.76799965800001</v>
      </c>
      <c r="S29" s="365">
        <v>251.87916749300001</v>
      </c>
      <c r="T29" s="366">
        <v>107.84404075499999</v>
      </c>
      <c r="U29" s="366">
        <v>225.78617231800001</v>
      </c>
      <c r="V29" s="367">
        <v>175.16795524299999</v>
      </c>
      <c r="X29" s="364" t="s">
        <v>107</v>
      </c>
      <c r="Y29" s="365">
        <v>39.184051508000003</v>
      </c>
      <c r="Z29" s="365">
        <v>76.010289809</v>
      </c>
      <c r="AA29" s="365">
        <v>78.523492289999993</v>
      </c>
      <c r="AB29" s="365">
        <v>85.313475879999999</v>
      </c>
      <c r="AC29" s="365">
        <v>120.945641485</v>
      </c>
      <c r="AD29" s="365">
        <v>158.10390785800001</v>
      </c>
      <c r="AE29" s="366">
        <v>79.918491138999997</v>
      </c>
      <c r="AF29" s="366">
        <v>133.313789872</v>
      </c>
      <c r="AG29" s="367">
        <v>110.397680198</v>
      </c>
      <c r="AI29" s="364" t="s">
        <v>107</v>
      </c>
      <c r="AJ29" s="365">
        <v>39.184051508000003</v>
      </c>
      <c r="AK29" s="365">
        <v>79.167781234000003</v>
      </c>
      <c r="AL29" s="365">
        <v>82.270317918000003</v>
      </c>
      <c r="AM29" s="365">
        <v>87.872761505</v>
      </c>
      <c r="AN29" s="365">
        <v>134.262489321</v>
      </c>
      <c r="AO29" s="365">
        <v>159.50351694</v>
      </c>
      <c r="AP29" s="366">
        <v>82.965514436999996</v>
      </c>
      <c r="AQ29" s="366">
        <v>142.66397855899999</v>
      </c>
      <c r="AR29" s="367">
        <v>117.042686355</v>
      </c>
      <c r="AT29" s="364" t="s">
        <v>107</v>
      </c>
      <c r="AU29" s="385">
        <v>15.227085094</v>
      </c>
      <c r="AV29" s="385">
        <v>25.268372828</v>
      </c>
      <c r="AW29" s="385">
        <v>22.713413750000001</v>
      </c>
      <c r="AX29" s="385">
        <v>23.180803515000001</v>
      </c>
      <c r="AY29" s="385">
        <v>24.992340841000001</v>
      </c>
      <c r="AZ29" s="385">
        <v>24.348417502</v>
      </c>
      <c r="BA29" s="392">
        <v>23.548392238000002</v>
      </c>
      <c r="BB29" s="392">
        <v>24.748771707</v>
      </c>
      <c r="BC29" s="386">
        <v>24.370835143000001</v>
      </c>
      <c r="BE29" s="364" t="s">
        <v>107</v>
      </c>
      <c r="BF29" s="385">
        <v>14.062605253999999</v>
      </c>
      <c r="BG29" s="385">
        <v>14.432560329999999</v>
      </c>
      <c r="BH29" s="385">
        <v>17.087443251</v>
      </c>
      <c r="BI29" s="385">
        <v>13.796537898</v>
      </c>
      <c r="BJ29" s="385">
        <v>22.670969401000001</v>
      </c>
      <c r="BK29" s="385">
        <v>15.365648083</v>
      </c>
      <c r="BL29" s="392">
        <v>14.833668349</v>
      </c>
      <c r="BM29" s="392">
        <v>19.860791390999999</v>
      </c>
      <c r="BN29" s="386">
        <v>18.56496302</v>
      </c>
      <c r="BQ29" s="368" t="s">
        <v>45</v>
      </c>
      <c r="BR29" s="364" t="s">
        <v>107</v>
      </c>
      <c r="BS29" s="385">
        <v>1.8703932999999999E-2</v>
      </c>
      <c r="BT29" s="385">
        <v>16.521630251000001</v>
      </c>
      <c r="BU29" s="385">
        <v>13.286138888</v>
      </c>
      <c r="BV29" s="385">
        <v>24.484398353</v>
      </c>
      <c r="BW29" s="385">
        <v>30.925495326</v>
      </c>
      <c r="BX29" s="385">
        <v>15.700729697</v>
      </c>
      <c r="BY29" s="392">
        <v>19.151599726000001</v>
      </c>
      <c r="BZ29" s="392">
        <v>25.068901248</v>
      </c>
      <c r="CA29" s="386">
        <v>23.543613896</v>
      </c>
    </row>
    <row r="30" spans="2:79" s="323" customFormat="1" ht="15.75" customHeight="1" x14ac:dyDescent="0.3">
      <c r="B30" s="368" t="s">
        <v>108</v>
      </c>
      <c r="C30" s="369">
        <v>131.899222692</v>
      </c>
      <c r="D30" s="369">
        <v>109.587415511</v>
      </c>
      <c r="E30" s="369">
        <v>104.80612242399999</v>
      </c>
      <c r="F30" s="369">
        <v>136.55209188399999</v>
      </c>
      <c r="G30" s="369">
        <v>255.14305726399999</v>
      </c>
      <c r="H30" s="369">
        <v>329.65286516200001</v>
      </c>
      <c r="I30" s="370">
        <v>119.284434476</v>
      </c>
      <c r="J30" s="370">
        <v>282.76714310099999</v>
      </c>
      <c r="K30" s="355">
        <v>183.32045912999999</v>
      </c>
      <c r="M30" s="368" t="s">
        <v>108</v>
      </c>
      <c r="N30" s="369">
        <v>102.328015558</v>
      </c>
      <c r="O30" s="369">
        <v>92.850323950000003</v>
      </c>
      <c r="P30" s="369">
        <v>89.505142015000004</v>
      </c>
      <c r="Q30" s="369">
        <v>117.775013145</v>
      </c>
      <c r="R30" s="369">
        <v>208.36773215700001</v>
      </c>
      <c r="S30" s="369">
        <v>296.74759738699998</v>
      </c>
      <c r="T30" s="370">
        <v>101.563623009</v>
      </c>
      <c r="U30" s="370">
        <v>241.134062554</v>
      </c>
      <c r="V30" s="355">
        <v>156.233234143</v>
      </c>
      <c r="X30" s="368" t="s">
        <v>108</v>
      </c>
      <c r="Y30" s="369">
        <v>91.938321262000002</v>
      </c>
      <c r="Z30" s="369">
        <v>76.765589513999998</v>
      </c>
      <c r="AA30" s="369">
        <v>71.987710312999994</v>
      </c>
      <c r="AB30" s="369">
        <v>93.096836041000003</v>
      </c>
      <c r="AC30" s="369">
        <v>130.401465532</v>
      </c>
      <c r="AD30" s="369">
        <v>241.96797068699999</v>
      </c>
      <c r="AE30" s="370">
        <v>82.232083481999993</v>
      </c>
      <c r="AF30" s="370">
        <v>171.76411028800001</v>
      </c>
      <c r="AG30" s="355">
        <v>117.301694966</v>
      </c>
      <c r="AI30" s="368" t="s">
        <v>108</v>
      </c>
      <c r="AJ30" s="369">
        <v>95.322266776999996</v>
      </c>
      <c r="AK30" s="369">
        <v>78.771544573</v>
      </c>
      <c r="AL30" s="369">
        <v>72.150913075999995</v>
      </c>
      <c r="AM30" s="369">
        <v>94.094093247000004</v>
      </c>
      <c r="AN30" s="369">
        <v>157.766167655</v>
      </c>
      <c r="AO30" s="369">
        <v>243.31574933499999</v>
      </c>
      <c r="AP30" s="370">
        <v>83.458945549999996</v>
      </c>
      <c r="AQ30" s="370">
        <v>189.48318658599999</v>
      </c>
      <c r="AR30" s="355">
        <v>124.988541983</v>
      </c>
      <c r="AT30" s="368" t="s">
        <v>108</v>
      </c>
      <c r="AU30" s="387">
        <v>18.428928355</v>
      </c>
      <c r="AV30" s="387">
        <v>21.018060406</v>
      </c>
      <c r="AW30" s="387">
        <v>20.044744638000001</v>
      </c>
      <c r="AX30" s="387">
        <v>20.148290139</v>
      </c>
      <c r="AY30" s="387">
        <v>25.567552532000001</v>
      </c>
      <c r="AZ30" s="387">
        <v>51.901162698999997</v>
      </c>
      <c r="BA30" s="393">
        <v>20.283276165</v>
      </c>
      <c r="BB30" s="393">
        <v>33.710274749</v>
      </c>
      <c r="BC30" s="388">
        <v>26.566907011000001</v>
      </c>
      <c r="BE30" s="368" t="s">
        <v>108</v>
      </c>
      <c r="BF30" s="387">
        <v>1.672565211</v>
      </c>
      <c r="BG30" s="387">
        <v>10.115488663000001</v>
      </c>
      <c r="BH30" s="387">
        <v>12.880860213</v>
      </c>
      <c r="BI30" s="387">
        <v>15.620893332</v>
      </c>
      <c r="BJ30" s="387">
        <v>12.082673111</v>
      </c>
      <c r="BK30" s="387">
        <v>11.515605379</v>
      </c>
      <c r="BL30" s="393">
        <v>12.608118041000001</v>
      </c>
      <c r="BM30" s="393">
        <v>11.837576493</v>
      </c>
      <c r="BN30" s="388">
        <v>12.142567744999999</v>
      </c>
      <c r="BQ30" s="364" t="s">
        <v>46</v>
      </c>
      <c r="BR30" s="368" t="s">
        <v>108</v>
      </c>
      <c r="BS30" s="387">
        <v>11.583495998</v>
      </c>
      <c r="BT30" s="387">
        <v>20.340702602</v>
      </c>
      <c r="BU30" s="387">
        <v>27.203055221</v>
      </c>
      <c r="BV30" s="387">
        <v>12.839358605999999</v>
      </c>
      <c r="BW30" s="387">
        <v>27.912117965</v>
      </c>
      <c r="BX30" s="387">
        <v>12.333785767</v>
      </c>
      <c r="BY30" s="393">
        <v>18.292048461</v>
      </c>
      <c r="BZ30" s="393">
        <v>21.178889627</v>
      </c>
      <c r="CA30" s="388">
        <v>20.036237029999999</v>
      </c>
    </row>
    <row r="31" spans="2:79" s="351" customFormat="1" ht="15.75" customHeight="1" x14ac:dyDescent="0.3">
      <c r="B31" s="364" t="s">
        <v>109</v>
      </c>
      <c r="C31" s="365">
        <v>144.30079046099999</v>
      </c>
      <c r="D31" s="365">
        <v>123.019530499</v>
      </c>
      <c r="E31" s="365">
        <v>108.331143324</v>
      </c>
      <c r="F31" s="365">
        <v>186.87709720699999</v>
      </c>
      <c r="G31" s="365">
        <v>231.27401277199999</v>
      </c>
      <c r="H31" s="365">
        <v>436.91344732300001</v>
      </c>
      <c r="I31" s="366">
        <v>144.26667452699999</v>
      </c>
      <c r="J31" s="366">
        <v>328.489808595</v>
      </c>
      <c r="K31" s="367">
        <v>215.35832372199999</v>
      </c>
      <c r="M31" s="364" t="s">
        <v>109</v>
      </c>
      <c r="N31" s="365">
        <v>119.69791693099999</v>
      </c>
      <c r="O31" s="365">
        <v>101.728891796</v>
      </c>
      <c r="P31" s="365">
        <v>88.442213846000001</v>
      </c>
      <c r="Q31" s="365">
        <v>156.46513671299999</v>
      </c>
      <c r="R31" s="365">
        <v>196.09227969700001</v>
      </c>
      <c r="S31" s="365">
        <v>395.74897077399999</v>
      </c>
      <c r="T31" s="366">
        <v>119.76612304699999</v>
      </c>
      <c r="U31" s="366">
        <v>290.479740725</v>
      </c>
      <c r="V31" s="367">
        <v>185.64445413799999</v>
      </c>
      <c r="X31" s="364" t="s">
        <v>109</v>
      </c>
      <c r="Y31" s="365">
        <v>94.165168187000006</v>
      </c>
      <c r="Z31" s="365">
        <v>82.345103300999995</v>
      </c>
      <c r="AA31" s="365">
        <v>69.430681423999999</v>
      </c>
      <c r="AB31" s="365">
        <v>113.47754145499999</v>
      </c>
      <c r="AC31" s="365">
        <v>125.898839317</v>
      </c>
      <c r="AD31" s="365">
        <v>291.437088894</v>
      </c>
      <c r="AE31" s="366">
        <v>91.738112822999994</v>
      </c>
      <c r="AF31" s="366">
        <v>204.156848083</v>
      </c>
      <c r="AG31" s="367">
        <v>135.12046721799999</v>
      </c>
      <c r="AI31" s="364" t="s">
        <v>109</v>
      </c>
      <c r="AJ31" s="365">
        <v>96.465186756999998</v>
      </c>
      <c r="AK31" s="365">
        <v>87.106295609</v>
      </c>
      <c r="AL31" s="365">
        <v>73.136503106000006</v>
      </c>
      <c r="AM31" s="365">
        <v>116.39135560299999</v>
      </c>
      <c r="AN31" s="365">
        <v>129.563185463</v>
      </c>
      <c r="AO31" s="365">
        <v>303.469786924</v>
      </c>
      <c r="AP31" s="366">
        <v>95.348052104999994</v>
      </c>
      <c r="AQ31" s="366">
        <v>211.777322537</v>
      </c>
      <c r="AR31" s="367">
        <v>140.27807075499999</v>
      </c>
      <c r="AT31" s="364" t="s">
        <v>109</v>
      </c>
      <c r="AU31" s="385">
        <v>25.149303188000001</v>
      </c>
      <c r="AV31" s="385">
        <v>22.217096975</v>
      </c>
      <c r="AW31" s="385">
        <v>19.554397154</v>
      </c>
      <c r="AX31" s="385">
        <v>23.192660004</v>
      </c>
      <c r="AY31" s="385">
        <v>24.628522009000001</v>
      </c>
      <c r="AZ31" s="385">
        <v>37.351668601999997</v>
      </c>
      <c r="BA31" s="392">
        <v>22.478277417000001</v>
      </c>
      <c r="BB31" s="392">
        <v>32.016482865999997</v>
      </c>
      <c r="BC31" s="386">
        <v>27.199021051999999</v>
      </c>
      <c r="BE31" s="364" t="s">
        <v>109</v>
      </c>
      <c r="BF31" s="385">
        <v>6.4625284220000001</v>
      </c>
      <c r="BG31" s="385">
        <v>9.1583960819999994</v>
      </c>
      <c r="BH31" s="385">
        <v>7.5798077340000001</v>
      </c>
      <c r="BI31" s="385">
        <v>20.209024682999999</v>
      </c>
      <c r="BJ31" s="385">
        <v>15.707273405</v>
      </c>
      <c r="BK31" s="385">
        <v>14.062987871000001</v>
      </c>
      <c r="BL31" s="392">
        <v>13.373290661</v>
      </c>
      <c r="BM31" s="392">
        <v>14.673367104</v>
      </c>
      <c r="BN31" s="386">
        <v>14.138541033999999</v>
      </c>
      <c r="BQ31" s="368" t="s">
        <v>75</v>
      </c>
      <c r="BR31" s="364" t="s">
        <v>109</v>
      </c>
      <c r="BS31" s="385">
        <v>29.715207489000001</v>
      </c>
      <c r="BT31" s="385">
        <v>19.344732207</v>
      </c>
      <c r="BU31" s="385">
        <v>18.612120417</v>
      </c>
      <c r="BV31" s="385">
        <v>32.085562551000002</v>
      </c>
      <c r="BW31" s="385">
        <v>24.030970752000002</v>
      </c>
      <c r="BX31" s="385">
        <v>25.706521825999999</v>
      </c>
      <c r="BY31" s="392">
        <v>26.120006951000001</v>
      </c>
      <c r="BZ31" s="392">
        <v>25.084536436</v>
      </c>
      <c r="CA31" s="386">
        <v>25.510508793</v>
      </c>
    </row>
    <row r="32" spans="2:79" s="323" customFormat="1" ht="15.75" customHeight="1" x14ac:dyDescent="0.3">
      <c r="B32" s="368" t="s">
        <v>110</v>
      </c>
      <c r="C32" s="369">
        <v>199.937096868</v>
      </c>
      <c r="D32" s="369">
        <v>126.503714677</v>
      </c>
      <c r="E32" s="369">
        <v>147.033017132</v>
      </c>
      <c r="F32" s="369">
        <v>220.750550866</v>
      </c>
      <c r="G32" s="369">
        <v>218.36231671199999</v>
      </c>
      <c r="H32" s="369">
        <v>512.277153505</v>
      </c>
      <c r="I32" s="370">
        <v>166.22893578399999</v>
      </c>
      <c r="J32" s="370">
        <v>356.196883163</v>
      </c>
      <c r="K32" s="355">
        <v>251.85965792299999</v>
      </c>
      <c r="M32" s="368" t="s">
        <v>110</v>
      </c>
      <c r="N32" s="369">
        <v>165.411828619</v>
      </c>
      <c r="O32" s="369">
        <v>102.73708267400001</v>
      </c>
      <c r="P32" s="369">
        <v>122.25233344599999</v>
      </c>
      <c r="Q32" s="369">
        <v>184.98389520399999</v>
      </c>
      <c r="R32" s="369">
        <v>181.57328399900001</v>
      </c>
      <c r="S32" s="369">
        <v>431.87149730599998</v>
      </c>
      <c r="T32" s="370">
        <v>137.583684855</v>
      </c>
      <c r="U32" s="370">
        <v>298.95335943499998</v>
      </c>
      <c r="V32" s="355">
        <v>210.32333360300001</v>
      </c>
      <c r="X32" s="368" t="s">
        <v>110</v>
      </c>
      <c r="Y32" s="369">
        <v>136.079381614</v>
      </c>
      <c r="Z32" s="369">
        <v>82.263223443000001</v>
      </c>
      <c r="AA32" s="369">
        <v>97.794830542</v>
      </c>
      <c r="AB32" s="369">
        <v>133.109124541</v>
      </c>
      <c r="AC32" s="369">
        <v>127.19144879300001</v>
      </c>
      <c r="AD32" s="369">
        <v>341.52725322600003</v>
      </c>
      <c r="AE32" s="370">
        <v>107.472434252</v>
      </c>
      <c r="AF32" s="370">
        <v>227.70656058899999</v>
      </c>
      <c r="AG32" s="355">
        <v>161.6696565</v>
      </c>
      <c r="AI32" s="368" t="s">
        <v>110</v>
      </c>
      <c r="AJ32" s="369">
        <v>146.099435973</v>
      </c>
      <c r="AK32" s="369">
        <v>85.487359280999996</v>
      </c>
      <c r="AL32" s="369">
        <v>104.52788945899999</v>
      </c>
      <c r="AM32" s="369">
        <v>143.09062219</v>
      </c>
      <c r="AN32" s="369">
        <v>131.90490022500001</v>
      </c>
      <c r="AO32" s="369">
        <v>349.56782127399998</v>
      </c>
      <c r="AP32" s="370">
        <v>114.374541361</v>
      </c>
      <c r="AQ32" s="370">
        <v>233.98029962499999</v>
      </c>
      <c r="AR32" s="355">
        <v>168.288517869</v>
      </c>
      <c r="AT32" s="368" t="s">
        <v>110</v>
      </c>
      <c r="AU32" s="387">
        <v>30.265689156000001</v>
      </c>
      <c r="AV32" s="387">
        <v>19.154786626</v>
      </c>
      <c r="AW32" s="387">
        <v>22.621385916000001</v>
      </c>
      <c r="AX32" s="387">
        <v>27.244654684</v>
      </c>
      <c r="AY32" s="387">
        <v>28.200856600000002</v>
      </c>
      <c r="AZ32" s="387">
        <v>41.761122350000001</v>
      </c>
      <c r="BA32" s="393">
        <v>24.096965071</v>
      </c>
      <c r="BB32" s="393">
        <v>36.506048085000003</v>
      </c>
      <c r="BC32" s="388">
        <v>30.620084632000001</v>
      </c>
      <c r="BE32" s="368" t="s">
        <v>110</v>
      </c>
      <c r="BF32" s="387">
        <v>6.4555652329999997</v>
      </c>
      <c r="BG32" s="387">
        <v>10.722707169</v>
      </c>
      <c r="BH32" s="387">
        <v>6.7748401149999999</v>
      </c>
      <c r="BI32" s="387">
        <v>16.444259261999999</v>
      </c>
      <c r="BJ32" s="387">
        <v>21.653581009</v>
      </c>
      <c r="BK32" s="387">
        <v>11.661368935</v>
      </c>
      <c r="BL32" s="393">
        <v>10.529353173000001</v>
      </c>
      <c r="BM32" s="393">
        <v>14.914306442999999</v>
      </c>
      <c r="BN32" s="388">
        <v>13.324764699999999</v>
      </c>
      <c r="BQ32" s="364" t="s">
        <v>47</v>
      </c>
      <c r="BR32" s="368" t="s">
        <v>110</v>
      </c>
      <c r="BS32" s="387">
        <v>22.842181204999999</v>
      </c>
      <c r="BT32" s="387">
        <v>11.976728348</v>
      </c>
      <c r="BU32" s="387">
        <v>21.472302153000001</v>
      </c>
      <c r="BV32" s="387">
        <v>28.243644629999999</v>
      </c>
      <c r="BW32" s="387">
        <v>30.713240666000001</v>
      </c>
      <c r="BX32" s="387">
        <v>19.698854277999999</v>
      </c>
      <c r="BY32" s="393">
        <v>21.403983279999999</v>
      </c>
      <c r="BZ32" s="393">
        <v>23.284557857999999</v>
      </c>
      <c r="CA32" s="388">
        <v>22.602851210000001</v>
      </c>
    </row>
    <row r="33" spans="2:79" s="351" customFormat="1" ht="15.75" customHeight="1" x14ac:dyDescent="0.3">
      <c r="B33" s="364" t="s">
        <v>54</v>
      </c>
      <c r="C33" s="365">
        <v>337.58820456199999</v>
      </c>
      <c r="D33" s="365">
        <v>147.29753117300001</v>
      </c>
      <c r="E33" s="365">
        <v>100.20686644600001</v>
      </c>
      <c r="F33" s="365">
        <v>172.45303986900001</v>
      </c>
      <c r="G33" s="365">
        <v>178.538411897</v>
      </c>
      <c r="H33" s="365">
        <v>410.258482071</v>
      </c>
      <c r="I33" s="366">
        <v>139.08346168400001</v>
      </c>
      <c r="J33" s="366">
        <v>305.43940209900001</v>
      </c>
      <c r="K33" s="367">
        <v>215.357887049</v>
      </c>
      <c r="M33" s="364" t="s">
        <v>54</v>
      </c>
      <c r="N33" s="365">
        <v>290.33364216299998</v>
      </c>
      <c r="O33" s="365">
        <v>113.232481564</v>
      </c>
      <c r="P33" s="365">
        <v>85.793543493000001</v>
      </c>
      <c r="Q33" s="365">
        <v>154.40299412799999</v>
      </c>
      <c r="R33" s="365">
        <v>152.25050938000001</v>
      </c>
      <c r="S33" s="365">
        <v>338.45607160100002</v>
      </c>
      <c r="T33" s="366">
        <v>116.74993331500001</v>
      </c>
      <c r="U33" s="366">
        <v>254.225578735</v>
      </c>
      <c r="V33" s="367">
        <v>179.78270407100001</v>
      </c>
      <c r="X33" s="364" t="s">
        <v>54</v>
      </c>
      <c r="Y33" s="365">
        <v>259.440956094</v>
      </c>
      <c r="Z33" s="365">
        <v>74.881494613000001</v>
      </c>
      <c r="AA33" s="365">
        <v>62.739884932000002</v>
      </c>
      <c r="AB33" s="365">
        <v>111.149319964</v>
      </c>
      <c r="AC33" s="365">
        <v>95.131086858000003</v>
      </c>
      <c r="AD33" s="365">
        <v>201.60046018599999</v>
      </c>
      <c r="AE33" s="366">
        <v>82.801375941000003</v>
      </c>
      <c r="AF33" s="366">
        <v>153.438806562</v>
      </c>
      <c r="AG33" s="367">
        <v>115.188734135</v>
      </c>
      <c r="AI33" s="364" t="s">
        <v>54</v>
      </c>
      <c r="AJ33" s="365">
        <v>259.440956094</v>
      </c>
      <c r="AK33" s="365">
        <v>77.955194434000006</v>
      </c>
      <c r="AL33" s="365">
        <v>64.224934556999997</v>
      </c>
      <c r="AM33" s="365">
        <v>114.54854657</v>
      </c>
      <c r="AN33" s="365">
        <v>95.180262940000006</v>
      </c>
      <c r="AO33" s="365">
        <v>204.552768496</v>
      </c>
      <c r="AP33" s="366">
        <v>85.338974984000004</v>
      </c>
      <c r="AQ33" s="366">
        <v>155.07787666600001</v>
      </c>
      <c r="AR33" s="367">
        <v>117.31435643499999</v>
      </c>
      <c r="AT33" s="364" t="s">
        <v>54</v>
      </c>
      <c r="AU33" s="385">
        <v>38.916192402</v>
      </c>
      <c r="AV33" s="385">
        <v>21.152236782999999</v>
      </c>
      <c r="AW33" s="385">
        <v>18.363035731</v>
      </c>
      <c r="AX33" s="385">
        <v>27.439937178000001</v>
      </c>
      <c r="AY33" s="385">
        <v>18.182260917000001</v>
      </c>
      <c r="AZ33" s="385">
        <v>30.625829439</v>
      </c>
      <c r="BA33" s="392">
        <v>22.523222054000001</v>
      </c>
      <c r="BB33" s="392">
        <v>25.735828351999999</v>
      </c>
      <c r="BC33" s="386">
        <v>24.366780085999999</v>
      </c>
      <c r="BE33" s="364" t="s">
        <v>54</v>
      </c>
      <c r="BF33" s="385">
        <v>9.0185579049999998</v>
      </c>
      <c r="BG33" s="385">
        <v>21.90577446</v>
      </c>
      <c r="BH33" s="385">
        <v>20.6835469</v>
      </c>
      <c r="BI33" s="385">
        <v>12.986294815999999</v>
      </c>
      <c r="BJ33" s="385">
        <v>18.523253285999999</v>
      </c>
      <c r="BK33" s="385">
        <v>20.452841995</v>
      </c>
      <c r="BL33" s="392">
        <v>18.070878424</v>
      </c>
      <c r="BM33" s="392">
        <v>19.942633074</v>
      </c>
      <c r="BN33" s="386">
        <v>19.288055686</v>
      </c>
      <c r="BQ33" s="368" t="s">
        <v>48</v>
      </c>
      <c r="BR33" s="364" t="s">
        <v>54</v>
      </c>
      <c r="BS33" s="385">
        <v>6.6100669000000001E-2</v>
      </c>
      <c r="BT33" s="385">
        <v>13.845246698</v>
      </c>
      <c r="BU33" s="385">
        <v>1.6518162059999999</v>
      </c>
      <c r="BV33" s="385">
        <v>24.320793823999999</v>
      </c>
      <c r="BW33" s="385">
        <v>1.477387969</v>
      </c>
      <c r="BX33" s="385">
        <v>24.017687626000001</v>
      </c>
      <c r="BY33" s="392">
        <v>13.868904391999999</v>
      </c>
      <c r="BZ33" s="392">
        <v>18.05773258</v>
      </c>
      <c r="CA33" s="386">
        <v>16.592843892000001</v>
      </c>
    </row>
    <row r="34" spans="2:79" s="323" customFormat="1" ht="15.75" customHeight="1" x14ac:dyDescent="0.3">
      <c r="B34" s="368" t="s">
        <v>76</v>
      </c>
      <c r="C34" s="369">
        <v>210.27309405099999</v>
      </c>
      <c r="D34" s="369">
        <v>156.27518114</v>
      </c>
      <c r="E34" s="369">
        <v>127.969264092</v>
      </c>
      <c r="F34" s="369">
        <v>136.80356886199999</v>
      </c>
      <c r="G34" s="369">
        <v>125.46330123600001</v>
      </c>
      <c r="H34" s="369">
        <v>381.960500185</v>
      </c>
      <c r="I34" s="370">
        <v>145.36524834799999</v>
      </c>
      <c r="J34" s="370">
        <v>317.56964250700003</v>
      </c>
      <c r="K34" s="355">
        <v>273.912213511</v>
      </c>
      <c r="M34" s="368" t="s">
        <v>76</v>
      </c>
      <c r="N34" s="369">
        <v>187.368840146</v>
      </c>
      <c r="O34" s="369">
        <v>139.794471058</v>
      </c>
      <c r="P34" s="369">
        <v>105.669380252</v>
      </c>
      <c r="Q34" s="369">
        <v>122.7645634</v>
      </c>
      <c r="R34" s="369">
        <v>93.773327984000005</v>
      </c>
      <c r="S34" s="369">
        <v>311.26789787500002</v>
      </c>
      <c r="T34" s="370">
        <v>127.94163856500001</v>
      </c>
      <c r="U34" s="370">
        <v>256.668229913</v>
      </c>
      <c r="V34" s="355">
        <v>224.03333665700001</v>
      </c>
      <c r="X34" s="368" t="s">
        <v>76</v>
      </c>
      <c r="Y34" s="369">
        <v>129.43866581</v>
      </c>
      <c r="Z34" s="369">
        <v>109.06946251399999</v>
      </c>
      <c r="AA34" s="369">
        <v>93.835051257999993</v>
      </c>
      <c r="AB34" s="369">
        <v>90.421007876000004</v>
      </c>
      <c r="AC34" s="369">
        <v>57.516325899999998</v>
      </c>
      <c r="AD34" s="369">
        <v>260.18272003599998</v>
      </c>
      <c r="AE34" s="370">
        <v>98.771760764000007</v>
      </c>
      <c r="AF34" s="370">
        <v>209.30550580299999</v>
      </c>
      <c r="AG34" s="355">
        <v>181.28288100699999</v>
      </c>
      <c r="AI34" s="368" t="s">
        <v>76</v>
      </c>
      <c r="AJ34" s="369">
        <v>168.56396292100001</v>
      </c>
      <c r="AK34" s="369">
        <v>117.22955421</v>
      </c>
      <c r="AL34" s="369">
        <v>94.974685859000004</v>
      </c>
      <c r="AM34" s="369">
        <v>92.509794162999995</v>
      </c>
      <c r="AN34" s="369">
        <v>58.868701633999997</v>
      </c>
      <c r="AO34" s="369">
        <v>264.70448412600001</v>
      </c>
      <c r="AP34" s="370">
        <v>105.25152724199999</v>
      </c>
      <c r="AQ34" s="370">
        <v>213.03162910099999</v>
      </c>
      <c r="AR34" s="355">
        <v>185.70711065899999</v>
      </c>
      <c r="AT34" s="368" t="s">
        <v>76</v>
      </c>
      <c r="AU34" s="387">
        <v>29.567405596</v>
      </c>
      <c r="AV34" s="387">
        <v>31.206193957</v>
      </c>
      <c r="AW34" s="387">
        <v>21.150201451000001</v>
      </c>
      <c r="AX34" s="387">
        <v>21.835197746999999</v>
      </c>
      <c r="AY34" s="387">
        <v>12.495357489</v>
      </c>
      <c r="AZ34" s="387">
        <v>47.922101085000001</v>
      </c>
      <c r="BA34" s="393">
        <v>24.312685800000001</v>
      </c>
      <c r="BB34" s="393">
        <v>40.045812654999999</v>
      </c>
      <c r="BC34" s="388">
        <v>36.639062676000002</v>
      </c>
      <c r="BE34" s="368" t="s">
        <v>76</v>
      </c>
      <c r="BF34" s="387">
        <v>8.3023167400000002</v>
      </c>
      <c r="BG34" s="387">
        <v>13.471994532</v>
      </c>
      <c r="BH34" s="387">
        <v>6.4206020439999998</v>
      </c>
      <c r="BI34" s="387">
        <v>18.976914577999999</v>
      </c>
      <c r="BJ34" s="387">
        <v>27.420474080000002</v>
      </c>
      <c r="BK34" s="387">
        <v>9.1476131019999993</v>
      </c>
      <c r="BL34" s="393">
        <v>13.559212885000001</v>
      </c>
      <c r="BM34" s="393">
        <v>10.959895464000001</v>
      </c>
      <c r="BN34" s="388">
        <v>11.309617052</v>
      </c>
      <c r="BQ34" s="364" t="s">
        <v>49</v>
      </c>
      <c r="BR34" s="368" t="s">
        <v>76</v>
      </c>
      <c r="BS34" s="387">
        <v>16.153031493</v>
      </c>
      <c r="BT34" s="387">
        <v>29.106524976999999</v>
      </c>
      <c r="BU34" s="387">
        <v>11.468731454</v>
      </c>
      <c r="BV34" s="387">
        <v>29.338634399</v>
      </c>
      <c r="BW34" s="387">
        <v>25.164210047000001</v>
      </c>
      <c r="BX34" s="387">
        <v>22.139185010999999</v>
      </c>
      <c r="BY34" s="393">
        <v>23.637730458</v>
      </c>
      <c r="BZ34" s="393">
        <v>22.439203684999999</v>
      </c>
      <c r="CA34" s="388">
        <v>22.600457820999999</v>
      </c>
    </row>
    <row r="35" spans="2:79" s="351" customFormat="1" ht="15.75" customHeight="1" x14ac:dyDescent="0.3">
      <c r="B35" s="364" t="s">
        <v>111</v>
      </c>
      <c r="C35" s="365" t="s">
        <v>85</v>
      </c>
      <c r="D35" s="365">
        <v>81.739801868000001</v>
      </c>
      <c r="E35" s="365">
        <v>143.02166130500001</v>
      </c>
      <c r="F35" s="365">
        <v>92.219902008999995</v>
      </c>
      <c r="G35" s="365">
        <v>158.108656857</v>
      </c>
      <c r="H35" s="365">
        <v>90.714372381000004</v>
      </c>
      <c r="I35" s="366">
        <v>104.22096664999999</v>
      </c>
      <c r="J35" s="366">
        <v>103.196365671</v>
      </c>
      <c r="K35" s="367">
        <v>103.31088295000001</v>
      </c>
      <c r="M35" s="364" t="s">
        <v>111</v>
      </c>
      <c r="N35" s="365" t="s">
        <v>85</v>
      </c>
      <c r="O35" s="365">
        <v>71.806198780000003</v>
      </c>
      <c r="P35" s="365">
        <v>109.891050541</v>
      </c>
      <c r="Q35" s="365">
        <v>77.607577849999998</v>
      </c>
      <c r="R35" s="365">
        <v>108.352908661</v>
      </c>
      <c r="S35" s="365">
        <v>71.694550140999993</v>
      </c>
      <c r="T35" s="366">
        <v>85.522207253000005</v>
      </c>
      <c r="U35" s="366">
        <v>78.483989166000001</v>
      </c>
      <c r="V35" s="367">
        <v>79.270634505999993</v>
      </c>
      <c r="X35" s="364" t="s">
        <v>111</v>
      </c>
      <c r="Y35" s="365" t="s">
        <v>85</v>
      </c>
      <c r="Z35" s="365">
        <v>57.280056205999998</v>
      </c>
      <c r="AA35" s="365">
        <v>89.710767466999997</v>
      </c>
      <c r="AB35" s="365">
        <v>64.581330202999993</v>
      </c>
      <c r="AC35" s="365">
        <v>89.651928541999993</v>
      </c>
      <c r="AD35" s="365">
        <v>54.705044432000001</v>
      </c>
      <c r="AE35" s="366">
        <v>69.806991897000003</v>
      </c>
      <c r="AF35" s="366">
        <v>61.177503874999999</v>
      </c>
      <c r="AG35" s="367">
        <v>62.142001772</v>
      </c>
      <c r="AI35" s="364" t="s">
        <v>111</v>
      </c>
      <c r="AJ35" s="365" t="s">
        <v>85</v>
      </c>
      <c r="AK35" s="365">
        <v>58.028119527000001</v>
      </c>
      <c r="AL35" s="365">
        <v>92.324912357000002</v>
      </c>
      <c r="AM35" s="365">
        <v>65.905928379000002</v>
      </c>
      <c r="AN35" s="365">
        <v>90.789999460000004</v>
      </c>
      <c r="AO35" s="365">
        <v>54.919094815000001</v>
      </c>
      <c r="AP35" s="366">
        <v>71.331986599999993</v>
      </c>
      <c r="AQ35" s="366">
        <v>61.562690701000001</v>
      </c>
      <c r="AR35" s="367">
        <v>62.654582286</v>
      </c>
      <c r="AT35" s="364" t="s">
        <v>111</v>
      </c>
      <c r="AU35" s="385" t="s">
        <v>85</v>
      </c>
      <c r="AV35" s="385">
        <v>19.498210160999999</v>
      </c>
      <c r="AW35" s="385">
        <v>24.542878159000001</v>
      </c>
      <c r="AX35" s="385">
        <v>20.124350590999999</v>
      </c>
      <c r="AY35" s="385">
        <v>23.914302352</v>
      </c>
      <c r="AZ35" s="385">
        <v>21.750849217999999</v>
      </c>
      <c r="BA35" s="392">
        <v>21.463996189</v>
      </c>
      <c r="BB35" s="392">
        <v>22.301927731999999</v>
      </c>
      <c r="BC35" s="386">
        <v>22.191688535000001</v>
      </c>
      <c r="BE35" s="364" t="s">
        <v>111</v>
      </c>
      <c r="BF35" s="385" t="s">
        <v>85</v>
      </c>
      <c r="BG35" s="385">
        <v>12.342465704</v>
      </c>
      <c r="BH35" s="385">
        <v>10.906100769</v>
      </c>
      <c r="BI35" s="385">
        <v>10.593251177000001</v>
      </c>
      <c r="BJ35" s="385">
        <v>10.550699228999999</v>
      </c>
      <c r="BK35" s="385">
        <v>14.397137282999999</v>
      </c>
      <c r="BL35" s="392">
        <v>11.184945880000001</v>
      </c>
      <c r="BM35" s="392">
        <v>13.305669634999999</v>
      </c>
      <c r="BN35" s="386">
        <v>13.066553226</v>
      </c>
      <c r="BQ35" s="368" t="s">
        <v>50</v>
      </c>
      <c r="BR35" s="364" t="s">
        <v>111</v>
      </c>
      <c r="BS35" s="385" t="s">
        <v>85</v>
      </c>
      <c r="BT35" s="385">
        <v>21.869112009999998</v>
      </c>
      <c r="BU35" s="385">
        <v>12.348411884000001</v>
      </c>
      <c r="BV35" s="385">
        <v>21.881242938</v>
      </c>
      <c r="BW35" s="385">
        <v>24.905168197999998</v>
      </c>
      <c r="BX35" s="385">
        <v>27.637360987000001</v>
      </c>
      <c r="BY35" s="392">
        <v>17.881735252999999</v>
      </c>
      <c r="BZ35" s="392">
        <v>26.862072266999999</v>
      </c>
      <c r="CA35" s="386">
        <v>25.849518919000001</v>
      </c>
    </row>
    <row r="36" spans="2:79" s="323" customFormat="1" ht="15.75" customHeight="1" x14ac:dyDescent="0.3">
      <c r="B36" s="368" t="s">
        <v>586</v>
      </c>
      <c r="C36" s="371">
        <v>180.36408087000001</v>
      </c>
      <c r="D36" s="369" t="s">
        <v>85</v>
      </c>
      <c r="E36" s="369">
        <v>45.794267859000001</v>
      </c>
      <c r="F36" s="369">
        <v>36.357248060000003</v>
      </c>
      <c r="G36" s="369">
        <v>151.17477935299999</v>
      </c>
      <c r="H36" s="369" t="s">
        <v>85</v>
      </c>
      <c r="I36" s="370">
        <v>41.414109928999999</v>
      </c>
      <c r="J36" s="370">
        <v>151.17477935299999</v>
      </c>
      <c r="K36" s="355">
        <v>116.273335245</v>
      </c>
      <c r="M36" s="368" t="s">
        <v>586</v>
      </c>
      <c r="N36" s="371">
        <v>138.724098451</v>
      </c>
      <c r="O36" s="369" t="s">
        <v>85</v>
      </c>
      <c r="P36" s="369">
        <v>44.360856431999999</v>
      </c>
      <c r="Q36" s="369">
        <v>32.880053226000001</v>
      </c>
      <c r="R36" s="369">
        <v>110.84724629900001</v>
      </c>
      <c r="S36" s="369" t="s">
        <v>85</v>
      </c>
      <c r="T36" s="370">
        <v>37.21106288</v>
      </c>
      <c r="U36" s="370">
        <v>110.84724629900001</v>
      </c>
      <c r="V36" s="355">
        <v>87.432582800000006</v>
      </c>
      <c r="X36" s="368" t="s">
        <v>529</v>
      </c>
      <c r="Y36" s="371">
        <v>138.724098451</v>
      </c>
      <c r="Z36" s="369" t="s">
        <v>85</v>
      </c>
      <c r="AA36" s="369">
        <v>44.339509665000001</v>
      </c>
      <c r="AB36" s="369">
        <v>29.676625386000001</v>
      </c>
      <c r="AC36" s="369">
        <v>93.867436061000006</v>
      </c>
      <c r="AD36" s="369" t="s">
        <v>85</v>
      </c>
      <c r="AE36" s="370">
        <v>34.521837673</v>
      </c>
      <c r="AF36" s="370">
        <v>93.867436061000006</v>
      </c>
      <c r="AG36" s="355">
        <v>74.996859778000001</v>
      </c>
      <c r="AI36" s="368" t="s">
        <v>529</v>
      </c>
      <c r="AJ36" s="371">
        <v>138.724098451</v>
      </c>
      <c r="AK36" s="369" t="s">
        <v>85</v>
      </c>
      <c r="AL36" s="369">
        <v>44.339509665000001</v>
      </c>
      <c r="AM36" s="369">
        <v>29.676625386000001</v>
      </c>
      <c r="AN36" s="369">
        <v>94.145268123999998</v>
      </c>
      <c r="AO36" s="369" t="s">
        <v>85</v>
      </c>
      <c r="AP36" s="370">
        <v>34.521837673</v>
      </c>
      <c r="AQ36" s="370">
        <v>94.145268123999998</v>
      </c>
      <c r="AR36" s="355">
        <v>75.186347444000006</v>
      </c>
      <c r="AT36" s="368" t="s">
        <v>529</v>
      </c>
      <c r="AU36" s="389">
        <v>32.948473346</v>
      </c>
      <c r="AV36" s="387" t="s">
        <v>85</v>
      </c>
      <c r="AW36" s="387">
        <v>17.235883814000001</v>
      </c>
      <c r="AX36" s="387">
        <v>12.787653879000001</v>
      </c>
      <c r="AY36" s="387">
        <v>18.560253492000001</v>
      </c>
      <c r="AZ36" s="387" t="s">
        <v>85</v>
      </c>
      <c r="BA36" s="393">
        <v>14.357932848000001</v>
      </c>
      <c r="BB36" s="393">
        <v>18.560253492000001</v>
      </c>
      <c r="BC36" s="388">
        <v>17.799646666000001</v>
      </c>
      <c r="BE36" s="368" t="s">
        <v>529</v>
      </c>
      <c r="BF36" s="389">
        <v>0</v>
      </c>
      <c r="BG36" s="387" t="s">
        <v>85</v>
      </c>
      <c r="BH36" s="387">
        <v>0</v>
      </c>
      <c r="BI36" s="387">
        <v>8.8109744580000005</v>
      </c>
      <c r="BJ36" s="387">
        <v>8.9664142429999991</v>
      </c>
      <c r="BK36" s="387" t="s">
        <v>85</v>
      </c>
      <c r="BL36" s="393">
        <v>6.4865332340000004</v>
      </c>
      <c r="BM36" s="393">
        <v>8.9664142429999991</v>
      </c>
      <c r="BN36" s="388">
        <v>8.6855504900000007</v>
      </c>
      <c r="BQ36" s="364" t="s">
        <v>51</v>
      </c>
      <c r="BR36" s="368" t="s">
        <v>529</v>
      </c>
      <c r="BS36" s="389">
        <v>0</v>
      </c>
      <c r="BT36" s="387" t="s">
        <v>85</v>
      </c>
      <c r="BU36" s="387">
        <v>23.307248443999999</v>
      </c>
      <c r="BV36" s="387">
        <v>23.763023364999999</v>
      </c>
      <c r="BW36" s="387">
        <v>24.511117675000001</v>
      </c>
      <c r="BX36" s="387" t="s">
        <v>85</v>
      </c>
      <c r="BY36" s="393">
        <v>20.977409604000002</v>
      </c>
      <c r="BZ36" s="393">
        <v>24.511117675000001</v>
      </c>
      <c r="CA36" s="388">
        <v>24.110900687000001</v>
      </c>
    </row>
    <row r="37" spans="2:79" s="323" customFormat="1" ht="15.75" customHeight="1" x14ac:dyDescent="0.3">
      <c r="B37" s="364" t="s">
        <v>581</v>
      </c>
      <c r="C37" s="365">
        <v>269.871397946</v>
      </c>
      <c r="D37" s="365" t="s">
        <v>85</v>
      </c>
      <c r="E37" s="365" t="s">
        <v>85</v>
      </c>
      <c r="F37" s="365">
        <v>27.886278521000001</v>
      </c>
      <c r="G37" s="365">
        <v>158.67504894800001</v>
      </c>
      <c r="H37" s="365" t="s">
        <v>85</v>
      </c>
      <c r="I37" s="366">
        <v>36.907012115000001</v>
      </c>
      <c r="J37" s="366">
        <v>158.67504894800001</v>
      </c>
      <c r="K37" s="367">
        <v>68.052389434000006</v>
      </c>
      <c r="M37" s="364" t="s">
        <v>581</v>
      </c>
      <c r="N37" s="365">
        <v>207.61533597499999</v>
      </c>
      <c r="O37" s="365" t="s">
        <v>85</v>
      </c>
      <c r="P37" s="365" t="s">
        <v>85</v>
      </c>
      <c r="Q37" s="365">
        <v>22.33519141</v>
      </c>
      <c r="R37" s="365">
        <v>139.76446616600001</v>
      </c>
      <c r="S37" s="365" t="s">
        <v>85</v>
      </c>
      <c r="T37" s="366">
        <v>29.242074066000001</v>
      </c>
      <c r="U37" s="366">
        <v>139.76446616600001</v>
      </c>
      <c r="V37" s="367">
        <v>57.511082039999998</v>
      </c>
      <c r="X37" s="364" t="s">
        <v>581</v>
      </c>
      <c r="Y37" s="365">
        <v>207.61533597499999</v>
      </c>
      <c r="Z37" s="365" t="s">
        <v>85</v>
      </c>
      <c r="AA37" s="365" t="s">
        <v>85</v>
      </c>
      <c r="AB37" s="365">
        <v>19.020862846</v>
      </c>
      <c r="AC37" s="365">
        <v>51.521480840999999</v>
      </c>
      <c r="AD37" s="365" t="s">
        <v>85</v>
      </c>
      <c r="AE37" s="366">
        <v>26.051297210000001</v>
      </c>
      <c r="AF37" s="366">
        <v>51.521480840999999</v>
      </c>
      <c r="AG37" s="367">
        <v>32.565966414000002</v>
      </c>
      <c r="AI37" s="364" t="s">
        <v>581</v>
      </c>
      <c r="AJ37" s="365">
        <v>207.61533597499999</v>
      </c>
      <c r="AK37" s="365" t="s">
        <v>85</v>
      </c>
      <c r="AL37" s="365" t="s">
        <v>85</v>
      </c>
      <c r="AM37" s="365">
        <v>19.020862846</v>
      </c>
      <c r="AN37" s="365">
        <v>51.521480840999999</v>
      </c>
      <c r="AO37" s="365" t="s">
        <v>85</v>
      </c>
      <c r="AP37" s="366">
        <v>26.051297210000001</v>
      </c>
      <c r="AQ37" s="366">
        <v>51.521480840999999</v>
      </c>
      <c r="AR37" s="367">
        <v>32.565966414000002</v>
      </c>
      <c r="AT37" s="364" t="s">
        <v>581</v>
      </c>
      <c r="AU37" s="385">
        <v>36.391876869999997</v>
      </c>
      <c r="AV37" s="385" t="s">
        <v>85</v>
      </c>
      <c r="AW37" s="385" t="s">
        <v>85</v>
      </c>
      <c r="AX37" s="385">
        <v>5.6700690910000002</v>
      </c>
      <c r="AY37" s="385">
        <v>18.755954968000001</v>
      </c>
      <c r="AZ37" s="385" t="s">
        <v>85</v>
      </c>
      <c r="BA37" s="392">
        <v>7.5681534810000004</v>
      </c>
      <c r="BB37" s="392">
        <v>18.755954968000001</v>
      </c>
      <c r="BC37" s="386">
        <v>9.9761305950000008</v>
      </c>
      <c r="BE37" s="364" t="s">
        <v>581</v>
      </c>
      <c r="BF37" s="385" t="s">
        <v>85</v>
      </c>
      <c r="BG37" s="385" t="s">
        <v>85</v>
      </c>
      <c r="BH37" s="385" t="s">
        <v>85</v>
      </c>
      <c r="BI37" s="385">
        <v>11.885159081999999</v>
      </c>
      <c r="BJ37" s="385">
        <v>55.612388910999996</v>
      </c>
      <c r="BK37" s="385" t="s">
        <v>85</v>
      </c>
      <c r="BL37" s="392">
        <v>8.6454488529999995</v>
      </c>
      <c r="BM37" s="392">
        <v>55.612388910999996</v>
      </c>
      <c r="BN37" s="386">
        <v>36.655752771000003</v>
      </c>
      <c r="BQ37" s="364"/>
      <c r="BR37" s="364" t="s">
        <v>581</v>
      </c>
      <c r="BS37" s="385">
        <v>0</v>
      </c>
      <c r="BT37" s="385" t="s">
        <v>85</v>
      </c>
      <c r="BU37" s="385" t="s">
        <v>85</v>
      </c>
      <c r="BV37" s="385">
        <v>0</v>
      </c>
      <c r="BW37" s="385">
        <v>49.610913496999999</v>
      </c>
      <c r="BX37" s="385" t="s">
        <v>85</v>
      </c>
      <c r="BY37" s="392">
        <v>0</v>
      </c>
      <c r="BZ37" s="392">
        <v>49.610913496999999</v>
      </c>
      <c r="CA37" s="386">
        <v>29.587125816</v>
      </c>
    </row>
    <row r="38" spans="2:79" s="323" customFormat="1" ht="15.75" customHeight="1" x14ac:dyDescent="0.3">
      <c r="B38" s="368" t="s">
        <v>582</v>
      </c>
      <c r="C38" s="369" t="s">
        <v>85</v>
      </c>
      <c r="D38" s="369" t="s">
        <v>85</v>
      </c>
      <c r="E38" s="369" t="s">
        <v>85</v>
      </c>
      <c r="F38" s="369" t="s">
        <v>85</v>
      </c>
      <c r="G38" s="369">
        <v>62.768795664999999</v>
      </c>
      <c r="H38" s="369" t="s">
        <v>85</v>
      </c>
      <c r="I38" s="370" t="s">
        <v>85</v>
      </c>
      <c r="J38" s="370">
        <v>62.768795664999999</v>
      </c>
      <c r="K38" s="355">
        <v>62.768795664999999</v>
      </c>
      <c r="M38" s="368" t="s">
        <v>582</v>
      </c>
      <c r="N38" s="369" t="s">
        <v>85</v>
      </c>
      <c r="O38" s="369" t="s">
        <v>85</v>
      </c>
      <c r="P38" s="369" t="s">
        <v>85</v>
      </c>
      <c r="Q38" s="369" t="s">
        <v>85</v>
      </c>
      <c r="R38" s="369">
        <v>41.048428041999998</v>
      </c>
      <c r="S38" s="369" t="s">
        <v>85</v>
      </c>
      <c r="T38" s="370" t="s">
        <v>85</v>
      </c>
      <c r="U38" s="370">
        <v>41.048428041999998</v>
      </c>
      <c r="V38" s="355">
        <v>41.048428041999998</v>
      </c>
      <c r="X38" s="368" t="s">
        <v>582</v>
      </c>
      <c r="Y38" s="369">
        <v>31.001490141000001</v>
      </c>
      <c r="Z38" s="369" t="s">
        <v>85</v>
      </c>
      <c r="AA38" s="369">
        <v>20.462555901999998</v>
      </c>
      <c r="AB38" s="369">
        <v>46.255058714</v>
      </c>
      <c r="AC38" s="369">
        <v>30.122222277999999</v>
      </c>
      <c r="AD38" s="369" t="s">
        <v>85</v>
      </c>
      <c r="AE38" s="370">
        <v>39.264598018000001</v>
      </c>
      <c r="AF38" s="370">
        <v>30.122222277999999</v>
      </c>
      <c r="AG38" s="355">
        <v>34.577931862</v>
      </c>
      <c r="AI38" s="368" t="s">
        <v>582</v>
      </c>
      <c r="AJ38" s="369" t="s">
        <v>85</v>
      </c>
      <c r="AK38" s="369" t="s">
        <v>85</v>
      </c>
      <c r="AL38" s="369" t="s">
        <v>85</v>
      </c>
      <c r="AM38" s="369" t="s">
        <v>85</v>
      </c>
      <c r="AN38" s="369">
        <v>35.892825993000002</v>
      </c>
      <c r="AO38" s="369" t="s">
        <v>85</v>
      </c>
      <c r="AP38" s="370" t="s">
        <v>85</v>
      </c>
      <c r="AQ38" s="370">
        <v>35.892825993000002</v>
      </c>
      <c r="AR38" s="355">
        <v>35.892825993000002</v>
      </c>
      <c r="AT38" s="368" t="s">
        <v>582</v>
      </c>
      <c r="AU38" s="387" t="s">
        <v>85</v>
      </c>
      <c r="AV38" s="387" t="s">
        <v>85</v>
      </c>
      <c r="AW38" s="387" t="s">
        <v>85</v>
      </c>
      <c r="AX38" s="387" t="s">
        <v>85</v>
      </c>
      <c r="AY38" s="387">
        <v>7.1930604220000003</v>
      </c>
      <c r="AZ38" s="387" t="s">
        <v>85</v>
      </c>
      <c r="BA38" s="393" t="s">
        <v>85</v>
      </c>
      <c r="BB38" s="393">
        <v>7.1930604220000003</v>
      </c>
      <c r="BC38" s="388">
        <v>7.1930604220000003</v>
      </c>
      <c r="BE38" s="368" t="s">
        <v>582</v>
      </c>
      <c r="BF38" s="387" t="s">
        <v>85</v>
      </c>
      <c r="BG38" s="387" t="s">
        <v>85</v>
      </c>
      <c r="BH38" s="387" t="s">
        <v>85</v>
      </c>
      <c r="BI38" s="387" t="s">
        <v>85</v>
      </c>
      <c r="BJ38" s="387">
        <v>6.5902550050000004</v>
      </c>
      <c r="BK38" s="387" t="s">
        <v>85</v>
      </c>
      <c r="BL38" s="393" t="s">
        <v>85</v>
      </c>
      <c r="BM38" s="393">
        <v>6.5902550050000004</v>
      </c>
      <c r="BN38" s="388">
        <v>6.5902550050000004</v>
      </c>
      <c r="BQ38" s="364"/>
      <c r="BR38" s="368" t="s">
        <v>582</v>
      </c>
      <c r="BS38" s="387" t="s">
        <v>85</v>
      </c>
      <c r="BT38" s="387" t="s">
        <v>85</v>
      </c>
      <c r="BU38" s="387" t="s">
        <v>85</v>
      </c>
      <c r="BV38" s="387" t="s">
        <v>85</v>
      </c>
      <c r="BW38" s="387">
        <v>10.419235837</v>
      </c>
      <c r="BX38" s="387" t="s">
        <v>85</v>
      </c>
      <c r="BY38" s="393" t="s">
        <v>85</v>
      </c>
      <c r="BZ38" s="393">
        <v>10.419235837</v>
      </c>
      <c r="CA38" s="388">
        <v>10.419235837</v>
      </c>
    </row>
    <row r="39" spans="2:79" s="323" customFormat="1" ht="15.75" customHeight="1" x14ac:dyDescent="0.3">
      <c r="B39" s="364" t="s">
        <v>583</v>
      </c>
      <c r="C39" s="365">
        <v>40.404892957999998</v>
      </c>
      <c r="D39" s="365" t="s">
        <v>85</v>
      </c>
      <c r="E39" s="365">
        <v>23.707603368000001</v>
      </c>
      <c r="F39" s="365">
        <v>50.944945875999998</v>
      </c>
      <c r="G39" s="365">
        <v>31.561829806999999</v>
      </c>
      <c r="H39" s="365" t="s">
        <v>85</v>
      </c>
      <c r="I39" s="366">
        <v>43.861297696000001</v>
      </c>
      <c r="J39" s="366">
        <v>31.561829806999999</v>
      </c>
      <c r="K39" s="367">
        <v>37.556207909999998</v>
      </c>
      <c r="M39" s="364" t="s">
        <v>583</v>
      </c>
      <c r="N39" s="365">
        <v>31.001490141000001</v>
      </c>
      <c r="O39" s="365" t="s">
        <v>85</v>
      </c>
      <c r="P39" s="365">
        <v>20.462555901999998</v>
      </c>
      <c r="Q39" s="365">
        <v>46.357595170000003</v>
      </c>
      <c r="R39" s="365">
        <v>30.122222277999999</v>
      </c>
      <c r="S39" s="365" t="s">
        <v>85</v>
      </c>
      <c r="T39" s="366">
        <v>39.33709898</v>
      </c>
      <c r="U39" s="366">
        <v>30.122222277999999</v>
      </c>
      <c r="V39" s="367">
        <v>34.613266576000001</v>
      </c>
      <c r="X39" s="364" t="s">
        <v>583</v>
      </c>
      <c r="Y39" s="365" t="s">
        <v>85</v>
      </c>
      <c r="Z39" s="365" t="s">
        <v>85</v>
      </c>
      <c r="AA39" s="365" t="s">
        <v>85</v>
      </c>
      <c r="AB39" s="365" t="s">
        <v>85</v>
      </c>
      <c r="AC39" s="365">
        <v>34.812287218999998</v>
      </c>
      <c r="AD39" s="365" t="s">
        <v>85</v>
      </c>
      <c r="AE39" s="366" t="s">
        <v>85</v>
      </c>
      <c r="AF39" s="366">
        <v>34.812287218999998</v>
      </c>
      <c r="AG39" s="367">
        <v>34.812287218999998</v>
      </c>
      <c r="AI39" s="364" t="s">
        <v>583</v>
      </c>
      <c r="AJ39" s="365">
        <v>31.001490141000001</v>
      </c>
      <c r="AK39" s="365" t="s">
        <v>85</v>
      </c>
      <c r="AL39" s="365">
        <v>20.462555901999998</v>
      </c>
      <c r="AM39" s="365">
        <v>46.255058714</v>
      </c>
      <c r="AN39" s="365">
        <v>30.122222277999999</v>
      </c>
      <c r="AO39" s="365" t="s">
        <v>85</v>
      </c>
      <c r="AP39" s="366">
        <v>39.264598018000001</v>
      </c>
      <c r="AQ39" s="366">
        <v>30.122222277999999</v>
      </c>
      <c r="AR39" s="367">
        <v>34.577931862</v>
      </c>
      <c r="AT39" s="364" t="s">
        <v>583</v>
      </c>
      <c r="AU39" s="385">
        <v>16.550042097999999</v>
      </c>
      <c r="AV39" s="385" t="s">
        <v>85</v>
      </c>
      <c r="AW39" s="385">
        <v>6.4568153710000002</v>
      </c>
      <c r="AX39" s="385">
        <v>29.588825910000001</v>
      </c>
      <c r="AY39" s="385">
        <v>6.2925000510000002</v>
      </c>
      <c r="AZ39" s="385" t="s">
        <v>85</v>
      </c>
      <c r="BA39" s="392">
        <v>19.990016553</v>
      </c>
      <c r="BB39" s="392">
        <v>6.2925000510000002</v>
      </c>
      <c r="BC39" s="386">
        <v>10.136404211</v>
      </c>
      <c r="BE39" s="364" t="s">
        <v>583</v>
      </c>
      <c r="BF39" s="385">
        <v>0</v>
      </c>
      <c r="BG39" s="385" t="s">
        <v>85</v>
      </c>
      <c r="BH39" s="385">
        <v>0</v>
      </c>
      <c r="BI39" s="385">
        <v>0.20126914300000001</v>
      </c>
      <c r="BJ39" s="385">
        <v>0</v>
      </c>
      <c r="BK39" s="385" t="s">
        <v>85</v>
      </c>
      <c r="BL39" s="392">
        <v>0.16529598100000001</v>
      </c>
      <c r="BM39" s="392">
        <v>0</v>
      </c>
      <c r="BN39" s="386">
        <v>9.4084882999999994E-2</v>
      </c>
      <c r="BQ39" s="364"/>
      <c r="BR39" s="364" t="s">
        <v>583</v>
      </c>
      <c r="BS39" s="385">
        <v>0</v>
      </c>
      <c r="BT39" s="385" t="s">
        <v>85</v>
      </c>
      <c r="BU39" s="385">
        <v>0</v>
      </c>
      <c r="BV39" s="385">
        <v>0.464773514</v>
      </c>
      <c r="BW39" s="385">
        <v>0</v>
      </c>
      <c r="BX39" s="385" t="s">
        <v>85</v>
      </c>
      <c r="BY39" s="392">
        <v>0.38170378599999999</v>
      </c>
      <c r="BZ39" s="392">
        <v>0</v>
      </c>
      <c r="CA39" s="386">
        <v>0.217262123</v>
      </c>
    </row>
    <row r="40" spans="2:79" s="323" customFormat="1" ht="15.75" customHeight="1" x14ac:dyDescent="0.3">
      <c r="B40" s="368" t="s">
        <v>584</v>
      </c>
      <c r="C40" s="369" t="s">
        <v>85</v>
      </c>
      <c r="D40" s="369" t="s">
        <v>85</v>
      </c>
      <c r="E40" s="369" t="s">
        <v>85</v>
      </c>
      <c r="F40" s="369" t="s">
        <v>85</v>
      </c>
      <c r="G40" s="369">
        <v>208.773774997</v>
      </c>
      <c r="H40" s="369" t="s">
        <v>85</v>
      </c>
      <c r="I40" s="370" t="s">
        <v>85</v>
      </c>
      <c r="J40" s="370">
        <v>208.773774997</v>
      </c>
      <c r="K40" s="355">
        <v>208.773774997</v>
      </c>
      <c r="M40" s="368" t="s">
        <v>584</v>
      </c>
      <c r="N40" s="369" t="s">
        <v>85</v>
      </c>
      <c r="O40" s="369" t="s">
        <v>85</v>
      </c>
      <c r="P40" s="369" t="s">
        <v>85</v>
      </c>
      <c r="Q40" s="369" t="s">
        <v>85</v>
      </c>
      <c r="R40" s="369">
        <v>151.380602216</v>
      </c>
      <c r="S40" s="369" t="s">
        <v>85</v>
      </c>
      <c r="T40" s="370" t="s">
        <v>85</v>
      </c>
      <c r="U40" s="370">
        <v>151.380602216</v>
      </c>
      <c r="V40" s="355">
        <v>151.380602216</v>
      </c>
      <c r="X40" s="368" t="s">
        <v>584</v>
      </c>
      <c r="Y40" s="369" t="s">
        <v>85</v>
      </c>
      <c r="Z40" s="369" t="s">
        <v>85</v>
      </c>
      <c r="AA40" s="369" t="s">
        <v>85</v>
      </c>
      <c r="AB40" s="369" t="s">
        <v>85</v>
      </c>
      <c r="AC40" s="369">
        <v>135.35201445499999</v>
      </c>
      <c r="AD40" s="369" t="s">
        <v>85</v>
      </c>
      <c r="AE40" s="370" t="s">
        <v>85</v>
      </c>
      <c r="AF40" s="370">
        <v>135.35201445499999</v>
      </c>
      <c r="AG40" s="355">
        <v>135.35201445499999</v>
      </c>
      <c r="AI40" s="368" t="s">
        <v>584</v>
      </c>
      <c r="AJ40" s="369" t="s">
        <v>85</v>
      </c>
      <c r="AK40" s="369" t="s">
        <v>85</v>
      </c>
      <c r="AL40" s="369" t="s">
        <v>85</v>
      </c>
      <c r="AM40" s="369" t="s">
        <v>85</v>
      </c>
      <c r="AN40" s="369">
        <v>135.35201445499999</v>
      </c>
      <c r="AO40" s="369" t="s">
        <v>85</v>
      </c>
      <c r="AP40" s="370" t="s">
        <v>85</v>
      </c>
      <c r="AQ40" s="370">
        <v>135.35201445499999</v>
      </c>
      <c r="AR40" s="355">
        <v>135.35201445499999</v>
      </c>
      <c r="AT40" s="368" t="s">
        <v>584</v>
      </c>
      <c r="AU40" s="387" t="s">
        <v>85</v>
      </c>
      <c r="AV40" s="387" t="s">
        <v>85</v>
      </c>
      <c r="AW40" s="387" t="s">
        <v>85</v>
      </c>
      <c r="AX40" s="387" t="s">
        <v>85</v>
      </c>
      <c r="AY40" s="387">
        <v>24.922469986999999</v>
      </c>
      <c r="AZ40" s="387" t="s">
        <v>85</v>
      </c>
      <c r="BA40" s="393" t="s">
        <v>85</v>
      </c>
      <c r="BB40" s="393">
        <v>24.922469986999999</v>
      </c>
      <c r="BC40" s="388">
        <v>24.922469986999999</v>
      </c>
      <c r="BE40" s="368" t="s">
        <v>584</v>
      </c>
      <c r="BF40" s="387" t="s">
        <v>85</v>
      </c>
      <c r="BG40" s="387" t="s">
        <v>85</v>
      </c>
      <c r="BH40" s="387" t="s">
        <v>85</v>
      </c>
      <c r="BI40" s="387" t="s">
        <v>85</v>
      </c>
      <c r="BJ40" s="387">
        <v>5.2962089089999997</v>
      </c>
      <c r="BK40" s="387" t="s">
        <v>85</v>
      </c>
      <c r="BL40" s="393" t="s">
        <v>85</v>
      </c>
      <c r="BM40" s="393">
        <v>5.2962089089999997</v>
      </c>
      <c r="BN40" s="388">
        <v>5.2962089089999997</v>
      </c>
      <c r="BQ40" s="364"/>
      <c r="BR40" s="368" t="s">
        <v>584</v>
      </c>
      <c r="BS40" s="387" t="s">
        <v>85</v>
      </c>
      <c r="BT40" s="387" t="s">
        <v>85</v>
      </c>
      <c r="BU40" s="387" t="s">
        <v>85</v>
      </c>
      <c r="BV40" s="387" t="s">
        <v>85</v>
      </c>
      <c r="BW40" s="387">
        <v>24.723772027999999</v>
      </c>
      <c r="BX40" s="387" t="s">
        <v>85</v>
      </c>
      <c r="BY40" s="393" t="s">
        <v>85</v>
      </c>
      <c r="BZ40" s="393">
        <v>24.723772027999999</v>
      </c>
      <c r="CA40" s="388">
        <v>24.723772027999999</v>
      </c>
    </row>
    <row r="41" spans="2:79" s="323" customFormat="1" ht="15.75" customHeight="1" x14ac:dyDescent="0.3">
      <c r="B41" s="364" t="s">
        <v>585</v>
      </c>
      <c r="C41" s="365" t="s">
        <v>85</v>
      </c>
      <c r="D41" s="365" t="s">
        <v>85</v>
      </c>
      <c r="E41" s="365">
        <v>57.092374968000001</v>
      </c>
      <c r="F41" s="365">
        <v>41.644452618000003</v>
      </c>
      <c r="G41" s="365" t="s">
        <v>85</v>
      </c>
      <c r="H41" s="365" t="s">
        <v>85</v>
      </c>
      <c r="I41" s="366">
        <v>45.286682478000003</v>
      </c>
      <c r="J41" s="366" t="s">
        <v>85</v>
      </c>
      <c r="K41" s="367">
        <v>45.286682478000003</v>
      </c>
      <c r="M41" s="364" t="s">
        <v>585</v>
      </c>
      <c r="N41" s="365" t="s">
        <v>85</v>
      </c>
      <c r="O41" s="365" t="s">
        <v>85</v>
      </c>
      <c r="P41" s="365">
        <v>56.585679208000002</v>
      </c>
      <c r="Q41" s="365">
        <v>41.644452618000003</v>
      </c>
      <c r="R41" s="365" t="s">
        <v>85</v>
      </c>
      <c r="S41" s="365" t="s">
        <v>85</v>
      </c>
      <c r="T41" s="366">
        <v>45.167216416999999</v>
      </c>
      <c r="U41" s="366" t="s">
        <v>85</v>
      </c>
      <c r="V41" s="367">
        <v>45.167216416999999</v>
      </c>
      <c r="X41" s="364" t="s">
        <v>585</v>
      </c>
      <c r="Y41" s="365" t="s">
        <v>85</v>
      </c>
      <c r="Z41" s="365" t="s">
        <v>85</v>
      </c>
      <c r="AA41" s="365">
        <v>56.553412815999998</v>
      </c>
      <c r="AB41" s="365">
        <v>37.153508866999999</v>
      </c>
      <c r="AC41" s="365" t="s">
        <v>85</v>
      </c>
      <c r="AD41" s="365" t="s">
        <v>85</v>
      </c>
      <c r="AE41" s="366">
        <v>41.727516156999997</v>
      </c>
      <c r="AF41" s="366" t="s">
        <v>85</v>
      </c>
      <c r="AG41" s="367">
        <v>41.727516156999997</v>
      </c>
      <c r="AI41" s="364" t="s">
        <v>585</v>
      </c>
      <c r="AJ41" s="365" t="s">
        <v>85</v>
      </c>
      <c r="AK41" s="365" t="s">
        <v>85</v>
      </c>
      <c r="AL41" s="365">
        <v>56.553412815999998</v>
      </c>
      <c r="AM41" s="365">
        <v>37.153508866999999</v>
      </c>
      <c r="AN41" s="365" t="s">
        <v>85</v>
      </c>
      <c r="AO41" s="365" t="s">
        <v>85</v>
      </c>
      <c r="AP41" s="366">
        <v>41.727516156999997</v>
      </c>
      <c r="AQ41" s="366" t="s">
        <v>85</v>
      </c>
      <c r="AR41" s="367">
        <v>41.727516156999997</v>
      </c>
      <c r="AT41" s="364" t="s">
        <v>585</v>
      </c>
      <c r="AU41" s="385" t="s">
        <v>85</v>
      </c>
      <c r="AV41" s="385" t="s">
        <v>85</v>
      </c>
      <c r="AW41" s="385">
        <v>24.94290385</v>
      </c>
      <c r="AX41" s="385">
        <v>31.000910317999999</v>
      </c>
      <c r="AY41" s="385" t="s">
        <v>85</v>
      </c>
      <c r="AZ41" s="385" t="s">
        <v>85</v>
      </c>
      <c r="BA41" s="392">
        <v>28.768216282000001</v>
      </c>
      <c r="BB41" s="392" t="s">
        <v>85</v>
      </c>
      <c r="BC41" s="386">
        <v>28.768216282000001</v>
      </c>
      <c r="BE41" s="364" t="s">
        <v>585</v>
      </c>
      <c r="BF41" s="385" t="s">
        <v>85</v>
      </c>
      <c r="BG41" s="385" t="s">
        <v>85</v>
      </c>
      <c r="BH41" s="385" t="s">
        <v>85</v>
      </c>
      <c r="BI41" s="385">
        <v>10.784014362000001</v>
      </c>
      <c r="BJ41" s="385" t="s">
        <v>85</v>
      </c>
      <c r="BK41" s="385" t="s">
        <v>85</v>
      </c>
      <c r="BL41" s="392">
        <v>7.5785914820000002</v>
      </c>
      <c r="BM41" s="392" t="s">
        <v>85</v>
      </c>
      <c r="BN41" s="386">
        <v>7.5785914820000002</v>
      </c>
      <c r="BQ41" s="364"/>
      <c r="BR41" s="364" t="s">
        <v>585</v>
      </c>
      <c r="BS41" s="385" t="s">
        <v>85</v>
      </c>
      <c r="BT41" s="385" t="s">
        <v>85</v>
      </c>
      <c r="BU41" s="385">
        <v>28.258056654000001</v>
      </c>
      <c r="BV41" s="385">
        <v>59.759799407000003</v>
      </c>
      <c r="BW41" s="385" t="s">
        <v>85</v>
      </c>
      <c r="BX41" s="385" t="s">
        <v>85</v>
      </c>
      <c r="BY41" s="392">
        <v>50.396272652999997</v>
      </c>
      <c r="BZ41" s="392" t="s">
        <v>85</v>
      </c>
      <c r="CA41" s="386">
        <v>50.396272652999997</v>
      </c>
    </row>
    <row r="42" spans="2:79" s="351" customFormat="1" ht="15.75" customHeight="1" x14ac:dyDescent="0.3">
      <c r="B42" s="706" t="s">
        <v>752</v>
      </c>
      <c r="C42" s="707"/>
      <c r="D42" s="707"/>
      <c r="E42" s="707"/>
      <c r="F42" s="707"/>
      <c r="G42" s="707"/>
      <c r="H42" s="707"/>
      <c r="I42" s="570"/>
      <c r="J42" s="570"/>
      <c r="K42" s="708"/>
      <c r="M42" s="706" t="s">
        <v>752</v>
      </c>
      <c r="N42" s="707"/>
      <c r="O42" s="707"/>
      <c r="P42" s="707"/>
      <c r="Q42" s="707"/>
      <c r="R42" s="707"/>
      <c r="S42" s="707"/>
      <c r="T42" s="570"/>
      <c r="U42" s="570"/>
      <c r="V42" s="708"/>
      <c r="X42" s="706" t="s">
        <v>752</v>
      </c>
      <c r="Y42" s="707"/>
      <c r="Z42" s="707"/>
      <c r="AA42" s="707"/>
      <c r="AB42" s="707"/>
      <c r="AC42" s="707"/>
      <c r="AD42" s="707"/>
      <c r="AE42" s="570"/>
      <c r="AF42" s="570"/>
      <c r="AG42" s="708"/>
      <c r="AI42" s="706" t="s">
        <v>752</v>
      </c>
      <c r="AJ42" s="707"/>
      <c r="AK42" s="707"/>
      <c r="AL42" s="707"/>
      <c r="AM42" s="707"/>
      <c r="AN42" s="707"/>
      <c r="AO42" s="707"/>
      <c r="AP42" s="570"/>
      <c r="AQ42" s="570"/>
      <c r="AR42" s="708"/>
      <c r="AT42" s="706" t="s">
        <v>752</v>
      </c>
      <c r="AU42" s="387"/>
      <c r="AV42" s="387"/>
      <c r="AW42" s="387"/>
      <c r="AX42" s="387"/>
      <c r="AY42" s="387"/>
      <c r="AZ42" s="387"/>
      <c r="BA42" s="393"/>
      <c r="BB42" s="393"/>
      <c r="BC42" s="388"/>
      <c r="BE42" s="706" t="s">
        <v>752</v>
      </c>
      <c r="BF42" s="387"/>
      <c r="BG42" s="387"/>
      <c r="BH42" s="387"/>
      <c r="BI42" s="387"/>
      <c r="BJ42" s="387"/>
      <c r="BK42" s="387"/>
      <c r="BL42" s="393"/>
      <c r="BM42" s="393"/>
      <c r="BN42" s="388"/>
      <c r="BQ42" s="368" t="s">
        <v>52</v>
      </c>
      <c r="BR42" s="706" t="s">
        <v>752</v>
      </c>
      <c r="BS42" s="387"/>
      <c r="BT42" s="387"/>
      <c r="BU42" s="387"/>
      <c r="BV42" s="387"/>
      <c r="BW42" s="387"/>
      <c r="BX42" s="387"/>
      <c r="BY42" s="393"/>
      <c r="BZ42" s="393"/>
      <c r="CA42" s="388"/>
    </row>
    <row r="43" spans="2:79" s="323" customFormat="1" ht="15.75" customHeight="1" x14ac:dyDescent="0.3">
      <c r="B43" s="712" t="s">
        <v>530</v>
      </c>
      <c r="C43" s="713" t="s">
        <v>85</v>
      </c>
      <c r="D43" s="713" t="s">
        <v>85</v>
      </c>
      <c r="E43" s="713" t="s">
        <v>85</v>
      </c>
      <c r="F43" s="713">
        <v>227.43682386399999</v>
      </c>
      <c r="G43" s="713">
        <v>330.67574623399997</v>
      </c>
      <c r="H43" s="713">
        <v>293.25879774700002</v>
      </c>
      <c r="I43" s="714">
        <v>227.43682386399999</v>
      </c>
      <c r="J43" s="714">
        <v>299.32879287399999</v>
      </c>
      <c r="K43" s="715">
        <v>298.82664059899997</v>
      </c>
      <c r="M43" s="712" t="s">
        <v>530</v>
      </c>
      <c r="N43" s="713" t="s">
        <v>85</v>
      </c>
      <c r="O43" s="713" t="s">
        <v>85</v>
      </c>
      <c r="P43" s="713" t="s">
        <v>85</v>
      </c>
      <c r="Q43" s="713">
        <v>182.46943529699999</v>
      </c>
      <c r="R43" s="713">
        <v>263.77875033100003</v>
      </c>
      <c r="S43" s="713">
        <v>229.12295253600001</v>
      </c>
      <c r="T43" s="714">
        <v>182.46943529699999</v>
      </c>
      <c r="U43" s="714">
        <v>234.74501772900001</v>
      </c>
      <c r="V43" s="715">
        <v>234.37988233199999</v>
      </c>
      <c r="X43" s="712" t="s">
        <v>530</v>
      </c>
      <c r="Y43" s="713" t="s">
        <v>85</v>
      </c>
      <c r="Z43" s="713" t="s">
        <v>85</v>
      </c>
      <c r="AA43" s="713" t="s">
        <v>85</v>
      </c>
      <c r="AB43" s="713">
        <v>157.99163917999999</v>
      </c>
      <c r="AC43" s="713">
        <v>195.84687034699999</v>
      </c>
      <c r="AD43" s="713">
        <v>171.24714226099999</v>
      </c>
      <c r="AE43" s="714">
        <v>157.99163917999999</v>
      </c>
      <c r="AF43" s="714">
        <v>175.23785330600001</v>
      </c>
      <c r="AG43" s="715">
        <v>175.11739165</v>
      </c>
      <c r="AI43" s="712" t="s">
        <v>530</v>
      </c>
      <c r="AJ43" s="713" t="s">
        <v>85</v>
      </c>
      <c r="AK43" s="713" t="s">
        <v>85</v>
      </c>
      <c r="AL43" s="713" t="s">
        <v>85</v>
      </c>
      <c r="AM43" s="713">
        <v>157.99163917999999</v>
      </c>
      <c r="AN43" s="713">
        <v>205.39581936600001</v>
      </c>
      <c r="AO43" s="713">
        <v>176.31832460699999</v>
      </c>
      <c r="AP43" s="714">
        <v>157.99163917999999</v>
      </c>
      <c r="AQ43" s="714">
        <v>181.03544502</v>
      </c>
      <c r="AR43" s="715">
        <v>180.87448824399999</v>
      </c>
      <c r="AT43" s="712" t="s">
        <v>530</v>
      </c>
      <c r="AU43" s="718" t="s">
        <v>85</v>
      </c>
      <c r="AV43" s="718" t="s">
        <v>85</v>
      </c>
      <c r="AW43" s="718" t="s">
        <v>85</v>
      </c>
      <c r="AX43" s="718">
        <v>22.674368309999998</v>
      </c>
      <c r="AY43" s="718">
        <v>30.101190414000001</v>
      </c>
      <c r="AZ43" s="718">
        <v>30.611656187000001</v>
      </c>
      <c r="BA43" s="719">
        <v>22.674368309999998</v>
      </c>
      <c r="BB43" s="719">
        <v>30.516406334999999</v>
      </c>
      <c r="BC43" s="720">
        <v>30.452148877999999</v>
      </c>
      <c r="BE43" s="712" t="s">
        <v>530</v>
      </c>
      <c r="BF43" s="718" t="s">
        <v>85</v>
      </c>
      <c r="BG43" s="718" t="s">
        <v>85</v>
      </c>
      <c r="BH43" s="718" t="s">
        <v>85</v>
      </c>
      <c r="BI43" s="718">
        <v>8.6350417369999999</v>
      </c>
      <c r="BJ43" s="718">
        <v>12.341623526999999</v>
      </c>
      <c r="BK43" s="718">
        <v>13.014417159000001</v>
      </c>
      <c r="BL43" s="719">
        <v>8.6350417369999999</v>
      </c>
      <c r="BM43" s="719">
        <v>12.893842596000001</v>
      </c>
      <c r="BN43" s="720">
        <v>12.871202209</v>
      </c>
      <c r="BQ43" s="364" t="s">
        <v>53</v>
      </c>
      <c r="BR43" s="712" t="s">
        <v>530</v>
      </c>
      <c r="BS43" s="718" t="s">
        <v>85</v>
      </c>
      <c r="BT43" s="718" t="s">
        <v>85</v>
      </c>
      <c r="BU43" s="718" t="s">
        <v>85</v>
      </c>
      <c r="BV43" s="718">
        <v>28.471564297</v>
      </c>
      <c r="BW43" s="718">
        <v>25.716049101999999</v>
      </c>
      <c r="BX43" s="718">
        <v>22.70562494</v>
      </c>
      <c r="BY43" s="719">
        <v>28.471564297</v>
      </c>
      <c r="BZ43" s="719">
        <v>23.245137445000001</v>
      </c>
      <c r="CA43" s="720">
        <v>23.272921869000001</v>
      </c>
    </row>
    <row r="44" spans="2:79" s="351" customFormat="1" ht="15.75" customHeight="1" x14ac:dyDescent="0.3">
      <c r="B44" s="372" t="s">
        <v>310</v>
      </c>
      <c r="C44" s="369" t="s">
        <v>85</v>
      </c>
      <c r="D44" s="369">
        <v>646.39161818800005</v>
      </c>
      <c r="E44" s="369">
        <v>191.27645106899999</v>
      </c>
      <c r="F44" s="369">
        <v>162.83911234799999</v>
      </c>
      <c r="G44" s="369">
        <v>174.58338737</v>
      </c>
      <c r="H44" s="369">
        <v>199.54448057600001</v>
      </c>
      <c r="I44" s="370">
        <v>166.99861254800001</v>
      </c>
      <c r="J44" s="370">
        <v>177.475286329</v>
      </c>
      <c r="K44" s="355">
        <v>173.47649266900001</v>
      </c>
      <c r="M44" s="372" t="s">
        <v>310</v>
      </c>
      <c r="N44" s="369" t="s">
        <v>85</v>
      </c>
      <c r="O44" s="369">
        <v>608.93300401199997</v>
      </c>
      <c r="P44" s="369">
        <v>157.78116528499999</v>
      </c>
      <c r="Q44" s="369">
        <v>140.37601172999999</v>
      </c>
      <c r="R44" s="369">
        <v>139.929511295</v>
      </c>
      <c r="S44" s="369">
        <v>152.06544920799999</v>
      </c>
      <c r="T44" s="370">
        <v>143.497063295</v>
      </c>
      <c r="U44" s="370">
        <v>141.33553570000001</v>
      </c>
      <c r="V44" s="355">
        <v>142.16055927400001</v>
      </c>
      <c r="X44" s="372" t="s">
        <v>310</v>
      </c>
      <c r="Y44" s="369" t="s">
        <v>85</v>
      </c>
      <c r="Z44" s="369">
        <v>600.80065529900003</v>
      </c>
      <c r="AA44" s="369">
        <v>129.46366655</v>
      </c>
      <c r="AB44" s="369">
        <v>103.903006331</v>
      </c>
      <c r="AC44" s="369">
        <v>91.410255981999995</v>
      </c>
      <c r="AD44" s="369">
        <v>110.52168044</v>
      </c>
      <c r="AE44" s="370">
        <v>107.849234551</v>
      </c>
      <c r="AF44" s="370">
        <v>93.624434184999998</v>
      </c>
      <c r="AG44" s="355">
        <v>99.053833123999993</v>
      </c>
      <c r="AI44" s="372" t="s">
        <v>310</v>
      </c>
      <c r="AJ44" s="369" t="s">
        <v>85</v>
      </c>
      <c r="AK44" s="369">
        <v>600.80065529900003</v>
      </c>
      <c r="AL44" s="369">
        <v>134.744923761</v>
      </c>
      <c r="AM44" s="369">
        <v>106.99752961</v>
      </c>
      <c r="AN44" s="369">
        <v>95.750964052</v>
      </c>
      <c r="AO44" s="369">
        <v>111.429425737</v>
      </c>
      <c r="AP44" s="370">
        <v>111.129373857</v>
      </c>
      <c r="AQ44" s="370">
        <v>97.567412020000006</v>
      </c>
      <c r="AR44" s="355">
        <v>102.74381515499999</v>
      </c>
      <c r="AT44" s="372" t="s">
        <v>310</v>
      </c>
      <c r="AU44" s="387" t="s">
        <v>85</v>
      </c>
      <c r="AV44" s="387">
        <v>55.076773906</v>
      </c>
      <c r="AW44" s="387">
        <v>22.982657630999999</v>
      </c>
      <c r="AX44" s="387">
        <v>24.113616659000002</v>
      </c>
      <c r="AY44" s="387">
        <v>20.711847925000001</v>
      </c>
      <c r="AZ44" s="387">
        <v>27.651342988</v>
      </c>
      <c r="BA44" s="393">
        <v>24.229510694999998</v>
      </c>
      <c r="BB44" s="393">
        <v>21.423244053000001</v>
      </c>
      <c r="BC44" s="388">
        <v>22.499032526000001</v>
      </c>
      <c r="BE44" s="372" t="s">
        <v>310</v>
      </c>
      <c r="BF44" s="387" t="s">
        <v>85</v>
      </c>
      <c r="BG44" s="387">
        <v>1.2581148150000001</v>
      </c>
      <c r="BH44" s="387">
        <v>8.5517024579999994</v>
      </c>
      <c r="BI44" s="387">
        <v>17.254718919999998</v>
      </c>
      <c r="BJ44" s="387">
        <v>19.444847821</v>
      </c>
      <c r="BK44" s="387">
        <v>16.704488658999999</v>
      </c>
      <c r="BL44" s="393">
        <v>16.155222487</v>
      </c>
      <c r="BM44" s="393">
        <v>19.087880192</v>
      </c>
      <c r="BN44" s="388">
        <v>18.010325855000001</v>
      </c>
      <c r="BQ44" s="368" t="s">
        <v>54</v>
      </c>
      <c r="BR44" s="372" t="s">
        <v>310</v>
      </c>
      <c r="BS44" s="387" t="s">
        <v>85</v>
      </c>
      <c r="BT44" s="387">
        <v>12.946856543999999</v>
      </c>
      <c r="BU44" s="387">
        <v>21.083041666</v>
      </c>
      <c r="BV44" s="387">
        <v>24.675829412999999</v>
      </c>
      <c r="BW44" s="387">
        <v>26.008266323000001</v>
      </c>
      <c r="BX44" s="387">
        <v>29.802714694999999</v>
      </c>
      <c r="BY44" s="393">
        <v>24.155819953000002</v>
      </c>
      <c r="BZ44" s="393">
        <v>26.502542859999998</v>
      </c>
      <c r="CA44" s="388">
        <v>25.640280128000001</v>
      </c>
    </row>
    <row r="45" spans="2:79" s="323" customFormat="1" ht="15.75" customHeight="1" x14ac:dyDescent="0.3">
      <c r="B45" s="716" t="s">
        <v>80</v>
      </c>
      <c r="C45" s="713">
        <v>163.99341498800001</v>
      </c>
      <c r="D45" s="713">
        <v>133.60973971499999</v>
      </c>
      <c r="E45" s="713">
        <v>117.91714068899999</v>
      </c>
      <c r="F45" s="713">
        <v>122.053778843</v>
      </c>
      <c r="G45" s="713">
        <v>193.49083728100001</v>
      </c>
      <c r="H45" s="713" t="s">
        <v>85</v>
      </c>
      <c r="I45" s="714">
        <v>130.67776039399999</v>
      </c>
      <c r="J45" s="714">
        <v>193.49083728100001</v>
      </c>
      <c r="K45" s="715">
        <v>131.35556411100001</v>
      </c>
      <c r="M45" s="716" t="s">
        <v>80</v>
      </c>
      <c r="N45" s="713">
        <v>137.54876107800001</v>
      </c>
      <c r="O45" s="713">
        <v>113.688719655</v>
      </c>
      <c r="P45" s="713">
        <v>99.8268901</v>
      </c>
      <c r="Q45" s="713">
        <v>105.41261365299999</v>
      </c>
      <c r="R45" s="713">
        <v>182.42430805699999</v>
      </c>
      <c r="S45" s="713" t="s">
        <v>85</v>
      </c>
      <c r="T45" s="714">
        <v>110.967406682</v>
      </c>
      <c r="U45" s="714">
        <v>182.42430805699999</v>
      </c>
      <c r="V45" s="715">
        <v>111.73848423</v>
      </c>
      <c r="X45" s="716" t="s">
        <v>80</v>
      </c>
      <c r="Y45" s="713">
        <v>106.233798583</v>
      </c>
      <c r="Z45" s="713">
        <v>86.100268</v>
      </c>
      <c r="AA45" s="713">
        <v>75.541332940000004</v>
      </c>
      <c r="AB45" s="713">
        <v>75.927248571999996</v>
      </c>
      <c r="AC45" s="713">
        <v>120.843136047</v>
      </c>
      <c r="AD45" s="713" t="s">
        <v>85</v>
      </c>
      <c r="AE45" s="714">
        <v>83.803928067000001</v>
      </c>
      <c r="AF45" s="714">
        <v>120.843136047</v>
      </c>
      <c r="AG45" s="715">
        <v>84.203610968999996</v>
      </c>
      <c r="AI45" s="716" t="s">
        <v>80</v>
      </c>
      <c r="AJ45" s="713">
        <v>114.742108042</v>
      </c>
      <c r="AK45" s="713">
        <v>90.193640783999996</v>
      </c>
      <c r="AL45" s="713">
        <v>77.372166964000002</v>
      </c>
      <c r="AM45" s="713">
        <v>77.752886735000004</v>
      </c>
      <c r="AN45" s="713">
        <v>121.40726039800001</v>
      </c>
      <c r="AO45" s="713" t="s">
        <v>85</v>
      </c>
      <c r="AP45" s="714">
        <v>87.407005728000001</v>
      </c>
      <c r="AQ45" s="714">
        <v>121.40726039800001</v>
      </c>
      <c r="AR45" s="715">
        <v>87.773895874999994</v>
      </c>
      <c r="AT45" s="716" t="s">
        <v>80</v>
      </c>
      <c r="AU45" s="718">
        <v>26.967523917000001</v>
      </c>
      <c r="AV45" s="718">
        <v>24.831925736999999</v>
      </c>
      <c r="AW45" s="718">
        <v>21.901835955999999</v>
      </c>
      <c r="AX45" s="718">
        <v>23.171067044000001</v>
      </c>
      <c r="AY45" s="718">
        <v>27.725607021999998</v>
      </c>
      <c r="AZ45" s="718" t="s">
        <v>85</v>
      </c>
      <c r="BA45" s="719">
        <v>24.002674956</v>
      </c>
      <c r="BB45" s="719">
        <v>27.725607021999998</v>
      </c>
      <c r="BC45" s="720">
        <v>24.050877298</v>
      </c>
      <c r="BE45" s="716" t="s">
        <v>80</v>
      </c>
      <c r="BF45" s="718">
        <v>9.3638641509999996</v>
      </c>
      <c r="BG45" s="718">
        <v>13.997140874999999</v>
      </c>
      <c r="BH45" s="718">
        <v>15.642865945</v>
      </c>
      <c r="BI45" s="718">
        <v>18.384675456</v>
      </c>
      <c r="BJ45" s="718">
        <v>28.134590367000001</v>
      </c>
      <c r="BK45" s="718" t="s">
        <v>85</v>
      </c>
      <c r="BL45" s="719">
        <v>14.275921823999999</v>
      </c>
      <c r="BM45" s="719">
        <v>28.134590367000001</v>
      </c>
      <c r="BN45" s="720">
        <v>14.496208036000001</v>
      </c>
      <c r="BQ45" s="364" t="s">
        <v>55</v>
      </c>
      <c r="BR45" s="716" t="s">
        <v>80</v>
      </c>
      <c r="BS45" s="718">
        <v>19.980591542999999</v>
      </c>
      <c r="BT45" s="718">
        <v>20.2139186</v>
      </c>
      <c r="BU45" s="718">
        <v>14.440910219999999</v>
      </c>
      <c r="BV45" s="718">
        <v>17.066815619</v>
      </c>
      <c r="BW45" s="718">
        <v>10.17671378</v>
      </c>
      <c r="BX45" s="718" t="s">
        <v>85</v>
      </c>
      <c r="BY45" s="719">
        <v>18.087361202</v>
      </c>
      <c r="BZ45" s="719">
        <v>10.17671378</v>
      </c>
      <c r="CA45" s="720">
        <v>17.961619934000002</v>
      </c>
    </row>
    <row r="46" spans="2:79" s="351" customFormat="1" ht="15.75" customHeight="1" x14ac:dyDescent="0.3">
      <c r="B46" s="709" t="s">
        <v>79</v>
      </c>
      <c r="C46" s="710">
        <v>151.93219306500001</v>
      </c>
      <c r="D46" s="710">
        <v>122.79170308800001</v>
      </c>
      <c r="E46" s="710">
        <v>71.07313164</v>
      </c>
      <c r="F46" s="710">
        <v>46.247576033999998</v>
      </c>
      <c r="G46" s="710" t="s">
        <v>85</v>
      </c>
      <c r="H46" s="710" t="s">
        <v>85</v>
      </c>
      <c r="I46" s="562">
        <v>119.677819855</v>
      </c>
      <c r="J46" s="562" t="s">
        <v>85</v>
      </c>
      <c r="K46" s="711">
        <v>119.677819855</v>
      </c>
      <c r="M46" s="709" t="s">
        <v>79</v>
      </c>
      <c r="N46" s="710">
        <v>125.86146412399999</v>
      </c>
      <c r="O46" s="710">
        <v>108.027486039</v>
      </c>
      <c r="P46" s="710">
        <v>60.287759755000003</v>
      </c>
      <c r="Q46" s="710">
        <v>46.247576033999998</v>
      </c>
      <c r="R46" s="710" t="s">
        <v>85</v>
      </c>
      <c r="S46" s="710" t="s">
        <v>85</v>
      </c>
      <c r="T46" s="562">
        <v>102.60056092000001</v>
      </c>
      <c r="U46" s="562" t="s">
        <v>85</v>
      </c>
      <c r="V46" s="711">
        <v>102.60056092000001</v>
      </c>
      <c r="X46" s="709" t="s">
        <v>79</v>
      </c>
      <c r="Y46" s="710">
        <v>109.055573198</v>
      </c>
      <c r="Z46" s="710">
        <v>83.756360880000003</v>
      </c>
      <c r="AA46" s="710">
        <v>43.882107689000001</v>
      </c>
      <c r="AB46" s="710">
        <v>19.028788588000001</v>
      </c>
      <c r="AC46" s="710" t="s">
        <v>85</v>
      </c>
      <c r="AD46" s="710" t="s">
        <v>85</v>
      </c>
      <c r="AE46" s="562">
        <v>82.081477751999998</v>
      </c>
      <c r="AF46" s="562" t="s">
        <v>85</v>
      </c>
      <c r="AG46" s="711">
        <v>82.081477751999998</v>
      </c>
      <c r="AI46" s="709" t="s">
        <v>79</v>
      </c>
      <c r="AJ46" s="710">
        <v>113.808587757</v>
      </c>
      <c r="AK46" s="710">
        <v>86.378077234000003</v>
      </c>
      <c r="AL46" s="710">
        <v>47.077926441999999</v>
      </c>
      <c r="AM46" s="710">
        <v>19.028788588000001</v>
      </c>
      <c r="AN46" s="710" t="s">
        <v>85</v>
      </c>
      <c r="AO46" s="710" t="s">
        <v>85</v>
      </c>
      <c r="AP46" s="562">
        <v>85.402976867000007</v>
      </c>
      <c r="AQ46" s="562" t="s">
        <v>85</v>
      </c>
      <c r="AR46" s="711">
        <v>85.402976867000007</v>
      </c>
      <c r="AT46" s="709" t="s">
        <v>79</v>
      </c>
      <c r="AU46" s="721">
        <v>27.773272092999999</v>
      </c>
      <c r="AV46" s="721">
        <v>25.123559665999998</v>
      </c>
      <c r="AW46" s="721">
        <v>17.872487484000001</v>
      </c>
      <c r="AX46" s="721">
        <v>6.6208681370000004</v>
      </c>
      <c r="AY46" s="721" t="s">
        <v>85</v>
      </c>
      <c r="AZ46" s="721" t="s">
        <v>85</v>
      </c>
      <c r="BA46" s="722">
        <v>24.62525763</v>
      </c>
      <c r="BB46" s="722" t="s">
        <v>85</v>
      </c>
      <c r="BC46" s="723">
        <v>24.62525763</v>
      </c>
      <c r="BE46" s="709" t="s">
        <v>79</v>
      </c>
      <c r="BF46" s="721">
        <v>6.7487474609999998</v>
      </c>
      <c r="BG46" s="721">
        <v>14.853405953999999</v>
      </c>
      <c r="BH46" s="721">
        <v>18.406941656000001</v>
      </c>
      <c r="BI46" s="721">
        <v>0</v>
      </c>
      <c r="BJ46" s="721" t="s">
        <v>85</v>
      </c>
      <c r="BK46" s="721" t="s">
        <v>85</v>
      </c>
      <c r="BL46" s="722">
        <v>11.984454537</v>
      </c>
      <c r="BM46" s="722" t="s">
        <v>85</v>
      </c>
      <c r="BN46" s="723">
        <v>11.984454537</v>
      </c>
      <c r="BQ46" s="368" t="s">
        <v>56</v>
      </c>
      <c r="BR46" s="709" t="s">
        <v>79</v>
      </c>
      <c r="BS46" s="721">
        <v>20.042015882000001</v>
      </c>
      <c r="BT46" s="721">
        <v>12.460990126</v>
      </c>
      <c r="BU46" s="721">
        <v>11.155548731</v>
      </c>
      <c r="BV46" s="721">
        <v>1.8507350999999998E-2</v>
      </c>
      <c r="BW46" s="721" t="s">
        <v>85</v>
      </c>
      <c r="BX46" s="721" t="s">
        <v>85</v>
      </c>
      <c r="BY46" s="722">
        <v>15.131587147999999</v>
      </c>
      <c r="BZ46" s="722" t="s">
        <v>85</v>
      </c>
      <c r="CA46" s="723">
        <v>15.131587147999999</v>
      </c>
    </row>
    <row r="47" spans="2:79" s="148" customFormat="1" ht="13" x14ac:dyDescent="0.3">
      <c r="B47" s="22" t="s">
        <v>288</v>
      </c>
      <c r="C47" s="397"/>
      <c r="D47" s="397"/>
      <c r="E47" s="397"/>
      <c r="F47" s="397"/>
      <c r="G47" s="397"/>
      <c r="H47" s="397"/>
      <c r="I47" s="397"/>
      <c r="J47" s="397"/>
      <c r="K47" s="398"/>
      <c r="M47" s="22" t="s">
        <v>288</v>
      </c>
      <c r="N47" s="397"/>
      <c r="O47" s="397"/>
      <c r="P47" s="397"/>
      <c r="Q47" s="397"/>
      <c r="R47" s="397"/>
      <c r="S47" s="397"/>
      <c r="T47" s="397"/>
      <c r="U47" s="397"/>
      <c r="V47" s="398"/>
      <c r="X47" s="22" t="s">
        <v>288</v>
      </c>
      <c r="Y47" s="397"/>
      <c r="Z47" s="397"/>
      <c r="AA47" s="397"/>
      <c r="AB47" s="397"/>
      <c r="AC47" s="397"/>
      <c r="AD47" s="397"/>
      <c r="AE47" s="397"/>
      <c r="AF47" s="397"/>
      <c r="AG47" s="398"/>
      <c r="AI47" s="22" t="s">
        <v>288</v>
      </c>
      <c r="AJ47" s="397"/>
      <c r="AK47" s="397"/>
      <c r="AL47" s="397"/>
      <c r="AM47" s="397"/>
      <c r="AN47" s="397"/>
      <c r="AO47" s="397"/>
      <c r="AP47" s="397"/>
      <c r="AQ47" s="397"/>
      <c r="AR47" s="398"/>
      <c r="AT47" s="22" t="s">
        <v>288</v>
      </c>
      <c r="AU47" s="397"/>
      <c r="AV47" s="397"/>
      <c r="AW47" s="397"/>
      <c r="AX47" s="397"/>
      <c r="AY47" s="397"/>
      <c r="AZ47" s="397"/>
      <c r="BA47" s="397"/>
      <c r="BB47" s="397"/>
      <c r="BC47" s="398"/>
      <c r="BE47" s="22" t="s">
        <v>288</v>
      </c>
      <c r="BF47" s="397"/>
      <c r="BG47" s="397"/>
      <c r="BH47" s="397"/>
      <c r="BI47" s="397"/>
      <c r="BJ47" s="397"/>
      <c r="BK47" s="397"/>
      <c r="BL47" s="397"/>
      <c r="BM47" s="397"/>
      <c r="BN47" s="398"/>
      <c r="BQ47" s="215" t="s">
        <v>57</v>
      </c>
      <c r="BR47" s="22" t="s">
        <v>288</v>
      </c>
      <c r="BS47" s="397"/>
      <c r="BT47" s="397"/>
      <c r="BU47" s="397"/>
      <c r="BV47" s="397"/>
      <c r="BW47" s="397"/>
      <c r="BX47" s="397"/>
      <c r="BY47" s="397"/>
      <c r="BZ47" s="397"/>
      <c r="CA47" s="398"/>
    </row>
    <row r="48" spans="2:79" s="22" customFormat="1" ht="13" x14ac:dyDescent="0.3">
      <c r="B48" s="22" t="s">
        <v>531</v>
      </c>
      <c r="C48" s="397"/>
      <c r="D48" s="397"/>
      <c r="E48" s="397"/>
      <c r="F48" s="397"/>
      <c r="G48" s="397"/>
      <c r="H48" s="397"/>
      <c r="I48" s="397"/>
      <c r="J48" s="397"/>
      <c r="K48" s="398"/>
      <c r="M48" s="22" t="s">
        <v>531</v>
      </c>
      <c r="N48" s="397"/>
      <c r="O48" s="397"/>
      <c r="P48" s="397"/>
      <c r="Q48" s="397"/>
      <c r="R48" s="397"/>
      <c r="S48" s="397"/>
      <c r="T48" s="397"/>
      <c r="U48" s="397"/>
      <c r="V48" s="398"/>
      <c r="X48" s="22" t="s">
        <v>531</v>
      </c>
      <c r="Y48" s="397"/>
      <c r="Z48" s="397"/>
      <c r="AA48" s="397"/>
      <c r="AB48" s="397"/>
      <c r="AC48" s="397"/>
      <c r="AD48" s="397"/>
      <c r="AE48" s="397"/>
      <c r="AF48" s="397"/>
      <c r="AG48" s="398"/>
      <c r="AI48" s="22" t="s">
        <v>531</v>
      </c>
      <c r="AJ48" s="397"/>
      <c r="AK48" s="397"/>
      <c r="AL48" s="397"/>
      <c r="AM48" s="397"/>
      <c r="AN48" s="397"/>
      <c r="AO48" s="397"/>
      <c r="AP48" s="397"/>
      <c r="AQ48" s="397"/>
      <c r="AR48" s="398"/>
      <c r="AT48" s="22" t="s">
        <v>531</v>
      </c>
      <c r="AU48" s="397"/>
      <c r="AV48" s="397"/>
      <c r="AW48" s="397"/>
      <c r="AX48" s="397"/>
      <c r="AY48" s="397"/>
      <c r="AZ48" s="397"/>
      <c r="BA48" s="397"/>
      <c r="BB48" s="397"/>
      <c r="BC48" s="398"/>
      <c r="BE48" s="22" t="s">
        <v>531</v>
      </c>
      <c r="BF48" s="397"/>
      <c r="BG48" s="397"/>
      <c r="BH48" s="397"/>
      <c r="BI48" s="397"/>
      <c r="BJ48" s="397"/>
      <c r="BK48" s="397"/>
      <c r="BL48" s="397"/>
      <c r="BM48" s="397"/>
      <c r="BN48" s="398"/>
      <c r="BQ48" s="399" t="s">
        <v>77</v>
      </c>
      <c r="BR48" s="22" t="s">
        <v>531</v>
      </c>
      <c r="BS48" s="397"/>
      <c r="BT48" s="397"/>
      <c r="BU48" s="397"/>
      <c r="BV48" s="397"/>
      <c r="BW48" s="397"/>
      <c r="BX48" s="397"/>
      <c r="BY48" s="397"/>
      <c r="BZ48" s="397"/>
      <c r="CA48" s="398"/>
    </row>
    <row r="49" spans="2:79" s="22" customFormat="1" ht="13" x14ac:dyDescent="0.3">
      <c r="B49" s="47" t="s">
        <v>515</v>
      </c>
      <c r="C49" s="397"/>
      <c r="D49" s="397"/>
      <c r="E49" s="397"/>
      <c r="F49" s="397"/>
      <c r="G49" s="397"/>
      <c r="H49" s="397"/>
      <c r="I49" s="397"/>
      <c r="J49" s="397"/>
      <c r="K49" s="398"/>
      <c r="M49" s="47" t="s">
        <v>515</v>
      </c>
      <c r="N49" s="397"/>
      <c r="O49" s="397"/>
      <c r="P49" s="397"/>
      <c r="Q49" s="397"/>
      <c r="R49" s="397"/>
      <c r="S49" s="397"/>
      <c r="T49" s="397"/>
      <c r="U49" s="397"/>
      <c r="V49" s="398"/>
      <c r="X49" s="47" t="s">
        <v>515</v>
      </c>
      <c r="Y49" s="397"/>
      <c r="Z49" s="397"/>
      <c r="AA49" s="397"/>
      <c r="AB49" s="397"/>
      <c r="AC49" s="397"/>
      <c r="AD49" s="397"/>
      <c r="AE49" s="397"/>
      <c r="AF49" s="397"/>
      <c r="AG49" s="398"/>
      <c r="AI49" s="47" t="s">
        <v>515</v>
      </c>
      <c r="AJ49" s="397"/>
      <c r="AK49" s="397"/>
      <c r="AL49" s="397"/>
      <c r="AM49" s="397"/>
      <c r="AN49" s="397"/>
      <c r="AO49" s="397"/>
      <c r="AP49" s="397"/>
      <c r="AQ49" s="397"/>
      <c r="AR49" s="398"/>
      <c r="AT49" s="47" t="s">
        <v>515</v>
      </c>
      <c r="AU49" s="397"/>
      <c r="AV49" s="397"/>
      <c r="AW49" s="397"/>
      <c r="AX49" s="397"/>
      <c r="AY49" s="397"/>
      <c r="AZ49" s="397"/>
      <c r="BA49" s="397"/>
      <c r="BB49" s="397"/>
      <c r="BC49" s="398"/>
      <c r="BE49" s="47" t="s">
        <v>515</v>
      </c>
      <c r="BF49" s="397"/>
      <c r="BG49" s="397"/>
      <c r="BH49" s="397"/>
      <c r="BI49" s="397"/>
      <c r="BJ49" s="397"/>
      <c r="BK49" s="397"/>
      <c r="BL49" s="397"/>
      <c r="BM49" s="397"/>
      <c r="BN49" s="398"/>
      <c r="BQ49" s="213" t="s">
        <v>329</v>
      </c>
      <c r="BR49" s="47" t="s">
        <v>515</v>
      </c>
      <c r="BS49" s="397"/>
      <c r="BT49" s="397"/>
      <c r="BU49" s="397"/>
      <c r="BV49" s="397"/>
      <c r="BW49" s="397"/>
      <c r="BX49" s="397"/>
      <c r="BY49" s="397"/>
      <c r="BZ49" s="397"/>
      <c r="CA49" s="398"/>
    </row>
    <row r="50" spans="2:79" s="22" customFormat="1" ht="13" x14ac:dyDescent="0.3">
      <c r="B50" s="373" t="s">
        <v>753</v>
      </c>
      <c r="C50" s="400"/>
      <c r="D50" s="400"/>
      <c r="E50" s="400"/>
      <c r="F50" s="400"/>
      <c r="G50" s="400"/>
      <c r="H50" s="400"/>
      <c r="I50" s="400"/>
      <c r="J50" s="400"/>
      <c r="K50" s="401"/>
      <c r="M50" s="373" t="s">
        <v>753</v>
      </c>
      <c r="N50" s="400"/>
      <c r="O50" s="400"/>
      <c r="P50" s="400"/>
      <c r="Q50" s="400"/>
      <c r="R50" s="400"/>
      <c r="S50" s="400"/>
      <c r="T50" s="400"/>
      <c r="U50" s="400"/>
      <c r="V50" s="401"/>
      <c r="X50" s="373" t="s">
        <v>753</v>
      </c>
      <c r="Y50" s="400"/>
      <c r="Z50" s="400"/>
      <c r="AA50" s="400"/>
      <c r="AB50" s="400"/>
      <c r="AC50" s="400"/>
      <c r="AD50" s="400"/>
      <c r="AE50" s="400"/>
      <c r="AF50" s="400"/>
      <c r="AG50" s="401"/>
      <c r="AI50" s="373" t="s">
        <v>753</v>
      </c>
      <c r="AJ50" s="400"/>
      <c r="AK50" s="400"/>
      <c r="AL50" s="400"/>
      <c r="AM50" s="400"/>
      <c r="AN50" s="400"/>
      <c r="AO50" s="400"/>
      <c r="AP50" s="400"/>
      <c r="AQ50" s="400"/>
      <c r="AR50" s="401"/>
      <c r="AT50" s="373" t="s">
        <v>753</v>
      </c>
      <c r="AU50" s="400"/>
      <c r="AV50" s="400"/>
      <c r="AW50" s="400"/>
      <c r="AX50" s="400"/>
      <c r="AY50" s="400"/>
      <c r="AZ50" s="400"/>
      <c r="BA50" s="400"/>
      <c r="BB50" s="400"/>
      <c r="BC50" s="401"/>
      <c r="BE50" s="373" t="s">
        <v>753</v>
      </c>
      <c r="BF50" s="400"/>
      <c r="BG50" s="400"/>
      <c r="BH50" s="400"/>
      <c r="BI50" s="400"/>
      <c r="BJ50" s="400"/>
      <c r="BK50" s="400"/>
      <c r="BL50" s="400"/>
      <c r="BM50" s="400"/>
      <c r="BN50" s="401"/>
      <c r="BQ50" s="402" t="s">
        <v>78</v>
      </c>
      <c r="BR50" s="373" t="s">
        <v>753</v>
      </c>
      <c r="BS50" s="400"/>
      <c r="BT50" s="400"/>
      <c r="BU50" s="400"/>
      <c r="BV50" s="400"/>
      <c r="BW50" s="400"/>
      <c r="BX50" s="400"/>
      <c r="BY50" s="400"/>
      <c r="BZ50" s="400"/>
      <c r="CA50" s="401"/>
    </row>
  </sheetData>
  <phoneticPr fontId="3" type="noConversion"/>
  <pageMargins left="0.59055118110236227" right="0.59055118110236227" top="0.78740157480314965" bottom="0.78740157480314965" header="0.39370078740157483" footer="0.39370078740157483"/>
  <pageSetup paperSize="9" scale="66" firstPageNumber="59" fitToWidth="7" orientation="landscape" useFirstPageNumber="1" r:id="rId1"/>
  <headerFooter differentFirst="1">
    <oddHeader>&amp;R&amp;12Les finances groupements à fiscalité propre en 2019</oddHeader>
    <oddFooter>&amp;L&amp;12Direction Générale des Collectivités Locales / DESL&amp;C&amp;12&amp;P&amp;R&amp;12Mise en ligne : mai 2021</oddFooter>
    <firstHeader>&amp;R&amp;12Les finances groupements à fiscalité propre en 2019</firstHeader>
    <firstFooter>&amp;L&amp;12Direction Générale des Collectivités Locales / DESL&amp;C&amp;12&amp;P&amp;R&amp;12Mise en ligne : mai 2021</firstFooter>
  </headerFooter>
  <colBreaks count="6" manualBreakCount="6">
    <brk id="11" max="45" man="1"/>
    <brk id="22" max="45" man="1"/>
    <brk id="33" max="45" man="1"/>
    <brk id="44" max="45" man="1"/>
    <brk id="55" max="45" man="1"/>
    <brk id="67" max="4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50"/>
  <sheetViews>
    <sheetView zoomScaleNormal="100" zoomScaleSheetLayoutView="85" workbookViewId="0"/>
  </sheetViews>
  <sheetFormatPr baseColWidth="10" defaultRowHeight="12.5" x14ac:dyDescent="0.25"/>
  <cols>
    <col min="1" max="1" width="4" customWidth="1"/>
    <col min="2" max="2" width="29.54296875" customWidth="1"/>
    <col min="3" max="10" width="15.7265625" customWidth="1"/>
    <col min="11" max="11" width="15.7265625" style="74" customWidth="1"/>
    <col min="12" max="12" width="4" customWidth="1"/>
    <col min="13" max="13" width="29.54296875" customWidth="1"/>
    <col min="14" max="21" width="15.7265625" customWidth="1"/>
    <col min="22" max="22" width="15.7265625" style="74" customWidth="1"/>
    <col min="23" max="23" width="4" customWidth="1"/>
    <col min="24" max="24" width="29.54296875" customWidth="1"/>
    <col min="25" max="32" width="15.7265625" customWidth="1"/>
    <col min="33" max="33" width="15.7265625" style="74" customWidth="1"/>
    <col min="34" max="34" width="4" customWidth="1"/>
    <col min="35" max="35" width="29.54296875" customWidth="1"/>
    <col min="36" max="43" width="15.7265625" customWidth="1"/>
    <col min="44" max="44" width="15.7265625" style="74" customWidth="1"/>
    <col min="45" max="45" width="1.54296875" hidden="1" customWidth="1"/>
    <col min="46" max="46" width="4" customWidth="1"/>
    <col min="47" max="47" width="11.453125" hidden="1" customWidth="1"/>
    <col min="48" max="48" width="29.54296875" customWidth="1"/>
    <col min="49" max="57" width="15.7265625" customWidth="1"/>
  </cols>
  <sheetData>
    <row r="1" spans="1:57" ht="20.5" x14ac:dyDescent="0.45">
      <c r="A1" s="9" t="s">
        <v>768</v>
      </c>
      <c r="B1" s="48"/>
      <c r="C1" s="48"/>
      <c r="D1" s="48"/>
      <c r="E1" s="48"/>
      <c r="F1" s="48"/>
      <c r="G1" s="48"/>
      <c r="H1" s="48"/>
      <c r="I1" s="48"/>
      <c r="J1" s="48"/>
      <c r="K1" s="127"/>
      <c r="L1" s="28"/>
      <c r="M1" s="48"/>
      <c r="N1" s="48"/>
      <c r="O1" s="48"/>
      <c r="P1" s="48"/>
      <c r="Q1" s="48"/>
      <c r="R1" s="48"/>
      <c r="S1" s="48"/>
      <c r="T1" s="48"/>
      <c r="U1" s="48"/>
      <c r="V1" s="127"/>
      <c r="W1" s="28"/>
      <c r="X1" s="48"/>
      <c r="Y1" s="48"/>
      <c r="Z1" s="48"/>
      <c r="AA1" s="48"/>
      <c r="AB1" s="48"/>
      <c r="AC1" s="48"/>
      <c r="AD1" s="48"/>
      <c r="AE1" s="48"/>
      <c r="AF1" s="48"/>
      <c r="AG1" s="127"/>
      <c r="AH1" s="106"/>
      <c r="AI1" s="107"/>
      <c r="AJ1" s="107"/>
      <c r="AK1" s="107"/>
      <c r="AL1" s="107"/>
      <c r="AM1" s="107"/>
      <c r="AN1" s="107"/>
      <c r="AO1" s="48"/>
      <c r="AP1" s="48"/>
      <c r="AQ1" s="48"/>
      <c r="AR1" s="127"/>
      <c r="AS1" s="106"/>
      <c r="AT1" s="106"/>
      <c r="AU1" s="108"/>
      <c r="AV1" s="108"/>
      <c r="AW1" s="109"/>
      <c r="AX1" s="109"/>
      <c r="AY1" s="109"/>
      <c r="AZ1" s="109"/>
      <c r="BA1" s="109"/>
      <c r="BB1" s="109"/>
      <c r="BC1" s="109"/>
      <c r="BD1" s="109"/>
      <c r="BE1" s="137"/>
    </row>
    <row r="2" spans="1:57" ht="12.75" customHeight="1" x14ac:dyDescent="0.45">
      <c r="A2" s="8"/>
      <c r="B2" s="48"/>
      <c r="C2" s="48"/>
      <c r="D2" s="58"/>
      <c r="E2" s="48"/>
      <c r="F2" s="48"/>
      <c r="G2" s="48"/>
      <c r="H2" s="48"/>
      <c r="I2" s="48"/>
      <c r="J2" s="48"/>
      <c r="K2" s="127"/>
      <c r="L2" s="28"/>
      <c r="M2" s="48"/>
      <c r="N2" s="48"/>
      <c r="O2" s="48"/>
      <c r="P2" s="48"/>
      <c r="Q2" s="48"/>
      <c r="R2" s="48"/>
      <c r="S2" s="48"/>
      <c r="T2" s="48"/>
      <c r="U2" s="48"/>
      <c r="V2" s="127"/>
      <c r="W2" s="28"/>
      <c r="X2" s="48"/>
      <c r="Y2" s="48"/>
      <c r="Z2" s="48"/>
      <c r="AA2" s="48"/>
      <c r="AB2" s="48"/>
      <c r="AC2" s="48"/>
      <c r="AD2" s="48"/>
      <c r="AE2" s="48"/>
      <c r="AF2" s="48"/>
      <c r="AG2" s="127"/>
      <c r="AH2" s="106"/>
      <c r="AI2" s="107"/>
      <c r="AJ2" s="107"/>
      <c r="AK2" s="107"/>
      <c r="AL2" s="107"/>
      <c r="AM2" s="107"/>
      <c r="AN2" s="107"/>
      <c r="AO2" s="48"/>
      <c r="AP2" s="48"/>
      <c r="AQ2" s="48"/>
      <c r="AR2" s="127"/>
      <c r="AS2" s="106"/>
      <c r="AT2" s="106"/>
      <c r="AU2" s="108"/>
      <c r="AV2" s="108"/>
      <c r="AW2" s="109"/>
      <c r="AX2" s="109"/>
      <c r="AY2" s="109"/>
      <c r="AZ2" s="109"/>
      <c r="BA2" s="109"/>
      <c r="BB2" s="109"/>
      <c r="BC2" s="109"/>
      <c r="BD2" s="109"/>
      <c r="BE2" s="137"/>
    </row>
    <row r="3" spans="1:57" ht="13" x14ac:dyDescent="0.3">
      <c r="A3" s="12"/>
      <c r="B3" s="12"/>
      <c r="C3" s="12"/>
      <c r="D3" s="14"/>
      <c r="E3" s="12"/>
      <c r="F3" s="12"/>
      <c r="G3" s="12"/>
      <c r="H3" s="12"/>
      <c r="I3" s="12"/>
      <c r="J3" s="12"/>
      <c r="K3" s="23"/>
      <c r="L3" s="110"/>
      <c r="M3" s="12"/>
      <c r="N3" s="12"/>
      <c r="O3" s="12"/>
      <c r="P3" s="12"/>
      <c r="Q3" s="12"/>
      <c r="R3" s="12"/>
      <c r="S3" s="12"/>
      <c r="T3" s="12"/>
      <c r="U3" s="12"/>
      <c r="V3" s="23"/>
      <c r="W3" s="110"/>
      <c r="X3" s="12"/>
      <c r="Y3" s="12"/>
      <c r="Z3" s="12"/>
      <c r="AA3" s="12"/>
      <c r="AB3" s="12"/>
      <c r="AC3" s="12"/>
      <c r="AD3" s="12"/>
      <c r="AE3" s="12"/>
      <c r="AF3" s="12"/>
      <c r="AG3" s="23"/>
      <c r="AH3" s="24"/>
      <c r="AI3" s="24"/>
      <c r="AJ3" s="24"/>
      <c r="AK3" s="24"/>
      <c r="AL3" s="24"/>
      <c r="AM3" s="24"/>
      <c r="AN3" s="24"/>
      <c r="AO3" s="26"/>
      <c r="AP3" s="26"/>
      <c r="AQ3" s="26"/>
      <c r="AR3" s="133"/>
      <c r="AS3" s="24"/>
      <c r="AT3" s="24"/>
      <c r="AU3" s="36"/>
      <c r="AV3" s="36"/>
      <c r="AW3" s="112"/>
      <c r="AX3" s="112"/>
      <c r="AY3" s="112"/>
      <c r="AZ3" s="112"/>
      <c r="BA3" s="112"/>
      <c r="BB3" s="112"/>
      <c r="BC3" s="112"/>
      <c r="BD3" s="112"/>
      <c r="BE3" s="138"/>
    </row>
    <row r="4" spans="1:57" ht="16.5" x14ac:dyDescent="0.35">
      <c r="A4" s="88" t="s">
        <v>609</v>
      </c>
      <c r="B4" s="88"/>
      <c r="C4" s="88"/>
      <c r="D4" s="231"/>
      <c r="E4" s="88"/>
      <c r="F4" s="88"/>
      <c r="G4" s="88"/>
      <c r="H4" s="88"/>
      <c r="I4" s="88"/>
      <c r="J4" s="88"/>
      <c r="K4" s="128"/>
      <c r="L4" s="33" t="s">
        <v>337</v>
      </c>
      <c r="M4" s="33"/>
      <c r="N4" s="33"/>
      <c r="O4" s="33"/>
      <c r="P4" s="33"/>
      <c r="Q4" s="33"/>
      <c r="R4" s="33"/>
      <c r="S4" s="33"/>
      <c r="T4" s="33"/>
      <c r="U4" s="33"/>
      <c r="V4" s="131"/>
      <c r="W4" s="33" t="s">
        <v>338</v>
      </c>
      <c r="X4" s="33"/>
      <c r="Y4" s="33"/>
      <c r="Z4" s="33"/>
      <c r="AA4" s="33"/>
      <c r="AB4" s="33"/>
      <c r="AC4" s="33"/>
      <c r="AD4" s="33"/>
      <c r="AE4" s="33"/>
      <c r="AF4" s="33"/>
      <c r="AG4" s="131"/>
      <c r="AH4" s="33" t="s">
        <v>339</v>
      </c>
      <c r="AI4" s="33"/>
      <c r="AJ4" s="33"/>
      <c r="AK4" s="33"/>
      <c r="AL4" s="33"/>
      <c r="AM4" s="33"/>
      <c r="AN4" s="33"/>
      <c r="AO4" s="33"/>
      <c r="AP4" s="33"/>
      <c r="AQ4" s="33"/>
      <c r="AR4" s="131"/>
      <c r="AS4" s="33" t="s">
        <v>13</v>
      </c>
      <c r="AT4" s="33" t="s">
        <v>340</v>
      </c>
      <c r="AU4" s="113"/>
      <c r="AV4" s="113"/>
      <c r="AW4" s="114"/>
      <c r="AX4" s="114"/>
      <c r="AY4" s="114"/>
      <c r="AZ4" s="114"/>
      <c r="BA4" s="114"/>
      <c r="BB4" s="114"/>
      <c r="BC4" s="114"/>
      <c r="BD4" s="114"/>
      <c r="BE4" s="139"/>
    </row>
    <row r="5" spans="1:57" ht="16.5" x14ac:dyDescent="0.35">
      <c r="A5" s="229" t="s">
        <v>188</v>
      </c>
      <c r="B5" s="126"/>
      <c r="C5" s="126"/>
      <c r="D5" s="126"/>
      <c r="E5" s="126"/>
      <c r="F5" s="126"/>
      <c r="G5" s="126"/>
      <c r="H5" s="126"/>
      <c r="I5" s="126"/>
      <c r="J5" s="126"/>
      <c r="K5" s="129"/>
      <c r="L5" s="229"/>
      <c r="M5" s="86"/>
      <c r="N5" s="86"/>
      <c r="O5" s="86"/>
      <c r="P5" s="86"/>
      <c r="Q5" s="86"/>
      <c r="R5" s="86"/>
      <c r="S5" s="86"/>
      <c r="T5" s="86"/>
      <c r="U5" s="86"/>
      <c r="V5" s="132"/>
      <c r="W5" s="229" t="s">
        <v>188</v>
      </c>
      <c r="X5" s="86"/>
      <c r="Y5" s="86"/>
      <c r="Z5" s="86"/>
      <c r="AA5" s="86"/>
      <c r="AB5" s="86"/>
      <c r="AC5" s="86"/>
      <c r="AD5" s="86"/>
      <c r="AE5" s="86"/>
      <c r="AF5" s="86"/>
      <c r="AG5" s="132"/>
      <c r="AH5" s="229" t="s">
        <v>188</v>
      </c>
      <c r="AI5" s="88"/>
      <c r="AJ5" s="88"/>
      <c r="AK5" s="88"/>
      <c r="AL5" s="88"/>
      <c r="AM5" s="88"/>
      <c r="AN5" s="88"/>
      <c r="AO5" s="88"/>
      <c r="AP5" s="88"/>
      <c r="AQ5" s="88"/>
      <c r="AR5" s="128"/>
      <c r="AS5" s="86"/>
      <c r="AT5" s="229" t="s">
        <v>188</v>
      </c>
      <c r="AU5" s="115"/>
      <c r="AV5" s="115"/>
      <c r="AW5" s="116"/>
      <c r="AX5" s="116"/>
      <c r="AY5" s="116"/>
      <c r="AZ5" s="116"/>
      <c r="BA5" s="116"/>
      <c r="BB5" s="116"/>
      <c r="BC5" s="116"/>
      <c r="BD5" s="116"/>
      <c r="BE5" s="140"/>
    </row>
    <row r="6" spans="1:57" ht="13" x14ac:dyDescent="0.3">
      <c r="A6" s="47" t="s">
        <v>587</v>
      </c>
      <c r="B6" s="12"/>
      <c r="C6" s="12"/>
      <c r="D6" s="12"/>
      <c r="E6" s="12"/>
      <c r="F6" s="12"/>
      <c r="G6" s="12"/>
      <c r="H6" s="12"/>
      <c r="I6" s="12"/>
      <c r="J6" s="12"/>
      <c r="K6" s="23"/>
      <c r="L6" s="47" t="s">
        <v>587</v>
      </c>
      <c r="M6" s="12"/>
      <c r="N6" s="12"/>
      <c r="O6" s="12"/>
      <c r="P6" s="12"/>
      <c r="Q6" s="12"/>
      <c r="R6" s="12"/>
      <c r="S6" s="12"/>
      <c r="T6" s="12"/>
      <c r="U6" s="12"/>
      <c r="V6" s="23"/>
      <c r="W6" s="47" t="s">
        <v>587</v>
      </c>
      <c r="X6" s="12"/>
      <c r="Y6" s="12"/>
      <c r="Z6" s="12"/>
      <c r="AA6" s="12"/>
      <c r="AB6" s="12"/>
      <c r="AC6" s="12"/>
      <c r="AD6" s="12"/>
      <c r="AE6" s="12"/>
      <c r="AF6" s="12"/>
      <c r="AG6" s="23"/>
      <c r="AH6" s="47" t="s">
        <v>587</v>
      </c>
      <c r="AI6" s="24"/>
      <c r="AJ6" s="24"/>
      <c r="AK6" s="24"/>
      <c r="AL6" s="24"/>
      <c r="AM6" s="24"/>
      <c r="AN6" s="24"/>
      <c r="AO6" s="26"/>
      <c r="AP6" s="26"/>
      <c r="AQ6" s="26"/>
      <c r="AR6" s="133"/>
      <c r="AS6" s="117"/>
      <c r="AU6" s="36"/>
      <c r="AV6" s="36"/>
      <c r="AW6" s="112"/>
      <c r="AX6" s="112"/>
      <c r="AY6" s="112"/>
      <c r="AZ6" s="112"/>
      <c r="BA6" s="112"/>
      <c r="BB6" s="112"/>
      <c r="BC6" s="112"/>
      <c r="BD6" s="112"/>
      <c r="BE6" s="138"/>
    </row>
    <row r="7" spans="1:57" ht="13" x14ac:dyDescent="0.3">
      <c r="A7" s="47" t="s">
        <v>608</v>
      </c>
      <c r="B7" s="12"/>
      <c r="C7" s="12"/>
      <c r="D7" s="12"/>
      <c r="E7" s="12"/>
      <c r="F7" s="12"/>
      <c r="G7" s="12"/>
      <c r="H7" s="12"/>
      <c r="I7" s="12"/>
      <c r="J7" s="12"/>
      <c r="K7" s="23"/>
      <c r="L7" s="47" t="s">
        <v>610</v>
      </c>
      <c r="M7" s="12"/>
      <c r="N7" s="12"/>
      <c r="O7" s="12"/>
      <c r="P7" s="12"/>
      <c r="Q7" s="12"/>
      <c r="R7" s="12"/>
      <c r="S7" s="12"/>
      <c r="T7" s="12"/>
      <c r="U7" s="12"/>
      <c r="V7" s="23"/>
      <c r="W7" s="47" t="s">
        <v>612</v>
      </c>
      <c r="X7" s="12"/>
      <c r="Y7" s="12"/>
      <c r="Z7" s="12"/>
      <c r="AA7" s="12"/>
      <c r="AB7" s="12"/>
      <c r="AC7" s="12"/>
      <c r="AD7" s="12"/>
      <c r="AE7" s="12"/>
      <c r="AF7" s="12"/>
      <c r="AG7" s="23"/>
      <c r="AH7" s="47" t="s">
        <v>613</v>
      </c>
      <c r="AI7" s="24"/>
      <c r="AJ7" s="24"/>
      <c r="AK7" s="24"/>
      <c r="AL7" s="24"/>
      <c r="AM7" s="24"/>
      <c r="AN7" s="24"/>
      <c r="AO7" s="26"/>
      <c r="AP7" s="26"/>
      <c r="AQ7" s="26"/>
      <c r="AR7" s="133"/>
      <c r="AS7" s="24" t="s">
        <v>18</v>
      </c>
      <c r="AT7" s="47" t="s">
        <v>615</v>
      </c>
      <c r="AU7" s="36"/>
      <c r="AV7" s="36"/>
      <c r="AW7" s="112"/>
      <c r="AX7" s="112"/>
      <c r="AY7" s="112"/>
      <c r="AZ7" s="112"/>
      <c r="BA7" s="112"/>
      <c r="BB7" s="112"/>
      <c r="BC7" s="112"/>
      <c r="BD7" s="112"/>
      <c r="BE7" s="138"/>
    </row>
    <row r="8" spans="1:57" ht="13" x14ac:dyDescent="0.3">
      <c r="A8" s="47" t="s">
        <v>250</v>
      </c>
      <c r="B8" s="118"/>
      <c r="C8" s="12"/>
      <c r="D8" s="12"/>
      <c r="E8" s="12"/>
      <c r="F8" s="12"/>
      <c r="G8" s="12"/>
      <c r="H8" s="12"/>
      <c r="I8" s="12"/>
      <c r="J8" s="12"/>
      <c r="K8" s="23"/>
      <c r="L8" s="47" t="s">
        <v>202</v>
      </c>
      <c r="M8" s="12"/>
      <c r="N8" s="12"/>
      <c r="O8" s="12"/>
      <c r="P8" s="12"/>
      <c r="Q8" s="12"/>
      <c r="R8" s="12"/>
      <c r="S8" s="12"/>
      <c r="T8" s="12"/>
      <c r="U8" s="12"/>
      <c r="V8" s="23"/>
      <c r="W8" s="47" t="s">
        <v>608</v>
      </c>
      <c r="X8" s="12"/>
      <c r="Y8" s="12"/>
      <c r="Z8" s="12"/>
      <c r="AA8" s="12"/>
      <c r="AB8" s="12"/>
      <c r="AC8" s="12"/>
      <c r="AD8" s="12"/>
      <c r="AE8" s="12"/>
      <c r="AF8" s="12"/>
      <c r="AG8" s="23"/>
      <c r="AH8" s="47" t="s">
        <v>611</v>
      </c>
      <c r="AI8" s="24"/>
      <c r="AJ8" s="24"/>
      <c r="AK8" s="24"/>
      <c r="AL8" s="24"/>
      <c r="AM8" s="24"/>
      <c r="AN8" s="24"/>
      <c r="AO8" s="26"/>
      <c r="AP8" s="26"/>
      <c r="AQ8" s="26"/>
      <c r="AR8" s="133"/>
      <c r="AS8" s="24"/>
      <c r="AT8" s="47" t="s">
        <v>614</v>
      </c>
      <c r="AU8" s="36"/>
      <c r="AV8" s="36"/>
      <c r="AW8" s="112"/>
      <c r="AX8" s="112"/>
      <c r="AY8" s="112"/>
      <c r="AZ8" s="112"/>
      <c r="BA8" s="112"/>
      <c r="BB8" s="112"/>
      <c r="BC8" s="112"/>
      <c r="BD8" s="112"/>
      <c r="BE8" s="138"/>
    </row>
    <row r="9" spans="1:57" ht="13" x14ac:dyDescent="0.3">
      <c r="A9" s="12"/>
      <c r="B9" s="7"/>
      <c r="C9" s="7"/>
      <c r="D9" s="7"/>
      <c r="E9" s="7"/>
      <c r="F9" s="7"/>
      <c r="G9" s="7"/>
      <c r="H9" s="7"/>
      <c r="I9" s="7"/>
      <c r="J9" s="7"/>
      <c r="K9" s="13"/>
      <c r="L9" s="7"/>
      <c r="M9" s="118"/>
      <c r="N9" s="7"/>
      <c r="O9" s="7"/>
      <c r="P9" s="7"/>
      <c r="Q9" s="7"/>
      <c r="R9" s="7"/>
      <c r="S9" s="7"/>
      <c r="T9" s="7"/>
      <c r="U9" s="7"/>
      <c r="V9" s="13"/>
      <c r="W9" s="47" t="s">
        <v>203</v>
      </c>
      <c r="X9" s="7"/>
      <c r="Y9" s="7"/>
      <c r="Z9" s="7"/>
      <c r="AA9" s="7"/>
      <c r="AB9" s="7"/>
      <c r="AC9" s="7"/>
      <c r="AD9" s="7"/>
      <c r="AE9" s="7"/>
      <c r="AF9" s="7"/>
      <c r="AG9" s="13"/>
      <c r="AH9" s="47" t="s">
        <v>204</v>
      </c>
      <c r="AI9" s="90"/>
      <c r="AJ9" s="90"/>
      <c r="AK9" s="90"/>
      <c r="AL9" s="90"/>
      <c r="AM9" s="90"/>
      <c r="AN9" s="90"/>
      <c r="AO9" s="26"/>
      <c r="AP9" s="26"/>
      <c r="AQ9" s="26"/>
      <c r="AR9" s="133"/>
      <c r="AS9" s="90"/>
      <c r="AT9" s="47" t="s">
        <v>204</v>
      </c>
      <c r="AU9" s="36"/>
      <c r="AV9" s="36"/>
      <c r="AW9" s="112"/>
      <c r="AX9" s="112"/>
      <c r="AY9" s="112"/>
      <c r="AZ9" s="112"/>
      <c r="BA9" s="112"/>
      <c r="BB9" s="112"/>
      <c r="BC9" s="112"/>
      <c r="BD9" s="112"/>
      <c r="BE9" s="138"/>
    </row>
    <row r="10" spans="1:57" ht="13" x14ac:dyDescent="0.3">
      <c r="B10" s="12"/>
      <c r="C10" s="12"/>
      <c r="D10" s="12"/>
      <c r="E10" s="12"/>
      <c r="F10" s="12"/>
      <c r="G10" s="12"/>
      <c r="H10" s="12"/>
      <c r="I10" s="12"/>
      <c r="J10" s="12"/>
      <c r="K10" s="23"/>
      <c r="M10" s="12"/>
      <c r="N10" s="12"/>
      <c r="O10" s="12"/>
      <c r="P10" s="12"/>
      <c r="Q10" s="12"/>
      <c r="R10" s="12"/>
      <c r="S10" s="12"/>
      <c r="T10" s="12"/>
      <c r="U10" s="12"/>
      <c r="V10" s="23"/>
      <c r="W10" s="120"/>
      <c r="X10" s="12"/>
      <c r="Y10" s="12"/>
      <c r="Z10" s="12"/>
      <c r="AA10" s="12"/>
      <c r="AB10" s="12"/>
      <c r="AC10" s="12"/>
      <c r="AD10" s="12"/>
      <c r="AE10" s="12"/>
      <c r="AF10" s="12"/>
      <c r="AG10" s="23"/>
      <c r="AI10" s="24"/>
      <c r="AJ10" s="24"/>
      <c r="AK10" s="24"/>
      <c r="AL10" s="24"/>
      <c r="AM10" s="24"/>
      <c r="AN10" s="24"/>
      <c r="AO10" s="26"/>
      <c r="AP10" s="26"/>
      <c r="AQ10" s="26"/>
      <c r="AR10" s="133"/>
      <c r="AS10" s="120" t="s">
        <v>19</v>
      </c>
      <c r="AU10" s="119"/>
      <c r="AV10" s="119"/>
      <c r="AW10" s="66"/>
      <c r="AX10" s="66"/>
      <c r="AY10" s="66"/>
      <c r="AZ10" s="66"/>
      <c r="BA10" s="66"/>
      <c r="BB10" s="66"/>
      <c r="BC10" s="66"/>
      <c r="BD10" s="66"/>
      <c r="BE10" s="141"/>
    </row>
    <row r="11" spans="1:57" ht="13" x14ac:dyDescent="0.3">
      <c r="A11" s="38" t="s">
        <v>183</v>
      </c>
      <c r="B11" s="12"/>
      <c r="C11" s="12"/>
      <c r="D11" s="12"/>
      <c r="E11" s="12"/>
      <c r="F11" s="12"/>
      <c r="G11" s="12"/>
      <c r="H11" s="12"/>
      <c r="I11" s="12"/>
      <c r="J11" s="12"/>
      <c r="K11" s="23"/>
      <c r="L11" s="38" t="s">
        <v>210</v>
      </c>
      <c r="M11" s="12"/>
      <c r="N11" s="12"/>
      <c r="O11" s="12"/>
      <c r="P11" s="12"/>
      <c r="Q11" s="12"/>
      <c r="R11" s="12"/>
      <c r="S11" s="12"/>
      <c r="T11" s="12"/>
      <c r="U11" s="12"/>
      <c r="V11" s="23"/>
      <c r="W11" s="120"/>
      <c r="X11" s="12"/>
      <c r="Y11" s="12"/>
      <c r="Z11" s="12"/>
      <c r="AA11" s="12"/>
      <c r="AB11" s="12"/>
      <c r="AC11" s="12"/>
      <c r="AD11" s="12"/>
      <c r="AE11" s="12"/>
      <c r="AF11" s="12"/>
      <c r="AG11" s="23"/>
      <c r="AH11" s="120"/>
      <c r="AT11" s="120"/>
      <c r="AU11" s="119"/>
      <c r="AV11" s="119"/>
      <c r="AW11" s="66"/>
      <c r="AX11" s="66"/>
      <c r="AY11" s="66"/>
      <c r="AZ11" s="66"/>
      <c r="BA11" s="66"/>
      <c r="BB11" s="66"/>
      <c r="BC11" s="66"/>
      <c r="BD11" s="66"/>
      <c r="BE11" s="141"/>
    </row>
    <row r="12" spans="1:57" ht="13" x14ac:dyDescent="0.3">
      <c r="B12" s="12"/>
      <c r="C12" s="12"/>
      <c r="D12" s="12"/>
      <c r="E12" s="12"/>
      <c r="F12" s="12"/>
      <c r="G12" s="12"/>
      <c r="H12" s="12"/>
      <c r="I12" s="12"/>
      <c r="J12" s="12"/>
      <c r="K12" s="23"/>
      <c r="L12" s="12"/>
      <c r="M12" s="12"/>
      <c r="N12" s="12"/>
      <c r="O12" s="12"/>
      <c r="P12" s="12"/>
      <c r="Q12" s="12"/>
      <c r="R12" s="12"/>
      <c r="S12" s="12"/>
      <c r="T12" s="12"/>
      <c r="U12" s="12"/>
      <c r="V12" s="23"/>
      <c r="W12" s="7"/>
      <c r="X12" s="12"/>
      <c r="Y12" s="12"/>
      <c r="Z12" s="12"/>
      <c r="AA12" s="12"/>
      <c r="AB12" s="12"/>
      <c r="AC12" s="12"/>
      <c r="AD12" s="12"/>
      <c r="AE12" s="12"/>
      <c r="AF12" s="12"/>
      <c r="AG12" s="23"/>
      <c r="AI12" s="24"/>
      <c r="AJ12" s="24"/>
      <c r="AK12" s="24"/>
      <c r="AL12" s="24"/>
      <c r="AM12" s="24"/>
      <c r="AN12" s="24"/>
      <c r="AO12" s="12"/>
      <c r="AP12" s="12"/>
      <c r="AQ12" s="12"/>
      <c r="AR12" s="23"/>
      <c r="AS12" s="24"/>
      <c r="AU12" s="119"/>
      <c r="AV12" s="119"/>
      <c r="AW12" s="66"/>
      <c r="AX12" s="66"/>
      <c r="AY12" s="66"/>
      <c r="AZ12" s="66"/>
      <c r="BA12" s="66"/>
      <c r="BB12" s="66"/>
      <c r="BC12" s="66"/>
      <c r="BD12" s="66"/>
      <c r="BE12" s="141"/>
    </row>
    <row r="13" spans="1:57" ht="13" x14ac:dyDescent="0.3">
      <c r="B13" s="12"/>
      <c r="C13" s="12"/>
      <c r="D13" s="12"/>
      <c r="E13" s="12"/>
      <c r="F13" s="12"/>
      <c r="G13" s="12"/>
      <c r="H13" s="12"/>
      <c r="I13" s="12"/>
      <c r="J13" s="12"/>
      <c r="K13" s="23"/>
      <c r="L13" s="12"/>
      <c r="M13" s="12"/>
      <c r="N13" s="12"/>
      <c r="O13" s="12"/>
      <c r="P13" s="12"/>
      <c r="Q13" s="12"/>
      <c r="R13" s="12"/>
      <c r="S13" s="12"/>
      <c r="T13" s="12"/>
      <c r="U13" s="12"/>
      <c r="V13" s="23"/>
      <c r="W13" s="12"/>
      <c r="X13" s="12"/>
      <c r="Y13" s="12"/>
      <c r="Z13" s="12"/>
      <c r="AA13" s="12"/>
      <c r="AB13" s="12"/>
      <c r="AC13" s="12"/>
      <c r="AD13" s="12"/>
      <c r="AE13" s="12"/>
      <c r="AF13" s="12"/>
      <c r="AG13" s="23"/>
      <c r="AH13" s="24"/>
      <c r="AI13" s="24"/>
      <c r="AJ13" s="24"/>
      <c r="AK13" s="24"/>
      <c r="AL13" s="24"/>
      <c r="AM13" s="24"/>
      <c r="AN13" s="24"/>
      <c r="AO13" s="12"/>
      <c r="AP13" s="12"/>
      <c r="AQ13" s="12"/>
      <c r="AR13" s="23"/>
      <c r="AS13" s="24"/>
      <c r="AT13" s="111"/>
      <c r="AU13" s="119"/>
      <c r="AV13" s="119"/>
      <c r="AW13" s="66"/>
      <c r="AX13" s="66"/>
      <c r="AY13" s="66"/>
      <c r="AZ13" s="66"/>
      <c r="BA13" s="66"/>
      <c r="BB13" s="66"/>
      <c r="BC13" s="66"/>
      <c r="BD13" s="66"/>
      <c r="BE13" s="141"/>
    </row>
    <row r="14" spans="1:57" ht="13" x14ac:dyDescent="0.25">
      <c r="A14" s="121"/>
      <c r="B14" s="121"/>
      <c r="C14" s="121"/>
      <c r="D14" s="121"/>
      <c r="E14" s="121"/>
      <c r="F14" s="121"/>
      <c r="G14" s="121"/>
      <c r="H14" s="121"/>
      <c r="I14" s="121"/>
      <c r="J14" s="121"/>
      <c r="K14" s="130"/>
      <c r="L14" s="121"/>
      <c r="M14" s="121"/>
      <c r="N14" s="121"/>
      <c r="O14" s="121"/>
      <c r="P14" s="121"/>
      <c r="Q14" s="121"/>
      <c r="R14" s="121"/>
      <c r="S14" s="121"/>
      <c r="T14" s="121"/>
      <c r="U14" s="121"/>
      <c r="V14" s="130"/>
      <c r="W14" s="121"/>
      <c r="X14" s="121"/>
      <c r="Y14" s="121"/>
      <c r="Z14" s="121"/>
      <c r="AA14" s="121"/>
      <c r="AB14" s="121"/>
      <c r="AC14" s="121"/>
      <c r="AD14" s="121"/>
      <c r="AE14" s="121"/>
      <c r="AF14" s="121"/>
      <c r="AG14" s="130"/>
      <c r="AH14" s="122"/>
      <c r="AI14" s="122"/>
      <c r="AJ14" s="122"/>
      <c r="AK14" s="122"/>
      <c r="AL14" s="122"/>
      <c r="AM14" s="122"/>
      <c r="AN14" s="122"/>
      <c r="AO14" s="121"/>
      <c r="AP14" s="121"/>
      <c r="AQ14" s="121"/>
      <c r="AR14" s="130"/>
      <c r="AS14" s="122"/>
      <c r="AT14" s="123"/>
      <c r="AU14" s="124"/>
      <c r="AV14" s="124"/>
      <c r="AW14" s="125"/>
      <c r="AX14" s="125"/>
      <c r="AY14" s="125"/>
      <c r="AZ14" s="125"/>
      <c r="BA14" s="125"/>
      <c r="BB14" s="125"/>
      <c r="BC14" s="125"/>
      <c r="BD14" s="125"/>
      <c r="BE14" s="142"/>
    </row>
    <row r="15" spans="1:57" x14ac:dyDescent="0.25">
      <c r="A15" s="96"/>
      <c r="B15" s="97"/>
      <c r="C15" s="97"/>
      <c r="D15" s="97"/>
      <c r="E15" s="97"/>
      <c r="F15" s="97"/>
      <c r="G15" s="97"/>
      <c r="H15" s="97"/>
      <c r="I15" s="93"/>
      <c r="J15" s="93"/>
      <c r="K15" s="94" t="s">
        <v>81</v>
      </c>
      <c r="L15" s="96"/>
      <c r="M15" s="97"/>
      <c r="N15" s="97"/>
      <c r="O15" s="97"/>
      <c r="P15" s="97"/>
      <c r="Q15" s="97"/>
      <c r="R15" s="97"/>
      <c r="S15" s="93"/>
      <c r="T15" s="93"/>
      <c r="U15" s="93"/>
      <c r="V15" s="94" t="s">
        <v>81</v>
      </c>
      <c r="W15" s="96"/>
      <c r="X15" s="97"/>
      <c r="Y15" s="97"/>
      <c r="Z15" s="97"/>
      <c r="AA15" s="97"/>
      <c r="AB15" s="97"/>
      <c r="AC15" s="97"/>
      <c r="AD15" s="93"/>
      <c r="AE15" s="93"/>
      <c r="AF15" s="93"/>
      <c r="AG15" s="94" t="s">
        <v>82</v>
      </c>
      <c r="AH15" s="96"/>
      <c r="AI15" s="97"/>
      <c r="AJ15" s="97"/>
      <c r="AK15" s="97"/>
      <c r="AL15" s="97"/>
      <c r="AM15" s="97"/>
      <c r="AN15" s="97"/>
      <c r="AO15" s="93"/>
      <c r="AP15" s="93"/>
      <c r="AQ15" s="93"/>
      <c r="AR15" s="100" t="s">
        <v>82</v>
      </c>
      <c r="AS15" s="96"/>
      <c r="AT15" s="96"/>
      <c r="AU15" s="97" t="s">
        <v>184</v>
      </c>
      <c r="AV15" s="97"/>
      <c r="AW15" s="97"/>
      <c r="AX15" s="97"/>
      <c r="AY15" s="97"/>
      <c r="AZ15" s="97"/>
      <c r="BA15" s="97"/>
      <c r="BB15" s="93"/>
      <c r="BC15" s="93"/>
      <c r="BD15" s="93"/>
      <c r="BE15" s="100" t="s">
        <v>82</v>
      </c>
    </row>
    <row r="16" spans="1:57" x14ac:dyDescent="0.25">
      <c r="A16" s="6"/>
      <c r="B16" s="6"/>
      <c r="C16" s="6"/>
      <c r="BE16" s="74"/>
    </row>
    <row r="17" spans="2:57" ht="13" x14ac:dyDescent="0.3">
      <c r="B17" s="43" t="s">
        <v>309</v>
      </c>
      <c r="C17" s="220" t="s">
        <v>35</v>
      </c>
      <c r="D17" s="220" t="s">
        <v>552</v>
      </c>
      <c r="E17" s="220" t="s">
        <v>554</v>
      </c>
      <c r="F17" s="220" t="s">
        <v>98</v>
      </c>
      <c r="G17" s="220" t="s">
        <v>289</v>
      </c>
      <c r="H17" s="221">
        <v>300000</v>
      </c>
      <c r="I17" s="222" t="s">
        <v>305</v>
      </c>
      <c r="J17" s="222" t="s">
        <v>305</v>
      </c>
      <c r="K17" s="222" t="s">
        <v>62</v>
      </c>
      <c r="M17" s="43" t="s">
        <v>309</v>
      </c>
      <c r="N17" s="220" t="s">
        <v>35</v>
      </c>
      <c r="O17" s="220" t="s">
        <v>552</v>
      </c>
      <c r="P17" s="220" t="s">
        <v>554</v>
      </c>
      <c r="Q17" s="220" t="s">
        <v>98</v>
      </c>
      <c r="R17" s="220" t="s">
        <v>289</v>
      </c>
      <c r="S17" s="221">
        <v>300000</v>
      </c>
      <c r="T17" s="222" t="s">
        <v>305</v>
      </c>
      <c r="U17" s="222" t="s">
        <v>305</v>
      </c>
      <c r="V17" s="222" t="s">
        <v>62</v>
      </c>
      <c r="X17" s="43" t="s">
        <v>309</v>
      </c>
      <c r="Y17" s="220" t="s">
        <v>35</v>
      </c>
      <c r="Z17" s="220" t="s">
        <v>552</v>
      </c>
      <c r="AA17" s="220" t="s">
        <v>554</v>
      </c>
      <c r="AB17" s="220" t="s">
        <v>98</v>
      </c>
      <c r="AC17" s="220" t="s">
        <v>289</v>
      </c>
      <c r="AD17" s="221">
        <v>300000</v>
      </c>
      <c r="AE17" s="222" t="s">
        <v>305</v>
      </c>
      <c r="AF17" s="222" t="s">
        <v>305</v>
      </c>
      <c r="AG17" s="222" t="s">
        <v>62</v>
      </c>
      <c r="AI17" s="43" t="s">
        <v>309</v>
      </c>
      <c r="AJ17" s="220" t="s">
        <v>35</v>
      </c>
      <c r="AK17" s="220" t="s">
        <v>552</v>
      </c>
      <c r="AL17" s="220" t="s">
        <v>554</v>
      </c>
      <c r="AM17" s="220" t="s">
        <v>98</v>
      </c>
      <c r="AN17" s="220" t="s">
        <v>289</v>
      </c>
      <c r="AO17" s="221">
        <v>300000</v>
      </c>
      <c r="AP17" s="222" t="s">
        <v>305</v>
      </c>
      <c r="AQ17" s="222" t="s">
        <v>305</v>
      </c>
      <c r="AR17" s="222" t="s">
        <v>62</v>
      </c>
      <c r="AU17" s="43" t="s">
        <v>328</v>
      </c>
      <c r="AV17" s="43" t="s">
        <v>309</v>
      </c>
      <c r="AW17" s="220" t="s">
        <v>35</v>
      </c>
      <c r="AX17" s="220" t="s">
        <v>552</v>
      </c>
      <c r="AY17" s="220" t="s">
        <v>554</v>
      </c>
      <c r="AZ17" s="220" t="s">
        <v>98</v>
      </c>
      <c r="BA17" s="220" t="s">
        <v>289</v>
      </c>
      <c r="BB17" s="221">
        <v>300000</v>
      </c>
      <c r="BC17" s="222" t="s">
        <v>305</v>
      </c>
      <c r="BD17" s="222" t="s">
        <v>305</v>
      </c>
      <c r="BE17" s="222" t="s">
        <v>62</v>
      </c>
    </row>
    <row r="18" spans="2:57" ht="13" x14ac:dyDescent="0.3">
      <c r="B18" s="44"/>
      <c r="C18" s="219" t="s">
        <v>551</v>
      </c>
      <c r="D18" s="219" t="s">
        <v>36</v>
      </c>
      <c r="E18" s="219" t="s">
        <v>36</v>
      </c>
      <c r="F18" s="219" t="s">
        <v>36</v>
      </c>
      <c r="G18" s="219" t="s">
        <v>36</v>
      </c>
      <c r="H18" s="219" t="s">
        <v>37</v>
      </c>
      <c r="I18" s="11" t="s">
        <v>303</v>
      </c>
      <c r="J18" s="11" t="s">
        <v>304</v>
      </c>
      <c r="K18" s="11" t="s">
        <v>112</v>
      </c>
      <c r="M18" s="44"/>
      <c r="N18" s="219" t="s">
        <v>551</v>
      </c>
      <c r="O18" s="219" t="s">
        <v>36</v>
      </c>
      <c r="P18" s="219" t="s">
        <v>36</v>
      </c>
      <c r="Q18" s="219" t="s">
        <v>36</v>
      </c>
      <c r="R18" s="219" t="s">
        <v>36</v>
      </c>
      <c r="S18" s="219" t="s">
        <v>37</v>
      </c>
      <c r="T18" s="11" t="s">
        <v>303</v>
      </c>
      <c r="U18" s="11" t="s">
        <v>304</v>
      </c>
      <c r="V18" s="11" t="s">
        <v>112</v>
      </c>
      <c r="X18" s="44"/>
      <c r="Y18" s="219" t="s">
        <v>551</v>
      </c>
      <c r="Z18" s="219" t="s">
        <v>36</v>
      </c>
      <c r="AA18" s="219" t="s">
        <v>36</v>
      </c>
      <c r="AB18" s="219" t="s">
        <v>36</v>
      </c>
      <c r="AC18" s="219" t="s">
        <v>36</v>
      </c>
      <c r="AD18" s="219" t="s">
        <v>37</v>
      </c>
      <c r="AE18" s="11" t="s">
        <v>303</v>
      </c>
      <c r="AF18" s="11" t="s">
        <v>304</v>
      </c>
      <c r="AG18" s="11" t="s">
        <v>112</v>
      </c>
      <c r="AI18" s="44"/>
      <c r="AJ18" s="219" t="s">
        <v>551</v>
      </c>
      <c r="AK18" s="219" t="s">
        <v>36</v>
      </c>
      <c r="AL18" s="219" t="s">
        <v>36</v>
      </c>
      <c r="AM18" s="219" t="s">
        <v>36</v>
      </c>
      <c r="AN18" s="219" t="s">
        <v>36</v>
      </c>
      <c r="AO18" s="219" t="s">
        <v>37</v>
      </c>
      <c r="AP18" s="11" t="s">
        <v>303</v>
      </c>
      <c r="AQ18" s="11" t="s">
        <v>304</v>
      </c>
      <c r="AR18" s="11" t="s">
        <v>112</v>
      </c>
      <c r="AU18" s="44" t="s">
        <v>70</v>
      </c>
      <c r="AV18" s="44"/>
      <c r="AW18" s="219" t="s">
        <v>551</v>
      </c>
      <c r="AX18" s="219" t="s">
        <v>36</v>
      </c>
      <c r="AY18" s="219" t="s">
        <v>36</v>
      </c>
      <c r="AZ18" s="219" t="s">
        <v>36</v>
      </c>
      <c r="BA18" s="219" t="s">
        <v>36</v>
      </c>
      <c r="BB18" s="219" t="s">
        <v>37</v>
      </c>
      <c r="BC18" s="11" t="s">
        <v>303</v>
      </c>
      <c r="BD18" s="11" t="s">
        <v>304</v>
      </c>
      <c r="BE18" s="11" t="s">
        <v>112</v>
      </c>
    </row>
    <row r="19" spans="2:57" ht="13" x14ac:dyDescent="0.3">
      <c r="B19" s="45"/>
      <c r="C19" s="223" t="s">
        <v>37</v>
      </c>
      <c r="D19" s="223" t="s">
        <v>553</v>
      </c>
      <c r="E19" s="223" t="s">
        <v>100</v>
      </c>
      <c r="F19" s="223" t="s">
        <v>101</v>
      </c>
      <c r="G19" s="223" t="s">
        <v>290</v>
      </c>
      <c r="H19" s="223" t="s">
        <v>102</v>
      </c>
      <c r="I19" s="224" t="s">
        <v>101</v>
      </c>
      <c r="J19" s="224" t="s">
        <v>102</v>
      </c>
      <c r="K19" s="224" t="s">
        <v>287</v>
      </c>
      <c r="M19" s="45"/>
      <c r="N19" s="223" t="s">
        <v>37</v>
      </c>
      <c r="O19" s="223" t="s">
        <v>553</v>
      </c>
      <c r="P19" s="223" t="s">
        <v>100</v>
      </c>
      <c r="Q19" s="223" t="s">
        <v>101</v>
      </c>
      <c r="R19" s="223" t="s">
        <v>290</v>
      </c>
      <c r="S19" s="223" t="s">
        <v>102</v>
      </c>
      <c r="T19" s="224" t="s">
        <v>101</v>
      </c>
      <c r="U19" s="224" t="s">
        <v>102</v>
      </c>
      <c r="V19" s="224" t="s">
        <v>287</v>
      </c>
      <c r="X19" s="45"/>
      <c r="Y19" s="223" t="s">
        <v>37</v>
      </c>
      <c r="Z19" s="223" t="s">
        <v>553</v>
      </c>
      <c r="AA19" s="223" t="s">
        <v>100</v>
      </c>
      <c r="AB19" s="223" t="s">
        <v>101</v>
      </c>
      <c r="AC19" s="223" t="s">
        <v>290</v>
      </c>
      <c r="AD19" s="223" t="s">
        <v>102</v>
      </c>
      <c r="AE19" s="224" t="s">
        <v>101</v>
      </c>
      <c r="AF19" s="224" t="s">
        <v>102</v>
      </c>
      <c r="AG19" s="224" t="s">
        <v>287</v>
      </c>
      <c r="AI19" s="45"/>
      <c r="AJ19" s="223" t="s">
        <v>37</v>
      </c>
      <c r="AK19" s="223" t="s">
        <v>553</v>
      </c>
      <c r="AL19" s="223" t="s">
        <v>100</v>
      </c>
      <c r="AM19" s="223" t="s">
        <v>101</v>
      </c>
      <c r="AN19" s="223" t="s">
        <v>290</v>
      </c>
      <c r="AO19" s="223" t="s">
        <v>102</v>
      </c>
      <c r="AP19" s="224" t="s">
        <v>101</v>
      </c>
      <c r="AQ19" s="224" t="s">
        <v>102</v>
      </c>
      <c r="AR19" s="224" t="s">
        <v>287</v>
      </c>
      <c r="AU19" s="45"/>
      <c r="AV19" s="45"/>
      <c r="AW19" s="223" t="s">
        <v>37</v>
      </c>
      <c r="AX19" s="223" t="s">
        <v>553</v>
      </c>
      <c r="AY19" s="223" t="s">
        <v>100</v>
      </c>
      <c r="AZ19" s="223" t="s">
        <v>101</v>
      </c>
      <c r="BA19" s="223" t="s">
        <v>290</v>
      </c>
      <c r="BB19" s="223" t="s">
        <v>102</v>
      </c>
      <c r="BC19" s="224" t="s">
        <v>101</v>
      </c>
      <c r="BD19" s="224" t="s">
        <v>102</v>
      </c>
      <c r="BE19" s="224" t="s">
        <v>287</v>
      </c>
    </row>
    <row r="20" spans="2:57" s="323" customFormat="1" ht="15.75" customHeight="1" x14ac:dyDescent="0.3">
      <c r="B20" s="352" t="s">
        <v>73</v>
      </c>
      <c r="C20" s="353">
        <v>100.196142556</v>
      </c>
      <c r="D20" s="353">
        <v>72.948882663000006</v>
      </c>
      <c r="E20" s="353">
        <v>58.552460597</v>
      </c>
      <c r="F20" s="353">
        <v>80.781340420000006</v>
      </c>
      <c r="G20" s="353">
        <v>112.699929478</v>
      </c>
      <c r="H20" s="353">
        <v>154.17103838700001</v>
      </c>
      <c r="I20" s="354">
        <v>74.842493824000002</v>
      </c>
      <c r="J20" s="354">
        <v>135.45179884500001</v>
      </c>
      <c r="K20" s="355">
        <v>107.729263915</v>
      </c>
      <c r="M20" s="352" t="s">
        <v>73</v>
      </c>
      <c r="N20" s="353">
        <v>68.065424643</v>
      </c>
      <c r="O20" s="353">
        <v>47.438742116999997</v>
      </c>
      <c r="P20" s="353">
        <v>39.769118575999997</v>
      </c>
      <c r="Q20" s="353">
        <v>44.644689139999997</v>
      </c>
      <c r="R20" s="353">
        <v>59.064315135000001</v>
      </c>
      <c r="S20" s="353">
        <v>88.176897929999996</v>
      </c>
      <c r="T20" s="354">
        <v>46.691805879999997</v>
      </c>
      <c r="U20" s="354">
        <v>75.036053004999999</v>
      </c>
      <c r="V20" s="355">
        <v>62.071469749999999</v>
      </c>
      <c r="X20" s="352" t="s">
        <v>73</v>
      </c>
      <c r="Y20" s="394">
        <v>39.561525809000003</v>
      </c>
      <c r="Z20" s="394">
        <v>32.692380768</v>
      </c>
      <c r="AA20" s="394">
        <v>37.021702888999997</v>
      </c>
      <c r="AB20" s="394">
        <v>26.162160886999999</v>
      </c>
      <c r="AC20" s="394">
        <v>26.594741796000001</v>
      </c>
      <c r="AD20" s="394">
        <v>31.770312439000001</v>
      </c>
      <c r="AE20" s="395">
        <v>32.069737123000003</v>
      </c>
      <c r="AF20" s="395">
        <v>29.826565771999999</v>
      </c>
      <c r="AG20" s="388">
        <v>30.539370615999999</v>
      </c>
      <c r="AI20" s="352" t="s">
        <v>73</v>
      </c>
      <c r="AJ20" s="394">
        <v>13.945896027</v>
      </c>
      <c r="AK20" s="394">
        <v>16.187939620000002</v>
      </c>
      <c r="AL20" s="394">
        <v>17.663975361999999</v>
      </c>
      <c r="AM20" s="394">
        <v>15.233721451999999</v>
      </c>
      <c r="AN20" s="394">
        <v>11.652000286</v>
      </c>
      <c r="AO20" s="394">
        <v>11.035116936</v>
      </c>
      <c r="AP20" s="395">
        <v>15.814732068</v>
      </c>
      <c r="AQ20" s="395">
        <v>11.266794762</v>
      </c>
      <c r="AR20" s="388">
        <v>12.711977156</v>
      </c>
      <c r="AU20" s="396" t="s">
        <v>73</v>
      </c>
      <c r="AV20" s="352" t="s">
        <v>73</v>
      </c>
      <c r="AW20" s="394">
        <v>14.424758891</v>
      </c>
      <c r="AX20" s="394">
        <v>16.149794378999999</v>
      </c>
      <c r="AY20" s="394">
        <v>13.234812485999999</v>
      </c>
      <c r="AZ20" s="394">
        <v>13.870208700999999</v>
      </c>
      <c r="BA20" s="394">
        <v>14.1617336</v>
      </c>
      <c r="BB20" s="394">
        <v>14.388774446999999</v>
      </c>
      <c r="BC20" s="395">
        <v>14.502289312</v>
      </c>
      <c r="BD20" s="395">
        <v>14.303506576</v>
      </c>
      <c r="BE20" s="388">
        <v>14.366673083</v>
      </c>
    </row>
    <row r="21" spans="2:57" s="323" customFormat="1" ht="15.75" customHeight="1" x14ac:dyDescent="0.3">
      <c r="B21" s="356" t="s">
        <v>185</v>
      </c>
      <c r="C21" s="357">
        <v>99.971612313999998</v>
      </c>
      <c r="D21" s="357">
        <v>72.948882663000006</v>
      </c>
      <c r="E21" s="357">
        <v>58.843407083999999</v>
      </c>
      <c r="F21" s="357">
        <v>84.383720202999996</v>
      </c>
      <c r="G21" s="357">
        <v>115.897595045</v>
      </c>
      <c r="H21" s="357">
        <v>154.17103838700001</v>
      </c>
      <c r="I21" s="358">
        <v>76.005658013000001</v>
      </c>
      <c r="J21" s="358">
        <v>137.77669943500001</v>
      </c>
      <c r="K21" s="359">
        <v>109.23758722300001</v>
      </c>
      <c r="M21" s="356" t="s">
        <v>185</v>
      </c>
      <c r="N21" s="357">
        <v>67.656929744999999</v>
      </c>
      <c r="O21" s="357">
        <v>47.438742116999997</v>
      </c>
      <c r="P21" s="357">
        <v>39.960831630000001</v>
      </c>
      <c r="Q21" s="357">
        <v>46.658623689999999</v>
      </c>
      <c r="R21" s="357">
        <v>60.636859311000002</v>
      </c>
      <c r="S21" s="357">
        <v>88.176897929999996</v>
      </c>
      <c r="T21" s="358">
        <v>47.411364937000002</v>
      </c>
      <c r="U21" s="358">
        <v>76.380187511000003</v>
      </c>
      <c r="V21" s="359">
        <v>62.996173593000002</v>
      </c>
      <c r="X21" s="356" t="s">
        <v>185</v>
      </c>
      <c r="Y21" s="381">
        <v>39.078966516999998</v>
      </c>
      <c r="Z21" s="381">
        <v>32.692380768</v>
      </c>
      <c r="AA21" s="381">
        <v>36.902748897000002</v>
      </c>
      <c r="AB21" s="381">
        <v>26.045005907</v>
      </c>
      <c r="AC21" s="381">
        <v>27.345833921000001</v>
      </c>
      <c r="AD21" s="381">
        <v>31.770312439000001</v>
      </c>
      <c r="AE21" s="390">
        <v>31.949333384999999</v>
      </c>
      <c r="AF21" s="390">
        <v>30.176059919</v>
      </c>
      <c r="AG21" s="382">
        <v>30.746099582999999</v>
      </c>
      <c r="AI21" s="356" t="s">
        <v>185</v>
      </c>
      <c r="AJ21" s="381">
        <v>14.057244333</v>
      </c>
      <c r="AK21" s="381">
        <v>16.187939620000002</v>
      </c>
      <c r="AL21" s="381">
        <v>17.677202086000001</v>
      </c>
      <c r="AM21" s="381">
        <v>15.253235163999999</v>
      </c>
      <c r="AN21" s="381">
        <v>12.002370516999999</v>
      </c>
      <c r="AO21" s="381">
        <v>11.035116936</v>
      </c>
      <c r="AP21" s="390">
        <v>15.841923937000001</v>
      </c>
      <c r="AQ21" s="390">
        <v>11.383643084999999</v>
      </c>
      <c r="AR21" s="382">
        <v>12.816810031999999</v>
      </c>
      <c r="AU21" s="329" t="s">
        <v>74</v>
      </c>
      <c r="AV21" s="356" t="s">
        <v>185</v>
      </c>
      <c r="AW21" s="381">
        <v>14.539930585</v>
      </c>
      <c r="AX21" s="381">
        <v>16.149794378999999</v>
      </c>
      <c r="AY21" s="381">
        <v>13.330514456</v>
      </c>
      <c r="AZ21" s="381">
        <v>13.995153884</v>
      </c>
      <c r="BA21" s="381">
        <v>12.971137725</v>
      </c>
      <c r="BB21" s="381">
        <v>14.388774446999999</v>
      </c>
      <c r="BC21" s="390">
        <v>14.587473652</v>
      </c>
      <c r="BD21" s="390">
        <v>13.877963759</v>
      </c>
      <c r="BE21" s="382">
        <v>14.10604408</v>
      </c>
    </row>
    <row r="22" spans="2:57" s="323" customFormat="1" ht="15.75" customHeight="1" x14ac:dyDescent="0.3">
      <c r="B22" s="360" t="s">
        <v>473</v>
      </c>
      <c r="C22" s="361"/>
      <c r="D22" s="361"/>
      <c r="E22" s="361"/>
      <c r="F22" s="361"/>
      <c r="G22" s="361"/>
      <c r="H22" s="361"/>
      <c r="I22" s="362"/>
      <c r="J22" s="362"/>
      <c r="K22" s="363"/>
      <c r="M22" s="360" t="s">
        <v>473</v>
      </c>
      <c r="N22" s="361"/>
      <c r="O22" s="361"/>
      <c r="P22" s="361"/>
      <c r="Q22" s="361"/>
      <c r="R22" s="361"/>
      <c r="S22" s="361"/>
      <c r="T22" s="362"/>
      <c r="U22" s="362"/>
      <c r="V22" s="363"/>
      <c r="X22" s="360" t="s">
        <v>473</v>
      </c>
      <c r="Y22" s="383"/>
      <c r="Z22" s="383"/>
      <c r="AA22" s="383"/>
      <c r="AB22" s="383"/>
      <c r="AC22" s="383"/>
      <c r="AD22" s="383"/>
      <c r="AE22" s="391"/>
      <c r="AF22" s="391"/>
      <c r="AG22" s="384"/>
      <c r="AI22" s="360" t="s">
        <v>473</v>
      </c>
      <c r="AJ22" s="383"/>
      <c r="AK22" s="383"/>
      <c r="AL22" s="383"/>
      <c r="AM22" s="383"/>
      <c r="AN22" s="383"/>
      <c r="AO22" s="383"/>
      <c r="AP22" s="391"/>
      <c r="AQ22" s="391"/>
      <c r="AR22" s="384"/>
      <c r="AU22" s="364" t="s">
        <v>38</v>
      </c>
      <c r="AV22" s="360" t="s">
        <v>473</v>
      </c>
      <c r="AW22" s="383"/>
      <c r="AX22" s="383"/>
      <c r="AY22" s="383"/>
      <c r="AZ22" s="383"/>
      <c r="BA22" s="383"/>
      <c r="BB22" s="383"/>
      <c r="BC22" s="391"/>
      <c r="BD22" s="391"/>
      <c r="BE22" s="384"/>
    </row>
    <row r="23" spans="2:57" s="351" customFormat="1" ht="15.75" customHeight="1" x14ac:dyDescent="0.3">
      <c r="B23" s="364" t="s">
        <v>103</v>
      </c>
      <c r="C23" s="365">
        <v>98.656952020999995</v>
      </c>
      <c r="D23" s="365">
        <v>78.575250627000003</v>
      </c>
      <c r="E23" s="365">
        <v>58.211781197999997</v>
      </c>
      <c r="F23" s="365">
        <v>81.433478162</v>
      </c>
      <c r="G23" s="365">
        <v>142.56864188599999</v>
      </c>
      <c r="H23" s="365">
        <v>267.09461774200003</v>
      </c>
      <c r="I23" s="366">
        <v>77.216443913000006</v>
      </c>
      <c r="J23" s="366">
        <v>218.84510440400001</v>
      </c>
      <c r="K23" s="367">
        <v>141.82128751799999</v>
      </c>
      <c r="M23" s="364" t="s">
        <v>103</v>
      </c>
      <c r="N23" s="365">
        <v>71.931488107000007</v>
      </c>
      <c r="O23" s="365">
        <v>53.372667491999998</v>
      </c>
      <c r="P23" s="365">
        <v>38.447267959999998</v>
      </c>
      <c r="Q23" s="365">
        <v>53.914574250000001</v>
      </c>
      <c r="R23" s="365">
        <v>66.329925372000005</v>
      </c>
      <c r="S23" s="365">
        <v>122.337906792</v>
      </c>
      <c r="T23" s="366">
        <v>52.144445922999999</v>
      </c>
      <c r="U23" s="366">
        <v>100.636749038</v>
      </c>
      <c r="V23" s="367">
        <v>74.264528454000001</v>
      </c>
      <c r="X23" s="364" t="s">
        <v>103</v>
      </c>
      <c r="Y23" s="385">
        <v>41.639581280000002</v>
      </c>
      <c r="Z23" s="385">
        <v>29.610225977999999</v>
      </c>
      <c r="AA23" s="385">
        <v>37.806977302999996</v>
      </c>
      <c r="AB23" s="385">
        <v>36.481516735</v>
      </c>
      <c r="AC23" s="385">
        <v>24.654357037</v>
      </c>
      <c r="AD23" s="385">
        <v>23.978733964</v>
      </c>
      <c r="AE23" s="392">
        <v>35.844371371999998</v>
      </c>
      <c r="AF23" s="392">
        <v>24.149273325999999</v>
      </c>
      <c r="AG23" s="386">
        <v>27.612222589999998</v>
      </c>
      <c r="AI23" s="364" t="s">
        <v>103</v>
      </c>
      <c r="AJ23" s="385">
        <v>15.478964454</v>
      </c>
      <c r="AK23" s="385">
        <v>16.022003706</v>
      </c>
      <c r="AL23" s="385">
        <v>21.854718115000001</v>
      </c>
      <c r="AM23" s="385">
        <v>18.346637765000001</v>
      </c>
      <c r="AN23" s="385">
        <v>12.100035788</v>
      </c>
      <c r="AO23" s="385">
        <v>8.8270113610000003</v>
      </c>
      <c r="AP23" s="392">
        <v>18.020665436000002</v>
      </c>
      <c r="AQ23" s="392">
        <v>9.6531813339999992</v>
      </c>
      <c r="AR23" s="386">
        <v>12.130815365</v>
      </c>
      <c r="AU23" s="368" t="s">
        <v>39</v>
      </c>
      <c r="AV23" s="364" t="s">
        <v>103</v>
      </c>
      <c r="AW23" s="385">
        <v>15.792168244000001</v>
      </c>
      <c r="AX23" s="385">
        <v>22.293315657000001</v>
      </c>
      <c r="AY23" s="385">
        <v>6.3855327700000002</v>
      </c>
      <c r="AZ23" s="385">
        <v>11.378736654000001</v>
      </c>
      <c r="BA23" s="385">
        <v>9.7705122979999999</v>
      </c>
      <c r="BB23" s="385">
        <v>12.997463975000001</v>
      </c>
      <c r="BC23" s="392">
        <v>13.665198049000001</v>
      </c>
      <c r="BD23" s="392">
        <v>12.182923589</v>
      </c>
      <c r="BE23" s="386">
        <v>12.621828952</v>
      </c>
    </row>
    <row r="24" spans="2:57" s="323" customFormat="1" ht="15.75" customHeight="1" x14ac:dyDescent="0.3">
      <c r="B24" s="368" t="s">
        <v>104</v>
      </c>
      <c r="C24" s="369">
        <v>94.600287606999999</v>
      </c>
      <c r="D24" s="369">
        <v>59.068939800999999</v>
      </c>
      <c r="E24" s="369">
        <v>45.273555293999998</v>
      </c>
      <c r="F24" s="369">
        <v>83.646326381999998</v>
      </c>
      <c r="G24" s="369">
        <v>104.841026484</v>
      </c>
      <c r="H24" s="369" t="s">
        <v>85</v>
      </c>
      <c r="I24" s="370">
        <v>72.082072800999995</v>
      </c>
      <c r="J24" s="370">
        <v>104.841026484</v>
      </c>
      <c r="K24" s="355">
        <v>81.389438321</v>
      </c>
      <c r="M24" s="368" t="s">
        <v>104</v>
      </c>
      <c r="N24" s="369">
        <v>66.730260025999996</v>
      </c>
      <c r="O24" s="369">
        <v>39.692714932999998</v>
      </c>
      <c r="P24" s="369">
        <v>31.097794478000001</v>
      </c>
      <c r="Q24" s="369">
        <v>44.267189725000001</v>
      </c>
      <c r="R24" s="369">
        <v>64.411936999000005</v>
      </c>
      <c r="S24" s="369" t="s">
        <v>85</v>
      </c>
      <c r="T24" s="370">
        <v>46.482052748000001</v>
      </c>
      <c r="U24" s="370">
        <v>64.411936999000005</v>
      </c>
      <c r="V24" s="355">
        <v>51.576232130000001</v>
      </c>
      <c r="X24" s="368" t="s">
        <v>104</v>
      </c>
      <c r="Y24" s="387">
        <v>34.068618600000001</v>
      </c>
      <c r="Z24" s="387">
        <v>34.640214550000003</v>
      </c>
      <c r="AA24" s="387">
        <v>40.800307713999999</v>
      </c>
      <c r="AB24" s="387">
        <v>25.337839336999998</v>
      </c>
      <c r="AC24" s="387">
        <v>39.280761273000003</v>
      </c>
      <c r="AD24" s="387" t="s">
        <v>85</v>
      </c>
      <c r="AE24" s="393">
        <v>32.32981101</v>
      </c>
      <c r="AF24" s="393">
        <v>39.280761273000003</v>
      </c>
      <c r="AG24" s="388">
        <v>34.873735064999998</v>
      </c>
      <c r="AI24" s="368" t="s">
        <v>104</v>
      </c>
      <c r="AJ24" s="387">
        <v>14.132876298999999</v>
      </c>
      <c r="AK24" s="387">
        <v>11.445717831</v>
      </c>
      <c r="AL24" s="387">
        <v>18.419118289</v>
      </c>
      <c r="AM24" s="387">
        <v>20.024151077999999</v>
      </c>
      <c r="AN24" s="387">
        <v>13.978464008</v>
      </c>
      <c r="AO24" s="387" t="s">
        <v>85</v>
      </c>
      <c r="AP24" s="393">
        <v>15.097812233999999</v>
      </c>
      <c r="AQ24" s="393">
        <v>13.978464008</v>
      </c>
      <c r="AR24" s="388">
        <v>14.68815071</v>
      </c>
      <c r="AU24" s="364" t="s">
        <v>40</v>
      </c>
      <c r="AV24" s="368" t="s">
        <v>104</v>
      </c>
      <c r="AW24" s="387">
        <v>22.337677564</v>
      </c>
      <c r="AX24" s="387">
        <v>21.111337566</v>
      </c>
      <c r="AY24" s="387">
        <v>9.4692251879999993</v>
      </c>
      <c r="AZ24" s="387">
        <v>7.5598671719999997</v>
      </c>
      <c r="BA24" s="387">
        <v>8.1784953890000001</v>
      </c>
      <c r="BB24" s="387" t="s">
        <v>85</v>
      </c>
      <c r="BC24" s="393">
        <v>17.057277011</v>
      </c>
      <c r="BD24" s="393">
        <v>8.1784953890000001</v>
      </c>
      <c r="BE24" s="388">
        <v>13.807800998999999</v>
      </c>
    </row>
    <row r="25" spans="2:57" s="351" customFormat="1" ht="15.75" customHeight="1" x14ac:dyDescent="0.3">
      <c r="B25" s="364" t="s">
        <v>42</v>
      </c>
      <c r="C25" s="365">
        <v>90.023684940999999</v>
      </c>
      <c r="D25" s="365">
        <v>93.491313258999995</v>
      </c>
      <c r="E25" s="365">
        <v>34.822640888999999</v>
      </c>
      <c r="F25" s="365">
        <v>62.292110639999997</v>
      </c>
      <c r="G25" s="365">
        <v>93.531961633999998</v>
      </c>
      <c r="H25" s="365">
        <v>238.619292288</v>
      </c>
      <c r="I25" s="366">
        <v>61.613572740000002</v>
      </c>
      <c r="J25" s="366">
        <v>140.21783728299999</v>
      </c>
      <c r="K25" s="367">
        <v>94.125215506000004</v>
      </c>
      <c r="M25" s="364" t="s">
        <v>42</v>
      </c>
      <c r="N25" s="365">
        <v>89.907180085999997</v>
      </c>
      <c r="O25" s="365">
        <v>52.041757167</v>
      </c>
      <c r="P25" s="365">
        <v>28.520204278000001</v>
      </c>
      <c r="Q25" s="365">
        <v>32.246629941999998</v>
      </c>
      <c r="R25" s="365">
        <v>63.061693351000002</v>
      </c>
      <c r="S25" s="365">
        <v>128.70959169599999</v>
      </c>
      <c r="T25" s="366">
        <v>36.420963276000002</v>
      </c>
      <c r="U25" s="366">
        <v>84.185726751999994</v>
      </c>
      <c r="V25" s="367">
        <v>56.177027860000003</v>
      </c>
      <c r="X25" s="364" t="s">
        <v>42</v>
      </c>
      <c r="Y25" s="385">
        <v>91.014271527999995</v>
      </c>
      <c r="Z25" s="385">
        <v>26.648067526999998</v>
      </c>
      <c r="AA25" s="385">
        <v>43.211739199</v>
      </c>
      <c r="AB25" s="385">
        <v>26.694679314999998</v>
      </c>
      <c r="AC25" s="385">
        <v>31.931460481999999</v>
      </c>
      <c r="AD25" s="385">
        <v>30.064483451000001</v>
      </c>
      <c r="AE25" s="392">
        <v>30.269888647999998</v>
      </c>
      <c r="AF25" s="392">
        <v>30.909115941</v>
      </c>
      <c r="AG25" s="386">
        <v>30.66375184</v>
      </c>
      <c r="AI25" s="364" t="s">
        <v>42</v>
      </c>
      <c r="AJ25" s="385">
        <v>5.8148983279999999</v>
      </c>
      <c r="AK25" s="385">
        <v>13.055570596999999</v>
      </c>
      <c r="AL25" s="385">
        <v>24.922955600000002</v>
      </c>
      <c r="AM25" s="385">
        <v>13.488846246</v>
      </c>
      <c r="AN25" s="385">
        <v>11.760556866</v>
      </c>
      <c r="AO25" s="385">
        <v>9.6728724600000007</v>
      </c>
      <c r="AP25" s="392">
        <v>15.290152915</v>
      </c>
      <c r="AQ25" s="392">
        <v>10.617354393999999</v>
      </c>
      <c r="AR25" s="386">
        <v>12.410984018000001</v>
      </c>
      <c r="AU25" s="368" t="s">
        <v>41</v>
      </c>
      <c r="AV25" s="364" t="s">
        <v>42</v>
      </c>
      <c r="AW25" s="385">
        <v>3.0414143629999999</v>
      </c>
      <c r="AX25" s="385">
        <v>15.961166821999999</v>
      </c>
      <c r="AY25" s="385">
        <v>13.766630171999999</v>
      </c>
      <c r="AZ25" s="385">
        <v>11.583270604000001</v>
      </c>
      <c r="BA25" s="385">
        <v>23.730596536</v>
      </c>
      <c r="BB25" s="385">
        <v>14.201950698999999</v>
      </c>
      <c r="BC25" s="392">
        <v>13.551874295999999</v>
      </c>
      <c r="BD25" s="392">
        <v>18.512771735000001</v>
      </c>
      <c r="BE25" s="386">
        <v>16.608556827000001</v>
      </c>
    </row>
    <row r="26" spans="2:57" s="323" customFormat="1" ht="15.75" customHeight="1" x14ac:dyDescent="0.3">
      <c r="B26" s="368" t="s">
        <v>105</v>
      </c>
      <c r="C26" s="369">
        <v>66.676908148999999</v>
      </c>
      <c r="D26" s="369">
        <v>64.706092033999994</v>
      </c>
      <c r="E26" s="369">
        <v>53.697005451000003</v>
      </c>
      <c r="F26" s="369">
        <v>73.043961432000003</v>
      </c>
      <c r="G26" s="369">
        <v>162.7691662</v>
      </c>
      <c r="H26" s="369" t="s">
        <v>85</v>
      </c>
      <c r="I26" s="370">
        <v>63.821066041000002</v>
      </c>
      <c r="J26" s="370">
        <v>162.7691662</v>
      </c>
      <c r="K26" s="355">
        <v>103.496302281</v>
      </c>
      <c r="M26" s="368" t="s">
        <v>105</v>
      </c>
      <c r="N26" s="369">
        <v>43.654693078000001</v>
      </c>
      <c r="O26" s="369">
        <v>49.250939672999998</v>
      </c>
      <c r="P26" s="369">
        <v>36.103305695000003</v>
      </c>
      <c r="Q26" s="369">
        <v>57.32242901</v>
      </c>
      <c r="R26" s="369">
        <v>97.692602669999999</v>
      </c>
      <c r="S26" s="369" t="s">
        <v>85</v>
      </c>
      <c r="T26" s="370">
        <v>46.460386360999998</v>
      </c>
      <c r="U26" s="370">
        <v>97.692602669999999</v>
      </c>
      <c r="V26" s="355">
        <v>67.002976688000004</v>
      </c>
      <c r="X26" s="368" t="s">
        <v>105</v>
      </c>
      <c r="Y26" s="387">
        <v>43.273159077999999</v>
      </c>
      <c r="Z26" s="387">
        <v>43.783311335999997</v>
      </c>
      <c r="AA26" s="387">
        <v>31.826134519</v>
      </c>
      <c r="AB26" s="387">
        <v>39.600543692999999</v>
      </c>
      <c r="AC26" s="387">
        <v>41.601876056000002</v>
      </c>
      <c r="AD26" s="387" t="s">
        <v>85</v>
      </c>
      <c r="AE26" s="393">
        <v>40.199389066000002</v>
      </c>
      <c r="AF26" s="393">
        <v>41.601876056000002</v>
      </c>
      <c r="AG26" s="388">
        <v>41.083808359000002</v>
      </c>
      <c r="AI26" s="368" t="s">
        <v>105</v>
      </c>
      <c r="AJ26" s="387">
        <v>17.253348255999999</v>
      </c>
      <c r="AK26" s="387">
        <v>18.404006414000001</v>
      </c>
      <c r="AL26" s="387">
        <v>14.044516889000001</v>
      </c>
      <c r="AM26" s="387">
        <v>18.938532908999999</v>
      </c>
      <c r="AN26" s="387">
        <v>11.976595543</v>
      </c>
      <c r="AO26" s="387" t="s">
        <v>85</v>
      </c>
      <c r="AP26" s="393">
        <v>17.373952864</v>
      </c>
      <c r="AQ26" s="393">
        <v>11.976595543</v>
      </c>
      <c r="AR26" s="388">
        <v>13.970337016</v>
      </c>
      <c r="AU26" s="364" t="s">
        <v>42</v>
      </c>
      <c r="AV26" s="368" t="s">
        <v>105</v>
      </c>
      <c r="AW26" s="387">
        <v>4.9454743309999998</v>
      </c>
      <c r="AX26" s="387">
        <v>13.927524183999999</v>
      </c>
      <c r="AY26" s="387">
        <v>21.364579666000001</v>
      </c>
      <c r="AZ26" s="387">
        <v>19.937539241</v>
      </c>
      <c r="BA26" s="387">
        <v>6.4406370270000002</v>
      </c>
      <c r="BB26" s="387" t="s">
        <v>85</v>
      </c>
      <c r="BC26" s="393">
        <v>15.224543225</v>
      </c>
      <c r="BD26" s="393">
        <v>6.4406370270000002</v>
      </c>
      <c r="BE26" s="388">
        <v>9.6853431010000008</v>
      </c>
    </row>
    <row r="27" spans="2:57" s="351" customFormat="1" ht="15.75" customHeight="1" x14ac:dyDescent="0.3">
      <c r="B27" s="364" t="s">
        <v>45</v>
      </c>
      <c r="C27" s="365">
        <v>94.135640146</v>
      </c>
      <c r="D27" s="365">
        <v>129.394237191</v>
      </c>
      <c r="E27" s="365" t="s">
        <v>85</v>
      </c>
      <c r="F27" s="365">
        <v>30.690219242000001</v>
      </c>
      <c r="G27" s="365" t="s">
        <v>85</v>
      </c>
      <c r="H27" s="365" t="s">
        <v>85</v>
      </c>
      <c r="I27" s="366">
        <v>71.334887215999998</v>
      </c>
      <c r="J27" s="366" t="s">
        <v>85</v>
      </c>
      <c r="K27" s="367">
        <v>71.334887215999998</v>
      </c>
      <c r="M27" s="364" t="s">
        <v>45</v>
      </c>
      <c r="N27" s="365">
        <v>65.680125411999995</v>
      </c>
      <c r="O27" s="365">
        <v>56.514378534000002</v>
      </c>
      <c r="P27" s="365" t="s">
        <v>85</v>
      </c>
      <c r="Q27" s="365">
        <v>12.988066986</v>
      </c>
      <c r="R27" s="365" t="s">
        <v>85</v>
      </c>
      <c r="S27" s="365" t="s">
        <v>85</v>
      </c>
      <c r="T27" s="366">
        <v>41.562419351000003</v>
      </c>
      <c r="U27" s="366" t="s">
        <v>85</v>
      </c>
      <c r="V27" s="367">
        <v>41.562419351000003</v>
      </c>
      <c r="X27" s="364" t="s">
        <v>45</v>
      </c>
      <c r="Y27" s="385">
        <v>59.161018875000003</v>
      </c>
      <c r="Z27" s="385">
        <v>33.351024096000003</v>
      </c>
      <c r="AA27" s="385" t="s">
        <v>85</v>
      </c>
      <c r="AB27" s="385">
        <v>22.015371587000001</v>
      </c>
      <c r="AC27" s="385" t="s">
        <v>85</v>
      </c>
      <c r="AD27" s="385" t="s">
        <v>85</v>
      </c>
      <c r="AE27" s="392">
        <v>45.911741648000003</v>
      </c>
      <c r="AF27" s="392" t="s">
        <v>85</v>
      </c>
      <c r="AG27" s="386">
        <v>45.911741648000003</v>
      </c>
      <c r="AI27" s="364" t="s">
        <v>45</v>
      </c>
      <c r="AJ27" s="385">
        <v>9.3727433209999997</v>
      </c>
      <c r="AK27" s="385">
        <v>9.3892648449999996</v>
      </c>
      <c r="AL27" s="385" t="s">
        <v>85</v>
      </c>
      <c r="AM27" s="385">
        <v>14.560415873</v>
      </c>
      <c r="AN27" s="385" t="s">
        <v>85</v>
      </c>
      <c r="AO27" s="385" t="s">
        <v>85</v>
      </c>
      <c r="AP27" s="392">
        <v>10.346016249</v>
      </c>
      <c r="AQ27" s="392" t="s">
        <v>85</v>
      </c>
      <c r="AR27" s="386">
        <v>10.346016249</v>
      </c>
      <c r="AU27" s="368" t="s">
        <v>43</v>
      </c>
      <c r="AV27" s="364" t="s">
        <v>45</v>
      </c>
      <c r="AW27" s="385">
        <v>1.2380323230000001</v>
      </c>
      <c r="AX27" s="385">
        <v>0.93582814199999997</v>
      </c>
      <c r="AY27" s="385" t="s">
        <v>85</v>
      </c>
      <c r="AZ27" s="385">
        <v>5.7441024159999996</v>
      </c>
      <c r="BA27" s="385" t="s">
        <v>85</v>
      </c>
      <c r="BB27" s="385" t="s">
        <v>85</v>
      </c>
      <c r="BC27" s="392">
        <v>2.0060467769999999</v>
      </c>
      <c r="BD27" s="392" t="s">
        <v>85</v>
      </c>
      <c r="BE27" s="386">
        <v>2.0060467769999999</v>
      </c>
    </row>
    <row r="28" spans="2:57" s="323" customFormat="1" ht="15.75" customHeight="1" x14ac:dyDescent="0.3">
      <c r="B28" s="368" t="s">
        <v>106</v>
      </c>
      <c r="C28" s="369">
        <v>111.217437397</v>
      </c>
      <c r="D28" s="369">
        <v>112.17178194</v>
      </c>
      <c r="E28" s="369">
        <v>84.821929558999997</v>
      </c>
      <c r="F28" s="369">
        <v>100.205264758</v>
      </c>
      <c r="G28" s="369">
        <v>114.320855764</v>
      </c>
      <c r="H28" s="369">
        <v>227.34835679400001</v>
      </c>
      <c r="I28" s="370">
        <v>101.599898951</v>
      </c>
      <c r="J28" s="370">
        <v>157.358322074</v>
      </c>
      <c r="K28" s="355">
        <v>122.21671820100001</v>
      </c>
      <c r="M28" s="368" t="s">
        <v>106</v>
      </c>
      <c r="N28" s="369">
        <v>81.60431346</v>
      </c>
      <c r="O28" s="369">
        <v>68.132308069000004</v>
      </c>
      <c r="P28" s="369">
        <v>56.305977102999996</v>
      </c>
      <c r="Q28" s="369">
        <v>50.002929078999998</v>
      </c>
      <c r="R28" s="369">
        <v>51.299116650999999</v>
      </c>
      <c r="S28" s="369">
        <v>139.51475973999999</v>
      </c>
      <c r="T28" s="370">
        <v>61.600763016999998</v>
      </c>
      <c r="U28" s="370">
        <v>84.888975161999994</v>
      </c>
      <c r="V28" s="355">
        <v>70.211638891000007</v>
      </c>
      <c r="X28" s="368" t="s">
        <v>106</v>
      </c>
      <c r="Y28" s="387">
        <v>42.177107423999999</v>
      </c>
      <c r="Z28" s="387">
        <v>30.75782787</v>
      </c>
      <c r="AA28" s="387">
        <v>38.922464136000002</v>
      </c>
      <c r="AB28" s="387">
        <v>21.424545669</v>
      </c>
      <c r="AC28" s="387">
        <v>20.605481633</v>
      </c>
      <c r="AD28" s="387">
        <v>30.692354391999999</v>
      </c>
      <c r="AE28" s="393">
        <v>31.458399009000001</v>
      </c>
      <c r="AF28" s="393">
        <v>26.154564572999998</v>
      </c>
      <c r="AG28" s="388">
        <v>28.933405666999999</v>
      </c>
      <c r="AI28" s="368" t="s">
        <v>106</v>
      </c>
      <c r="AJ28" s="387">
        <v>12.15227037</v>
      </c>
      <c r="AK28" s="387">
        <v>13.468070254000001</v>
      </c>
      <c r="AL28" s="387">
        <v>12.651450393999999</v>
      </c>
      <c r="AM28" s="387">
        <v>9.4787122709999991</v>
      </c>
      <c r="AN28" s="387">
        <v>11.496723565</v>
      </c>
      <c r="AO28" s="387">
        <v>13.462755813999999</v>
      </c>
      <c r="AP28" s="393">
        <v>12.055184397</v>
      </c>
      <c r="AQ28" s="393">
        <v>12.578295254</v>
      </c>
      <c r="AR28" s="388">
        <v>12.304221475</v>
      </c>
      <c r="AU28" s="364" t="s">
        <v>44</v>
      </c>
      <c r="AV28" s="368" t="s">
        <v>106</v>
      </c>
      <c r="AW28" s="387">
        <v>19.044290373999999</v>
      </c>
      <c r="AX28" s="387">
        <v>16.513359906000002</v>
      </c>
      <c r="AY28" s="387">
        <v>14.807476928</v>
      </c>
      <c r="AZ28" s="387">
        <v>18.997242997000001</v>
      </c>
      <c r="BA28" s="387">
        <v>12.770723987</v>
      </c>
      <c r="BB28" s="387">
        <v>17.210963297999999</v>
      </c>
      <c r="BC28" s="393">
        <v>17.117149156</v>
      </c>
      <c r="BD28" s="393">
        <v>15.213429154</v>
      </c>
      <c r="BE28" s="388">
        <v>16.210846294</v>
      </c>
    </row>
    <row r="29" spans="2:57" s="351" customFormat="1" ht="15.75" customHeight="1" x14ac:dyDescent="0.3">
      <c r="B29" s="364" t="s">
        <v>107</v>
      </c>
      <c r="C29" s="365">
        <v>13.298944724</v>
      </c>
      <c r="D29" s="365">
        <v>61.999488995999997</v>
      </c>
      <c r="E29" s="365">
        <v>53.033333216000003</v>
      </c>
      <c r="F29" s="365">
        <v>69.771588460999993</v>
      </c>
      <c r="G29" s="365">
        <v>144.380450123</v>
      </c>
      <c r="H29" s="365">
        <v>128.56878754100001</v>
      </c>
      <c r="I29" s="366">
        <v>61.918484583000001</v>
      </c>
      <c r="J29" s="366">
        <v>139.117529967</v>
      </c>
      <c r="K29" s="367">
        <v>105.985366036</v>
      </c>
      <c r="M29" s="364" t="s">
        <v>107</v>
      </c>
      <c r="N29" s="365">
        <v>13.289524109</v>
      </c>
      <c r="O29" s="365">
        <v>42.665494615999997</v>
      </c>
      <c r="P29" s="365">
        <v>37.734007556999998</v>
      </c>
      <c r="Q29" s="365">
        <v>35.072262569000003</v>
      </c>
      <c r="R29" s="365">
        <v>66.950408409000005</v>
      </c>
      <c r="S29" s="365">
        <v>79.310777662000007</v>
      </c>
      <c r="T29" s="366">
        <v>37.904331863000003</v>
      </c>
      <c r="U29" s="366">
        <v>71.064563776</v>
      </c>
      <c r="V29" s="367">
        <v>56.832908005999997</v>
      </c>
      <c r="X29" s="364" t="s">
        <v>107</v>
      </c>
      <c r="Y29" s="385">
        <v>72.250767818</v>
      </c>
      <c r="Z29" s="385">
        <v>36.905270393000002</v>
      </c>
      <c r="AA29" s="385">
        <v>40.131441670000001</v>
      </c>
      <c r="AB29" s="385">
        <v>15.575753245</v>
      </c>
      <c r="AC29" s="385">
        <v>26.567978437000001</v>
      </c>
      <c r="AD29" s="385">
        <v>28.119008233999999</v>
      </c>
      <c r="AE29" s="392">
        <v>28.295734534000001</v>
      </c>
      <c r="AF29" s="392">
        <v>27.045093440999999</v>
      </c>
      <c r="AG29" s="386">
        <v>27.358671004000001</v>
      </c>
      <c r="AI29" s="364" t="s">
        <v>107</v>
      </c>
      <c r="AJ29" s="385">
        <v>17.166268205000002</v>
      </c>
      <c r="AK29" s="385">
        <v>16.309953263000001</v>
      </c>
      <c r="AL29" s="385">
        <v>20.320839577000001</v>
      </c>
      <c r="AM29" s="385">
        <v>14.596455019</v>
      </c>
      <c r="AN29" s="385">
        <v>11.260465707</v>
      </c>
      <c r="AO29" s="385">
        <v>13.354962233</v>
      </c>
      <c r="AP29" s="392">
        <v>16.517893651000001</v>
      </c>
      <c r="AQ29" s="392">
        <v>11.904757468</v>
      </c>
      <c r="AR29" s="386">
        <v>13.061425044</v>
      </c>
      <c r="AU29" s="368" t="s">
        <v>45</v>
      </c>
      <c r="AV29" s="364" t="s">
        <v>107</v>
      </c>
      <c r="AW29" s="385">
        <v>10.512126664</v>
      </c>
      <c r="AX29" s="385">
        <v>15.600657421999999</v>
      </c>
      <c r="AY29" s="385">
        <v>10.699210218999999</v>
      </c>
      <c r="AZ29" s="385">
        <v>20.095047136000002</v>
      </c>
      <c r="BA29" s="385">
        <v>8.5423826219999999</v>
      </c>
      <c r="BB29" s="385">
        <v>20.213457080000001</v>
      </c>
      <c r="BC29" s="392">
        <v>16.402876252999999</v>
      </c>
      <c r="BD29" s="392">
        <v>12.132542368999999</v>
      </c>
      <c r="BE29" s="386">
        <v>13.20325794</v>
      </c>
    </row>
    <row r="30" spans="2:57" s="323" customFormat="1" ht="15.75" customHeight="1" x14ac:dyDescent="0.3">
      <c r="B30" s="368" t="s">
        <v>108</v>
      </c>
      <c r="C30" s="369">
        <v>63.623044995999997</v>
      </c>
      <c r="D30" s="369">
        <v>62.863094208</v>
      </c>
      <c r="E30" s="369">
        <v>56.183998471000002</v>
      </c>
      <c r="F30" s="369">
        <v>57.001198277</v>
      </c>
      <c r="G30" s="369">
        <v>150.353961602</v>
      </c>
      <c r="H30" s="369">
        <v>159.693668116</v>
      </c>
      <c r="I30" s="370">
        <v>59.031286735000002</v>
      </c>
      <c r="J30" s="370">
        <v>153.81660446399999</v>
      </c>
      <c r="K30" s="355">
        <v>96.158607379000003</v>
      </c>
      <c r="M30" s="368" t="s">
        <v>108</v>
      </c>
      <c r="N30" s="369">
        <v>48.344503813999999</v>
      </c>
      <c r="O30" s="369">
        <v>40.572243929999999</v>
      </c>
      <c r="P30" s="369">
        <v>27.673531112999999</v>
      </c>
      <c r="Q30" s="369">
        <v>39.468785515999997</v>
      </c>
      <c r="R30" s="369">
        <v>79.138130480000001</v>
      </c>
      <c r="S30" s="369">
        <v>119.03498995299999</v>
      </c>
      <c r="T30" s="370">
        <v>37.211720174</v>
      </c>
      <c r="U30" s="370">
        <v>93.929663324000003</v>
      </c>
      <c r="V30" s="355">
        <v>59.428085662999997</v>
      </c>
      <c r="X30" s="368" t="s">
        <v>108</v>
      </c>
      <c r="Y30" s="387">
        <v>41.513702383000002</v>
      </c>
      <c r="Z30" s="387">
        <v>30.102429529999998</v>
      </c>
      <c r="AA30" s="387">
        <v>29.453951362000002</v>
      </c>
      <c r="AB30" s="387">
        <v>35.304832183999999</v>
      </c>
      <c r="AC30" s="387">
        <v>19.76551722</v>
      </c>
      <c r="AD30" s="387">
        <v>45.748204428999998</v>
      </c>
      <c r="AE30" s="393">
        <v>32.364411140000001</v>
      </c>
      <c r="AF30" s="393">
        <v>29.766507678</v>
      </c>
      <c r="AG30" s="388">
        <v>30.736650277999999</v>
      </c>
      <c r="AI30" s="368" t="s">
        <v>108</v>
      </c>
      <c r="AJ30" s="387">
        <v>15.025666652</v>
      </c>
      <c r="AK30" s="387">
        <v>14.069087214</v>
      </c>
      <c r="AL30" s="387">
        <v>14.560542784000001</v>
      </c>
      <c r="AM30" s="387">
        <v>29.141265526000002</v>
      </c>
      <c r="AN30" s="387">
        <v>8.9792646260000009</v>
      </c>
      <c r="AO30" s="387">
        <v>21.319520584999999</v>
      </c>
      <c r="AP30" s="393">
        <v>19.567880543000001</v>
      </c>
      <c r="AQ30" s="393">
        <v>13.729149852000001</v>
      </c>
      <c r="AR30" s="388">
        <v>15.909523932000001</v>
      </c>
      <c r="AU30" s="364" t="s">
        <v>46</v>
      </c>
      <c r="AV30" s="368" t="s">
        <v>108</v>
      </c>
      <c r="AW30" s="387">
        <v>19.446468827</v>
      </c>
      <c r="AX30" s="387">
        <v>20.369124217</v>
      </c>
      <c r="AY30" s="387">
        <v>5.2406885860000001</v>
      </c>
      <c r="AZ30" s="387">
        <v>4.7959300169999999</v>
      </c>
      <c r="BA30" s="387">
        <v>23.889767743</v>
      </c>
      <c r="BB30" s="387">
        <v>7.4718552699999998</v>
      </c>
      <c r="BC30" s="393">
        <v>11.104992835999999</v>
      </c>
      <c r="BD30" s="393">
        <v>17.570352638999999</v>
      </c>
      <c r="BE30" s="388">
        <v>15.155974638</v>
      </c>
    </row>
    <row r="31" spans="2:57" s="351" customFormat="1" ht="15.75" customHeight="1" x14ac:dyDescent="0.3">
      <c r="B31" s="364" t="s">
        <v>109</v>
      </c>
      <c r="C31" s="365">
        <v>93.465841204</v>
      </c>
      <c r="D31" s="365">
        <v>65.983450387999994</v>
      </c>
      <c r="E31" s="365">
        <v>48.735905295000002</v>
      </c>
      <c r="F31" s="365">
        <v>109.367847274</v>
      </c>
      <c r="G31" s="365">
        <v>138.63791773400001</v>
      </c>
      <c r="H31" s="365">
        <v>281.39784104699999</v>
      </c>
      <c r="I31" s="366">
        <v>80.654085764000001</v>
      </c>
      <c r="J31" s="366">
        <v>206.12750010299999</v>
      </c>
      <c r="K31" s="367">
        <v>129.074236689</v>
      </c>
      <c r="M31" s="364" t="s">
        <v>109</v>
      </c>
      <c r="N31" s="365">
        <v>50.586561910999997</v>
      </c>
      <c r="O31" s="365">
        <v>42.185651651000001</v>
      </c>
      <c r="P31" s="365">
        <v>28.573182451000001</v>
      </c>
      <c r="Q31" s="365">
        <v>49.407279355</v>
      </c>
      <c r="R31" s="365">
        <v>83.060527367999995</v>
      </c>
      <c r="S31" s="365">
        <v>169.08259035</v>
      </c>
      <c r="T31" s="366">
        <v>42.971620350000002</v>
      </c>
      <c r="U31" s="366">
        <v>123.727354377</v>
      </c>
      <c r="V31" s="367">
        <v>74.135232579999993</v>
      </c>
      <c r="X31" s="364" t="s">
        <v>109</v>
      </c>
      <c r="Y31" s="385">
        <v>30.75506326</v>
      </c>
      <c r="Z31" s="385">
        <v>29.88917193</v>
      </c>
      <c r="AA31" s="385">
        <v>29.278807647000001</v>
      </c>
      <c r="AB31" s="385">
        <v>16.027029323000001</v>
      </c>
      <c r="AC31" s="385">
        <v>25.050181835</v>
      </c>
      <c r="AD31" s="385">
        <v>26.071832899</v>
      </c>
      <c r="AE31" s="392">
        <v>23.638620626000002</v>
      </c>
      <c r="AF31" s="392">
        <v>25.709534629</v>
      </c>
      <c r="AG31" s="386">
        <v>24.914862114000002</v>
      </c>
      <c r="AI31" s="364" t="s">
        <v>109</v>
      </c>
      <c r="AJ31" s="385">
        <v>14.819806681999999</v>
      </c>
      <c r="AK31" s="385">
        <v>18.126236329000001</v>
      </c>
      <c r="AL31" s="385">
        <v>18.063076235</v>
      </c>
      <c r="AM31" s="385">
        <v>14.708240315999999</v>
      </c>
      <c r="AN31" s="385">
        <v>11.779655377999999</v>
      </c>
      <c r="AO31" s="385">
        <v>10.720518239</v>
      </c>
      <c r="AP31" s="392">
        <v>16.065524116999999</v>
      </c>
      <c r="AQ31" s="392">
        <v>11.096109834</v>
      </c>
      <c r="AR31" s="386">
        <v>13.003024822</v>
      </c>
      <c r="AU31" s="368" t="s">
        <v>75</v>
      </c>
      <c r="AV31" s="364" t="s">
        <v>109</v>
      </c>
      <c r="AW31" s="385">
        <v>8.5481778570000007</v>
      </c>
      <c r="AX31" s="385">
        <v>15.918277238</v>
      </c>
      <c r="AY31" s="385">
        <v>11.286723256</v>
      </c>
      <c r="AZ31" s="385">
        <v>14.440054358999999</v>
      </c>
      <c r="BA31" s="385">
        <v>23.082002726999999</v>
      </c>
      <c r="BB31" s="385">
        <v>23.294318228000002</v>
      </c>
      <c r="BC31" s="392">
        <v>13.574768461</v>
      </c>
      <c r="BD31" s="392">
        <v>23.219026828000001</v>
      </c>
      <c r="BE31" s="386">
        <v>19.518232373</v>
      </c>
    </row>
    <row r="32" spans="2:57" s="323" customFormat="1" ht="15.75" customHeight="1" x14ac:dyDescent="0.3">
      <c r="B32" s="368" t="s">
        <v>110</v>
      </c>
      <c r="C32" s="369">
        <v>122.291195035</v>
      </c>
      <c r="D32" s="369">
        <v>56.234656098999999</v>
      </c>
      <c r="E32" s="369">
        <v>87.779695367000002</v>
      </c>
      <c r="F32" s="369">
        <v>131.22712056200001</v>
      </c>
      <c r="G32" s="369">
        <v>122.67745591400001</v>
      </c>
      <c r="H32" s="369">
        <v>323.17306510899999</v>
      </c>
      <c r="I32" s="370">
        <v>93.351299151999996</v>
      </c>
      <c r="J32" s="370">
        <v>216.70205729200001</v>
      </c>
      <c r="K32" s="355">
        <v>148.95338698699999</v>
      </c>
      <c r="M32" s="368" t="s">
        <v>110</v>
      </c>
      <c r="N32" s="369">
        <v>76.621201072999995</v>
      </c>
      <c r="O32" s="369">
        <v>41.083649842</v>
      </c>
      <c r="P32" s="369">
        <v>56.208321663</v>
      </c>
      <c r="Q32" s="369">
        <v>68.879119455999998</v>
      </c>
      <c r="R32" s="369">
        <v>55.611312058000003</v>
      </c>
      <c r="S32" s="369">
        <v>222.26033514299999</v>
      </c>
      <c r="T32" s="370">
        <v>57.771685529999999</v>
      </c>
      <c r="U32" s="370">
        <v>133.763187945</v>
      </c>
      <c r="V32" s="355">
        <v>92.025923247999998</v>
      </c>
      <c r="X32" s="368" t="s">
        <v>110</v>
      </c>
      <c r="Y32" s="387">
        <v>39.519139570999997</v>
      </c>
      <c r="Z32" s="387">
        <v>41.495471449</v>
      </c>
      <c r="AA32" s="387">
        <v>38.110520158</v>
      </c>
      <c r="AB32" s="387">
        <v>30.729901310999999</v>
      </c>
      <c r="AC32" s="387">
        <v>22.554435815000001</v>
      </c>
      <c r="AD32" s="387">
        <v>46.268864074</v>
      </c>
      <c r="AE32" s="393">
        <v>36.811907470999998</v>
      </c>
      <c r="AF32" s="393">
        <v>39.13966267</v>
      </c>
      <c r="AG32" s="388">
        <v>38.338415992999998</v>
      </c>
      <c r="AI32" s="368" t="s">
        <v>110</v>
      </c>
      <c r="AJ32" s="387">
        <v>14.449634061999999</v>
      </c>
      <c r="AK32" s="387">
        <v>22.192230108</v>
      </c>
      <c r="AL32" s="387">
        <v>14.490301877</v>
      </c>
      <c r="AM32" s="387">
        <v>13.088359318</v>
      </c>
      <c r="AN32" s="387">
        <v>14.890805598</v>
      </c>
      <c r="AO32" s="387">
        <v>13.225479158000001</v>
      </c>
      <c r="AP32" s="393">
        <v>15.558001781</v>
      </c>
      <c r="AQ32" s="393">
        <v>13.726121529</v>
      </c>
      <c r="AR32" s="388">
        <v>14.356680947999999</v>
      </c>
      <c r="AU32" s="364" t="s">
        <v>47</v>
      </c>
      <c r="AV32" s="368" t="s">
        <v>110</v>
      </c>
      <c r="AW32" s="387">
        <v>8.6859424749999992</v>
      </c>
      <c r="AX32" s="387">
        <v>9.3698268280000008</v>
      </c>
      <c r="AY32" s="387">
        <v>11.432575926</v>
      </c>
      <c r="AZ32" s="387">
        <v>8.6702182469999993</v>
      </c>
      <c r="BA32" s="387">
        <v>7.8860801760000001</v>
      </c>
      <c r="BB32" s="387">
        <v>9.2800563510000007</v>
      </c>
      <c r="BC32" s="393">
        <v>9.5164126899999992</v>
      </c>
      <c r="BD32" s="393">
        <v>8.8609892410000004</v>
      </c>
      <c r="BE32" s="388">
        <v>9.0865953790000002</v>
      </c>
    </row>
    <row r="33" spans="2:57" s="351" customFormat="1" ht="15.75" customHeight="1" x14ac:dyDescent="0.3">
      <c r="B33" s="364" t="s">
        <v>54</v>
      </c>
      <c r="C33" s="365">
        <v>143.10242755300001</v>
      </c>
      <c r="D33" s="365">
        <v>73.714045221999996</v>
      </c>
      <c r="E33" s="365">
        <v>38.582318506</v>
      </c>
      <c r="F33" s="365">
        <v>115.091228633</v>
      </c>
      <c r="G33" s="365">
        <v>45.475820572000003</v>
      </c>
      <c r="H33" s="365">
        <v>214.65776541299999</v>
      </c>
      <c r="I33" s="366">
        <v>73.167374097999996</v>
      </c>
      <c r="J33" s="366">
        <v>138.12794306000001</v>
      </c>
      <c r="K33" s="367">
        <v>102.951883485</v>
      </c>
      <c r="M33" s="364" t="s">
        <v>54</v>
      </c>
      <c r="N33" s="365">
        <v>142.87927948999999</v>
      </c>
      <c r="O33" s="365">
        <v>53.320338651</v>
      </c>
      <c r="P33" s="365">
        <v>36.927085245999997</v>
      </c>
      <c r="Q33" s="365">
        <v>73.149280363000003</v>
      </c>
      <c r="R33" s="365">
        <v>42.838115553999998</v>
      </c>
      <c r="S33" s="365">
        <v>116.123164731</v>
      </c>
      <c r="T33" s="366">
        <v>53.878021771</v>
      </c>
      <c r="U33" s="366">
        <v>82.972512632999994</v>
      </c>
      <c r="V33" s="367">
        <v>67.217885476999996</v>
      </c>
      <c r="X33" s="364" t="s">
        <v>54</v>
      </c>
      <c r="Y33" s="385">
        <v>65.944079868000003</v>
      </c>
      <c r="Z33" s="385">
        <v>36.123386388999997</v>
      </c>
      <c r="AA33" s="385">
        <v>50.238061641999998</v>
      </c>
      <c r="AB33" s="385">
        <v>22.515902136000001</v>
      </c>
      <c r="AC33" s="385">
        <v>36.986494606999997</v>
      </c>
      <c r="AD33" s="385">
        <v>28.86539694</v>
      </c>
      <c r="AE33" s="392">
        <v>33.496606022000002</v>
      </c>
      <c r="AF33" s="392">
        <v>30.074853919999999</v>
      </c>
      <c r="AG33" s="386">
        <v>31.391682014000001</v>
      </c>
      <c r="AI33" s="364" t="s">
        <v>54</v>
      </c>
      <c r="AJ33" s="385">
        <v>22.870643456</v>
      </c>
      <c r="AK33" s="385">
        <v>20.896202338999998</v>
      </c>
      <c r="AL33" s="385">
        <v>26.002160871000001</v>
      </c>
      <c r="AM33" s="385">
        <v>14.065812228</v>
      </c>
      <c r="AN33" s="385">
        <v>17.210989241</v>
      </c>
      <c r="AO33" s="385">
        <v>16.916801210999999</v>
      </c>
      <c r="AP33" s="392">
        <v>18.892822019</v>
      </c>
      <c r="AQ33" s="392">
        <v>16.960613979000001</v>
      </c>
      <c r="AR33" s="386">
        <v>17.704205494</v>
      </c>
      <c r="AU33" s="368" t="s">
        <v>48</v>
      </c>
      <c r="AV33" s="364" t="s">
        <v>54</v>
      </c>
      <c r="AW33" s="385">
        <v>11.029340772999999</v>
      </c>
      <c r="AX33" s="385">
        <v>15.314440005</v>
      </c>
      <c r="AY33" s="385">
        <v>19.46964324</v>
      </c>
      <c r="AZ33" s="385">
        <v>26.975935711999998</v>
      </c>
      <c r="BA33" s="385">
        <v>40.002279928</v>
      </c>
      <c r="BB33" s="385">
        <v>8.3146869569999993</v>
      </c>
      <c r="BC33" s="392">
        <v>21.24724737</v>
      </c>
      <c r="BD33" s="392">
        <v>13.033849571999999</v>
      </c>
      <c r="BE33" s="386">
        <v>16.194696016999998</v>
      </c>
    </row>
    <row r="34" spans="2:57" s="323" customFormat="1" ht="15.75" customHeight="1" x14ac:dyDescent="0.3">
      <c r="B34" s="368" t="s">
        <v>76</v>
      </c>
      <c r="C34" s="369">
        <v>138.16775941899999</v>
      </c>
      <c r="D34" s="369">
        <v>86.998961883999996</v>
      </c>
      <c r="E34" s="369">
        <v>41.547399771000002</v>
      </c>
      <c r="F34" s="369">
        <v>72.580486434999997</v>
      </c>
      <c r="G34" s="369">
        <v>53.982332741</v>
      </c>
      <c r="H34" s="369">
        <v>227.05568540499999</v>
      </c>
      <c r="I34" s="370">
        <v>73.802637203000003</v>
      </c>
      <c r="J34" s="370">
        <v>183.60748532700001</v>
      </c>
      <c r="K34" s="355">
        <v>155.76965120099999</v>
      </c>
      <c r="M34" s="368" t="s">
        <v>76</v>
      </c>
      <c r="N34" s="369">
        <v>104.202280315</v>
      </c>
      <c r="O34" s="369">
        <v>41.512687253000003</v>
      </c>
      <c r="P34" s="369">
        <v>26.870948528</v>
      </c>
      <c r="Q34" s="369">
        <v>32.444187521000003</v>
      </c>
      <c r="R34" s="369">
        <v>22.410484087</v>
      </c>
      <c r="S34" s="369">
        <v>142.49274359899999</v>
      </c>
      <c r="T34" s="370">
        <v>39.441591619</v>
      </c>
      <c r="U34" s="370">
        <v>112.34738640400001</v>
      </c>
      <c r="V34" s="355">
        <v>93.864236919000007</v>
      </c>
      <c r="X34" s="368" t="s">
        <v>76</v>
      </c>
      <c r="Y34" s="387">
        <v>26.062107650000002</v>
      </c>
      <c r="Z34" s="387">
        <v>18.203085583</v>
      </c>
      <c r="AA34" s="387">
        <v>15.867555375</v>
      </c>
      <c r="AB34" s="387">
        <v>28.408722852</v>
      </c>
      <c r="AC34" s="387">
        <v>24.773204577000001</v>
      </c>
      <c r="AD34" s="387">
        <v>35.661634032000002</v>
      </c>
      <c r="AE34" s="393">
        <v>23.674846276</v>
      </c>
      <c r="AF34" s="393">
        <v>34.857981920999997</v>
      </c>
      <c r="AG34" s="388">
        <v>33.514701907000003</v>
      </c>
      <c r="AI34" s="368" t="s">
        <v>76</v>
      </c>
      <c r="AJ34" s="387">
        <v>9.6447512950000007</v>
      </c>
      <c r="AK34" s="387">
        <v>15.88814971</v>
      </c>
      <c r="AL34" s="387">
        <v>24.343716616999998</v>
      </c>
      <c r="AM34" s="387">
        <v>8.9862399659999994</v>
      </c>
      <c r="AN34" s="387">
        <v>10.020287740000001</v>
      </c>
      <c r="AO34" s="387">
        <v>7.8293803689999999</v>
      </c>
      <c r="AP34" s="393">
        <v>12.999188738999999</v>
      </c>
      <c r="AQ34" s="393">
        <v>7.9910866409999999</v>
      </c>
      <c r="AR34" s="388">
        <v>8.5926427400000005</v>
      </c>
      <c r="AU34" s="364" t="s">
        <v>49</v>
      </c>
      <c r="AV34" s="368" t="s">
        <v>76</v>
      </c>
      <c r="AW34" s="387">
        <v>39.710359046000001</v>
      </c>
      <c r="AX34" s="387">
        <v>13.62506655</v>
      </c>
      <c r="AY34" s="387">
        <v>24.464131706</v>
      </c>
      <c r="AZ34" s="387">
        <v>7.3060155230000001</v>
      </c>
      <c r="BA34" s="387">
        <v>6.7209864929999998</v>
      </c>
      <c r="BB34" s="387">
        <v>19.265724477999999</v>
      </c>
      <c r="BC34" s="393">
        <v>16.767946347999999</v>
      </c>
      <c r="BD34" s="393">
        <v>18.339823712000001</v>
      </c>
      <c r="BE34" s="388">
        <v>18.151015178000002</v>
      </c>
    </row>
    <row r="35" spans="2:57" s="351" customFormat="1" ht="15.75" customHeight="1" x14ac:dyDescent="0.3">
      <c r="B35" s="364" t="s">
        <v>111</v>
      </c>
      <c r="C35" s="365" t="s">
        <v>85</v>
      </c>
      <c r="D35" s="365">
        <v>44.485116834000003</v>
      </c>
      <c r="E35" s="365">
        <v>72.012168388000006</v>
      </c>
      <c r="F35" s="365">
        <v>44.850475516000003</v>
      </c>
      <c r="G35" s="365">
        <v>79.75628279</v>
      </c>
      <c r="H35" s="365">
        <v>47.625542250999999</v>
      </c>
      <c r="I35" s="366">
        <v>53.025335568999999</v>
      </c>
      <c r="J35" s="366">
        <v>53.576428012000001</v>
      </c>
      <c r="K35" s="367">
        <v>53.514833684999999</v>
      </c>
      <c r="M35" s="364" t="s">
        <v>111</v>
      </c>
      <c r="N35" s="365" t="s">
        <v>85</v>
      </c>
      <c r="O35" s="365">
        <v>26.609348007000001</v>
      </c>
      <c r="P35" s="365">
        <v>54.351264565999998</v>
      </c>
      <c r="Q35" s="365">
        <v>24.671614720000001</v>
      </c>
      <c r="R35" s="365">
        <v>40.379055864999998</v>
      </c>
      <c r="S35" s="365">
        <v>22.554483690000001</v>
      </c>
      <c r="T35" s="366">
        <v>34.388818233999999</v>
      </c>
      <c r="U35" s="366">
        <v>25.855745687999999</v>
      </c>
      <c r="V35" s="367">
        <v>26.809467451</v>
      </c>
      <c r="X35" s="364" t="s">
        <v>111</v>
      </c>
      <c r="Y35" s="385" t="s">
        <v>85</v>
      </c>
      <c r="Z35" s="385">
        <v>35.199606801999998</v>
      </c>
      <c r="AA35" s="385">
        <v>33.314882199000003</v>
      </c>
      <c r="AB35" s="385">
        <v>25.980986407</v>
      </c>
      <c r="AC35" s="385">
        <v>26.584141475999999</v>
      </c>
      <c r="AD35" s="385">
        <v>28.222049172999998</v>
      </c>
      <c r="AE35" s="392">
        <v>31.619856811999998</v>
      </c>
      <c r="AF35" s="392">
        <v>27.770462152</v>
      </c>
      <c r="AG35" s="386">
        <v>28.196764712</v>
      </c>
      <c r="AI35" s="364" t="s">
        <v>111</v>
      </c>
      <c r="AJ35" s="385" t="s">
        <v>85</v>
      </c>
      <c r="AK35" s="385">
        <v>20.020181146999999</v>
      </c>
      <c r="AL35" s="385">
        <v>15.923155146999999</v>
      </c>
      <c r="AM35" s="385">
        <v>14.328055401</v>
      </c>
      <c r="AN35" s="385">
        <v>11.989312117000001</v>
      </c>
      <c r="AO35" s="385">
        <v>10.990322728000001</v>
      </c>
      <c r="AP35" s="392">
        <v>16.592894393000002</v>
      </c>
      <c r="AQ35" s="392">
        <v>11.265753781000001</v>
      </c>
      <c r="AR35" s="386">
        <v>11.855709833000001</v>
      </c>
      <c r="AU35" s="368" t="s">
        <v>50</v>
      </c>
      <c r="AV35" s="364" t="s">
        <v>111</v>
      </c>
      <c r="AW35" s="385" t="s">
        <v>85</v>
      </c>
      <c r="AX35" s="385">
        <v>4.596505456</v>
      </c>
      <c r="AY35" s="385">
        <v>26.237074407000001</v>
      </c>
      <c r="AZ35" s="385">
        <v>14.699549375</v>
      </c>
      <c r="BA35" s="385">
        <v>12.054602846</v>
      </c>
      <c r="BB35" s="385">
        <v>8.1455848240000002</v>
      </c>
      <c r="BC35" s="392">
        <v>16.640809579999999</v>
      </c>
      <c r="BD35" s="392">
        <v>9.2233389639999999</v>
      </c>
      <c r="BE35" s="386">
        <v>10.044789344</v>
      </c>
    </row>
    <row r="36" spans="2:57" s="323" customFormat="1" ht="15.75" customHeight="1" x14ac:dyDescent="0.3">
      <c r="B36" s="368" t="s">
        <v>470</v>
      </c>
      <c r="C36" s="371">
        <v>139.41192451399999</v>
      </c>
      <c r="D36" s="369" t="s">
        <v>85</v>
      </c>
      <c r="E36" s="369">
        <v>34.774548355999997</v>
      </c>
      <c r="F36" s="369">
        <v>18.421690404</v>
      </c>
      <c r="G36" s="369">
        <v>80.074398106999993</v>
      </c>
      <c r="H36" s="369" t="s">
        <v>85</v>
      </c>
      <c r="I36" s="370">
        <v>23.808913359999998</v>
      </c>
      <c r="J36" s="370">
        <v>80.074398106999993</v>
      </c>
      <c r="K36" s="355">
        <v>62.183229245</v>
      </c>
      <c r="M36" s="368" t="s">
        <v>470</v>
      </c>
      <c r="N36" s="371">
        <v>139.41192451399999</v>
      </c>
      <c r="O36" s="369" t="s">
        <v>85</v>
      </c>
      <c r="P36" s="369">
        <v>24.101164572999998</v>
      </c>
      <c r="Q36" s="369">
        <v>9.7821090519999991</v>
      </c>
      <c r="R36" s="369">
        <v>43.019770045000001</v>
      </c>
      <c r="S36" s="369" t="s">
        <v>85</v>
      </c>
      <c r="T36" s="370">
        <v>15.121305886</v>
      </c>
      <c r="U36" s="370">
        <v>43.019770045000001</v>
      </c>
      <c r="V36" s="355">
        <v>34.148680859000002</v>
      </c>
      <c r="X36" s="368" t="s">
        <v>470</v>
      </c>
      <c r="Y36" s="389">
        <v>100</v>
      </c>
      <c r="Z36" s="387" t="s">
        <v>85</v>
      </c>
      <c r="AA36" s="387">
        <v>53.472083026999996</v>
      </c>
      <c r="AB36" s="387">
        <v>35.451912782999997</v>
      </c>
      <c r="AC36" s="387">
        <v>15.503031868000001</v>
      </c>
      <c r="AD36" s="387" t="s">
        <v>85</v>
      </c>
      <c r="AE36" s="393">
        <v>48.933765911000002</v>
      </c>
      <c r="AF36" s="393">
        <v>15.503031868000001</v>
      </c>
      <c r="AG36" s="388">
        <v>19.573167346999998</v>
      </c>
      <c r="AI36" s="368" t="s">
        <v>470</v>
      </c>
      <c r="AJ36" s="389">
        <v>0</v>
      </c>
      <c r="AK36" s="387" t="s">
        <v>85</v>
      </c>
      <c r="AL36" s="387">
        <v>15.834825941</v>
      </c>
      <c r="AM36" s="387">
        <v>13.686390369</v>
      </c>
      <c r="AN36" s="387">
        <v>6.4779279670000003</v>
      </c>
      <c r="AO36" s="387" t="s">
        <v>85</v>
      </c>
      <c r="AP36" s="393">
        <v>12.006175403</v>
      </c>
      <c r="AQ36" s="393">
        <v>6.4779279670000003</v>
      </c>
      <c r="AR36" s="388">
        <v>7.1509827680000004</v>
      </c>
      <c r="AU36" s="364" t="s">
        <v>51</v>
      </c>
      <c r="AV36" s="368" t="s">
        <v>470</v>
      </c>
      <c r="AW36" s="389">
        <v>0</v>
      </c>
      <c r="AX36" s="387" t="s">
        <v>85</v>
      </c>
      <c r="AY36" s="387">
        <v>0</v>
      </c>
      <c r="AZ36" s="387">
        <v>3.962736101</v>
      </c>
      <c r="BA36" s="387">
        <v>31.743789973999998</v>
      </c>
      <c r="BB36" s="387" t="s">
        <v>85</v>
      </c>
      <c r="BC36" s="393">
        <v>2.5711717630000002</v>
      </c>
      <c r="BD36" s="393">
        <v>31.743789973999998</v>
      </c>
      <c r="BE36" s="388">
        <v>28.192072915000001</v>
      </c>
    </row>
    <row r="37" spans="2:57" s="323" customFormat="1" ht="15.75" customHeight="1" x14ac:dyDescent="0.3">
      <c r="B37" s="364" t="s">
        <v>581</v>
      </c>
      <c r="C37" s="365">
        <v>220.40225725100001</v>
      </c>
      <c r="D37" s="365" t="s">
        <v>85</v>
      </c>
      <c r="E37" s="365" t="s">
        <v>85</v>
      </c>
      <c r="F37" s="365">
        <v>7.973027826</v>
      </c>
      <c r="G37" s="365">
        <v>92.226141235</v>
      </c>
      <c r="H37" s="365" t="s">
        <v>85</v>
      </c>
      <c r="I37" s="366">
        <v>15.891975448</v>
      </c>
      <c r="J37" s="366">
        <v>92.226141235</v>
      </c>
      <c r="K37" s="367">
        <v>35.416445561000003</v>
      </c>
      <c r="M37" s="364" t="s">
        <v>581</v>
      </c>
      <c r="N37" s="365">
        <v>220.40225725100001</v>
      </c>
      <c r="O37" s="365" t="s">
        <v>85</v>
      </c>
      <c r="P37" s="365" t="s">
        <v>85</v>
      </c>
      <c r="Q37" s="365">
        <v>7.973027826</v>
      </c>
      <c r="R37" s="365">
        <v>13.505999961000001</v>
      </c>
      <c r="S37" s="365" t="s">
        <v>85</v>
      </c>
      <c r="T37" s="366">
        <v>15.891975448</v>
      </c>
      <c r="U37" s="366">
        <v>13.505999961000001</v>
      </c>
      <c r="V37" s="367">
        <v>15.281699478</v>
      </c>
      <c r="X37" s="364" t="s">
        <v>581</v>
      </c>
      <c r="Y37" s="385">
        <v>100</v>
      </c>
      <c r="Z37" s="385" t="s">
        <v>85</v>
      </c>
      <c r="AA37" s="385" t="s">
        <v>85</v>
      </c>
      <c r="AB37" s="385">
        <v>58.989301605999998</v>
      </c>
      <c r="AC37" s="385">
        <v>2.3167066219999999</v>
      </c>
      <c r="AD37" s="385" t="s">
        <v>85</v>
      </c>
      <c r="AE37" s="392">
        <v>80.191872036999996</v>
      </c>
      <c r="AF37" s="392">
        <v>2.3167066219999999</v>
      </c>
      <c r="AG37" s="386">
        <v>28.322816543999998</v>
      </c>
      <c r="AI37" s="364" t="s">
        <v>581</v>
      </c>
      <c r="AJ37" s="385">
        <v>0</v>
      </c>
      <c r="AK37" s="385" t="s">
        <v>85</v>
      </c>
      <c r="AL37" s="385" t="s">
        <v>85</v>
      </c>
      <c r="AM37" s="385">
        <v>22.447533304</v>
      </c>
      <c r="AN37" s="385">
        <v>0</v>
      </c>
      <c r="AO37" s="385" t="s">
        <v>85</v>
      </c>
      <c r="AP37" s="392">
        <v>10.842137041000001</v>
      </c>
      <c r="AQ37" s="392">
        <v>0</v>
      </c>
      <c r="AR37" s="386">
        <v>3.6206896789999998</v>
      </c>
      <c r="AU37" s="364"/>
      <c r="AV37" s="364" t="s">
        <v>581</v>
      </c>
      <c r="AW37" s="385">
        <v>0</v>
      </c>
      <c r="AX37" s="385" t="s">
        <v>85</v>
      </c>
      <c r="AY37" s="385" t="s">
        <v>85</v>
      </c>
      <c r="AZ37" s="385">
        <v>18.563165089999998</v>
      </c>
      <c r="BA37" s="385">
        <v>12.327731256</v>
      </c>
      <c r="BB37" s="385" t="s">
        <v>85</v>
      </c>
      <c r="BC37" s="392">
        <v>8.9659909219999996</v>
      </c>
      <c r="BD37" s="392">
        <v>12.327731256</v>
      </c>
      <c r="BE37" s="386">
        <v>11.20509109</v>
      </c>
    </row>
    <row r="38" spans="2:57" s="323" customFormat="1" ht="15.75" customHeight="1" x14ac:dyDescent="0.3">
      <c r="B38" s="368" t="s">
        <v>582</v>
      </c>
      <c r="C38" s="369" t="s">
        <v>85</v>
      </c>
      <c r="D38" s="369" t="s">
        <v>85</v>
      </c>
      <c r="E38" s="369" t="s">
        <v>85</v>
      </c>
      <c r="F38" s="369" t="s">
        <v>85</v>
      </c>
      <c r="G38" s="369">
        <v>21.034864973000001</v>
      </c>
      <c r="H38" s="369" t="s">
        <v>85</v>
      </c>
      <c r="I38" s="370" t="s">
        <v>85</v>
      </c>
      <c r="J38" s="370">
        <v>21.034864973000001</v>
      </c>
      <c r="K38" s="355">
        <v>21.034864973000001</v>
      </c>
      <c r="M38" s="368" t="s">
        <v>582</v>
      </c>
      <c r="N38" s="369" t="s">
        <v>85</v>
      </c>
      <c r="O38" s="369" t="s">
        <v>85</v>
      </c>
      <c r="P38" s="369" t="s">
        <v>85</v>
      </c>
      <c r="Q38" s="369" t="s">
        <v>85</v>
      </c>
      <c r="R38" s="369">
        <v>14.494836121000001</v>
      </c>
      <c r="S38" s="369" t="s">
        <v>85</v>
      </c>
      <c r="T38" s="370" t="s">
        <v>85</v>
      </c>
      <c r="U38" s="370">
        <v>14.494836121000001</v>
      </c>
      <c r="V38" s="355">
        <v>14.494836121000001</v>
      </c>
      <c r="X38" s="368" t="s">
        <v>582</v>
      </c>
      <c r="Y38" s="387" t="s">
        <v>85</v>
      </c>
      <c r="Z38" s="387" t="s">
        <v>85</v>
      </c>
      <c r="AA38" s="387" t="s">
        <v>85</v>
      </c>
      <c r="AB38" s="387" t="s">
        <v>85</v>
      </c>
      <c r="AC38" s="387">
        <v>28.04419575</v>
      </c>
      <c r="AD38" s="387" t="s">
        <v>85</v>
      </c>
      <c r="AE38" s="393" t="s">
        <v>85</v>
      </c>
      <c r="AF38" s="393">
        <v>28.04419575</v>
      </c>
      <c r="AG38" s="388">
        <v>28.04419575</v>
      </c>
      <c r="AI38" s="368" t="s">
        <v>582</v>
      </c>
      <c r="AJ38" s="387" t="s">
        <v>85</v>
      </c>
      <c r="AK38" s="387" t="s">
        <v>85</v>
      </c>
      <c r="AL38" s="387" t="s">
        <v>85</v>
      </c>
      <c r="AM38" s="387" t="s">
        <v>85</v>
      </c>
      <c r="AN38" s="387">
        <v>4.378398099</v>
      </c>
      <c r="AO38" s="387" t="s">
        <v>85</v>
      </c>
      <c r="AP38" s="393" t="s">
        <v>85</v>
      </c>
      <c r="AQ38" s="393">
        <v>4.378398099</v>
      </c>
      <c r="AR38" s="388">
        <v>4.378398099</v>
      </c>
      <c r="AU38" s="364"/>
      <c r="AV38" s="368" t="s">
        <v>582</v>
      </c>
      <c r="AW38" s="387" t="s">
        <v>85</v>
      </c>
      <c r="AX38" s="387" t="s">
        <v>85</v>
      </c>
      <c r="AY38" s="387" t="s">
        <v>85</v>
      </c>
      <c r="AZ38" s="387" t="s">
        <v>85</v>
      </c>
      <c r="BA38" s="387">
        <v>36.486030663999998</v>
      </c>
      <c r="BB38" s="387" t="s">
        <v>85</v>
      </c>
      <c r="BC38" s="393" t="s">
        <v>85</v>
      </c>
      <c r="BD38" s="393">
        <v>36.486030663999998</v>
      </c>
      <c r="BE38" s="388">
        <v>36.486030663999998</v>
      </c>
    </row>
    <row r="39" spans="2:57" s="323" customFormat="1" ht="15.75" customHeight="1" x14ac:dyDescent="0.3">
      <c r="B39" s="364" t="s">
        <v>583</v>
      </c>
      <c r="C39" s="365">
        <v>12.770421127000001</v>
      </c>
      <c r="D39" s="365" t="s">
        <v>85</v>
      </c>
      <c r="E39" s="365">
        <v>4.1398369449999999</v>
      </c>
      <c r="F39" s="365">
        <v>30.154299592000001</v>
      </c>
      <c r="G39" s="365">
        <v>11.130642133</v>
      </c>
      <c r="H39" s="365" t="s">
        <v>85</v>
      </c>
      <c r="I39" s="366">
        <v>22.996547882000002</v>
      </c>
      <c r="J39" s="366">
        <v>11.130642133</v>
      </c>
      <c r="K39" s="367">
        <v>16.913715534000001</v>
      </c>
      <c r="M39" s="364" t="s">
        <v>583</v>
      </c>
      <c r="N39" s="365">
        <v>12.770421127000001</v>
      </c>
      <c r="O39" s="365" t="s">
        <v>85</v>
      </c>
      <c r="P39" s="365">
        <v>4.1398369449999999</v>
      </c>
      <c r="Q39" s="365">
        <v>29.917520976999999</v>
      </c>
      <c r="R39" s="365">
        <v>11.130642133</v>
      </c>
      <c r="S39" s="365" t="s">
        <v>85</v>
      </c>
      <c r="T39" s="366">
        <v>22.829127648</v>
      </c>
      <c r="U39" s="366">
        <v>11.130642133</v>
      </c>
      <c r="V39" s="367">
        <v>16.832120119999999</v>
      </c>
      <c r="X39" s="364" t="s">
        <v>583</v>
      </c>
      <c r="Y39" s="385">
        <v>100</v>
      </c>
      <c r="Z39" s="385" t="s">
        <v>85</v>
      </c>
      <c r="AA39" s="385">
        <v>26.664267389999999</v>
      </c>
      <c r="AB39" s="385">
        <v>65.993304090999999</v>
      </c>
      <c r="AC39" s="385">
        <v>100</v>
      </c>
      <c r="AD39" s="385" t="s">
        <v>85</v>
      </c>
      <c r="AE39" s="392">
        <v>65.310900787999998</v>
      </c>
      <c r="AF39" s="392">
        <v>100</v>
      </c>
      <c r="AG39" s="386">
        <v>77.013414874000006</v>
      </c>
      <c r="AI39" s="364" t="s">
        <v>583</v>
      </c>
      <c r="AJ39" s="385">
        <v>0</v>
      </c>
      <c r="AK39" s="385" t="s">
        <v>85</v>
      </c>
      <c r="AL39" s="385">
        <v>73.335732609999994</v>
      </c>
      <c r="AM39" s="385">
        <v>33.221472513999998</v>
      </c>
      <c r="AN39" s="385">
        <v>0</v>
      </c>
      <c r="AO39" s="385" t="s">
        <v>85</v>
      </c>
      <c r="AP39" s="392">
        <v>33.961075880999999</v>
      </c>
      <c r="AQ39" s="392">
        <v>0</v>
      </c>
      <c r="AR39" s="386">
        <v>22.50416354</v>
      </c>
      <c r="AU39" s="364"/>
      <c r="AV39" s="364" t="s">
        <v>583</v>
      </c>
      <c r="AW39" s="385">
        <v>0</v>
      </c>
      <c r="AX39" s="385" t="s">
        <v>85</v>
      </c>
      <c r="AY39" s="385">
        <v>0</v>
      </c>
      <c r="AZ39" s="385">
        <v>0</v>
      </c>
      <c r="BA39" s="385">
        <v>0</v>
      </c>
      <c r="BB39" s="385" t="s">
        <v>85</v>
      </c>
      <c r="BC39" s="392">
        <v>0</v>
      </c>
      <c r="BD39" s="392">
        <v>0</v>
      </c>
      <c r="BE39" s="386">
        <v>0</v>
      </c>
    </row>
    <row r="40" spans="2:57" s="323" customFormat="1" ht="15.75" customHeight="1" x14ac:dyDescent="0.3">
      <c r="B40" s="368" t="s">
        <v>584</v>
      </c>
      <c r="C40" s="369" t="s">
        <v>85</v>
      </c>
      <c r="D40" s="369" t="s">
        <v>85</v>
      </c>
      <c r="E40" s="369" t="s">
        <v>85</v>
      </c>
      <c r="F40" s="369" t="s">
        <v>85</v>
      </c>
      <c r="G40" s="369">
        <v>115.926684083</v>
      </c>
      <c r="H40" s="369" t="s">
        <v>85</v>
      </c>
      <c r="I40" s="370" t="s">
        <v>85</v>
      </c>
      <c r="J40" s="370">
        <v>115.926684083</v>
      </c>
      <c r="K40" s="355">
        <v>115.926684083</v>
      </c>
      <c r="M40" s="368" t="s">
        <v>584</v>
      </c>
      <c r="N40" s="369" t="s">
        <v>85</v>
      </c>
      <c r="O40" s="369" t="s">
        <v>85</v>
      </c>
      <c r="P40" s="369" t="s">
        <v>85</v>
      </c>
      <c r="Q40" s="369" t="s">
        <v>85</v>
      </c>
      <c r="R40" s="369">
        <v>64.309931896999998</v>
      </c>
      <c r="S40" s="369" t="s">
        <v>85</v>
      </c>
      <c r="T40" s="370" t="s">
        <v>85</v>
      </c>
      <c r="U40" s="370">
        <v>64.309931896999998</v>
      </c>
      <c r="V40" s="355">
        <v>64.309931896999998</v>
      </c>
      <c r="X40" s="368" t="s">
        <v>584</v>
      </c>
      <c r="Y40" s="387" t="s">
        <v>85</v>
      </c>
      <c r="Z40" s="387" t="s">
        <v>85</v>
      </c>
      <c r="AA40" s="387" t="s">
        <v>85</v>
      </c>
      <c r="AB40" s="387" t="s">
        <v>85</v>
      </c>
      <c r="AC40" s="387">
        <v>14.428958486999999</v>
      </c>
      <c r="AD40" s="387" t="s">
        <v>85</v>
      </c>
      <c r="AE40" s="393" t="s">
        <v>85</v>
      </c>
      <c r="AF40" s="393">
        <v>14.428958486999999</v>
      </c>
      <c r="AG40" s="388">
        <v>14.428958486999999</v>
      </c>
      <c r="AI40" s="368" t="s">
        <v>584</v>
      </c>
      <c r="AJ40" s="387" t="s">
        <v>85</v>
      </c>
      <c r="AK40" s="387" t="s">
        <v>85</v>
      </c>
      <c r="AL40" s="387" t="s">
        <v>85</v>
      </c>
      <c r="AM40" s="387" t="s">
        <v>85</v>
      </c>
      <c r="AN40" s="387">
        <v>7.3585304029999996</v>
      </c>
      <c r="AO40" s="387" t="s">
        <v>85</v>
      </c>
      <c r="AP40" s="393" t="s">
        <v>85</v>
      </c>
      <c r="AQ40" s="393">
        <v>7.3585304029999996</v>
      </c>
      <c r="AR40" s="388">
        <v>7.3585304029999996</v>
      </c>
      <c r="AU40" s="364"/>
      <c r="AV40" s="368" t="s">
        <v>584</v>
      </c>
      <c r="AW40" s="387" t="s">
        <v>85</v>
      </c>
      <c r="AX40" s="387" t="s">
        <v>85</v>
      </c>
      <c r="AY40" s="387" t="s">
        <v>85</v>
      </c>
      <c r="AZ40" s="387" t="s">
        <v>85</v>
      </c>
      <c r="BA40" s="387">
        <v>33.687169429999997</v>
      </c>
      <c r="BB40" s="387" t="s">
        <v>85</v>
      </c>
      <c r="BC40" s="393" t="s">
        <v>85</v>
      </c>
      <c r="BD40" s="393">
        <v>33.687169429999997</v>
      </c>
      <c r="BE40" s="388">
        <v>33.687169429999997</v>
      </c>
    </row>
    <row r="41" spans="2:57" s="323" customFormat="1" ht="15.75" customHeight="1" x14ac:dyDescent="0.3">
      <c r="B41" s="364" t="s">
        <v>585</v>
      </c>
      <c r="C41" s="365" t="s">
        <v>85</v>
      </c>
      <c r="D41" s="365" t="s">
        <v>85</v>
      </c>
      <c r="E41" s="365">
        <v>50.445282654000003</v>
      </c>
      <c r="F41" s="365">
        <v>27.862375131</v>
      </c>
      <c r="G41" s="365" t="s">
        <v>85</v>
      </c>
      <c r="H41" s="365" t="s">
        <v>85</v>
      </c>
      <c r="I41" s="366">
        <v>33.186854257</v>
      </c>
      <c r="J41" s="366" t="s">
        <v>85</v>
      </c>
      <c r="K41" s="367">
        <v>33.186854257</v>
      </c>
      <c r="M41" s="364" t="s">
        <v>585</v>
      </c>
      <c r="N41" s="365" t="s">
        <v>85</v>
      </c>
      <c r="O41" s="365" t="s">
        <v>85</v>
      </c>
      <c r="P41" s="365">
        <v>34.312086989999997</v>
      </c>
      <c r="Q41" s="365">
        <v>2.9757337829999999</v>
      </c>
      <c r="R41" s="365" t="s">
        <v>85</v>
      </c>
      <c r="S41" s="365" t="s">
        <v>85</v>
      </c>
      <c r="T41" s="366">
        <v>10.36405428</v>
      </c>
      <c r="U41" s="366" t="s">
        <v>85</v>
      </c>
      <c r="V41" s="367">
        <v>10.36405428</v>
      </c>
      <c r="X41" s="364" t="s">
        <v>585</v>
      </c>
      <c r="Y41" s="385" t="s">
        <v>85</v>
      </c>
      <c r="Z41" s="385" t="s">
        <v>85</v>
      </c>
      <c r="AA41" s="385">
        <v>54.597464232</v>
      </c>
      <c r="AB41" s="385">
        <v>10.428868623</v>
      </c>
      <c r="AC41" s="385" t="s">
        <v>85</v>
      </c>
      <c r="AD41" s="385" t="s">
        <v>85</v>
      </c>
      <c r="AE41" s="392">
        <v>26.258300748</v>
      </c>
      <c r="AF41" s="392" t="s">
        <v>85</v>
      </c>
      <c r="AG41" s="386">
        <v>26.258300748</v>
      </c>
      <c r="AI41" s="364" t="s">
        <v>585</v>
      </c>
      <c r="AJ41" s="385" t="s">
        <v>85</v>
      </c>
      <c r="AK41" s="385" t="s">
        <v>85</v>
      </c>
      <c r="AL41" s="385">
        <v>13.420961247999999</v>
      </c>
      <c r="AM41" s="385">
        <v>0.25124665299999999</v>
      </c>
      <c r="AN41" s="385" t="s">
        <v>85</v>
      </c>
      <c r="AO41" s="385" t="s">
        <v>85</v>
      </c>
      <c r="AP41" s="392">
        <v>4.971095687</v>
      </c>
      <c r="AQ41" s="392" t="s">
        <v>85</v>
      </c>
      <c r="AR41" s="386">
        <v>4.971095687</v>
      </c>
      <c r="AU41" s="364"/>
      <c r="AV41" s="364" t="s">
        <v>585</v>
      </c>
      <c r="AW41" s="385" t="s">
        <v>85</v>
      </c>
      <c r="AX41" s="385" t="s">
        <v>85</v>
      </c>
      <c r="AY41" s="385">
        <v>0</v>
      </c>
      <c r="AZ41" s="385">
        <v>0</v>
      </c>
      <c r="BA41" s="385" t="s">
        <v>85</v>
      </c>
      <c r="BB41" s="385" t="s">
        <v>85</v>
      </c>
      <c r="BC41" s="392">
        <v>0</v>
      </c>
      <c r="BD41" s="392" t="s">
        <v>85</v>
      </c>
      <c r="BE41" s="386">
        <v>0</v>
      </c>
    </row>
    <row r="42" spans="2:57" s="351" customFormat="1" ht="15.75" customHeight="1" x14ac:dyDescent="0.3">
      <c r="B42" s="706" t="s">
        <v>752</v>
      </c>
      <c r="C42" s="707"/>
      <c r="D42" s="707"/>
      <c r="E42" s="707"/>
      <c r="F42" s="707"/>
      <c r="G42" s="707"/>
      <c r="H42" s="707"/>
      <c r="I42" s="570"/>
      <c r="J42" s="570"/>
      <c r="K42" s="708"/>
      <c r="M42" s="706" t="s">
        <v>752</v>
      </c>
      <c r="N42" s="707"/>
      <c r="O42" s="707"/>
      <c r="P42" s="707"/>
      <c r="Q42" s="707"/>
      <c r="R42" s="707"/>
      <c r="S42" s="707"/>
      <c r="T42" s="570"/>
      <c r="U42" s="570"/>
      <c r="V42" s="708"/>
      <c r="X42" s="706" t="s">
        <v>752</v>
      </c>
      <c r="Y42" s="387"/>
      <c r="Z42" s="387"/>
      <c r="AA42" s="387"/>
      <c r="AB42" s="387"/>
      <c r="AC42" s="387"/>
      <c r="AD42" s="387"/>
      <c r="AE42" s="393"/>
      <c r="AF42" s="393"/>
      <c r="AG42" s="388"/>
      <c r="AI42" s="706" t="s">
        <v>752</v>
      </c>
      <c r="AJ42" s="387"/>
      <c r="AK42" s="387"/>
      <c r="AL42" s="387"/>
      <c r="AM42" s="387"/>
      <c r="AN42" s="387"/>
      <c r="AO42" s="387"/>
      <c r="AP42" s="393"/>
      <c r="AQ42" s="393"/>
      <c r="AR42" s="388"/>
      <c r="AU42" s="368" t="s">
        <v>52</v>
      </c>
      <c r="AV42" s="706" t="s">
        <v>752</v>
      </c>
      <c r="AW42" s="387"/>
      <c r="AX42" s="387"/>
      <c r="AY42" s="387"/>
      <c r="AZ42" s="387"/>
      <c r="BA42" s="387"/>
      <c r="BB42" s="387"/>
      <c r="BC42" s="393"/>
      <c r="BD42" s="393"/>
      <c r="BE42" s="388"/>
    </row>
    <row r="43" spans="2:57" s="323" customFormat="1" ht="15.75" customHeight="1" x14ac:dyDescent="0.3">
      <c r="B43" s="712" t="s">
        <v>471</v>
      </c>
      <c r="C43" s="713" t="s">
        <v>85</v>
      </c>
      <c r="D43" s="713" t="s">
        <v>85</v>
      </c>
      <c r="E43" s="713" t="s">
        <v>85</v>
      </c>
      <c r="F43" s="713">
        <v>137.17246396799999</v>
      </c>
      <c r="G43" s="713">
        <v>184.27698122499999</v>
      </c>
      <c r="H43" s="713">
        <v>158.46755009500001</v>
      </c>
      <c r="I43" s="714">
        <v>137.17246396799999</v>
      </c>
      <c r="J43" s="714">
        <v>162.65450620799999</v>
      </c>
      <c r="K43" s="715">
        <v>162.47651879599999</v>
      </c>
      <c r="M43" s="712" t="s">
        <v>471</v>
      </c>
      <c r="N43" s="713" t="s">
        <v>85</v>
      </c>
      <c r="O43" s="713" t="s">
        <v>85</v>
      </c>
      <c r="P43" s="713" t="s">
        <v>85</v>
      </c>
      <c r="Q43" s="713">
        <v>72.417642427000004</v>
      </c>
      <c r="R43" s="713">
        <v>99.240243953999993</v>
      </c>
      <c r="S43" s="713">
        <v>91.881307375999995</v>
      </c>
      <c r="T43" s="714">
        <v>72.417642427000004</v>
      </c>
      <c r="U43" s="714">
        <v>93.075116891999997</v>
      </c>
      <c r="V43" s="715">
        <v>92.930828204999997</v>
      </c>
      <c r="X43" s="712" t="s">
        <v>471</v>
      </c>
      <c r="Y43" s="718" t="s">
        <v>85</v>
      </c>
      <c r="Z43" s="718" t="s">
        <v>85</v>
      </c>
      <c r="AA43" s="718" t="s">
        <v>85</v>
      </c>
      <c r="AB43" s="718">
        <v>23.901155091</v>
      </c>
      <c r="AC43" s="718">
        <v>30.576213436</v>
      </c>
      <c r="AD43" s="718">
        <v>31.974888348</v>
      </c>
      <c r="AE43" s="719">
        <v>23.901155091</v>
      </c>
      <c r="AF43" s="719">
        <v>31.717824058000001</v>
      </c>
      <c r="AG43" s="720">
        <v>31.671729132999999</v>
      </c>
      <c r="AI43" s="712" t="s">
        <v>471</v>
      </c>
      <c r="AJ43" s="718" t="s">
        <v>85</v>
      </c>
      <c r="AK43" s="718" t="s">
        <v>85</v>
      </c>
      <c r="AL43" s="718" t="s">
        <v>85</v>
      </c>
      <c r="AM43" s="718">
        <v>22.693117646000001</v>
      </c>
      <c r="AN43" s="718">
        <v>12.165093309</v>
      </c>
      <c r="AO43" s="718">
        <v>11.034734842000001</v>
      </c>
      <c r="AP43" s="719">
        <v>22.693117646000001</v>
      </c>
      <c r="AQ43" s="719">
        <v>11.242484901999999</v>
      </c>
      <c r="AR43" s="720">
        <v>11.310009323999999</v>
      </c>
      <c r="AU43" s="364" t="s">
        <v>53</v>
      </c>
      <c r="AV43" s="712" t="s">
        <v>471</v>
      </c>
      <c r="AW43" s="718" t="s">
        <v>85</v>
      </c>
      <c r="AX43" s="718" t="s">
        <v>85</v>
      </c>
      <c r="AY43" s="718" t="s">
        <v>85</v>
      </c>
      <c r="AZ43" s="718">
        <v>6.1988610550000001</v>
      </c>
      <c r="BA43" s="718">
        <v>11.112540488</v>
      </c>
      <c r="BB43" s="718">
        <v>14.971526465</v>
      </c>
      <c r="BC43" s="719">
        <v>6.1988610550000001</v>
      </c>
      <c r="BD43" s="719">
        <v>14.262278389</v>
      </c>
      <c r="BE43" s="720">
        <v>14.214728387999999</v>
      </c>
    </row>
    <row r="44" spans="2:57" s="351" customFormat="1" ht="15.75" customHeight="1" x14ac:dyDescent="0.3">
      <c r="B44" s="372" t="s">
        <v>310</v>
      </c>
      <c r="C44" s="369" t="s">
        <v>85</v>
      </c>
      <c r="D44" s="369">
        <v>487.456691073</v>
      </c>
      <c r="E44" s="369">
        <v>101.965647322</v>
      </c>
      <c r="F44" s="369">
        <v>86.322354505000007</v>
      </c>
      <c r="G44" s="369">
        <v>93.485520102999999</v>
      </c>
      <c r="H44" s="369">
        <v>106.82709821900001</v>
      </c>
      <c r="I44" s="370">
        <v>89.060844578000001</v>
      </c>
      <c r="J44" s="370">
        <v>95.031225476000003</v>
      </c>
      <c r="K44" s="355">
        <v>92.752418118999998</v>
      </c>
      <c r="M44" s="372" t="s">
        <v>310</v>
      </c>
      <c r="N44" s="369" t="s">
        <v>85</v>
      </c>
      <c r="O44" s="369">
        <v>403.76929555300001</v>
      </c>
      <c r="P44" s="369">
        <v>61.638753446000003</v>
      </c>
      <c r="Q44" s="369">
        <v>46.140452924000002</v>
      </c>
      <c r="R44" s="369">
        <v>48.079407760000002</v>
      </c>
      <c r="S44" s="369">
        <v>47.357425982000002</v>
      </c>
      <c r="T44" s="370">
        <v>48.720960406000003</v>
      </c>
      <c r="U44" s="370">
        <v>47.995761649999999</v>
      </c>
      <c r="V44" s="355">
        <v>48.272559444000002</v>
      </c>
      <c r="X44" s="372" t="s">
        <v>310</v>
      </c>
      <c r="Y44" s="387" t="s">
        <v>85</v>
      </c>
      <c r="Z44" s="387">
        <v>63.273885663000002</v>
      </c>
      <c r="AA44" s="387">
        <v>36.938240653000001</v>
      </c>
      <c r="AB44" s="387">
        <v>25.635349167000001</v>
      </c>
      <c r="AC44" s="387">
        <v>24.559256254000001</v>
      </c>
      <c r="AD44" s="387">
        <v>28.426346838000001</v>
      </c>
      <c r="AE44" s="393">
        <v>27.481382664000002</v>
      </c>
      <c r="AF44" s="393">
        <v>25.062894797999999</v>
      </c>
      <c r="AG44" s="388">
        <v>25.949256647999999</v>
      </c>
      <c r="AI44" s="372" t="s">
        <v>310</v>
      </c>
      <c r="AJ44" s="387" t="s">
        <v>85</v>
      </c>
      <c r="AK44" s="387">
        <v>19.557943902000002</v>
      </c>
      <c r="AL44" s="387">
        <v>14.012522001000001</v>
      </c>
      <c r="AM44" s="387">
        <v>14.891905824</v>
      </c>
      <c r="AN44" s="387">
        <v>11.208132746</v>
      </c>
      <c r="AO44" s="387">
        <v>11.041362591</v>
      </c>
      <c r="AP44" s="393">
        <v>14.886810022000001</v>
      </c>
      <c r="AQ44" s="393">
        <v>11.186413089</v>
      </c>
      <c r="AR44" s="388">
        <v>12.542587214999999</v>
      </c>
      <c r="AU44" s="368" t="s">
        <v>54</v>
      </c>
      <c r="AV44" s="372" t="s">
        <v>310</v>
      </c>
      <c r="AW44" s="387" t="s">
        <v>85</v>
      </c>
      <c r="AX44" s="387">
        <v>0</v>
      </c>
      <c r="AY44" s="387">
        <v>9.4997469680000002</v>
      </c>
      <c r="AZ44" s="387">
        <v>12.924082370000001</v>
      </c>
      <c r="BA44" s="387">
        <v>15.662402167</v>
      </c>
      <c r="BB44" s="387">
        <v>4.8632017090000002</v>
      </c>
      <c r="BC44" s="393">
        <v>12.337060377</v>
      </c>
      <c r="BD44" s="393">
        <v>14.255945948000001</v>
      </c>
      <c r="BE44" s="388">
        <v>13.552685457000001</v>
      </c>
    </row>
    <row r="45" spans="2:57" s="323" customFormat="1" ht="15.75" customHeight="1" x14ac:dyDescent="0.3">
      <c r="B45" s="716" t="s">
        <v>80</v>
      </c>
      <c r="C45" s="713">
        <v>103.087067205</v>
      </c>
      <c r="D45" s="713">
        <v>73.967101305</v>
      </c>
      <c r="E45" s="713">
        <v>55.439712077000003</v>
      </c>
      <c r="F45" s="713">
        <v>58.898076731000003</v>
      </c>
      <c r="G45" s="713">
        <v>63.438081601999997</v>
      </c>
      <c r="H45" s="713" t="s">
        <v>85</v>
      </c>
      <c r="I45" s="714">
        <v>69.515670419000003</v>
      </c>
      <c r="J45" s="714">
        <v>63.438081601999997</v>
      </c>
      <c r="K45" s="715">
        <v>69.450088338</v>
      </c>
      <c r="M45" s="716" t="s">
        <v>80</v>
      </c>
      <c r="N45" s="713">
        <v>70.320212799000004</v>
      </c>
      <c r="O45" s="713">
        <v>46.959337277000003</v>
      </c>
      <c r="P45" s="713">
        <v>38.411403655999997</v>
      </c>
      <c r="Q45" s="713">
        <v>38.067383339000003</v>
      </c>
      <c r="R45" s="713">
        <v>43.747072901999999</v>
      </c>
      <c r="S45" s="713" t="s">
        <v>85</v>
      </c>
      <c r="T45" s="714">
        <v>45.879511884999999</v>
      </c>
      <c r="U45" s="714">
        <v>43.747072901999999</v>
      </c>
      <c r="V45" s="715">
        <v>45.85650115</v>
      </c>
      <c r="X45" s="716" t="s">
        <v>80</v>
      </c>
      <c r="Y45" s="718">
        <v>39.725925195000002</v>
      </c>
      <c r="Z45" s="718">
        <v>31.394000418000001</v>
      </c>
      <c r="AA45" s="718">
        <v>36.88384877</v>
      </c>
      <c r="AB45" s="718">
        <v>29.112537641999999</v>
      </c>
      <c r="AC45" s="718">
        <v>12.151957469999999</v>
      </c>
      <c r="AD45" s="718" t="s">
        <v>85</v>
      </c>
      <c r="AE45" s="719">
        <v>34.126611656000001</v>
      </c>
      <c r="AF45" s="719">
        <v>12.151957469999999</v>
      </c>
      <c r="AG45" s="720">
        <v>33.910014292</v>
      </c>
      <c r="AI45" s="716" t="s">
        <v>80</v>
      </c>
      <c r="AJ45" s="718">
        <v>13.646422788000001</v>
      </c>
      <c r="AK45" s="718">
        <v>15.615804298</v>
      </c>
      <c r="AL45" s="718">
        <v>18.152474034000001</v>
      </c>
      <c r="AM45" s="718">
        <v>15.619148929</v>
      </c>
      <c r="AN45" s="718">
        <v>26.294999597</v>
      </c>
      <c r="AO45" s="718" t="s">
        <v>85</v>
      </c>
      <c r="AP45" s="719">
        <v>15.937499690999999</v>
      </c>
      <c r="AQ45" s="719">
        <v>26.294999597</v>
      </c>
      <c r="AR45" s="720">
        <v>16.039590361999998</v>
      </c>
      <c r="AU45" s="364" t="s">
        <v>55</v>
      </c>
      <c r="AV45" s="716" t="s">
        <v>80</v>
      </c>
      <c r="AW45" s="718">
        <v>14.842040792000001</v>
      </c>
      <c r="AX45" s="718">
        <v>16.476983935</v>
      </c>
      <c r="AY45" s="718">
        <v>14.248675650999999</v>
      </c>
      <c r="AZ45" s="718">
        <v>19.900955871000001</v>
      </c>
      <c r="BA45" s="718">
        <v>30.513313793999998</v>
      </c>
      <c r="BB45" s="718" t="s">
        <v>85</v>
      </c>
      <c r="BC45" s="719">
        <v>15.934693827</v>
      </c>
      <c r="BD45" s="719">
        <v>30.513313793999998</v>
      </c>
      <c r="BE45" s="720">
        <v>16.078390770999999</v>
      </c>
    </row>
    <row r="46" spans="2:57" s="351" customFormat="1" ht="15.75" customHeight="1" x14ac:dyDescent="0.3">
      <c r="B46" s="709" t="s">
        <v>79</v>
      </c>
      <c r="C46" s="710">
        <v>92.559360161000001</v>
      </c>
      <c r="D46" s="710">
        <v>57.773950638999999</v>
      </c>
      <c r="E46" s="710">
        <v>31.881684705000001</v>
      </c>
      <c r="F46" s="710">
        <v>22.895957203999998</v>
      </c>
      <c r="G46" s="710" t="s">
        <v>85</v>
      </c>
      <c r="H46" s="710" t="s">
        <v>85</v>
      </c>
      <c r="I46" s="562">
        <v>62.468654811</v>
      </c>
      <c r="J46" s="562" t="s">
        <v>85</v>
      </c>
      <c r="K46" s="711">
        <v>62.468654811</v>
      </c>
      <c r="M46" s="709" t="s">
        <v>79</v>
      </c>
      <c r="N46" s="710">
        <v>62.109085897</v>
      </c>
      <c r="O46" s="710">
        <v>42.472888642000001</v>
      </c>
      <c r="P46" s="710">
        <v>23.95308687</v>
      </c>
      <c r="Q46" s="710">
        <v>22.887398003000001</v>
      </c>
      <c r="R46" s="710" t="s">
        <v>85</v>
      </c>
      <c r="S46" s="710" t="s">
        <v>85</v>
      </c>
      <c r="T46" s="562">
        <v>44.359501203000001</v>
      </c>
      <c r="U46" s="562" t="s">
        <v>85</v>
      </c>
      <c r="V46" s="711">
        <v>44.359501203000001</v>
      </c>
      <c r="X46" s="709" t="s">
        <v>79</v>
      </c>
      <c r="Y46" s="721">
        <v>39.077846315000002</v>
      </c>
      <c r="Z46" s="721">
        <v>36.939802368000002</v>
      </c>
      <c r="AA46" s="721">
        <v>40.115116481999998</v>
      </c>
      <c r="AB46" s="721">
        <v>40.356667068999997</v>
      </c>
      <c r="AC46" s="721" t="s">
        <v>85</v>
      </c>
      <c r="AD46" s="721" t="s">
        <v>85</v>
      </c>
      <c r="AE46" s="722">
        <v>38.256091314999999</v>
      </c>
      <c r="AF46" s="722" t="s">
        <v>85</v>
      </c>
      <c r="AG46" s="723">
        <v>38.256091314999999</v>
      </c>
      <c r="AI46" s="709" t="s">
        <v>79</v>
      </c>
      <c r="AJ46" s="721">
        <v>14.826976353999999</v>
      </c>
      <c r="AK46" s="721">
        <v>19.931998664000002</v>
      </c>
      <c r="AL46" s="721">
        <v>24.701300513</v>
      </c>
      <c r="AM46" s="721">
        <v>33.331914648000001</v>
      </c>
      <c r="AN46" s="721" t="s">
        <v>85</v>
      </c>
      <c r="AO46" s="721" t="s">
        <v>85</v>
      </c>
      <c r="AP46" s="722">
        <v>18.218752073000001</v>
      </c>
      <c r="AQ46" s="722" t="s">
        <v>85</v>
      </c>
      <c r="AR46" s="723">
        <v>18.218752073000001</v>
      </c>
      <c r="AU46" s="368" t="s">
        <v>56</v>
      </c>
      <c r="AV46" s="709" t="s">
        <v>79</v>
      </c>
      <c r="AW46" s="721">
        <v>13.197073659000001</v>
      </c>
      <c r="AX46" s="721">
        <v>16.643837369</v>
      </c>
      <c r="AY46" s="721">
        <v>10.314765977</v>
      </c>
      <c r="AZ46" s="721">
        <v>26.274035259000001</v>
      </c>
      <c r="BA46" s="721" t="s">
        <v>85</v>
      </c>
      <c r="BB46" s="721" t="s">
        <v>85</v>
      </c>
      <c r="BC46" s="722">
        <v>14.535972096</v>
      </c>
      <c r="BD46" s="722" t="s">
        <v>85</v>
      </c>
      <c r="BE46" s="723">
        <v>14.535972096</v>
      </c>
    </row>
    <row r="47" spans="2:57" s="148" customFormat="1" ht="13" x14ac:dyDescent="0.3">
      <c r="B47" s="22" t="s">
        <v>472</v>
      </c>
      <c r="C47" s="397"/>
      <c r="D47" s="397"/>
      <c r="E47" s="397"/>
      <c r="F47" s="397"/>
      <c r="G47" s="397"/>
      <c r="H47" s="397"/>
      <c r="I47" s="397"/>
      <c r="J47" s="397"/>
      <c r="K47" s="398"/>
      <c r="M47" s="22" t="s">
        <v>472</v>
      </c>
      <c r="N47" s="397"/>
      <c r="O47" s="397"/>
      <c r="P47" s="397"/>
      <c r="Q47" s="397"/>
      <c r="R47" s="397"/>
      <c r="S47" s="397"/>
      <c r="T47" s="397"/>
      <c r="U47" s="397"/>
      <c r="V47" s="398"/>
      <c r="X47" s="22" t="s">
        <v>472</v>
      </c>
      <c r="Y47" s="397"/>
      <c r="Z47" s="397"/>
      <c r="AA47" s="397"/>
      <c r="AB47" s="397"/>
      <c r="AC47" s="397"/>
      <c r="AD47" s="397"/>
      <c r="AE47" s="397"/>
      <c r="AF47" s="397"/>
      <c r="AG47" s="398"/>
      <c r="AI47" s="22" t="s">
        <v>472</v>
      </c>
      <c r="AJ47" s="397"/>
      <c r="AK47" s="397"/>
      <c r="AL47" s="397"/>
      <c r="AM47" s="397"/>
      <c r="AN47" s="397"/>
      <c r="AO47" s="397"/>
      <c r="AP47" s="397"/>
      <c r="AQ47" s="397"/>
      <c r="AR47" s="398"/>
      <c r="AU47" s="215" t="s">
        <v>57</v>
      </c>
      <c r="AV47" s="22" t="s">
        <v>472</v>
      </c>
      <c r="AW47" s="397"/>
      <c r="AX47" s="397"/>
      <c r="AY47" s="397"/>
      <c r="AZ47" s="397"/>
      <c r="BA47" s="397"/>
      <c r="BB47" s="397"/>
      <c r="BC47" s="397"/>
      <c r="BD47" s="397"/>
      <c r="BE47" s="398"/>
    </row>
    <row r="48" spans="2:57" s="22" customFormat="1" ht="13" x14ac:dyDescent="0.3">
      <c r="B48" s="22" t="s">
        <v>502</v>
      </c>
      <c r="C48" s="397"/>
      <c r="D48" s="397"/>
      <c r="E48" s="397"/>
      <c r="F48" s="397"/>
      <c r="G48" s="397"/>
      <c r="H48" s="397"/>
      <c r="I48" s="397"/>
      <c r="J48" s="397"/>
      <c r="K48" s="398"/>
      <c r="M48" s="22" t="s">
        <v>502</v>
      </c>
      <c r="N48" s="397"/>
      <c r="O48" s="397"/>
      <c r="P48" s="397"/>
      <c r="Q48" s="397"/>
      <c r="R48" s="397"/>
      <c r="S48" s="397"/>
      <c r="T48" s="397"/>
      <c r="U48" s="397"/>
      <c r="V48" s="398"/>
      <c r="X48" s="22" t="s">
        <v>502</v>
      </c>
      <c r="Y48" s="397"/>
      <c r="Z48" s="397"/>
      <c r="AA48" s="397"/>
      <c r="AB48" s="397"/>
      <c r="AC48" s="397"/>
      <c r="AD48" s="397"/>
      <c r="AE48" s="397"/>
      <c r="AF48" s="397"/>
      <c r="AG48" s="398"/>
      <c r="AI48" s="22" t="s">
        <v>502</v>
      </c>
      <c r="AJ48" s="397"/>
      <c r="AK48" s="397"/>
      <c r="AL48" s="397"/>
      <c r="AM48" s="397"/>
      <c r="AN48" s="397"/>
      <c r="AO48" s="397"/>
      <c r="AP48" s="397"/>
      <c r="AQ48" s="397"/>
      <c r="AR48" s="398"/>
      <c r="AU48" s="399" t="s">
        <v>77</v>
      </c>
      <c r="AV48" s="22" t="s">
        <v>502</v>
      </c>
      <c r="AW48" s="397"/>
      <c r="AX48" s="397"/>
      <c r="AY48" s="397"/>
      <c r="AZ48" s="397"/>
      <c r="BA48" s="397"/>
      <c r="BB48" s="397"/>
      <c r="BC48" s="397"/>
      <c r="BD48" s="397"/>
      <c r="BE48" s="398"/>
    </row>
    <row r="49" spans="2:57" s="22" customFormat="1" ht="13" x14ac:dyDescent="0.3">
      <c r="B49" s="47" t="s">
        <v>515</v>
      </c>
      <c r="C49" s="397"/>
      <c r="D49" s="397"/>
      <c r="E49" s="397"/>
      <c r="F49" s="397"/>
      <c r="G49" s="397"/>
      <c r="H49" s="397"/>
      <c r="I49" s="397"/>
      <c r="J49" s="397"/>
      <c r="K49" s="398"/>
      <c r="M49" s="47" t="s">
        <v>515</v>
      </c>
      <c r="N49" s="397"/>
      <c r="O49" s="397"/>
      <c r="P49" s="397"/>
      <c r="Q49" s="397"/>
      <c r="R49" s="397"/>
      <c r="S49" s="397"/>
      <c r="T49" s="397"/>
      <c r="U49" s="397"/>
      <c r="V49" s="398"/>
      <c r="X49" s="47" t="s">
        <v>515</v>
      </c>
      <c r="Y49" s="397"/>
      <c r="Z49" s="397"/>
      <c r="AA49" s="397"/>
      <c r="AB49" s="397"/>
      <c r="AC49" s="397"/>
      <c r="AD49" s="397"/>
      <c r="AE49" s="397"/>
      <c r="AF49" s="397"/>
      <c r="AG49" s="398"/>
      <c r="AI49" s="47" t="s">
        <v>515</v>
      </c>
      <c r="AJ49" s="397"/>
      <c r="AK49" s="397"/>
      <c r="AL49" s="397"/>
      <c r="AM49" s="397"/>
      <c r="AN49" s="397"/>
      <c r="AO49" s="397"/>
      <c r="AP49" s="397"/>
      <c r="AQ49" s="397"/>
      <c r="AR49" s="398"/>
      <c r="AU49" s="213" t="s">
        <v>329</v>
      </c>
      <c r="AV49" s="47" t="s">
        <v>515</v>
      </c>
      <c r="AW49" s="397"/>
      <c r="AX49" s="397"/>
      <c r="AY49" s="397"/>
      <c r="AZ49" s="397"/>
      <c r="BA49" s="397"/>
      <c r="BB49" s="397"/>
      <c r="BC49" s="397"/>
      <c r="BD49" s="397"/>
      <c r="BE49" s="398"/>
    </row>
    <row r="50" spans="2:57" s="22" customFormat="1" ht="13" x14ac:dyDescent="0.3">
      <c r="B50" s="373" t="s">
        <v>753</v>
      </c>
      <c r="C50" s="400"/>
      <c r="D50" s="400"/>
      <c r="E50" s="400"/>
      <c r="F50" s="400"/>
      <c r="G50" s="400"/>
      <c r="H50" s="400"/>
      <c r="I50" s="400"/>
      <c r="J50" s="400"/>
      <c r="K50" s="401"/>
      <c r="M50" s="373" t="s">
        <v>753</v>
      </c>
      <c r="N50" s="400"/>
      <c r="O50" s="400"/>
      <c r="P50" s="400"/>
      <c r="Q50" s="400"/>
      <c r="R50" s="400"/>
      <c r="S50" s="400"/>
      <c r="T50" s="400"/>
      <c r="U50" s="400"/>
      <c r="V50" s="401"/>
      <c r="X50" s="373" t="s">
        <v>753</v>
      </c>
      <c r="Y50" s="400"/>
      <c r="Z50" s="400"/>
      <c r="AA50" s="400"/>
      <c r="AB50" s="400"/>
      <c r="AC50" s="400"/>
      <c r="AD50" s="400"/>
      <c r="AE50" s="400"/>
      <c r="AF50" s="400"/>
      <c r="AG50" s="401"/>
      <c r="AI50" s="373" t="s">
        <v>753</v>
      </c>
      <c r="AJ50" s="400"/>
      <c r="AK50" s="400"/>
      <c r="AL50" s="400"/>
      <c r="AM50" s="400"/>
      <c r="AN50" s="400"/>
      <c r="AO50" s="400"/>
      <c r="AP50" s="400"/>
      <c r="AQ50" s="400"/>
      <c r="AR50" s="401"/>
      <c r="AU50" s="402" t="s">
        <v>78</v>
      </c>
      <c r="AV50" s="373" t="s">
        <v>753</v>
      </c>
      <c r="AW50" s="400"/>
      <c r="AX50" s="400"/>
      <c r="AY50" s="400"/>
      <c r="AZ50" s="400"/>
      <c r="BA50" s="400"/>
      <c r="BB50" s="400"/>
      <c r="BC50" s="400"/>
      <c r="BD50" s="400"/>
      <c r="BE50" s="401"/>
    </row>
  </sheetData>
  <phoneticPr fontId="3" type="noConversion"/>
  <pageMargins left="0.59055118110236227" right="0.59055118110236227" top="0.59055118110236227" bottom="0.59055118110236227" header="0.39370078740157483" footer="0.39370078740157483"/>
  <pageSetup paperSize="9" scale="70" firstPageNumber="66" fitToWidth="0" fitToHeight="0" orientation="landscape" useFirstPageNumber="1" r:id="rId1"/>
  <headerFooter differentFirst="1">
    <oddHeader>&amp;R&amp;12Les finances des groupements à fiscalité propre en 2019</oddHeader>
    <oddFooter>&amp;L&amp;12Direction Générale des Collectivités Locales / DESL&amp;C&amp;12&amp;P&amp;R&amp;12Mise en ligne : mai 2021</oddFooter>
    <firstHeader>&amp;R&amp;12Les finances des groupements à fiscalité propre en 2019</firstHeader>
    <firstFooter>&amp;L&amp;12Direction Générale des Collectivités Locales / DESL&amp;C&amp;12&amp;P&amp;R&amp;12Mise en ligne : mai 2021</firstFooter>
  </headerFooter>
  <colBreaks count="4" manualBreakCount="4">
    <brk id="11" max="45" man="1"/>
    <brk id="22" max="45" man="1"/>
    <brk id="33" max="45" man="1"/>
    <brk id="44" max="4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N109"/>
  <sheetViews>
    <sheetView zoomScaleNormal="100" zoomScaleSheetLayoutView="85" workbookViewId="0"/>
  </sheetViews>
  <sheetFormatPr baseColWidth="10" defaultRowHeight="12.5" x14ac:dyDescent="0.25"/>
  <cols>
    <col min="1" max="1" width="3.81640625" customWidth="1"/>
    <col min="2" max="2" width="28.26953125" customWidth="1"/>
    <col min="3" max="10" width="15.7265625" customWidth="1"/>
    <col min="11" max="11" width="15.7265625" style="74" customWidth="1"/>
    <col min="12" max="12" width="3.81640625" customWidth="1"/>
    <col min="13" max="13" width="28.26953125" customWidth="1"/>
    <col min="14" max="21" width="15.7265625" customWidth="1"/>
    <col min="22" max="22" width="15.7265625" style="74" customWidth="1"/>
    <col min="23" max="23" width="3.81640625" customWidth="1"/>
    <col min="24" max="24" width="28.26953125" customWidth="1"/>
    <col min="25" max="32" width="15.7265625" customWidth="1"/>
    <col min="33" max="33" width="15.7265625" style="74" customWidth="1"/>
    <col min="34" max="34" width="3.81640625" customWidth="1"/>
    <col min="35" max="35" width="28.26953125" customWidth="1"/>
    <col min="36" max="43" width="15.7265625" customWidth="1"/>
    <col min="44" max="44" width="15.7265625" style="74" customWidth="1"/>
    <col min="45" max="45" width="3.81640625" customWidth="1"/>
    <col min="46" max="46" width="28.26953125" customWidth="1"/>
    <col min="47" max="54" width="15.7265625" customWidth="1"/>
    <col min="55" max="55" width="15.7265625" style="74" customWidth="1"/>
    <col min="56" max="56" width="3.81640625" customWidth="1"/>
    <col min="57" max="57" width="28.26953125" customWidth="1"/>
    <col min="58" max="65" width="15.7265625" customWidth="1"/>
    <col min="66" max="66" width="15.7265625" style="74" customWidth="1"/>
  </cols>
  <sheetData>
    <row r="1" spans="1:66" ht="20.5" x14ac:dyDescent="0.45">
      <c r="A1" s="149" t="s">
        <v>769</v>
      </c>
      <c r="B1" s="107"/>
      <c r="C1" s="107"/>
      <c r="D1" s="107"/>
      <c r="E1" s="107"/>
      <c r="F1" s="107"/>
      <c r="G1" s="107"/>
      <c r="H1" s="107"/>
      <c r="I1" s="107"/>
      <c r="J1" s="107"/>
      <c r="K1" s="134"/>
      <c r="L1" s="143"/>
      <c r="M1" s="107"/>
      <c r="N1" s="107"/>
      <c r="O1" s="107"/>
      <c r="P1" s="107"/>
      <c r="Q1" s="107"/>
      <c r="R1" s="107"/>
      <c r="S1" s="107"/>
      <c r="T1" s="107"/>
      <c r="U1" s="107"/>
      <c r="V1" s="134"/>
      <c r="W1" s="143"/>
      <c r="X1" s="107"/>
      <c r="Y1" s="107"/>
      <c r="Z1" s="107"/>
      <c r="AA1" s="107"/>
      <c r="AB1" s="107"/>
      <c r="AC1" s="107"/>
      <c r="AD1" s="107"/>
      <c r="AE1" s="107"/>
      <c r="AF1" s="107"/>
      <c r="AG1" s="127"/>
      <c r="AH1" s="143"/>
      <c r="AI1" s="107"/>
      <c r="AJ1" s="107"/>
      <c r="AK1" s="107"/>
      <c r="AL1" s="107"/>
      <c r="AM1" s="107"/>
      <c r="AN1" s="107"/>
      <c r="AO1" s="107"/>
      <c r="AP1" s="107"/>
      <c r="AQ1" s="107"/>
      <c r="AR1" s="127"/>
      <c r="AS1" s="48"/>
      <c r="AT1" s="56"/>
      <c r="AU1" s="59"/>
      <c r="AV1" s="59"/>
      <c r="AW1" s="59"/>
      <c r="AX1" s="59"/>
      <c r="AY1" s="59"/>
      <c r="AZ1" s="59"/>
      <c r="BA1" s="59"/>
      <c r="BB1" s="59"/>
      <c r="BC1" s="78"/>
      <c r="BD1" s="143"/>
      <c r="BE1" s="84"/>
      <c r="BF1" s="84"/>
      <c r="BG1" s="84"/>
      <c r="BH1" s="84"/>
      <c r="BI1" s="84"/>
      <c r="BJ1" s="84"/>
      <c r="BK1" s="84"/>
      <c r="BL1" s="84"/>
      <c r="BM1" s="84"/>
      <c r="BN1" s="150"/>
    </row>
    <row r="2" spans="1:66" ht="12.75" customHeight="1" x14ac:dyDescent="0.45">
      <c r="A2" s="8"/>
      <c r="B2" s="107"/>
      <c r="C2" s="107"/>
      <c r="D2" s="107"/>
      <c r="E2" s="107"/>
      <c r="F2" s="107"/>
      <c r="G2" s="107"/>
      <c r="H2" s="107"/>
      <c r="I2" s="107"/>
      <c r="J2" s="107"/>
      <c r="K2" s="134"/>
      <c r="L2" s="143"/>
      <c r="M2" s="107"/>
      <c r="N2" s="107"/>
      <c r="O2" s="107"/>
      <c r="P2" s="107"/>
      <c r="Q2" s="107"/>
      <c r="R2" s="107"/>
      <c r="S2" s="107"/>
      <c r="T2" s="107"/>
      <c r="U2" s="107"/>
      <c r="V2" s="134"/>
      <c r="W2" s="143"/>
      <c r="X2" s="107"/>
      <c r="Y2" s="107"/>
      <c r="Z2" s="107"/>
      <c r="AA2" s="107"/>
      <c r="AB2" s="107"/>
      <c r="AC2" s="107"/>
      <c r="AD2" s="107"/>
      <c r="AE2" s="107"/>
      <c r="AF2" s="107"/>
      <c r="AG2" s="127"/>
      <c r="AH2" s="143"/>
      <c r="AI2" s="107"/>
      <c r="AJ2" s="107"/>
      <c r="AK2" s="107"/>
      <c r="AL2" s="107"/>
      <c r="AM2" s="107"/>
      <c r="AN2" s="107"/>
      <c r="AO2" s="107"/>
      <c r="AP2" s="107"/>
      <c r="AQ2" s="107"/>
      <c r="AR2" s="127"/>
      <c r="AS2" s="48"/>
      <c r="AT2" s="56"/>
      <c r="AU2" s="59"/>
      <c r="AV2" s="59"/>
      <c r="AW2" s="59"/>
      <c r="AX2" s="59"/>
      <c r="AY2" s="59"/>
      <c r="AZ2" s="59"/>
      <c r="BA2" s="59"/>
      <c r="BB2" s="59"/>
      <c r="BC2" s="78"/>
      <c r="BD2" s="143"/>
      <c r="BE2" s="84"/>
      <c r="BF2" s="84"/>
      <c r="BG2" s="84"/>
      <c r="BH2" s="84"/>
      <c r="BI2" s="84"/>
      <c r="BJ2" s="84"/>
      <c r="BK2" s="84"/>
      <c r="BL2" s="84"/>
      <c r="BM2" s="84"/>
      <c r="BN2" s="150"/>
    </row>
    <row r="3" spans="1:66" ht="16.5" x14ac:dyDescent="0.35">
      <c r="A3" s="24"/>
      <c r="B3" s="24"/>
      <c r="C3" s="24"/>
      <c r="D3" s="24"/>
      <c r="E3" s="24"/>
      <c r="F3" s="24"/>
      <c r="G3" s="24"/>
      <c r="H3" s="24"/>
      <c r="I3" s="24"/>
      <c r="J3" s="24"/>
      <c r="K3" s="135"/>
      <c r="L3" s="144"/>
      <c r="M3" s="24"/>
      <c r="N3" s="24"/>
      <c r="O3" s="24"/>
      <c r="P3" s="24"/>
      <c r="Q3" s="24"/>
      <c r="R3" s="24"/>
      <c r="S3" s="24"/>
      <c r="T3" s="24"/>
      <c r="U3" s="24"/>
      <c r="V3" s="135"/>
      <c r="W3" s="24"/>
      <c r="X3" s="24"/>
      <c r="Y3" s="24"/>
      <c r="Z3" s="24"/>
      <c r="AA3" s="24"/>
      <c r="AB3" s="24"/>
      <c r="AC3" s="24"/>
      <c r="AD3" s="24"/>
      <c r="AE3" s="24"/>
      <c r="AF3" s="24"/>
      <c r="AG3" s="133"/>
      <c r="AH3" s="24"/>
      <c r="AI3" s="24"/>
      <c r="AJ3" s="24"/>
      <c r="AK3" s="24"/>
      <c r="AL3" s="24"/>
      <c r="AM3" s="24"/>
      <c r="AN3" s="24"/>
      <c r="AO3" s="24"/>
      <c r="AP3" s="24"/>
      <c r="AQ3" s="24"/>
      <c r="AR3" s="133"/>
      <c r="AS3" s="89" t="s">
        <v>341</v>
      </c>
      <c r="AT3" s="12"/>
      <c r="AU3" s="51"/>
      <c r="AV3" s="51"/>
      <c r="AW3" s="51"/>
      <c r="AX3" s="51"/>
      <c r="AY3" s="51"/>
      <c r="AZ3" s="51"/>
      <c r="BA3" s="51"/>
      <c r="BB3" s="51"/>
      <c r="BC3" s="75"/>
      <c r="BD3" s="145"/>
      <c r="BN3" s="151"/>
    </row>
    <row r="4" spans="1:66" ht="16.5" x14ac:dyDescent="0.35">
      <c r="A4" s="33" t="s">
        <v>770</v>
      </c>
      <c r="B4" s="33"/>
      <c r="C4" s="33"/>
      <c r="D4" s="33"/>
      <c r="E4" s="33"/>
      <c r="F4" s="33"/>
      <c r="G4" s="33"/>
      <c r="H4" s="33"/>
      <c r="I4" s="33"/>
      <c r="J4" s="33"/>
      <c r="K4" s="131"/>
      <c r="L4" s="33" t="s">
        <v>342</v>
      </c>
      <c r="M4" s="33"/>
      <c r="N4" s="33"/>
      <c r="O4" s="33"/>
      <c r="P4" s="33"/>
      <c r="Q4" s="33"/>
      <c r="R4" s="33"/>
      <c r="S4" s="33"/>
      <c r="T4" s="33"/>
      <c r="U4" s="33"/>
      <c r="V4" s="131"/>
      <c r="W4" s="33" t="s">
        <v>771</v>
      </c>
      <c r="X4" s="33"/>
      <c r="Y4" s="33"/>
      <c r="Z4" s="33"/>
      <c r="AA4" s="33"/>
      <c r="AB4" s="33"/>
      <c r="AC4" s="33"/>
      <c r="AD4" s="33"/>
      <c r="AE4" s="33"/>
      <c r="AF4" s="33"/>
      <c r="AG4" s="131"/>
      <c r="AH4" s="33" t="s">
        <v>773</v>
      </c>
      <c r="AI4" s="33"/>
      <c r="AJ4" s="33"/>
      <c r="AK4" s="33"/>
      <c r="AL4" s="33"/>
      <c r="AM4" s="33"/>
      <c r="AN4" s="33"/>
      <c r="AO4" s="33"/>
      <c r="AP4" s="33"/>
      <c r="AQ4" s="33"/>
      <c r="AR4" s="131"/>
      <c r="AS4" s="33" t="s">
        <v>180</v>
      </c>
      <c r="AT4" s="61"/>
      <c r="AU4" s="60"/>
      <c r="AV4" s="60"/>
      <c r="AW4" s="60"/>
      <c r="AX4" s="60"/>
      <c r="AY4" s="60"/>
      <c r="AZ4" s="60"/>
      <c r="BA4" s="60"/>
      <c r="BB4" s="60"/>
      <c r="BC4" s="79"/>
      <c r="BD4" s="33" t="s">
        <v>772</v>
      </c>
      <c r="BE4" s="146"/>
      <c r="BF4" s="146"/>
      <c r="BG4" s="146"/>
      <c r="BH4" s="146"/>
      <c r="BI4" s="146"/>
      <c r="BJ4" s="146"/>
      <c r="BK4" s="146"/>
      <c r="BL4" s="146"/>
      <c r="BM4" s="146"/>
      <c r="BN4" s="152"/>
    </row>
    <row r="5" spans="1:66" ht="16.5" x14ac:dyDescent="0.35">
      <c r="A5" s="86"/>
      <c r="B5" s="86"/>
      <c r="C5" s="86"/>
      <c r="D5" s="86"/>
      <c r="E5" s="86"/>
      <c r="F5" s="86"/>
      <c r="G5" s="86"/>
      <c r="H5" s="86"/>
      <c r="I5" s="86"/>
      <c r="J5" s="86"/>
      <c r="K5" s="132"/>
      <c r="L5" s="225" t="s">
        <v>501</v>
      </c>
      <c r="M5" s="86"/>
      <c r="N5" s="86"/>
      <c r="O5" s="86"/>
      <c r="P5" s="86"/>
      <c r="Q5" s="86"/>
      <c r="R5" s="86"/>
      <c r="S5" s="86"/>
      <c r="T5" s="86"/>
      <c r="U5" s="86"/>
      <c r="V5" s="132"/>
      <c r="W5" s="89"/>
      <c r="X5" s="86"/>
      <c r="Y5" s="86"/>
      <c r="Z5" s="86"/>
      <c r="AA5" s="86"/>
      <c r="AB5" s="86"/>
      <c r="AC5" s="86"/>
      <c r="AD5" s="86"/>
      <c r="AE5" s="86"/>
      <c r="AF5" s="86"/>
      <c r="AG5" s="132"/>
      <c r="AH5" s="86"/>
      <c r="AI5" s="86"/>
      <c r="AJ5" s="86"/>
      <c r="AK5" s="86"/>
      <c r="AL5" s="86"/>
      <c r="AM5" s="86"/>
      <c r="AN5" s="86"/>
      <c r="AO5" s="86"/>
      <c r="AP5" s="86"/>
      <c r="AQ5" s="86"/>
      <c r="AR5" s="132"/>
      <c r="AS5" s="68" t="s">
        <v>617</v>
      </c>
      <c r="AT5" s="63"/>
      <c r="AU5" s="37"/>
      <c r="AV5" s="37"/>
      <c r="AW5" s="37"/>
      <c r="AX5" s="37"/>
      <c r="AY5" s="37"/>
      <c r="AZ5" s="37"/>
      <c r="BA5" s="37"/>
      <c r="BB5" s="37"/>
      <c r="BC5" s="80"/>
      <c r="BD5" s="86"/>
      <c r="BE5" s="89"/>
      <c r="BF5" s="89"/>
      <c r="BG5" s="89"/>
      <c r="BH5" s="89"/>
      <c r="BI5" s="89"/>
      <c r="BJ5" s="89"/>
      <c r="BK5" s="89"/>
      <c r="BL5" s="89"/>
      <c r="BM5" s="89"/>
      <c r="BN5" s="153"/>
    </row>
    <row r="6" spans="1:66" x14ac:dyDescent="0.25">
      <c r="A6" s="68" t="s">
        <v>587</v>
      </c>
      <c r="B6" s="24"/>
      <c r="C6" s="24"/>
      <c r="D6" s="24"/>
      <c r="E6" s="24"/>
      <c r="F6" s="24"/>
      <c r="G6" s="24"/>
      <c r="H6" s="24"/>
      <c r="I6" s="24"/>
      <c r="J6" s="24"/>
      <c r="K6" s="135"/>
      <c r="L6" s="68" t="s">
        <v>587</v>
      </c>
      <c r="M6" s="24"/>
      <c r="N6" s="24"/>
      <c r="O6" s="24"/>
      <c r="P6" s="24"/>
      <c r="Q6" s="24"/>
      <c r="R6" s="24"/>
      <c r="S6" s="24"/>
      <c r="T6" s="24"/>
      <c r="U6" s="24"/>
      <c r="V6" s="135"/>
      <c r="W6" s="68" t="s">
        <v>587</v>
      </c>
      <c r="X6" s="24"/>
      <c r="Y6" s="24"/>
      <c r="Z6" s="24"/>
      <c r="AA6" s="24"/>
      <c r="AB6" s="24"/>
      <c r="AC6" s="24"/>
      <c r="AD6" s="24"/>
      <c r="AE6" s="24"/>
      <c r="AF6" s="24"/>
      <c r="AG6" s="133"/>
      <c r="AH6" s="68" t="s">
        <v>587</v>
      </c>
      <c r="AI6" s="24"/>
      <c r="AJ6" s="24"/>
      <c r="AK6" s="24"/>
      <c r="AL6" s="24"/>
      <c r="AM6" s="24"/>
      <c r="AN6" s="24"/>
      <c r="AO6" s="24"/>
      <c r="AP6" s="24"/>
      <c r="AQ6" s="24"/>
      <c r="AR6" s="133"/>
      <c r="AS6" s="68" t="s">
        <v>587</v>
      </c>
      <c r="AT6" s="12"/>
      <c r="AU6" s="51"/>
      <c r="AV6" s="51"/>
      <c r="AW6" s="51"/>
      <c r="AX6" s="51"/>
      <c r="AY6" s="51"/>
      <c r="AZ6" s="51"/>
      <c r="BA6" s="51"/>
      <c r="BB6" s="51"/>
      <c r="BC6" s="75"/>
      <c r="BD6" s="68" t="s">
        <v>587</v>
      </c>
      <c r="BF6" s="6"/>
      <c r="BG6" s="6"/>
      <c r="BH6" s="6"/>
      <c r="BI6" s="6"/>
      <c r="BJ6" s="6"/>
      <c r="BK6" s="6"/>
      <c r="BL6" s="6"/>
      <c r="BM6" s="6"/>
      <c r="BN6" s="151"/>
    </row>
    <row r="7" spans="1:66" x14ac:dyDescent="0.25">
      <c r="A7" s="47" t="s">
        <v>616</v>
      </c>
      <c r="B7" s="24"/>
      <c r="C7" s="24"/>
      <c r="D7" s="24"/>
      <c r="E7" s="24"/>
      <c r="F7" s="24"/>
      <c r="G7" s="24"/>
      <c r="H7" s="24"/>
      <c r="I7" s="24"/>
      <c r="J7" s="24"/>
      <c r="K7" s="135"/>
      <c r="L7" s="68" t="s">
        <v>231</v>
      </c>
      <c r="M7" s="24"/>
      <c r="N7" s="24"/>
      <c r="O7" s="24"/>
      <c r="P7" s="24"/>
      <c r="Q7" s="24"/>
      <c r="R7" s="24"/>
      <c r="S7" s="24"/>
      <c r="T7" s="24"/>
      <c r="U7" s="24"/>
      <c r="V7" s="135"/>
      <c r="W7" s="47" t="s">
        <v>616</v>
      </c>
      <c r="X7" s="24"/>
      <c r="Y7" s="24"/>
      <c r="Z7" s="24"/>
      <c r="AA7" s="24"/>
      <c r="AB7" s="24"/>
      <c r="AC7" s="24"/>
      <c r="AD7" s="24"/>
      <c r="AE7" s="24"/>
      <c r="AF7" s="24"/>
      <c r="AG7" s="133"/>
      <c r="AH7" s="47" t="s">
        <v>616</v>
      </c>
      <c r="AI7" s="24"/>
      <c r="AJ7" s="24"/>
      <c r="AK7" s="24"/>
      <c r="AL7" s="24"/>
      <c r="AM7" s="24"/>
      <c r="AN7" s="24"/>
      <c r="AO7" s="24"/>
      <c r="AP7" s="24"/>
      <c r="AQ7" s="24"/>
      <c r="AR7" s="133"/>
      <c r="AS7" s="226" t="s">
        <v>621</v>
      </c>
      <c r="AT7" s="12"/>
      <c r="AU7" s="51"/>
      <c r="AV7" s="51"/>
      <c r="AW7" s="51"/>
      <c r="AX7" s="51"/>
      <c r="AY7" s="51"/>
      <c r="AZ7" s="51"/>
      <c r="BA7" s="51"/>
      <c r="BB7" s="51"/>
      <c r="BC7" s="75"/>
      <c r="BD7" s="47" t="s">
        <v>232</v>
      </c>
      <c r="BN7" s="151"/>
    </row>
    <row r="8" spans="1:66" ht="13" x14ac:dyDescent="0.3">
      <c r="A8" s="147"/>
      <c r="B8" s="24"/>
      <c r="C8" s="24"/>
      <c r="D8" s="24"/>
      <c r="E8" s="24"/>
      <c r="F8" s="24"/>
      <c r="G8" s="24"/>
      <c r="H8" s="24"/>
      <c r="I8" s="24"/>
      <c r="J8" s="24"/>
      <c r="K8" s="135"/>
      <c r="L8" s="68" t="s">
        <v>233</v>
      </c>
      <c r="M8" s="24"/>
      <c r="N8" s="24"/>
      <c r="O8" s="24"/>
      <c r="P8" s="24"/>
      <c r="Q8" s="24"/>
      <c r="R8" s="24"/>
      <c r="S8" s="24"/>
      <c r="T8" s="24"/>
      <c r="U8" s="24"/>
      <c r="V8" s="135"/>
      <c r="W8" s="47" t="s">
        <v>198</v>
      </c>
      <c r="X8" s="24"/>
      <c r="Y8" s="24"/>
      <c r="Z8" s="24"/>
      <c r="AA8" s="24"/>
      <c r="AB8" s="24"/>
      <c r="AC8" s="24"/>
      <c r="AD8" s="24"/>
      <c r="AE8" s="24"/>
      <c r="AF8" s="24"/>
      <c r="AG8" s="133"/>
      <c r="AH8" s="47" t="s">
        <v>15</v>
      </c>
      <c r="AI8" s="24"/>
      <c r="AJ8" s="24"/>
      <c r="AK8" s="24"/>
      <c r="AL8" s="24"/>
      <c r="AM8" s="24"/>
      <c r="AN8" s="24"/>
      <c r="AO8" s="24"/>
      <c r="AP8" s="24"/>
      <c r="AQ8" s="24"/>
      <c r="AR8" s="133"/>
      <c r="AS8" t="s">
        <v>618</v>
      </c>
      <c r="AT8" s="12"/>
      <c r="AU8" s="51"/>
      <c r="AV8" s="51"/>
      <c r="AW8" s="51"/>
      <c r="AX8" s="51"/>
      <c r="AY8" s="51"/>
      <c r="AZ8" s="51"/>
      <c r="BA8" s="51"/>
      <c r="BB8" s="51"/>
      <c r="BC8" s="75"/>
      <c r="BD8" s="47" t="s">
        <v>616</v>
      </c>
      <c r="BN8" s="151"/>
    </row>
    <row r="9" spans="1:66" ht="13" x14ac:dyDescent="0.3">
      <c r="A9" s="90"/>
      <c r="B9" s="90"/>
      <c r="C9" s="90"/>
      <c r="D9" s="90"/>
      <c r="E9" s="90"/>
      <c r="F9" s="90"/>
      <c r="G9" s="90"/>
      <c r="H9" s="90"/>
      <c r="I9" s="90"/>
      <c r="J9" s="90"/>
      <c r="K9" s="136"/>
      <c r="L9" s="90"/>
      <c r="M9" s="90"/>
      <c r="N9" s="90"/>
      <c r="O9" s="90"/>
      <c r="P9" s="90"/>
      <c r="Q9" s="90"/>
      <c r="R9" s="90"/>
      <c r="S9" s="90"/>
      <c r="T9" s="90"/>
      <c r="U9" s="90"/>
      <c r="V9" s="136"/>
      <c r="X9" s="90"/>
      <c r="Y9" s="90"/>
      <c r="Z9" s="90"/>
      <c r="AA9" s="90"/>
      <c r="AB9" s="90"/>
      <c r="AC9" s="90"/>
      <c r="AD9" s="90"/>
      <c r="AE9" s="90"/>
      <c r="AF9" s="90"/>
      <c r="AG9" s="133"/>
      <c r="AH9" s="24"/>
      <c r="AI9" s="90"/>
      <c r="AJ9" s="90"/>
      <c r="AK9" s="90"/>
      <c r="AL9" s="90"/>
      <c r="AM9" s="90"/>
      <c r="AN9" s="90"/>
      <c r="AO9" s="90"/>
      <c r="AP9" s="90"/>
      <c r="AQ9" s="90"/>
      <c r="AR9" s="133"/>
      <c r="AS9" s="47" t="s">
        <v>622</v>
      </c>
      <c r="AT9" s="7"/>
      <c r="AU9" s="64"/>
      <c r="AV9" s="64"/>
      <c r="AW9" s="64"/>
      <c r="AX9" s="64"/>
      <c r="AY9" s="64"/>
      <c r="AZ9" s="64"/>
      <c r="BA9" s="64"/>
      <c r="BB9" s="64"/>
      <c r="BC9" s="69"/>
      <c r="BN9" s="151"/>
    </row>
    <row r="10" spans="1:66" ht="13" x14ac:dyDescent="0.3">
      <c r="A10" s="120" t="s">
        <v>84</v>
      </c>
      <c r="B10" s="24"/>
      <c r="C10" s="24"/>
      <c r="D10" s="24"/>
      <c r="E10" s="24"/>
      <c r="F10" s="24"/>
      <c r="G10" s="24"/>
      <c r="H10" s="24"/>
      <c r="I10" s="24"/>
      <c r="J10" s="24"/>
      <c r="K10" s="135"/>
      <c r="L10" s="120" t="s">
        <v>16</v>
      </c>
      <c r="M10" s="24"/>
      <c r="N10" s="24"/>
      <c r="O10" s="24"/>
      <c r="P10" s="24"/>
      <c r="Q10" s="24"/>
      <c r="R10" s="24"/>
      <c r="S10" s="24"/>
      <c r="T10" s="24"/>
      <c r="U10" s="24"/>
      <c r="V10" s="135"/>
      <c r="X10" s="24"/>
      <c r="Y10" s="24"/>
      <c r="Z10" s="24"/>
      <c r="AA10" s="24"/>
      <c r="AB10" s="24"/>
      <c r="AC10" s="24"/>
      <c r="AD10" s="24"/>
      <c r="AE10" s="24"/>
      <c r="AF10" s="24"/>
      <c r="AG10" s="133"/>
      <c r="AH10" s="120" t="s">
        <v>17</v>
      </c>
      <c r="AI10" s="24"/>
      <c r="AJ10" s="24"/>
      <c r="AK10" s="24"/>
      <c r="AL10" s="24"/>
      <c r="AM10" s="24"/>
      <c r="AN10" s="24"/>
      <c r="AO10" s="24"/>
      <c r="AP10" s="24"/>
      <c r="AQ10" s="24"/>
      <c r="AR10" s="133"/>
      <c r="AS10" s="120" t="s">
        <v>619</v>
      </c>
      <c r="AT10" s="12"/>
      <c r="AU10" s="51"/>
      <c r="AV10" s="51"/>
      <c r="AW10" s="51"/>
      <c r="AX10" s="51"/>
      <c r="AY10" s="51"/>
      <c r="AZ10" s="51"/>
      <c r="BA10" s="51"/>
      <c r="BB10" s="51"/>
      <c r="BC10" s="75"/>
      <c r="BN10" s="154"/>
    </row>
    <row r="11" spans="1:66" ht="13" x14ac:dyDescent="0.3">
      <c r="A11" s="24"/>
      <c r="B11" s="24"/>
      <c r="C11" s="24"/>
      <c r="D11" s="24"/>
      <c r="E11" s="24"/>
      <c r="F11" s="24"/>
      <c r="G11" s="24"/>
      <c r="H11" s="24"/>
      <c r="I11" s="24"/>
      <c r="J11" s="24"/>
      <c r="K11" s="135"/>
      <c r="L11" s="24"/>
      <c r="M11" s="24"/>
      <c r="N11" s="24"/>
      <c r="O11" s="24"/>
      <c r="P11" s="24"/>
      <c r="Q11" s="24"/>
      <c r="R11" s="24"/>
      <c r="S11" s="24"/>
      <c r="T11" s="24"/>
      <c r="U11" s="24"/>
      <c r="V11" s="135"/>
      <c r="W11" s="120"/>
      <c r="X11" s="24"/>
      <c r="Y11" s="24"/>
      <c r="Z11" s="24"/>
      <c r="AA11" s="24"/>
      <c r="AB11" s="24"/>
      <c r="AC11" s="24"/>
      <c r="AD11" s="24"/>
      <c r="AE11" s="24"/>
      <c r="AF11" s="24"/>
      <c r="AG11" s="133"/>
      <c r="AH11" s="120"/>
      <c r="AI11" s="24"/>
      <c r="AJ11" s="24"/>
      <c r="AK11" s="24"/>
      <c r="AL11" s="24"/>
      <c r="AM11" s="24"/>
      <c r="AN11" s="24"/>
      <c r="AO11" s="24"/>
      <c r="AP11" s="24"/>
      <c r="AQ11" s="24"/>
      <c r="AR11" s="133"/>
      <c r="AS11" s="148" t="s">
        <v>620</v>
      </c>
      <c r="AT11" s="12"/>
      <c r="AU11" s="51"/>
      <c r="AV11" s="51"/>
      <c r="AW11" s="51"/>
      <c r="AX11" s="51"/>
      <c r="AY11" s="51"/>
      <c r="AZ11" s="51"/>
      <c r="BA11" s="51"/>
      <c r="BB11" s="51"/>
      <c r="BC11" s="75"/>
      <c r="BN11" s="154"/>
    </row>
    <row r="12" spans="1:66" ht="13" x14ac:dyDescent="0.3">
      <c r="A12" s="7" t="s">
        <v>214</v>
      </c>
      <c r="B12" s="24"/>
      <c r="C12" s="24"/>
      <c r="D12" s="24"/>
      <c r="E12" s="24"/>
      <c r="F12" s="24"/>
      <c r="G12" s="24"/>
      <c r="H12" s="24"/>
      <c r="I12" s="24"/>
      <c r="J12" s="24"/>
      <c r="K12" s="135"/>
      <c r="L12" s="24"/>
      <c r="M12" s="24"/>
      <c r="N12" s="24"/>
      <c r="O12" s="24"/>
      <c r="P12" s="24"/>
      <c r="Q12" s="24"/>
      <c r="R12" s="24"/>
      <c r="S12" s="24"/>
      <c r="T12" s="24"/>
      <c r="U12" s="24"/>
      <c r="V12" s="135"/>
      <c r="W12" s="7" t="s">
        <v>206</v>
      </c>
      <c r="X12" s="24"/>
      <c r="Y12" s="24"/>
      <c r="Z12" s="24"/>
      <c r="AA12" s="24"/>
      <c r="AB12" s="24"/>
      <c r="AC12" s="24"/>
      <c r="AD12" s="24"/>
      <c r="AE12" s="24"/>
      <c r="AF12" s="24"/>
      <c r="AG12" s="133"/>
      <c r="AI12" s="24"/>
      <c r="AJ12" s="24"/>
      <c r="AK12" s="24"/>
      <c r="AL12" s="24"/>
      <c r="AM12" s="24"/>
      <c r="AN12" s="24"/>
      <c r="AO12" s="24"/>
      <c r="AP12" s="24"/>
      <c r="AQ12" s="24"/>
      <c r="AR12" s="133"/>
      <c r="AS12" s="12"/>
      <c r="AT12" s="12"/>
      <c r="AU12" s="51"/>
      <c r="AV12" s="51"/>
      <c r="AW12" s="51"/>
      <c r="AX12" s="51"/>
      <c r="AY12" s="51"/>
      <c r="AZ12" s="51"/>
      <c r="BA12" s="51"/>
      <c r="BB12" s="51"/>
      <c r="BC12" s="75"/>
      <c r="BN12" s="154"/>
    </row>
    <row r="13" spans="1:66" ht="13" x14ac:dyDescent="0.3">
      <c r="A13" s="24"/>
      <c r="B13" s="24"/>
      <c r="C13" s="24"/>
      <c r="D13" s="24"/>
      <c r="E13" s="24"/>
      <c r="F13" s="24"/>
      <c r="G13" s="24"/>
      <c r="H13" s="24"/>
      <c r="I13" s="24"/>
      <c r="J13" s="24"/>
      <c r="K13" s="135"/>
      <c r="L13" s="24"/>
      <c r="M13" s="24"/>
      <c r="N13" s="24"/>
      <c r="O13" s="24"/>
      <c r="P13" s="24"/>
      <c r="Q13" s="24"/>
      <c r="R13" s="24"/>
      <c r="S13" s="24"/>
      <c r="T13" s="24"/>
      <c r="U13" s="24"/>
      <c r="V13" s="135"/>
      <c r="X13" s="24"/>
      <c r="Y13" s="24"/>
      <c r="Z13" s="24"/>
      <c r="AA13" s="24"/>
      <c r="AB13" s="24"/>
      <c r="AC13" s="24"/>
      <c r="AD13" s="24"/>
      <c r="AE13" s="24"/>
      <c r="AF13" s="24"/>
      <c r="AG13" s="133"/>
      <c r="AI13" s="24"/>
      <c r="AJ13" s="24"/>
      <c r="AK13" s="24"/>
      <c r="AL13" s="24"/>
      <c r="AM13" s="24"/>
      <c r="AN13" s="24"/>
      <c r="AO13" s="24"/>
      <c r="AP13" s="24"/>
      <c r="AQ13" s="24"/>
      <c r="AR13" s="133"/>
      <c r="AS13" s="7" t="s">
        <v>205</v>
      </c>
      <c r="AT13" s="12"/>
      <c r="AU13" s="51"/>
      <c r="AV13" s="51"/>
      <c r="AW13" s="51"/>
      <c r="AX13" s="51"/>
      <c r="AY13" s="51"/>
      <c r="AZ13" s="51"/>
      <c r="BA13" s="51"/>
      <c r="BB13" s="51"/>
      <c r="BC13" s="75"/>
      <c r="BN13" s="154"/>
    </row>
    <row r="14" spans="1:66" x14ac:dyDescent="0.25">
      <c r="A14" s="24"/>
      <c r="B14" s="24"/>
      <c r="C14" s="24"/>
      <c r="D14" s="24"/>
      <c r="E14" s="24"/>
      <c r="F14" s="24"/>
      <c r="G14" s="24"/>
      <c r="H14" s="24"/>
      <c r="I14" s="24"/>
      <c r="J14" s="24"/>
      <c r="K14" s="135"/>
      <c r="L14" s="24"/>
      <c r="M14" s="24"/>
      <c r="N14" s="24"/>
      <c r="O14" s="24"/>
      <c r="P14" s="24"/>
      <c r="Q14" s="24"/>
      <c r="R14" s="24"/>
      <c r="S14" s="24"/>
      <c r="T14" s="24"/>
      <c r="U14" s="24"/>
      <c r="V14" s="135"/>
      <c r="W14" s="24"/>
      <c r="X14" s="24"/>
      <c r="Y14" s="24"/>
      <c r="Z14" s="24"/>
      <c r="AA14" s="24"/>
      <c r="AB14" s="24"/>
      <c r="AC14" s="24"/>
      <c r="AD14" s="24"/>
      <c r="AE14" s="24"/>
      <c r="AF14" s="24"/>
      <c r="AG14" s="133"/>
      <c r="AH14" s="24"/>
      <c r="AI14" s="24"/>
      <c r="AJ14" s="24"/>
      <c r="AK14" s="24"/>
      <c r="AL14" s="24"/>
      <c r="AM14" s="24"/>
      <c r="AN14" s="24"/>
      <c r="AO14" s="24"/>
      <c r="AP14" s="24"/>
      <c r="AQ14" s="24"/>
      <c r="AR14" s="133"/>
      <c r="AS14" s="12"/>
      <c r="AT14" s="12"/>
      <c r="AU14" s="51"/>
      <c r="AV14" s="51"/>
      <c r="AW14" s="51"/>
      <c r="AX14" s="51"/>
      <c r="AY14" s="51"/>
      <c r="AZ14" s="51"/>
      <c r="BA14" s="51"/>
      <c r="BB14" s="51"/>
      <c r="BC14" s="75"/>
      <c r="BN14" s="154"/>
    </row>
    <row r="15" spans="1:66" x14ac:dyDescent="0.25">
      <c r="A15" s="96"/>
      <c r="B15" s="97"/>
      <c r="C15" s="97"/>
      <c r="D15" s="97"/>
      <c r="E15" s="97"/>
      <c r="F15" s="97"/>
      <c r="G15" s="97"/>
      <c r="H15" s="91"/>
      <c r="I15" s="91"/>
      <c r="J15" s="91"/>
      <c r="K15" s="94" t="s">
        <v>81</v>
      </c>
      <c r="L15" s="96"/>
      <c r="M15" s="97"/>
      <c r="N15" s="97"/>
      <c r="O15" s="97"/>
      <c r="P15" s="97"/>
      <c r="Q15" s="97"/>
      <c r="R15" s="97"/>
      <c r="S15" s="91"/>
      <c r="T15" s="91"/>
      <c r="U15" s="91"/>
      <c r="V15" s="94" t="s">
        <v>81</v>
      </c>
      <c r="W15" s="96"/>
      <c r="X15" s="97"/>
      <c r="Y15" s="97"/>
      <c r="Z15" s="97"/>
      <c r="AA15" s="97"/>
      <c r="AB15" s="97"/>
      <c r="AC15" s="97"/>
      <c r="AD15" s="91"/>
      <c r="AE15" s="91"/>
      <c r="AF15" s="91"/>
      <c r="AG15" s="100" t="s">
        <v>82</v>
      </c>
      <c r="AH15" s="96"/>
      <c r="AI15" s="97"/>
      <c r="AJ15" s="97"/>
      <c r="AK15" s="97"/>
      <c r="AL15" s="97"/>
      <c r="AM15" s="97"/>
      <c r="AN15" s="97"/>
      <c r="AO15" s="91"/>
      <c r="AP15" s="91"/>
      <c r="AQ15" s="91"/>
      <c r="AR15" s="162" t="s">
        <v>6</v>
      </c>
      <c r="AS15" s="6"/>
      <c r="AT15" s="67"/>
      <c r="AU15" s="42"/>
      <c r="AV15" s="42"/>
      <c r="AW15" s="42"/>
      <c r="AX15" s="42"/>
      <c r="AY15" s="42"/>
      <c r="AZ15" s="42"/>
      <c r="BA15" s="42"/>
      <c r="BB15" s="42"/>
      <c r="BC15" s="40" t="s">
        <v>82</v>
      </c>
      <c r="BD15" s="96"/>
      <c r="BE15" s="97"/>
      <c r="BF15" s="97"/>
      <c r="BG15" s="97"/>
      <c r="BH15" s="97"/>
      <c r="BI15" s="97"/>
      <c r="BJ15" s="97"/>
      <c r="BK15" s="93"/>
      <c r="BL15" s="93"/>
      <c r="BM15" s="93"/>
      <c r="BN15" s="100" t="s">
        <v>82</v>
      </c>
    </row>
    <row r="16" spans="1:66" x14ac:dyDescent="0.25">
      <c r="A16" s="6"/>
      <c r="B16" s="6"/>
      <c r="C16" s="6"/>
      <c r="AS16" s="6"/>
      <c r="AT16" s="67"/>
      <c r="AU16" s="42"/>
      <c r="AV16" s="42"/>
      <c r="AW16" s="42"/>
      <c r="AX16" s="42"/>
      <c r="AY16" s="42"/>
      <c r="AZ16" s="42"/>
      <c r="BA16" s="42"/>
      <c r="BB16" s="42"/>
      <c r="BC16" s="41"/>
    </row>
    <row r="17" spans="2:66" ht="13" x14ac:dyDescent="0.3">
      <c r="B17" s="43" t="s">
        <v>309</v>
      </c>
      <c r="C17" s="220" t="s">
        <v>35</v>
      </c>
      <c r="D17" s="220" t="s">
        <v>552</v>
      </c>
      <c r="E17" s="220" t="s">
        <v>554</v>
      </c>
      <c r="F17" s="220" t="s">
        <v>98</v>
      </c>
      <c r="G17" s="220" t="s">
        <v>289</v>
      </c>
      <c r="H17" s="221">
        <v>300000</v>
      </c>
      <c r="I17" s="222" t="s">
        <v>305</v>
      </c>
      <c r="J17" s="222" t="s">
        <v>305</v>
      </c>
      <c r="K17" s="222" t="s">
        <v>62</v>
      </c>
      <c r="M17" s="43" t="s">
        <v>309</v>
      </c>
      <c r="N17" s="220" t="s">
        <v>35</v>
      </c>
      <c r="O17" s="220" t="s">
        <v>552</v>
      </c>
      <c r="P17" s="220" t="s">
        <v>554</v>
      </c>
      <c r="Q17" s="220" t="s">
        <v>98</v>
      </c>
      <c r="R17" s="220" t="s">
        <v>289</v>
      </c>
      <c r="S17" s="221">
        <v>300000</v>
      </c>
      <c r="T17" s="222" t="s">
        <v>305</v>
      </c>
      <c r="U17" s="222" t="s">
        <v>305</v>
      </c>
      <c r="V17" s="222" t="s">
        <v>62</v>
      </c>
      <c r="X17" s="43" t="s">
        <v>309</v>
      </c>
      <c r="Y17" s="220" t="s">
        <v>35</v>
      </c>
      <c r="Z17" s="220" t="s">
        <v>552</v>
      </c>
      <c r="AA17" s="220" t="s">
        <v>554</v>
      </c>
      <c r="AB17" s="220" t="s">
        <v>98</v>
      </c>
      <c r="AC17" s="220" t="s">
        <v>289</v>
      </c>
      <c r="AD17" s="221">
        <v>300000</v>
      </c>
      <c r="AE17" s="222" t="s">
        <v>305</v>
      </c>
      <c r="AF17" s="222" t="s">
        <v>305</v>
      </c>
      <c r="AG17" s="222" t="s">
        <v>62</v>
      </c>
      <c r="AI17" s="43" t="s">
        <v>309</v>
      </c>
      <c r="AJ17" s="220" t="s">
        <v>35</v>
      </c>
      <c r="AK17" s="220" t="s">
        <v>552</v>
      </c>
      <c r="AL17" s="220" t="s">
        <v>554</v>
      </c>
      <c r="AM17" s="220" t="s">
        <v>98</v>
      </c>
      <c r="AN17" s="220" t="s">
        <v>289</v>
      </c>
      <c r="AO17" s="221">
        <v>300000</v>
      </c>
      <c r="AP17" s="222" t="s">
        <v>305</v>
      </c>
      <c r="AQ17" s="222" t="s">
        <v>305</v>
      </c>
      <c r="AR17" s="222" t="s">
        <v>62</v>
      </c>
      <c r="AT17" s="43" t="s">
        <v>309</v>
      </c>
      <c r="AU17" s="220" t="s">
        <v>35</v>
      </c>
      <c r="AV17" s="220" t="s">
        <v>552</v>
      </c>
      <c r="AW17" s="220" t="s">
        <v>554</v>
      </c>
      <c r="AX17" s="220" t="s">
        <v>98</v>
      </c>
      <c r="AY17" s="220" t="s">
        <v>289</v>
      </c>
      <c r="AZ17" s="221">
        <v>300000</v>
      </c>
      <c r="BA17" s="222" t="s">
        <v>305</v>
      </c>
      <c r="BB17" s="222" t="s">
        <v>305</v>
      </c>
      <c r="BC17" s="222" t="s">
        <v>62</v>
      </c>
      <c r="BE17" s="43" t="s">
        <v>309</v>
      </c>
      <c r="BF17" s="220" t="s">
        <v>35</v>
      </c>
      <c r="BG17" s="220" t="s">
        <v>552</v>
      </c>
      <c r="BH17" s="220" t="s">
        <v>554</v>
      </c>
      <c r="BI17" s="220" t="s">
        <v>98</v>
      </c>
      <c r="BJ17" s="220" t="s">
        <v>289</v>
      </c>
      <c r="BK17" s="221">
        <v>300000</v>
      </c>
      <c r="BL17" s="222" t="s">
        <v>305</v>
      </c>
      <c r="BM17" s="222" t="s">
        <v>305</v>
      </c>
      <c r="BN17" s="222" t="s">
        <v>62</v>
      </c>
    </row>
    <row r="18" spans="2:66" ht="13" x14ac:dyDescent="0.3">
      <c r="B18" s="44"/>
      <c r="C18" s="219" t="s">
        <v>551</v>
      </c>
      <c r="D18" s="219" t="s">
        <v>36</v>
      </c>
      <c r="E18" s="219" t="s">
        <v>36</v>
      </c>
      <c r="F18" s="219" t="s">
        <v>36</v>
      </c>
      <c r="G18" s="219" t="s">
        <v>36</v>
      </c>
      <c r="H18" s="219" t="s">
        <v>37</v>
      </c>
      <c r="I18" s="11" t="s">
        <v>303</v>
      </c>
      <c r="J18" s="11" t="s">
        <v>304</v>
      </c>
      <c r="K18" s="11" t="s">
        <v>112</v>
      </c>
      <c r="M18" s="44"/>
      <c r="N18" s="219" t="s">
        <v>551</v>
      </c>
      <c r="O18" s="219" t="s">
        <v>36</v>
      </c>
      <c r="P18" s="219" t="s">
        <v>36</v>
      </c>
      <c r="Q18" s="219" t="s">
        <v>36</v>
      </c>
      <c r="R18" s="219" t="s">
        <v>36</v>
      </c>
      <c r="S18" s="219" t="s">
        <v>37</v>
      </c>
      <c r="T18" s="11" t="s">
        <v>303</v>
      </c>
      <c r="U18" s="11" t="s">
        <v>304</v>
      </c>
      <c r="V18" s="11" t="s">
        <v>112</v>
      </c>
      <c r="X18" s="44"/>
      <c r="Y18" s="219" t="s">
        <v>551</v>
      </c>
      <c r="Z18" s="219" t="s">
        <v>36</v>
      </c>
      <c r="AA18" s="219" t="s">
        <v>36</v>
      </c>
      <c r="AB18" s="219" t="s">
        <v>36</v>
      </c>
      <c r="AC18" s="219" t="s">
        <v>36</v>
      </c>
      <c r="AD18" s="219" t="s">
        <v>37</v>
      </c>
      <c r="AE18" s="11" t="s">
        <v>303</v>
      </c>
      <c r="AF18" s="11" t="s">
        <v>304</v>
      </c>
      <c r="AG18" s="11" t="s">
        <v>112</v>
      </c>
      <c r="AI18" s="44"/>
      <c r="AJ18" s="219" t="s">
        <v>551</v>
      </c>
      <c r="AK18" s="219" t="s">
        <v>36</v>
      </c>
      <c r="AL18" s="219" t="s">
        <v>36</v>
      </c>
      <c r="AM18" s="219" t="s">
        <v>36</v>
      </c>
      <c r="AN18" s="219" t="s">
        <v>36</v>
      </c>
      <c r="AO18" s="219" t="s">
        <v>37</v>
      </c>
      <c r="AP18" s="11" t="s">
        <v>303</v>
      </c>
      <c r="AQ18" s="11" t="s">
        <v>304</v>
      </c>
      <c r="AR18" s="11" t="s">
        <v>112</v>
      </c>
      <c r="AT18" s="44"/>
      <c r="AU18" s="219" t="s">
        <v>551</v>
      </c>
      <c r="AV18" s="219" t="s">
        <v>36</v>
      </c>
      <c r="AW18" s="219" t="s">
        <v>36</v>
      </c>
      <c r="AX18" s="219" t="s">
        <v>36</v>
      </c>
      <c r="AY18" s="219" t="s">
        <v>36</v>
      </c>
      <c r="AZ18" s="219" t="s">
        <v>37</v>
      </c>
      <c r="BA18" s="11" t="s">
        <v>303</v>
      </c>
      <c r="BB18" s="11" t="s">
        <v>304</v>
      </c>
      <c r="BC18" s="11" t="s">
        <v>112</v>
      </c>
      <c r="BE18" s="44"/>
      <c r="BF18" s="219" t="s">
        <v>551</v>
      </c>
      <c r="BG18" s="219" t="s">
        <v>36</v>
      </c>
      <c r="BH18" s="219" t="s">
        <v>36</v>
      </c>
      <c r="BI18" s="219" t="s">
        <v>36</v>
      </c>
      <c r="BJ18" s="219" t="s">
        <v>36</v>
      </c>
      <c r="BK18" s="219" t="s">
        <v>37</v>
      </c>
      <c r="BL18" s="11" t="s">
        <v>303</v>
      </c>
      <c r="BM18" s="11" t="s">
        <v>304</v>
      </c>
      <c r="BN18" s="11" t="s">
        <v>112</v>
      </c>
    </row>
    <row r="19" spans="2:66" ht="13" x14ac:dyDescent="0.3">
      <c r="B19" s="45"/>
      <c r="C19" s="223" t="s">
        <v>37</v>
      </c>
      <c r="D19" s="223" t="s">
        <v>553</v>
      </c>
      <c r="E19" s="223" t="s">
        <v>100</v>
      </c>
      <c r="F19" s="223" t="s">
        <v>101</v>
      </c>
      <c r="G19" s="223" t="s">
        <v>290</v>
      </c>
      <c r="H19" s="223" t="s">
        <v>102</v>
      </c>
      <c r="I19" s="224" t="s">
        <v>101</v>
      </c>
      <c r="J19" s="224" t="s">
        <v>102</v>
      </c>
      <c r="K19" s="224" t="s">
        <v>287</v>
      </c>
      <c r="M19" s="45"/>
      <c r="N19" s="223" t="s">
        <v>37</v>
      </c>
      <c r="O19" s="223" t="s">
        <v>553</v>
      </c>
      <c r="P19" s="223" t="s">
        <v>100</v>
      </c>
      <c r="Q19" s="223" t="s">
        <v>101</v>
      </c>
      <c r="R19" s="223" t="s">
        <v>290</v>
      </c>
      <c r="S19" s="223" t="s">
        <v>102</v>
      </c>
      <c r="T19" s="224" t="s">
        <v>101</v>
      </c>
      <c r="U19" s="224" t="s">
        <v>102</v>
      </c>
      <c r="V19" s="224" t="s">
        <v>287</v>
      </c>
      <c r="X19" s="45"/>
      <c r="Y19" s="223" t="s">
        <v>37</v>
      </c>
      <c r="Z19" s="223" t="s">
        <v>553</v>
      </c>
      <c r="AA19" s="223" t="s">
        <v>100</v>
      </c>
      <c r="AB19" s="223" t="s">
        <v>101</v>
      </c>
      <c r="AC19" s="223" t="s">
        <v>290</v>
      </c>
      <c r="AD19" s="223" t="s">
        <v>102</v>
      </c>
      <c r="AE19" s="224" t="s">
        <v>101</v>
      </c>
      <c r="AF19" s="224" t="s">
        <v>102</v>
      </c>
      <c r="AG19" s="224" t="s">
        <v>287</v>
      </c>
      <c r="AI19" s="45"/>
      <c r="AJ19" s="223" t="s">
        <v>37</v>
      </c>
      <c r="AK19" s="223" t="s">
        <v>553</v>
      </c>
      <c r="AL19" s="223" t="s">
        <v>100</v>
      </c>
      <c r="AM19" s="223" t="s">
        <v>101</v>
      </c>
      <c r="AN19" s="223" t="s">
        <v>290</v>
      </c>
      <c r="AO19" s="223" t="s">
        <v>102</v>
      </c>
      <c r="AP19" s="224" t="s">
        <v>101</v>
      </c>
      <c r="AQ19" s="224" t="s">
        <v>102</v>
      </c>
      <c r="AR19" s="224" t="s">
        <v>287</v>
      </c>
      <c r="AT19" s="45"/>
      <c r="AU19" s="223" t="s">
        <v>37</v>
      </c>
      <c r="AV19" s="223" t="s">
        <v>553</v>
      </c>
      <c r="AW19" s="223" t="s">
        <v>100</v>
      </c>
      <c r="AX19" s="223" t="s">
        <v>101</v>
      </c>
      <c r="AY19" s="223" t="s">
        <v>290</v>
      </c>
      <c r="AZ19" s="223" t="s">
        <v>102</v>
      </c>
      <c r="BA19" s="224" t="s">
        <v>101</v>
      </c>
      <c r="BB19" s="224" t="s">
        <v>102</v>
      </c>
      <c r="BC19" s="224" t="s">
        <v>287</v>
      </c>
      <c r="BE19" s="45"/>
      <c r="BF19" s="223" t="s">
        <v>37</v>
      </c>
      <c r="BG19" s="223" t="s">
        <v>553</v>
      </c>
      <c r="BH19" s="223" t="s">
        <v>100</v>
      </c>
      <c r="BI19" s="223" t="s">
        <v>101</v>
      </c>
      <c r="BJ19" s="223" t="s">
        <v>290</v>
      </c>
      <c r="BK19" s="223" t="s">
        <v>102</v>
      </c>
      <c r="BL19" s="224" t="s">
        <v>101</v>
      </c>
      <c r="BM19" s="224" t="s">
        <v>102</v>
      </c>
      <c r="BN19" s="224" t="s">
        <v>287</v>
      </c>
    </row>
    <row r="20" spans="2:66" s="323" customFormat="1" ht="15.75" customHeight="1" x14ac:dyDescent="0.3">
      <c r="B20" s="352" t="s">
        <v>73</v>
      </c>
      <c r="C20" s="353">
        <v>237.661306258</v>
      </c>
      <c r="D20" s="353">
        <v>198.76670271200001</v>
      </c>
      <c r="E20" s="353">
        <v>199.41005785600001</v>
      </c>
      <c r="F20" s="353">
        <v>248.25868800699999</v>
      </c>
      <c r="G20" s="353">
        <v>451.42350813899998</v>
      </c>
      <c r="H20" s="353">
        <v>572.18121730500002</v>
      </c>
      <c r="I20" s="354">
        <v>219.859690583</v>
      </c>
      <c r="J20" s="354">
        <v>517.67357225000001</v>
      </c>
      <c r="K20" s="355">
        <v>381.45429479299997</v>
      </c>
      <c r="M20" s="352" t="s">
        <v>73</v>
      </c>
      <c r="N20" s="739">
        <v>32.412726173999999</v>
      </c>
      <c r="O20" s="739">
        <v>24.156141491</v>
      </c>
      <c r="P20" s="739">
        <v>23.806145767</v>
      </c>
      <c r="Q20" s="739">
        <v>27.022524251</v>
      </c>
      <c r="R20" s="739">
        <v>50.867983938999998</v>
      </c>
      <c r="S20" s="739">
        <v>73.308581846999999</v>
      </c>
      <c r="T20" s="740">
        <v>25.898390568</v>
      </c>
      <c r="U20" s="740">
        <v>63.179339134000003</v>
      </c>
      <c r="V20" s="741">
        <v>46.127132406000001</v>
      </c>
      <c r="X20" s="352" t="s">
        <v>73</v>
      </c>
      <c r="Y20" s="394">
        <v>56.428845975999998</v>
      </c>
      <c r="Z20" s="394">
        <v>54.798002513</v>
      </c>
      <c r="AA20" s="394">
        <v>53.763124224999999</v>
      </c>
      <c r="AB20" s="394">
        <v>58.654599167999997</v>
      </c>
      <c r="AC20" s="394">
        <v>88.605459326000002</v>
      </c>
      <c r="AD20" s="394">
        <v>101.885890379</v>
      </c>
      <c r="AE20" s="395">
        <v>56.160771161</v>
      </c>
      <c r="AF20" s="395">
        <v>96.209893417000004</v>
      </c>
      <c r="AG20" s="388">
        <v>80.984793323999995</v>
      </c>
      <c r="AI20" s="352" t="s">
        <v>73</v>
      </c>
      <c r="AJ20" s="394">
        <v>3.8402587129999999</v>
      </c>
      <c r="AK20" s="394">
        <v>3.4886339620000002</v>
      </c>
      <c r="AL20" s="394">
        <v>3.2301349899999998</v>
      </c>
      <c r="AM20" s="394">
        <v>3.7008938329999999</v>
      </c>
      <c r="AN20" s="394">
        <v>4.7237045770000003</v>
      </c>
      <c r="AO20" s="394">
        <v>4.6183744430000004</v>
      </c>
      <c r="AP20" s="395">
        <v>3.5390583499999999</v>
      </c>
      <c r="AQ20" s="395">
        <v>4.6592683270000004</v>
      </c>
      <c r="AR20" s="388">
        <v>4.3004135940000001</v>
      </c>
      <c r="AT20" s="352" t="s">
        <v>73</v>
      </c>
      <c r="AU20" s="394">
        <v>91.560454983</v>
      </c>
      <c r="AV20" s="394">
        <v>89.596132968999996</v>
      </c>
      <c r="AW20" s="394">
        <v>88.52068672</v>
      </c>
      <c r="AX20" s="394">
        <v>89.207039051999999</v>
      </c>
      <c r="AY20" s="394">
        <v>89.351883737999998</v>
      </c>
      <c r="AZ20" s="394">
        <v>89.11264018</v>
      </c>
      <c r="BA20" s="395">
        <v>89.415525685000006</v>
      </c>
      <c r="BB20" s="395">
        <v>89.214891808999994</v>
      </c>
      <c r="BC20" s="388">
        <v>89.291164911999999</v>
      </c>
      <c r="BE20" s="352" t="s">
        <v>73</v>
      </c>
      <c r="BF20" s="394">
        <v>2.554371486</v>
      </c>
      <c r="BG20" s="394">
        <v>2.4743481470000002</v>
      </c>
      <c r="BH20" s="394">
        <v>2.3314773359999998</v>
      </c>
      <c r="BI20" s="394">
        <v>2.2652032100000001</v>
      </c>
      <c r="BJ20" s="394">
        <v>2.1159749410000002</v>
      </c>
      <c r="BK20" s="394">
        <v>1.845323064</v>
      </c>
      <c r="BL20" s="395">
        <v>2.3701441860000001</v>
      </c>
      <c r="BM20" s="395">
        <v>1.951855479</v>
      </c>
      <c r="BN20" s="388">
        <v>2.0621294159999999</v>
      </c>
    </row>
    <row r="21" spans="2:66" s="323" customFormat="1" ht="15.75" customHeight="1" x14ac:dyDescent="0.3">
      <c r="B21" s="356" t="s">
        <v>185</v>
      </c>
      <c r="C21" s="357">
        <v>237.692122678</v>
      </c>
      <c r="D21" s="357">
        <v>198.76670271200001</v>
      </c>
      <c r="E21" s="357">
        <v>201.364791755</v>
      </c>
      <c r="F21" s="357">
        <v>260.384361442</v>
      </c>
      <c r="G21" s="357">
        <v>468.973772704</v>
      </c>
      <c r="H21" s="357">
        <v>572.18121730500002</v>
      </c>
      <c r="I21" s="358">
        <v>223.87649766800001</v>
      </c>
      <c r="J21" s="358">
        <v>527.97255245999997</v>
      </c>
      <c r="K21" s="359">
        <v>387.47578842199999</v>
      </c>
      <c r="M21" s="356" t="s">
        <v>185</v>
      </c>
      <c r="N21" s="742">
        <v>32.329248319999998</v>
      </c>
      <c r="O21" s="742">
        <v>24.156141491</v>
      </c>
      <c r="P21" s="742">
        <v>24.073765207000001</v>
      </c>
      <c r="Q21" s="742">
        <v>28.298399394</v>
      </c>
      <c r="R21" s="742">
        <v>51.308817834999999</v>
      </c>
      <c r="S21" s="742">
        <v>73.308581846999999</v>
      </c>
      <c r="T21" s="743">
        <v>26.360238928000001</v>
      </c>
      <c r="U21" s="743">
        <v>63.885034953999998</v>
      </c>
      <c r="V21" s="744">
        <v>46.548037878000002</v>
      </c>
      <c r="X21" s="356" t="s">
        <v>185</v>
      </c>
      <c r="Y21" s="381">
        <v>56.436058172999999</v>
      </c>
      <c r="Z21" s="381">
        <v>54.798002513</v>
      </c>
      <c r="AA21" s="381">
        <v>54.087347246</v>
      </c>
      <c r="AB21" s="381">
        <v>59.955023549000003</v>
      </c>
      <c r="AC21" s="381">
        <v>92.010672162999995</v>
      </c>
      <c r="AD21" s="381">
        <v>101.885890379</v>
      </c>
      <c r="AE21" s="390">
        <v>56.688311740000003</v>
      </c>
      <c r="AF21" s="390">
        <v>97.888524829000005</v>
      </c>
      <c r="AG21" s="382">
        <v>81.982962865000005</v>
      </c>
      <c r="AI21" s="356" t="s">
        <v>185</v>
      </c>
      <c r="AJ21" s="381">
        <v>3.8426750580000002</v>
      </c>
      <c r="AK21" s="381">
        <v>3.4886339620000002</v>
      </c>
      <c r="AL21" s="381">
        <v>3.2695720970000002</v>
      </c>
      <c r="AM21" s="381">
        <v>3.763586815</v>
      </c>
      <c r="AN21" s="381">
        <v>4.7352855040000001</v>
      </c>
      <c r="AO21" s="381">
        <v>4.6183744430000004</v>
      </c>
      <c r="AP21" s="390">
        <v>3.5713686619999998</v>
      </c>
      <c r="AQ21" s="390">
        <v>4.6621701089999998</v>
      </c>
      <c r="AR21" s="382">
        <v>4.3107075610000001</v>
      </c>
      <c r="AT21" s="356" t="s">
        <v>185</v>
      </c>
      <c r="AU21" s="381">
        <v>91.547009864000003</v>
      </c>
      <c r="AV21" s="381">
        <v>89.596132968999996</v>
      </c>
      <c r="AW21" s="381">
        <v>88.661241161999996</v>
      </c>
      <c r="AX21" s="381">
        <v>89.235331587000005</v>
      </c>
      <c r="AY21" s="381">
        <v>88.694166412000001</v>
      </c>
      <c r="AZ21" s="381">
        <v>89.11264018</v>
      </c>
      <c r="BA21" s="390">
        <v>89.460448311999997</v>
      </c>
      <c r="BB21" s="390">
        <v>88.943247201999995</v>
      </c>
      <c r="BC21" s="382">
        <v>89.142915447999997</v>
      </c>
      <c r="BE21" s="356" t="s">
        <v>185</v>
      </c>
      <c r="BF21" s="381">
        <v>2.5557698659999999</v>
      </c>
      <c r="BG21" s="381">
        <v>2.4743481470000002</v>
      </c>
      <c r="BH21" s="381">
        <v>2.3340498489999999</v>
      </c>
      <c r="BI21" s="381">
        <v>2.2521083480000001</v>
      </c>
      <c r="BJ21" s="381">
        <v>2.1101316099999998</v>
      </c>
      <c r="BK21" s="381">
        <v>1.845323064</v>
      </c>
      <c r="BL21" s="390">
        <v>2.366093153</v>
      </c>
      <c r="BM21" s="390">
        <v>1.946077826</v>
      </c>
      <c r="BN21" s="382">
        <v>2.0581982179999998</v>
      </c>
    </row>
    <row r="22" spans="2:66" s="323" customFormat="1" ht="15.75" customHeight="1" x14ac:dyDescent="0.3">
      <c r="B22" s="360" t="s">
        <v>473</v>
      </c>
      <c r="C22" s="361"/>
      <c r="D22" s="361"/>
      <c r="E22" s="361"/>
      <c r="F22" s="361"/>
      <c r="G22" s="361"/>
      <c r="H22" s="361"/>
      <c r="I22" s="362"/>
      <c r="J22" s="362"/>
      <c r="K22" s="363"/>
      <c r="M22" s="360" t="s">
        <v>473</v>
      </c>
      <c r="N22" s="745"/>
      <c r="O22" s="745"/>
      <c r="P22" s="745"/>
      <c r="Q22" s="745"/>
      <c r="R22" s="745"/>
      <c r="S22" s="745"/>
      <c r="T22" s="746"/>
      <c r="U22" s="746"/>
      <c r="V22" s="747"/>
      <c r="X22" s="360" t="s">
        <v>473</v>
      </c>
      <c r="Y22" s="383"/>
      <c r="Z22" s="383"/>
      <c r="AA22" s="383"/>
      <c r="AB22" s="383"/>
      <c r="AC22" s="383"/>
      <c r="AD22" s="383"/>
      <c r="AE22" s="391"/>
      <c r="AF22" s="391"/>
      <c r="AG22" s="384"/>
      <c r="AI22" s="360" t="s">
        <v>473</v>
      </c>
      <c r="AJ22" s="383"/>
      <c r="AK22" s="383"/>
      <c r="AL22" s="383"/>
      <c r="AM22" s="383"/>
      <c r="AN22" s="383"/>
      <c r="AO22" s="383"/>
      <c r="AP22" s="391"/>
      <c r="AQ22" s="391"/>
      <c r="AR22" s="384"/>
      <c r="AT22" s="360" t="s">
        <v>473</v>
      </c>
      <c r="AU22" s="383"/>
      <c r="AV22" s="383"/>
      <c r="AW22" s="383"/>
      <c r="AX22" s="383"/>
      <c r="AY22" s="383"/>
      <c r="AZ22" s="383"/>
      <c r="BA22" s="391"/>
      <c r="BB22" s="391"/>
      <c r="BC22" s="384"/>
      <c r="BE22" s="360" t="s">
        <v>473</v>
      </c>
      <c r="BF22" s="383"/>
      <c r="BG22" s="383"/>
      <c r="BH22" s="383"/>
      <c r="BI22" s="383"/>
      <c r="BJ22" s="383"/>
      <c r="BK22" s="383"/>
      <c r="BL22" s="391"/>
      <c r="BM22" s="391"/>
      <c r="BN22" s="384"/>
    </row>
    <row r="23" spans="2:66" s="351" customFormat="1" ht="15.75" customHeight="1" x14ac:dyDescent="0.3">
      <c r="B23" s="364" t="s">
        <v>103</v>
      </c>
      <c r="C23" s="365">
        <v>320.31142793399999</v>
      </c>
      <c r="D23" s="365">
        <v>219.137243297</v>
      </c>
      <c r="E23" s="365">
        <v>178.448226613</v>
      </c>
      <c r="F23" s="365">
        <v>224.70711474800001</v>
      </c>
      <c r="G23" s="365">
        <v>560.98028025999997</v>
      </c>
      <c r="H23" s="365">
        <v>1117.6827759099999</v>
      </c>
      <c r="I23" s="366">
        <v>223.13702369000001</v>
      </c>
      <c r="J23" s="366">
        <v>901.97979262499996</v>
      </c>
      <c r="K23" s="367">
        <v>532.79561092300003</v>
      </c>
      <c r="M23" s="364" t="s">
        <v>103</v>
      </c>
      <c r="N23" s="748">
        <v>41.260903210999999</v>
      </c>
      <c r="O23" s="748">
        <v>24.572544950000001</v>
      </c>
      <c r="P23" s="748">
        <v>28.220780218000002</v>
      </c>
      <c r="Q23" s="748">
        <v>24.385649112999999</v>
      </c>
      <c r="R23" s="748">
        <v>58.546729042000003</v>
      </c>
      <c r="S23" s="748">
        <v>239.970419722</v>
      </c>
      <c r="T23" s="749">
        <v>27.205070429999999</v>
      </c>
      <c r="U23" s="749">
        <v>169.675007677</v>
      </c>
      <c r="V23" s="750">
        <v>92.193667951999998</v>
      </c>
      <c r="X23" s="364" t="s">
        <v>103</v>
      </c>
      <c r="Y23" s="385">
        <v>57.241684206000002</v>
      </c>
      <c r="Z23" s="385">
        <v>60.442670526999997</v>
      </c>
      <c r="AA23" s="385">
        <v>54.116188956000002</v>
      </c>
      <c r="AB23" s="385">
        <v>51.795289760999999</v>
      </c>
      <c r="AC23" s="385">
        <v>108.894254643</v>
      </c>
      <c r="AD23" s="385">
        <v>88.413018598999997</v>
      </c>
      <c r="AE23" s="392">
        <v>54.837172803000001</v>
      </c>
      <c r="AF23" s="392">
        <v>92.610564948000004</v>
      </c>
      <c r="AG23" s="386">
        <v>80.051300405000006</v>
      </c>
      <c r="AI23" s="364" t="s">
        <v>103</v>
      </c>
      <c r="AJ23" s="385">
        <v>3.4361825160000001</v>
      </c>
      <c r="AK23" s="385">
        <v>3.619109822</v>
      </c>
      <c r="AL23" s="385">
        <v>2.821317547</v>
      </c>
      <c r="AM23" s="385">
        <v>2.88548311</v>
      </c>
      <c r="AN23" s="385">
        <v>5.1281813710000002</v>
      </c>
      <c r="AO23" s="385">
        <v>4.2835370810000004</v>
      </c>
      <c r="AP23" s="392">
        <v>3.0923995880000001</v>
      </c>
      <c r="AQ23" s="392">
        <v>4.4605829779999997</v>
      </c>
      <c r="AR23" s="386">
        <v>4.0522368740000001</v>
      </c>
      <c r="AT23" s="364" t="s">
        <v>103</v>
      </c>
      <c r="AU23" s="385">
        <v>88.980687564999997</v>
      </c>
      <c r="AV23" s="385">
        <v>88.596996128000001</v>
      </c>
      <c r="AW23" s="385">
        <v>88.102463947000004</v>
      </c>
      <c r="AX23" s="385">
        <v>86.451397241999999</v>
      </c>
      <c r="AY23" s="385">
        <v>87.958930296999995</v>
      </c>
      <c r="AZ23" s="385">
        <v>97.069144706000003</v>
      </c>
      <c r="BA23" s="392">
        <v>87.591263392000002</v>
      </c>
      <c r="BB23" s="392">
        <v>95.202043172000003</v>
      </c>
      <c r="BC23" s="386">
        <v>92.671537141000002</v>
      </c>
      <c r="BE23" s="364" t="s">
        <v>103</v>
      </c>
      <c r="BF23" s="385">
        <v>3.0299363659999998</v>
      </c>
      <c r="BG23" s="385">
        <v>2.4480263779999998</v>
      </c>
      <c r="BH23" s="385">
        <v>2.355284975</v>
      </c>
      <c r="BI23" s="385">
        <v>2.353933386</v>
      </c>
      <c r="BJ23" s="385">
        <v>1.993993949</v>
      </c>
      <c r="BK23" s="385">
        <v>1.440117364</v>
      </c>
      <c r="BL23" s="392">
        <v>2.4830745099999998</v>
      </c>
      <c r="BM23" s="392">
        <v>1.573591395</v>
      </c>
      <c r="BN23" s="386">
        <v>1.780738814</v>
      </c>
    </row>
    <row r="24" spans="2:66" s="323" customFormat="1" ht="15.75" customHeight="1" x14ac:dyDescent="0.3">
      <c r="B24" s="368" t="s">
        <v>104</v>
      </c>
      <c r="C24" s="369">
        <v>182.44291194900001</v>
      </c>
      <c r="D24" s="369">
        <v>176.54968759499999</v>
      </c>
      <c r="E24" s="369">
        <v>293.95237027299999</v>
      </c>
      <c r="F24" s="369">
        <v>282.51213751300003</v>
      </c>
      <c r="G24" s="369">
        <v>393.495114575</v>
      </c>
      <c r="H24" s="369" t="s">
        <v>85</v>
      </c>
      <c r="I24" s="370">
        <v>215.059859614</v>
      </c>
      <c r="J24" s="370">
        <v>393.495114575</v>
      </c>
      <c r="K24" s="355">
        <v>265.75629380200002</v>
      </c>
      <c r="M24" s="368" t="s">
        <v>104</v>
      </c>
      <c r="N24" s="751">
        <v>27.940727751000001</v>
      </c>
      <c r="O24" s="751">
        <v>21.561358949999999</v>
      </c>
      <c r="P24" s="751">
        <v>31.326688045000001</v>
      </c>
      <c r="Q24" s="751">
        <v>26.021092557999999</v>
      </c>
      <c r="R24" s="751">
        <v>50.423040403999998</v>
      </c>
      <c r="S24" s="751" t="s">
        <v>85</v>
      </c>
      <c r="T24" s="752">
        <v>25.184420562</v>
      </c>
      <c r="U24" s="752">
        <v>50.423040403999998</v>
      </c>
      <c r="V24" s="741">
        <v>32.355133715000001</v>
      </c>
      <c r="X24" s="368" t="s">
        <v>104</v>
      </c>
      <c r="Y24" s="387">
        <v>55.910226801999997</v>
      </c>
      <c r="Z24" s="387">
        <v>56.904816453000002</v>
      </c>
      <c r="AA24" s="387">
        <v>64.404134858000006</v>
      </c>
      <c r="AB24" s="387">
        <v>58.592703796000002</v>
      </c>
      <c r="AC24" s="387">
        <v>69.568514469999997</v>
      </c>
      <c r="AD24" s="387" t="s">
        <v>85</v>
      </c>
      <c r="AE24" s="393">
        <v>58.170765539000001</v>
      </c>
      <c r="AF24" s="393">
        <v>69.568514469999997</v>
      </c>
      <c r="AG24" s="388">
        <v>62.476801774000002</v>
      </c>
      <c r="AI24" s="368" t="s">
        <v>104</v>
      </c>
      <c r="AJ24" s="387">
        <v>4.4155206219999998</v>
      </c>
      <c r="AK24" s="387">
        <v>3.2590283000000002</v>
      </c>
      <c r="AL24" s="387">
        <v>6.3463600969999998</v>
      </c>
      <c r="AM24" s="387">
        <v>3.7782111669999998</v>
      </c>
      <c r="AN24" s="387">
        <v>3.4040930450000002</v>
      </c>
      <c r="AO24" s="387" t="s">
        <v>85</v>
      </c>
      <c r="AP24" s="393">
        <v>3.9074146110000001</v>
      </c>
      <c r="AQ24" s="393">
        <v>3.4040930450000002</v>
      </c>
      <c r="AR24" s="388">
        <v>3.6786022489999999</v>
      </c>
      <c r="AT24" s="368" t="s">
        <v>104</v>
      </c>
      <c r="AU24" s="387">
        <v>94.539463666000003</v>
      </c>
      <c r="AV24" s="387">
        <v>88.062205641000006</v>
      </c>
      <c r="AW24" s="387">
        <v>95.288675509000001</v>
      </c>
      <c r="AX24" s="387">
        <v>88.580467691999999</v>
      </c>
      <c r="AY24" s="387">
        <v>87.138081722999999</v>
      </c>
      <c r="AZ24" s="387" t="s">
        <v>85</v>
      </c>
      <c r="BA24" s="393">
        <v>90.548492800000005</v>
      </c>
      <c r="BB24" s="393">
        <v>87.138081722999999</v>
      </c>
      <c r="BC24" s="388">
        <v>89.260049461999998</v>
      </c>
      <c r="BE24" s="368" t="s">
        <v>104</v>
      </c>
      <c r="BF24" s="387">
        <v>2.4340069519999998</v>
      </c>
      <c r="BG24" s="387">
        <v>2.5071674599999998</v>
      </c>
      <c r="BH24" s="387">
        <v>2.2152505040000001</v>
      </c>
      <c r="BI24" s="387">
        <v>2.2327417550000002</v>
      </c>
      <c r="BJ24" s="387">
        <v>1.925877442</v>
      </c>
      <c r="BK24" s="387" t="s">
        <v>85</v>
      </c>
      <c r="BL24" s="393">
        <v>2.3659182830000001</v>
      </c>
      <c r="BM24" s="393">
        <v>1.925877442</v>
      </c>
      <c r="BN24" s="388">
        <v>2.1808016170000002</v>
      </c>
    </row>
    <row r="25" spans="2:66" s="351" customFormat="1" ht="15.75" customHeight="1" x14ac:dyDescent="0.3">
      <c r="B25" s="364" t="s">
        <v>42</v>
      </c>
      <c r="C25" s="365">
        <v>98.747750201000002</v>
      </c>
      <c r="D25" s="365">
        <v>180.325557992</v>
      </c>
      <c r="E25" s="365">
        <v>97.819483938000005</v>
      </c>
      <c r="F25" s="365">
        <v>189.78282294100001</v>
      </c>
      <c r="G25" s="365">
        <v>381.08751117499997</v>
      </c>
      <c r="H25" s="365">
        <v>638.80615601</v>
      </c>
      <c r="I25" s="366">
        <v>157.72406902099999</v>
      </c>
      <c r="J25" s="366">
        <v>464.01563833099999</v>
      </c>
      <c r="K25" s="367">
        <v>284.40984289699998</v>
      </c>
      <c r="M25" s="364" t="s">
        <v>42</v>
      </c>
      <c r="N25" s="748">
        <v>21.072341776999998</v>
      </c>
      <c r="O25" s="748">
        <v>17.786497357999998</v>
      </c>
      <c r="P25" s="748">
        <v>13.035843204000001</v>
      </c>
      <c r="Q25" s="748">
        <v>18.653681413000001</v>
      </c>
      <c r="R25" s="748">
        <v>47.031838520999997</v>
      </c>
      <c r="S25" s="748">
        <v>60.532585138999998</v>
      </c>
      <c r="T25" s="749">
        <v>16.677319098000002</v>
      </c>
      <c r="U25" s="749">
        <v>51.376078468999999</v>
      </c>
      <c r="V25" s="750">
        <v>31.029131631999999</v>
      </c>
      <c r="X25" s="364" t="s">
        <v>42</v>
      </c>
      <c r="Y25" s="385">
        <v>16.451922012000001</v>
      </c>
      <c r="Z25" s="385">
        <v>55.688052048999999</v>
      </c>
      <c r="AA25" s="385">
        <v>30.388812137999999</v>
      </c>
      <c r="AB25" s="385">
        <v>46.462778989</v>
      </c>
      <c r="AC25" s="385">
        <v>63.453790312000002</v>
      </c>
      <c r="AD25" s="385">
        <v>103.87646358400001</v>
      </c>
      <c r="AE25" s="392">
        <v>43.665726241000002</v>
      </c>
      <c r="AF25" s="392">
        <v>76.670695401000003</v>
      </c>
      <c r="AG25" s="386">
        <v>61.543470049</v>
      </c>
      <c r="AI25" s="364" t="s">
        <v>42</v>
      </c>
      <c r="AJ25" s="385">
        <v>0.933540021</v>
      </c>
      <c r="AK25" s="385">
        <v>2.7327509779999999</v>
      </c>
      <c r="AL25" s="385">
        <v>1.614854185</v>
      </c>
      <c r="AM25" s="385">
        <v>2.6785315449999998</v>
      </c>
      <c r="AN25" s="385">
        <v>3.5262614160000001</v>
      </c>
      <c r="AO25" s="385">
        <v>4.9840579600000003</v>
      </c>
      <c r="AP25" s="392">
        <v>2.3673670790000001</v>
      </c>
      <c r="AQ25" s="392">
        <v>4.0511743300000003</v>
      </c>
      <c r="AR25" s="386">
        <v>3.2901747889999999</v>
      </c>
      <c r="AT25" s="364" t="s">
        <v>42</v>
      </c>
      <c r="AU25" s="385">
        <v>85.482315010999997</v>
      </c>
      <c r="AV25" s="385">
        <v>84.003325602000004</v>
      </c>
      <c r="AW25" s="385">
        <v>84.406443736</v>
      </c>
      <c r="AX25" s="385">
        <v>86.259255838000001</v>
      </c>
      <c r="AY25" s="385">
        <v>88.798791704999999</v>
      </c>
      <c r="AZ25" s="385">
        <v>87.917465972000002</v>
      </c>
      <c r="BA25" s="392">
        <v>85.221988812000006</v>
      </c>
      <c r="BB25" s="392">
        <v>88.510626732000006</v>
      </c>
      <c r="BC25" s="386">
        <v>87.003339550999996</v>
      </c>
      <c r="BE25" s="364" t="s">
        <v>42</v>
      </c>
      <c r="BF25" s="385">
        <v>2.463524863</v>
      </c>
      <c r="BG25" s="385">
        <v>1.995890782</v>
      </c>
      <c r="BH25" s="385">
        <v>2.7148098410000001</v>
      </c>
      <c r="BI25" s="385">
        <v>2.0687324399999998</v>
      </c>
      <c r="BJ25" s="385">
        <v>1.6353777169999999</v>
      </c>
      <c r="BK25" s="385">
        <v>1.043558274</v>
      </c>
      <c r="BL25" s="392">
        <v>2.17621384</v>
      </c>
      <c r="BM25" s="392">
        <v>1.3732084849999999</v>
      </c>
      <c r="BN25" s="386">
        <v>1.634338681</v>
      </c>
    </row>
    <row r="26" spans="2:66" s="323" customFormat="1" ht="15.75" customHeight="1" x14ac:dyDescent="0.3">
      <c r="B26" s="368" t="s">
        <v>105</v>
      </c>
      <c r="C26" s="369">
        <v>169.66789035799999</v>
      </c>
      <c r="D26" s="369">
        <v>206.44932291000001</v>
      </c>
      <c r="E26" s="369">
        <v>152.212143489</v>
      </c>
      <c r="F26" s="369">
        <v>290.15579924500003</v>
      </c>
      <c r="G26" s="369">
        <v>411.77808553599999</v>
      </c>
      <c r="H26" s="369" t="s">
        <v>85</v>
      </c>
      <c r="I26" s="370">
        <v>202.21032107400001</v>
      </c>
      <c r="J26" s="370">
        <v>411.77808553599999</v>
      </c>
      <c r="K26" s="355">
        <v>286.24074257799998</v>
      </c>
      <c r="M26" s="368" t="s">
        <v>105</v>
      </c>
      <c r="N26" s="751">
        <v>20.488880474999998</v>
      </c>
      <c r="O26" s="751">
        <v>25.128187272000002</v>
      </c>
      <c r="P26" s="751">
        <v>17.566999160000002</v>
      </c>
      <c r="Q26" s="751">
        <v>45.929059959</v>
      </c>
      <c r="R26" s="751">
        <v>52.481388739000003</v>
      </c>
      <c r="S26" s="751" t="s">
        <v>85</v>
      </c>
      <c r="T26" s="752">
        <v>26.367444768999999</v>
      </c>
      <c r="U26" s="752">
        <v>52.481388739000003</v>
      </c>
      <c r="V26" s="741">
        <v>36.838357242999997</v>
      </c>
      <c r="X26" s="368" t="s">
        <v>105</v>
      </c>
      <c r="Y26" s="387">
        <v>63.868348163</v>
      </c>
      <c r="Z26" s="387">
        <v>53.740654051999996</v>
      </c>
      <c r="AA26" s="387">
        <v>48.591258459000002</v>
      </c>
      <c r="AB26" s="387">
        <v>62.687549850000003</v>
      </c>
      <c r="AC26" s="387">
        <v>84.576799510000001</v>
      </c>
      <c r="AD26" s="387" t="s">
        <v>85</v>
      </c>
      <c r="AE26" s="393">
        <v>56.079417219</v>
      </c>
      <c r="AF26" s="393">
        <v>84.576799510000001</v>
      </c>
      <c r="AG26" s="388">
        <v>69.608170725999997</v>
      </c>
      <c r="AI26" s="368" t="s">
        <v>105</v>
      </c>
      <c r="AJ26" s="387">
        <v>4.6995944449999998</v>
      </c>
      <c r="AK26" s="387">
        <v>3.6164391280000001</v>
      </c>
      <c r="AL26" s="387">
        <v>2.71767263</v>
      </c>
      <c r="AM26" s="387">
        <v>4.5100487659999997</v>
      </c>
      <c r="AN26" s="387">
        <v>4.4471830280000004</v>
      </c>
      <c r="AO26" s="387" t="s">
        <v>85</v>
      </c>
      <c r="AP26" s="393">
        <v>3.7053739600000002</v>
      </c>
      <c r="AQ26" s="393">
        <v>4.4471830280000004</v>
      </c>
      <c r="AR26" s="388">
        <v>4.0998483050000001</v>
      </c>
      <c r="AT26" s="368" t="s">
        <v>105</v>
      </c>
      <c r="AU26" s="387">
        <v>92.684424368999998</v>
      </c>
      <c r="AV26" s="387">
        <v>90.229137292000004</v>
      </c>
      <c r="AW26" s="387">
        <v>86.569987067</v>
      </c>
      <c r="AX26" s="387">
        <v>94.561468383999994</v>
      </c>
      <c r="AY26" s="387">
        <v>89.902629884999996</v>
      </c>
      <c r="AZ26" s="387" t="s">
        <v>85</v>
      </c>
      <c r="BA26" s="393">
        <v>90.790684464999998</v>
      </c>
      <c r="BB26" s="393">
        <v>89.902629884999996</v>
      </c>
      <c r="BC26" s="388">
        <v>90.369092355999996</v>
      </c>
      <c r="BE26" s="368" t="s">
        <v>105</v>
      </c>
      <c r="BF26" s="387">
        <v>2.2515908599999999</v>
      </c>
      <c r="BG26" s="387">
        <v>2.7016020580000002</v>
      </c>
      <c r="BH26" s="387">
        <v>2.3836807609999999</v>
      </c>
      <c r="BI26" s="387">
        <v>2.3320104370000001</v>
      </c>
      <c r="BJ26" s="387">
        <v>2.1976212409999998</v>
      </c>
      <c r="BK26" s="387" t="s">
        <v>85</v>
      </c>
      <c r="BL26" s="393">
        <v>2.473701728</v>
      </c>
      <c r="BM26" s="393">
        <v>2.1976212409999998</v>
      </c>
      <c r="BN26" s="388">
        <v>2.314451686</v>
      </c>
    </row>
    <row r="27" spans="2:66" s="351" customFormat="1" ht="15.75" customHeight="1" x14ac:dyDescent="0.3">
      <c r="B27" s="364" t="s">
        <v>45</v>
      </c>
      <c r="C27" s="365">
        <v>105.26816343599999</v>
      </c>
      <c r="D27" s="365">
        <v>217.005210468</v>
      </c>
      <c r="E27" s="365" t="s">
        <v>85</v>
      </c>
      <c r="F27" s="365">
        <v>200.73867728499999</v>
      </c>
      <c r="G27" s="365" t="s">
        <v>85</v>
      </c>
      <c r="H27" s="365" t="s">
        <v>85</v>
      </c>
      <c r="I27" s="366">
        <v>161.78610896000001</v>
      </c>
      <c r="J27" s="366" t="s">
        <v>85</v>
      </c>
      <c r="K27" s="367">
        <v>161.78610896000001</v>
      </c>
      <c r="M27" s="364" t="s">
        <v>45</v>
      </c>
      <c r="N27" s="748">
        <v>12.381570133</v>
      </c>
      <c r="O27" s="748">
        <v>27.373013693000001</v>
      </c>
      <c r="P27" s="748" t="s">
        <v>85</v>
      </c>
      <c r="Q27" s="748">
        <v>11.330175037</v>
      </c>
      <c r="R27" s="748" t="s">
        <v>85</v>
      </c>
      <c r="S27" s="748" t="s">
        <v>85</v>
      </c>
      <c r="T27" s="749">
        <v>13.945288055000001</v>
      </c>
      <c r="U27" s="749" t="s">
        <v>85</v>
      </c>
      <c r="V27" s="750">
        <v>13.945288055000001</v>
      </c>
      <c r="X27" s="364" t="s">
        <v>45</v>
      </c>
      <c r="Y27" s="385">
        <v>25.927180547999999</v>
      </c>
      <c r="Z27" s="385">
        <v>39.056805539999999</v>
      </c>
      <c r="AA27" s="385" t="s">
        <v>85</v>
      </c>
      <c r="AB27" s="385">
        <v>50.605286583999998</v>
      </c>
      <c r="AC27" s="385" t="s">
        <v>85</v>
      </c>
      <c r="AD27" s="385" t="s">
        <v>85</v>
      </c>
      <c r="AE27" s="392">
        <v>38.327084632000002</v>
      </c>
      <c r="AF27" s="392" t="s">
        <v>85</v>
      </c>
      <c r="AG27" s="386">
        <v>38.327084632000002</v>
      </c>
      <c r="AI27" s="364" t="s">
        <v>45</v>
      </c>
      <c r="AJ27" s="385">
        <v>4.9442433220000002</v>
      </c>
      <c r="AK27" s="385">
        <v>2.1166702919999998</v>
      </c>
      <c r="AL27" s="385" t="s">
        <v>85</v>
      </c>
      <c r="AM27" s="385">
        <v>6.5313354590000001</v>
      </c>
      <c r="AN27" s="385" t="s">
        <v>85</v>
      </c>
      <c r="AO27" s="385" t="s">
        <v>85</v>
      </c>
      <c r="AP27" s="392">
        <v>4.4521183259999999</v>
      </c>
      <c r="AQ27" s="392" t="s">
        <v>85</v>
      </c>
      <c r="AR27" s="386">
        <v>4.4521183259999999</v>
      </c>
      <c r="AT27" s="364" t="s">
        <v>45</v>
      </c>
      <c r="AU27" s="385">
        <v>97.067582212999994</v>
      </c>
      <c r="AV27" s="385">
        <v>85.796271589</v>
      </c>
      <c r="AW27" s="385" t="s">
        <v>85</v>
      </c>
      <c r="AX27" s="385">
        <v>94.125515927999999</v>
      </c>
      <c r="AY27" s="385" t="s">
        <v>85</v>
      </c>
      <c r="AZ27" s="385" t="s">
        <v>85</v>
      </c>
      <c r="BA27" s="392">
        <v>93.867611865000001</v>
      </c>
      <c r="BB27" s="392" t="s">
        <v>85</v>
      </c>
      <c r="BC27" s="386">
        <v>93.867611865000001</v>
      </c>
      <c r="BE27" s="364" t="s">
        <v>45</v>
      </c>
      <c r="BF27" s="385">
        <v>2.8465975050000001</v>
      </c>
      <c r="BG27" s="385">
        <v>1.736821806</v>
      </c>
      <c r="BH27" s="385" t="s">
        <v>85</v>
      </c>
      <c r="BI27" s="385">
        <v>1.941876197</v>
      </c>
      <c r="BJ27" s="385" t="s">
        <v>85</v>
      </c>
      <c r="BK27" s="385" t="s">
        <v>85</v>
      </c>
      <c r="BL27" s="392">
        <v>2.1585075759999999</v>
      </c>
      <c r="BM27" s="392" t="s">
        <v>85</v>
      </c>
      <c r="BN27" s="386">
        <v>2.1585075759999999</v>
      </c>
    </row>
    <row r="28" spans="2:66" s="323" customFormat="1" ht="15.75" customHeight="1" x14ac:dyDescent="0.3">
      <c r="B28" s="368" t="s">
        <v>106</v>
      </c>
      <c r="C28" s="369">
        <v>235.03136169800001</v>
      </c>
      <c r="D28" s="369">
        <v>202.23960857899999</v>
      </c>
      <c r="E28" s="369">
        <v>229.649248607</v>
      </c>
      <c r="F28" s="369">
        <v>227.46181243999999</v>
      </c>
      <c r="G28" s="369">
        <v>595.00113393799995</v>
      </c>
      <c r="H28" s="369">
        <v>851.91865229099994</v>
      </c>
      <c r="I28" s="370">
        <v>220.02464059499999</v>
      </c>
      <c r="J28" s="370">
        <v>692.827582721</v>
      </c>
      <c r="K28" s="355">
        <v>394.84473508100001</v>
      </c>
      <c r="M28" s="368" t="s">
        <v>106</v>
      </c>
      <c r="N28" s="751">
        <v>33.004800994</v>
      </c>
      <c r="O28" s="751">
        <v>22.940598299000001</v>
      </c>
      <c r="P28" s="751">
        <v>25.431055778000001</v>
      </c>
      <c r="Q28" s="751">
        <v>28.934597641</v>
      </c>
      <c r="R28" s="751">
        <v>63.211713129000003</v>
      </c>
      <c r="S28" s="751">
        <v>95.916133896999995</v>
      </c>
      <c r="T28" s="752">
        <v>26.362984017999999</v>
      </c>
      <c r="U28" s="752">
        <v>75.664571010000003</v>
      </c>
      <c r="V28" s="741">
        <v>44.592371630999999</v>
      </c>
      <c r="X28" s="368" t="s">
        <v>106</v>
      </c>
      <c r="Y28" s="387">
        <v>64.176891276000006</v>
      </c>
      <c r="Z28" s="387">
        <v>59.307948428000003</v>
      </c>
      <c r="AA28" s="387">
        <v>60.595610434999998</v>
      </c>
      <c r="AB28" s="387">
        <v>59.89554029</v>
      </c>
      <c r="AC28" s="387">
        <v>107.61994724900001</v>
      </c>
      <c r="AD28" s="387">
        <v>83.017526086000004</v>
      </c>
      <c r="AE28" s="393">
        <v>60.379261059000001</v>
      </c>
      <c r="AF28" s="393">
        <v>94.506807706999993</v>
      </c>
      <c r="AG28" s="388">
        <v>78.853855100000004</v>
      </c>
      <c r="AI28" s="368" t="s">
        <v>106</v>
      </c>
      <c r="AJ28" s="387">
        <v>4.6787898300000004</v>
      </c>
      <c r="AK28" s="387">
        <v>3.3301454910000001</v>
      </c>
      <c r="AL28" s="387">
        <v>3.6741319680000002</v>
      </c>
      <c r="AM28" s="387">
        <v>5.0699369909999996</v>
      </c>
      <c r="AN28" s="387">
        <v>6.0976834200000001</v>
      </c>
      <c r="AO28" s="387">
        <v>4.1795101319999999</v>
      </c>
      <c r="AP28" s="393">
        <v>3.950436609</v>
      </c>
      <c r="AQ28" s="393">
        <v>5.0191611370000002</v>
      </c>
      <c r="AR28" s="388">
        <v>4.5836601400000001</v>
      </c>
      <c r="AT28" s="368" t="s">
        <v>106</v>
      </c>
      <c r="AU28" s="387">
        <v>93.618950624999997</v>
      </c>
      <c r="AV28" s="387">
        <v>87.580983993999993</v>
      </c>
      <c r="AW28" s="387">
        <v>88.971779100999996</v>
      </c>
      <c r="AX28" s="387">
        <v>94.708263324000001</v>
      </c>
      <c r="AY28" s="387">
        <v>91.485879138000001</v>
      </c>
      <c r="AZ28" s="387">
        <v>87.991446644000007</v>
      </c>
      <c r="BA28" s="393">
        <v>90.667849196000006</v>
      </c>
      <c r="BB28" s="393">
        <v>89.623339650000005</v>
      </c>
      <c r="BC28" s="388">
        <v>90.102414768000003</v>
      </c>
      <c r="BE28" s="368" t="s">
        <v>106</v>
      </c>
      <c r="BF28" s="387">
        <v>2.612582212</v>
      </c>
      <c r="BG28" s="387">
        <v>2.2544432849999998</v>
      </c>
      <c r="BH28" s="387">
        <v>2.0562580490000002</v>
      </c>
      <c r="BI28" s="387">
        <v>1.831471423</v>
      </c>
      <c r="BJ28" s="387">
        <v>2.135411516</v>
      </c>
      <c r="BK28" s="387">
        <v>1.7976703620000001</v>
      </c>
      <c r="BL28" s="393">
        <v>2.1240626090000001</v>
      </c>
      <c r="BM28" s="393">
        <v>1.9772796079999999</v>
      </c>
      <c r="BN28" s="388">
        <v>2.0288299830000001</v>
      </c>
    </row>
    <row r="29" spans="2:66" s="351" customFormat="1" ht="15.75" customHeight="1" x14ac:dyDescent="0.3">
      <c r="B29" s="364" t="s">
        <v>107</v>
      </c>
      <c r="C29" s="365">
        <v>49.091860492999999</v>
      </c>
      <c r="D29" s="365">
        <v>164.10068984</v>
      </c>
      <c r="E29" s="365">
        <v>147.239386072</v>
      </c>
      <c r="F29" s="365">
        <v>286.130522821</v>
      </c>
      <c r="G29" s="365">
        <v>494.24873665500002</v>
      </c>
      <c r="H29" s="365">
        <v>695.64113386099996</v>
      </c>
      <c r="I29" s="366">
        <v>206.03779609</v>
      </c>
      <c r="J29" s="366">
        <v>561.28230134700004</v>
      </c>
      <c r="K29" s="367">
        <v>408.81902767600002</v>
      </c>
      <c r="M29" s="364" t="s">
        <v>107</v>
      </c>
      <c r="N29" s="748">
        <v>6.625950885</v>
      </c>
      <c r="O29" s="748">
        <v>16.458158146999999</v>
      </c>
      <c r="P29" s="748">
        <v>15.880103157000001</v>
      </c>
      <c r="Q29" s="748">
        <v>34.034316814</v>
      </c>
      <c r="R29" s="748">
        <v>46.887418283000002</v>
      </c>
      <c r="S29" s="748">
        <v>74.551134447999999</v>
      </c>
      <c r="T29" s="749">
        <v>23.105723552000001</v>
      </c>
      <c r="U29" s="749">
        <v>56.09530067</v>
      </c>
      <c r="V29" s="750">
        <v>41.936886254000001</v>
      </c>
      <c r="X29" s="364" t="s">
        <v>107</v>
      </c>
      <c r="Y29" s="385">
        <v>19.077300799</v>
      </c>
      <c r="Z29" s="385">
        <v>52.376829913000002</v>
      </c>
      <c r="AA29" s="385">
        <v>40.650251279000003</v>
      </c>
      <c r="AB29" s="385">
        <v>75.481131074999993</v>
      </c>
      <c r="AC29" s="385">
        <v>92.002114285000005</v>
      </c>
      <c r="AD29" s="385">
        <v>106.190515945</v>
      </c>
      <c r="AE29" s="392">
        <v>58.480428539000002</v>
      </c>
      <c r="AF29" s="392">
        <v>97.368990264999994</v>
      </c>
      <c r="AG29" s="386">
        <v>85.125020941000002</v>
      </c>
      <c r="AI29" s="364" t="s">
        <v>107</v>
      </c>
      <c r="AJ29" s="385">
        <v>1.1946974459999999</v>
      </c>
      <c r="AK29" s="385">
        <v>3.745215752</v>
      </c>
      <c r="AL29" s="385">
        <v>2.4376857369999998</v>
      </c>
      <c r="AM29" s="385">
        <v>4.2914382670000002</v>
      </c>
      <c r="AN29" s="385">
        <v>4.7194289080000003</v>
      </c>
      <c r="AO29" s="385">
        <v>4.3657646349999997</v>
      </c>
      <c r="AP29" s="392">
        <v>3.5849382809999999</v>
      </c>
      <c r="AQ29" s="392">
        <v>4.5668138689999997</v>
      </c>
      <c r="AR29" s="386">
        <v>4.3113987299999996</v>
      </c>
      <c r="AT29" s="364" t="s">
        <v>107</v>
      </c>
      <c r="AU29" s="385">
        <v>85.624989138000004</v>
      </c>
      <c r="AV29" s="385">
        <v>89.943488420999998</v>
      </c>
      <c r="AW29" s="385">
        <v>86.727800467999998</v>
      </c>
      <c r="AX29" s="385">
        <v>89.225704944</v>
      </c>
      <c r="AY29" s="385">
        <v>87.506237264999996</v>
      </c>
      <c r="AZ29" s="385">
        <v>85.118253537000001</v>
      </c>
      <c r="BA29" s="392">
        <v>88.667261214999996</v>
      </c>
      <c r="BB29" s="392">
        <v>86.602963392999996</v>
      </c>
      <c r="BC29" s="386">
        <v>87.252902554000002</v>
      </c>
      <c r="BE29" s="364" t="s">
        <v>107</v>
      </c>
      <c r="BF29" s="385">
        <v>5.1452327100000002</v>
      </c>
      <c r="BG29" s="385">
        <v>2.528879152</v>
      </c>
      <c r="BH29" s="385">
        <v>2.4124481709999999</v>
      </c>
      <c r="BI29" s="385">
        <v>2.8666282220000001</v>
      </c>
      <c r="BJ29" s="385">
        <v>1.877463946</v>
      </c>
      <c r="BK29" s="385">
        <v>1.825596116</v>
      </c>
      <c r="BL29" s="392">
        <v>2.6985163640000001</v>
      </c>
      <c r="BM29" s="392">
        <v>1.856067028</v>
      </c>
      <c r="BN29" s="386">
        <v>2.0382876219999999</v>
      </c>
    </row>
    <row r="30" spans="2:66" s="323" customFormat="1" ht="15.75" customHeight="1" x14ac:dyDescent="0.3">
      <c r="B30" s="368" t="s">
        <v>108</v>
      </c>
      <c r="C30" s="369">
        <v>243.048437291</v>
      </c>
      <c r="D30" s="369">
        <v>193.85603570500001</v>
      </c>
      <c r="E30" s="369">
        <v>193.93742318299999</v>
      </c>
      <c r="F30" s="369">
        <v>208.64745779899999</v>
      </c>
      <c r="G30" s="369">
        <v>521.71387071699996</v>
      </c>
      <c r="H30" s="369">
        <v>438.13241397199999</v>
      </c>
      <c r="I30" s="370">
        <v>201.61921979600001</v>
      </c>
      <c r="J30" s="370">
        <v>490.72652286800002</v>
      </c>
      <c r="K30" s="355">
        <v>314.862281053</v>
      </c>
      <c r="M30" s="368" t="s">
        <v>108</v>
      </c>
      <c r="N30" s="751">
        <v>36.555862079000001</v>
      </c>
      <c r="O30" s="751">
        <v>21.852124016000001</v>
      </c>
      <c r="P30" s="751">
        <v>19.321224203</v>
      </c>
      <c r="Q30" s="751">
        <v>24.612848568</v>
      </c>
      <c r="R30" s="751">
        <v>58.181308620999999</v>
      </c>
      <c r="S30" s="751">
        <v>40.886461439000001</v>
      </c>
      <c r="T30" s="752">
        <v>22.906045464000002</v>
      </c>
      <c r="U30" s="752">
        <v>51.769342778999999</v>
      </c>
      <c r="V30" s="741">
        <v>34.211772130999996</v>
      </c>
      <c r="X30" s="368" t="s">
        <v>108</v>
      </c>
      <c r="Y30" s="387">
        <v>46.989254338000002</v>
      </c>
      <c r="Z30" s="387">
        <v>51.725250414000001</v>
      </c>
      <c r="AA30" s="387">
        <v>53.879098098</v>
      </c>
      <c r="AB30" s="387">
        <v>44.677507071999997</v>
      </c>
      <c r="AC30" s="387">
        <v>84.548842089000004</v>
      </c>
      <c r="AD30" s="387">
        <v>93.457089248000003</v>
      </c>
      <c r="AE30" s="393">
        <v>49.000119619000003</v>
      </c>
      <c r="AF30" s="393">
        <v>87.303397259999997</v>
      </c>
      <c r="AG30" s="388">
        <v>66.925470200999996</v>
      </c>
      <c r="AI30" s="368" t="s">
        <v>108</v>
      </c>
      <c r="AJ30" s="387">
        <v>3.0414891169999998</v>
      </c>
      <c r="AK30" s="387">
        <v>3.1338234119999999</v>
      </c>
      <c r="AL30" s="387">
        <v>4.3105875730000003</v>
      </c>
      <c r="AM30" s="387">
        <v>3.3858329309999999</v>
      </c>
      <c r="AN30" s="387">
        <v>4.3530333199999998</v>
      </c>
      <c r="AO30" s="387">
        <v>3.854546456</v>
      </c>
      <c r="AP30" s="393">
        <v>3.4595160620000001</v>
      </c>
      <c r="AQ30" s="393">
        <v>4.1743398970000003</v>
      </c>
      <c r="AR30" s="388">
        <v>3.863395578</v>
      </c>
      <c r="AT30" s="368" t="s">
        <v>108</v>
      </c>
      <c r="AU30" s="387">
        <v>90.26766284</v>
      </c>
      <c r="AV30" s="387">
        <v>87.960364050999999</v>
      </c>
      <c r="AW30" s="387">
        <v>91.751624449999994</v>
      </c>
      <c r="AX30" s="387">
        <v>90.825294536000001</v>
      </c>
      <c r="AY30" s="387">
        <v>88.157428025000002</v>
      </c>
      <c r="AZ30" s="387">
        <v>82.773015709999996</v>
      </c>
      <c r="BA30" s="393">
        <v>90.142876267999995</v>
      </c>
      <c r="BB30" s="393">
        <v>86.492492092999996</v>
      </c>
      <c r="BC30" s="388">
        <v>88.434552069000006</v>
      </c>
      <c r="BE30" s="368" t="s">
        <v>108</v>
      </c>
      <c r="BF30" s="387">
        <v>2.8737707690000001</v>
      </c>
      <c r="BG30" s="387">
        <v>2.63857271</v>
      </c>
      <c r="BH30" s="387">
        <v>2.0729592710000002</v>
      </c>
      <c r="BI30" s="387">
        <v>2.7969522800000002</v>
      </c>
      <c r="BJ30" s="387">
        <v>2.186252686</v>
      </c>
      <c r="BK30" s="387">
        <v>1.821639625</v>
      </c>
      <c r="BL30" s="393">
        <v>2.5717954870000002</v>
      </c>
      <c r="BM30" s="393">
        <v>2.0655623369999998</v>
      </c>
      <c r="BN30" s="388">
        <v>2.262750279</v>
      </c>
    </row>
    <row r="31" spans="2:66" s="351" customFormat="1" ht="15.75" customHeight="1" x14ac:dyDescent="0.3">
      <c r="B31" s="364" t="s">
        <v>109</v>
      </c>
      <c r="C31" s="365">
        <v>238.50827761400001</v>
      </c>
      <c r="D31" s="365">
        <v>204.30044541300001</v>
      </c>
      <c r="E31" s="365">
        <v>209.05995359400001</v>
      </c>
      <c r="F31" s="365">
        <v>381.15659961099999</v>
      </c>
      <c r="G31" s="365">
        <v>389.97163465400001</v>
      </c>
      <c r="H31" s="365">
        <v>507.20677285099998</v>
      </c>
      <c r="I31" s="366">
        <v>269.04039720200001</v>
      </c>
      <c r="J31" s="366">
        <v>445.39440550099999</v>
      </c>
      <c r="K31" s="367">
        <v>337.09535325100001</v>
      </c>
      <c r="M31" s="364" t="s">
        <v>109</v>
      </c>
      <c r="N31" s="748">
        <v>29.920636721000001</v>
      </c>
      <c r="O31" s="748">
        <v>26.315748932000002</v>
      </c>
      <c r="P31" s="748">
        <v>25.206050484999999</v>
      </c>
      <c r="Q31" s="748">
        <v>37.836959884999999</v>
      </c>
      <c r="R31" s="748">
        <v>41.809358563000004</v>
      </c>
      <c r="S31" s="748">
        <v>49.218799259000001</v>
      </c>
      <c r="T31" s="749">
        <v>30.427463924000001</v>
      </c>
      <c r="U31" s="749">
        <v>45.312162757000003</v>
      </c>
      <c r="V31" s="750">
        <v>36.171464497999999</v>
      </c>
      <c r="X31" s="364" t="s">
        <v>109</v>
      </c>
      <c r="Y31" s="385">
        <v>62.181157659999997</v>
      </c>
      <c r="Z31" s="385">
        <v>52.108320941999999</v>
      </c>
      <c r="AA31" s="385">
        <v>55.896046269000003</v>
      </c>
      <c r="AB31" s="385">
        <v>75.950961972000002</v>
      </c>
      <c r="AC31" s="385">
        <v>74.129274859999995</v>
      </c>
      <c r="AD31" s="385">
        <v>62.428024497000003</v>
      </c>
      <c r="AE31" s="392">
        <v>63.426200653000002</v>
      </c>
      <c r="AF31" s="392">
        <v>67.334699396999994</v>
      </c>
      <c r="AG31" s="386">
        <v>65.360633777999993</v>
      </c>
      <c r="AI31" s="364" t="s">
        <v>109</v>
      </c>
      <c r="AJ31" s="385">
        <v>3.9423068630000002</v>
      </c>
      <c r="AK31" s="385">
        <v>3.682362505</v>
      </c>
      <c r="AL31" s="385">
        <v>4.0424194590000004</v>
      </c>
      <c r="AM31" s="385">
        <v>4.3056161529999999</v>
      </c>
      <c r="AN31" s="385">
        <v>4.6913254310000001</v>
      </c>
      <c r="AO31" s="385">
        <v>2.4943202210000002</v>
      </c>
      <c r="AP31" s="392">
        <v>4.0477980579999997</v>
      </c>
      <c r="AQ31" s="392">
        <v>3.1823137639999999</v>
      </c>
      <c r="AR31" s="386">
        <v>3.5548472800000002</v>
      </c>
      <c r="AT31" s="364" t="s">
        <v>109</v>
      </c>
      <c r="AU31" s="385">
        <v>90.641395786999993</v>
      </c>
      <c r="AV31" s="385">
        <v>91.279547694000001</v>
      </c>
      <c r="AW31" s="385">
        <v>91.490299112000002</v>
      </c>
      <c r="AX31" s="385">
        <v>88.420047568000001</v>
      </c>
      <c r="AY31" s="385">
        <v>90.886306611999998</v>
      </c>
      <c r="AZ31" s="385">
        <v>80.038534780000006</v>
      </c>
      <c r="BA31" s="392">
        <v>90.106688844000004</v>
      </c>
      <c r="BB31" s="392">
        <v>84.587321286999995</v>
      </c>
      <c r="BC31" s="386">
        <v>87.374988482999996</v>
      </c>
      <c r="BE31" s="364" t="s">
        <v>109</v>
      </c>
      <c r="BF31" s="385">
        <v>2.2295927180000001</v>
      </c>
      <c r="BG31" s="385">
        <v>2.459666801</v>
      </c>
      <c r="BH31" s="385">
        <v>2.5433474540000001</v>
      </c>
      <c r="BI31" s="385">
        <v>1.9480180579999999</v>
      </c>
      <c r="BJ31" s="385">
        <v>1.6995147589999999</v>
      </c>
      <c r="BK31" s="385">
        <v>1.5879761750000001</v>
      </c>
      <c r="BL31" s="392">
        <v>2.2029823419999999</v>
      </c>
      <c r="BM31" s="392">
        <v>1.639467132</v>
      </c>
      <c r="BN31" s="386">
        <v>1.915658241</v>
      </c>
    </row>
    <row r="32" spans="2:66" s="323" customFormat="1" ht="15.75" customHeight="1" x14ac:dyDescent="0.3">
      <c r="B32" s="368" t="s">
        <v>110</v>
      </c>
      <c r="C32" s="369">
        <v>286.21564833799999</v>
      </c>
      <c r="D32" s="369">
        <v>222.73359743099999</v>
      </c>
      <c r="E32" s="369">
        <v>262.819415854</v>
      </c>
      <c r="F32" s="369">
        <v>403.21748996999997</v>
      </c>
      <c r="G32" s="369">
        <v>477.23702030499999</v>
      </c>
      <c r="H32" s="369">
        <v>1004.661558216</v>
      </c>
      <c r="I32" s="370">
        <v>285.06448426399999</v>
      </c>
      <c r="J32" s="370">
        <v>724.57850640300001</v>
      </c>
      <c r="K32" s="355">
        <v>483.18160678599997</v>
      </c>
      <c r="M32" s="368" t="s">
        <v>110</v>
      </c>
      <c r="N32" s="751">
        <v>41.120295079000002</v>
      </c>
      <c r="O32" s="751">
        <v>30.160511884000002</v>
      </c>
      <c r="P32" s="751">
        <v>31.481047211</v>
      </c>
      <c r="Q32" s="751">
        <v>45.670392698999997</v>
      </c>
      <c r="R32" s="751">
        <v>47.916469479</v>
      </c>
      <c r="S32" s="751">
        <v>100.844754314</v>
      </c>
      <c r="T32" s="752">
        <v>35.935977739999998</v>
      </c>
      <c r="U32" s="752">
        <v>72.737765582999998</v>
      </c>
      <c r="V32" s="741">
        <v>52.524900832</v>
      </c>
      <c r="X32" s="368" t="s">
        <v>110</v>
      </c>
      <c r="Y32" s="387">
        <v>59.291904766999998</v>
      </c>
      <c r="Z32" s="387">
        <v>49.906963660999999</v>
      </c>
      <c r="AA32" s="387">
        <v>56.878020432</v>
      </c>
      <c r="AB32" s="387">
        <v>76.773174291999993</v>
      </c>
      <c r="AC32" s="387">
        <v>102.031787682</v>
      </c>
      <c r="AD32" s="387">
        <v>120.021900472</v>
      </c>
      <c r="AE32" s="393">
        <v>60.058723194999999</v>
      </c>
      <c r="AF32" s="393">
        <v>113.050106519</v>
      </c>
      <c r="AG32" s="388">
        <v>87.914861212999995</v>
      </c>
      <c r="AI32" s="368" t="s">
        <v>110</v>
      </c>
      <c r="AJ32" s="387">
        <v>3.8345159080000002</v>
      </c>
      <c r="AK32" s="387">
        <v>3.431971426</v>
      </c>
      <c r="AL32" s="387">
        <v>4.2454341979999999</v>
      </c>
      <c r="AM32" s="387">
        <v>4.5281701019999998</v>
      </c>
      <c r="AN32" s="387">
        <v>5.1041050459999999</v>
      </c>
      <c r="AO32" s="387">
        <v>5.4986801280000002</v>
      </c>
      <c r="AP32" s="393">
        <v>4.00389309</v>
      </c>
      <c r="AQ32" s="393">
        <v>5.3539173560000002</v>
      </c>
      <c r="AR32" s="388">
        <v>4.8265780889999998</v>
      </c>
      <c r="AT32" s="368" t="s">
        <v>110</v>
      </c>
      <c r="AU32" s="387">
        <v>91.689507551999995</v>
      </c>
      <c r="AV32" s="387">
        <v>90.783510339000003</v>
      </c>
      <c r="AW32" s="387">
        <v>91.965450958000005</v>
      </c>
      <c r="AX32" s="387">
        <v>89.855451876000004</v>
      </c>
      <c r="AY32" s="387">
        <v>87.875237951000003</v>
      </c>
      <c r="AZ32" s="387">
        <v>87.778260521999997</v>
      </c>
      <c r="BA32" s="393">
        <v>91.035034248000002</v>
      </c>
      <c r="BB32" s="393">
        <v>87.815842645999993</v>
      </c>
      <c r="BC32" s="388">
        <v>89.342792227999993</v>
      </c>
      <c r="BE32" s="368" t="s">
        <v>110</v>
      </c>
      <c r="BF32" s="387">
        <v>2.3042160229999999</v>
      </c>
      <c r="BG32" s="387">
        <v>2.8706400630000002</v>
      </c>
      <c r="BH32" s="387">
        <v>2.5494172499999999</v>
      </c>
      <c r="BI32" s="387">
        <v>2.4561774440000002</v>
      </c>
      <c r="BJ32" s="387">
        <v>2.3316373819999998</v>
      </c>
      <c r="BK32" s="387">
        <v>2.0344262149999999</v>
      </c>
      <c r="BL32" s="393">
        <v>2.5575710809999999</v>
      </c>
      <c r="BM32" s="393">
        <v>2.1383799990000001</v>
      </c>
      <c r="BN32" s="388">
        <v>2.2742125030000002</v>
      </c>
    </row>
    <row r="33" spans="2:66" s="351" customFormat="1" ht="15.75" customHeight="1" x14ac:dyDescent="0.3">
      <c r="B33" s="364" t="s">
        <v>54</v>
      </c>
      <c r="C33" s="365">
        <v>237.36171413100001</v>
      </c>
      <c r="D33" s="365">
        <v>236.293674654</v>
      </c>
      <c r="E33" s="365">
        <v>143.96447257</v>
      </c>
      <c r="F33" s="365">
        <v>222.192163994</v>
      </c>
      <c r="G33" s="365">
        <v>224.496776283</v>
      </c>
      <c r="H33" s="365">
        <v>716.67668087300001</v>
      </c>
      <c r="I33" s="366">
        <v>197.84205274999999</v>
      </c>
      <c r="J33" s="366">
        <v>494.03802578800003</v>
      </c>
      <c r="K33" s="367">
        <v>333.64830999899999</v>
      </c>
      <c r="M33" s="364" t="s">
        <v>54</v>
      </c>
      <c r="N33" s="748">
        <v>53.155969644999999</v>
      </c>
      <c r="O33" s="748">
        <v>39.865248692000002</v>
      </c>
      <c r="P33" s="748">
        <v>17.597811158999999</v>
      </c>
      <c r="Q33" s="748">
        <v>22.434752563</v>
      </c>
      <c r="R33" s="748">
        <v>32.360969224000002</v>
      </c>
      <c r="S33" s="748">
        <v>82.207927729999994</v>
      </c>
      <c r="T33" s="749">
        <v>26.756499890000001</v>
      </c>
      <c r="U33" s="749">
        <v>59.659547152000002</v>
      </c>
      <c r="V33" s="750">
        <v>41.842591894000002</v>
      </c>
      <c r="X33" s="364" t="s">
        <v>54</v>
      </c>
      <c r="Y33" s="385">
        <v>35.604301939000003</v>
      </c>
      <c r="Z33" s="385">
        <v>64.115544743000001</v>
      </c>
      <c r="AA33" s="385">
        <v>41.161968821999999</v>
      </c>
      <c r="AB33" s="385">
        <v>53.225808655000002</v>
      </c>
      <c r="AC33" s="385">
        <v>42.885560884999997</v>
      </c>
      <c r="AD33" s="385">
        <v>107.301494635</v>
      </c>
      <c r="AE33" s="392">
        <v>52.215772295999997</v>
      </c>
      <c r="AF33" s="392">
        <v>81.987696145000001</v>
      </c>
      <c r="AG33" s="386">
        <v>69.300427014999997</v>
      </c>
      <c r="AI33" s="364" t="s">
        <v>54</v>
      </c>
      <c r="AJ33" s="385">
        <v>1.6262215499999999</v>
      </c>
      <c r="AK33" s="385">
        <v>4.0029619729999997</v>
      </c>
      <c r="AL33" s="385">
        <v>2.1321277479999998</v>
      </c>
      <c r="AM33" s="385">
        <v>2.9881546929999998</v>
      </c>
      <c r="AN33" s="385">
        <v>1.7088957659999999</v>
      </c>
      <c r="AO33" s="385">
        <v>3.2847303409999999</v>
      </c>
      <c r="AP33" s="392">
        <v>2.9281816190000001</v>
      </c>
      <c r="AQ33" s="392">
        <v>2.7613241400000001</v>
      </c>
      <c r="AR33" s="386">
        <v>2.812789129</v>
      </c>
      <c r="AT33" s="364" t="s">
        <v>54</v>
      </c>
      <c r="AU33" s="385">
        <v>85.194311763000002</v>
      </c>
      <c r="AV33" s="385">
        <v>93.226129955999994</v>
      </c>
      <c r="AW33" s="385">
        <v>84.815439115000004</v>
      </c>
      <c r="AX33" s="385">
        <v>86.511595310000004</v>
      </c>
      <c r="AY33" s="385">
        <v>79.926290395999999</v>
      </c>
      <c r="AZ33" s="385">
        <v>78.083564158000001</v>
      </c>
      <c r="BA33" s="392">
        <v>88.062261833999997</v>
      </c>
      <c r="BB33" s="392">
        <v>78.807707983</v>
      </c>
      <c r="BC33" s="386">
        <v>82.751524848000003</v>
      </c>
      <c r="BE33" s="364" t="s">
        <v>54</v>
      </c>
      <c r="BF33" s="385">
        <v>2.486250686</v>
      </c>
      <c r="BG33" s="385">
        <v>2.45465694</v>
      </c>
      <c r="BH33" s="385">
        <v>2.2119958830000002</v>
      </c>
      <c r="BI33" s="385">
        <v>1.9733849939999999</v>
      </c>
      <c r="BJ33" s="385">
        <v>2.7051910530000001</v>
      </c>
      <c r="BK33" s="385">
        <v>1.451912353</v>
      </c>
      <c r="BL33" s="392">
        <v>2.2356073740000002</v>
      </c>
      <c r="BM33" s="392">
        <v>1.7095290940000001</v>
      </c>
      <c r="BN33" s="386">
        <v>1.8784476729999999</v>
      </c>
    </row>
    <row r="34" spans="2:66" s="323" customFormat="1" ht="15.75" customHeight="1" x14ac:dyDescent="0.3">
      <c r="B34" s="368" t="s">
        <v>76</v>
      </c>
      <c r="C34" s="369">
        <v>284.50037853499998</v>
      </c>
      <c r="D34" s="369">
        <v>174.86970857399999</v>
      </c>
      <c r="E34" s="369">
        <v>255.306492115</v>
      </c>
      <c r="F34" s="369">
        <v>206.397915985</v>
      </c>
      <c r="G34" s="369">
        <v>359.361544434</v>
      </c>
      <c r="H34" s="369">
        <v>918.13771783899995</v>
      </c>
      <c r="I34" s="370">
        <v>218.90093293800001</v>
      </c>
      <c r="J34" s="370">
        <v>777.86298110300004</v>
      </c>
      <c r="K34" s="355">
        <v>636.15436763699995</v>
      </c>
      <c r="M34" s="368" t="s">
        <v>76</v>
      </c>
      <c r="N34" s="751">
        <v>31.039145339000001</v>
      </c>
      <c r="O34" s="751">
        <v>20.276322642</v>
      </c>
      <c r="P34" s="751">
        <v>28.352694914000001</v>
      </c>
      <c r="Q34" s="751">
        <v>17.980972595000001</v>
      </c>
      <c r="R34" s="751">
        <v>41.482389869000002</v>
      </c>
      <c r="S34" s="751">
        <v>92.266011523000003</v>
      </c>
      <c r="T34" s="752">
        <v>22.238907302000001</v>
      </c>
      <c r="U34" s="752">
        <v>79.517330571000002</v>
      </c>
      <c r="V34" s="741">
        <v>64.996047829999995</v>
      </c>
      <c r="X34" s="368" t="s">
        <v>76</v>
      </c>
      <c r="Y34" s="387">
        <v>49.903537733999997</v>
      </c>
      <c r="Z34" s="387">
        <v>46.549848967000003</v>
      </c>
      <c r="AA34" s="387">
        <v>56.854978684000002</v>
      </c>
      <c r="AB34" s="387">
        <v>48.716347829999997</v>
      </c>
      <c r="AC34" s="387">
        <v>76.277390886000006</v>
      </c>
      <c r="AD34" s="387">
        <v>166.219656875</v>
      </c>
      <c r="AE34" s="393">
        <v>50.565248252000004</v>
      </c>
      <c r="AF34" s="393">
        <v>146.22314697600001</v>
      </c>
      <c r="AG34" s="388">
        <v>125.510001554</v>
      </c>
      <c r="AI34" s="368" t="s">
        <v>76</v>
      </c>
      <c r="AJ34" s="387">
        <v>3.5276427840000002</v>
      </c>
      <c r="AK34" s="387">
        <v>3.9418037620000002</v>
      </c>
      <c r="AL34" s="387">
        <v>3.9766757990000001</v>
      </c>
      <c r="AM34" s="387">
        <v>4.5658696670000003</v>
      </c>
      <c r="AN34" s="387">
        <v>4.8203379640000001</v>
      </c>
      <c r="AO34" s="387">
        <v>7.1786282720000001</v>
      </c>
      <c r="AP34" s="393">
        <v>4.1333325150000002</v>
      </c>
      <c r="AQ34" s="393">
        <v>6.7931826229999999</v>
      </c>
      <c r="AR34" s="388">
        <v>6.4320983900000002</v>
      </c>
      <c r="AT34" s="368" t="s">
        <v>76</v>
      </c>
      <c r="AU34" s="387">
        <v>89.871154904999997</v>
      </c>
      <c r="AV34" s="387">
        <v>92.577844866999996</v>
      </c>
      <c r="AW34" s="387">
        <v>90.668917059999998</v>
      </c>
      <c r="AX34" s="387">
        <v>92.643967786000005</v>
      </c>
      <c r="AY34" s="387">
        <v>90.902377534999999</v>
      </c>
      <c r="AZ34" s="387">
        <v>89.643395338000005</v>
      </c>
      <c r="BA34" s="393">
        <v>91.791254604000002</v>
      </c>
      <c r="BB34" s="393">
        <v>89.923299893000006</v>
      </c>
      <c r="BC34" s="388">
        <v>90.327774778000006</v>
      </c>
      <c r="BE34" s="368" t="s">
        <v>76</v>
      </c>
      <c r="BF34" s="387">
        <v>2.8593604959999999</v>
      </c>
      <c r="BG34" s="387">
        <v>2.1705374759999998</v>
      </c>
      <c r="BH34" s="387">
        <v>2.3708018640000001</v>
      </c>
      <c r="BI34" s="387">
        <v>1.9098870809999999</v>
      </c>
      <c r="BJ34" s="387">
        <v>2.7249483890000001</v>
      </c>
      <c r="BK34" s="387">
        <v>2.3496920769999998</v>
      </c>
      <c r="BL34" s="393">
        <v>2.1997610769999998</v>
      </c>
      <c r="BM34" s="393">
        <v>2.3932129990000002</v>
      </c>
      <c r="BN34" s="388">
        <v>2.3763369000000001</v>
      </c>
    </row>
    <row r="35" spans="2:66" s="351" customFormat="1" ht="15.75" customHeight="1" x14ac:dyDescent="0.3">
      <c r="B35" s="364" t="s">
        <v>111</v>
      </c>
      <c r="C35" s="365" t="s">
        <v>85</v>
      </c>
      <c r="D35" s="365">
        <v>151.94497049500001</v>
      </c>
      <c r="E35" s="365">
        <v>376.29176204800001</v>
      </c>
      <c r="F35" s="365">
        <v>180.30801027699999</v>
      </c>
      <c r="G35" s="365">
        <v>565.22666636099996</v>
      </c>
      <c r="H35" s="365">
        <v>215.44628641200001</v>
      </c>
      <c r="I35" s="366">
        <v>230.65683757400001</v>
      </c>
      <c r="J35" s="366">
        <v>280.22858048199998</v>
      </c>
      <c r="K35" s="367">
        <v>274.68806154499998</v>
      </c>
      <c r="M35" s="364" t="s">
        <v>111</v>
      </c>
      <c r="N35" s="748" t="s">
        <v>85</v>
      </c>
      <c r="O35" s="748">
        <v>13.220078853</v>
      </c>
      <c r="P35" s="748">
        <v>41.524585383999998</v>
      </c>
      <c r="Q35" s="748">
        <v>18.275504348999998</v>
      </c>
      <c r="R35" s="748">
        <v>62.831648694000002</v>
      </c>
      <c r="S35" s="748">
        <v>23.167781353999999</v>
      </c>
      <c r="T35" s="749">
        <v>23.680670955</v>
      </c>
      <c r="U35" s="749">
        <v>30.513866111999999</v>
      </c>
      <c r="V35" s="750">
        <v>29.750135709999999</v>
      </c>
      <c r="X35" s="364" t="s">
        <v>111</v>
      </c>
      <c r="Y35" s="385" t="s">
        <v>85</v>
      </c>
      <c r="Z35" s="385">
        <v>51.055505359999998</v>
      </c>
      <c r="AA35" s="385">
        <v>100.030237046</v>
      </c>
      <c r="AB35" s="385">
        <v>55.056983527</v>
      </c>
      <c r="AC35" s="385">
        <v>148.882051735</v>
      </c>
      <c r="AD35" s="385">
        <v>85.328057685000005</v>
      </c>
      <c r="AE35" s="392">
        <v>69.405293736000004</v>
      </c>
      <c r="AF35" s="392">
        <v>101.516640666</v>
      </c>
      <c r="AG35" s="386">
        <v>97.292036491999994</v>
      </c>
      <c r="AI35" s="364" t="s">
        <v>111</v>
      </c>
      <c r="AJ35" s="385" t="s">
        <v>85</v>
      </c>
      <c r="AK35" s="385">
        <v>4.208321099</v>
      </c>
      <c r="AL35" s="385">
        <v>3.8489809419999998</v>
      </c>
      <c r="AM35" s="385">
        <v>3.5164338389999998</v>
      </c>
      <c r="AN35" s="385">
        <v>6.8583982959999998</v>
      </c>
      <c r="AO35" s="385">
        <v>4.503642438</v>
      </c>
      <c r="AP35" s="392">
        <v>3.819785515</v>
      </c>
      <c r="AQ35" s="392">
        <v>5.1662732910000004</v>
      </c>
      <c r="AR35" s="386">
        <v>5.0008303060000001</v>
      </c>
      <c r="AT35" s="364" t="s">
        <v>111</v>
      </c>
      <c r="AU35" s="385" t="s">
        <v>85</v>
      </c>
      <c r="AV35" s="385">
        <v>91.205784538000003</v>
      </c>
      <c r="AW35" s="385">
        <v>82.818404174999998</v>
      </c>
      <c r="AX35" s="385">
        <v>88.804816842999998</v>
      </c>
      <c r="AY35" s="385">
        <v>91.397791244999993</v>
      </c>
      <c r="AZ35" s="385">
        <v>88.586394924999993</v>
      </c>
      <c r="BA35" s="392">
        <v>87.456564237999999</v>
      </c>
      <c r="BB35" s="392">
        <v>89.302518644000003</v>
      </c>
      <c r="BC35" s="386">
        <v>89.059662849000006</v>
      </c>
      <c r="BE35" s="364" t="s">
        <v>111</v>
      </c>
      <c r="BF35" s="385" t="s">
        <v>85</v>
      </c>
      <c r="BG35" s="385">
        <v>2.1629381699999999</v>
      </c>
      <c r="BH35" s="385">
        <v>2.2307091109999999</v>
      </c>
      <c r="BI35" s="385">
        <v>2.0316236559999998</v>
      </c>
      <c r="BJ35" s="385">
        <v>2.3133905879999999</v>
      </c>
      <c r="BK35" s="385">
        <v>1.925286893</v>
      </c>
      <c r="BL35" s="392">
        <v>2.1598802840000002</v>
      </c>
      <c r="BM35" s="392">
        <v>2.07027049</v>
      </c>
      <c r="BN35" s="386">
        <v>2.0786805340000001</v>
      </c>
    </row>
    <row r="36" spans="2:66" s="323" customFormat="1" ht="15.75" customHeight="1" x14ac:dyDescent="0.3">
      <c r="B36" s="368" t="s">
        <v>470</v>
      </c>
      <c r="C36" s="371">
        <v>232.27900230700001</v>
      </c>
      <c r="D36" s="369" t="s">
        <v>85</v>
      </c>
      <c r="E36" s="369">
        <v>39.657343075</v>
      </c>
      <c r="F36" s="369">
        <v>38.355013976999999</v>
      </c>
      <c r="G36" s="369">
        <v>272.35953311499998</v>
      </c>
      <c r="H36" s="369" t="s">
        <v>85</v>
      </c>
      <c r="I36" s="370">
        <v>43.623137313000001</v>
      </c>
      <c r="J36" s="370">
        <v>272.35953311499998</v>
      </c>
      <c r="K36" s="355">
        <v>199.62646237499999</v>
      </c>
      <c r="M36" s="368" t="s">
        <v>470</v>
      </c>
      <c r="N36" s="753">
        <v>46.992718932000002</v>
      </c>
      <c r="O36" s="751" t="s">
        <v>85</v>
      </c>
      <c r="P36" s="751">
        <v>1.93466128</v>
      </c>
      <c r="Q36" s="751">
        <v>4.9362556790000003</v>
      </c>
      <c r="R36" s="751">
        <v>46.370190219000001</v>
      </c>
      <c r="S36" s="751" t="s">
        <v>85</v>
      </c>
      <c r="T36" s="752">
        <v>5.634892367</v>
      </c>
      <c r="U36" s="752">
        <v>46.370190219000001</v>
      </c>
      <c r="V36" s="741">
        <v>33.417274310000003</v>
      </c>
      <c r="X36" s="368" t="s">
        <v>470</v>
      </c>
      <c r="Y36" s="389">
        <v>55.168774581000001</v>
      </c>
      <c r="Z36" s="387" t="s">
        <v>85</v>
      </c>
      <c r="AA36" s="387">
        <v>15.415807770000001</v>
      </c>
      <c r="AB36" s="387">
        <v>16.527170353999999</v>
      </c>
      <c r="AC36" s="387">
        <v>53.694275627000003</v>
      </c>
      <c r="AD36" s="387" t="s">
        <v>85</v>
      </c>
      <c r="AE36" s="393">
        <v>18.143242608000001</v>
      </c>
      <c r="AF36" s="393">
        <v>53.694275627000003</v>
      </c>
      <c r="AG36" s="388">
        <v>47.259650405000002</v>
      </c>
      <c r="AI36" s="368" t="s">
        <v>470</v>
      </c>
      <c r="AJ36" s="389">
        <v>3.4522685160000002</v>
      </c>
      <c r="AK36" s="387" t="s">
        <v>85</v>
      </c>
      <c r="AL36" s="387">
        <v>0.53787600700000004</v>
      </c>
      <c r="AM36" s="387">
        <v>1.251316638</v>
      </c>
      <c r="AN36" s="387">
        <v>4.5291057700000001</v>
      </c>
      <c r="AO36" s="387" t="s">
        <v>85</v>
      </c>
      <c r="AP36" s="393">
        <v>1.165274194</v>
      </c>
      <c r="AQ36" s="393">
        <v>4.5291057700000001</v>
      </c>
      <c r="AR36" s="388">
        <v>3.7724112609999998</v>
      </c>
      <c r="AT36" s="368" t="s">
        <v>470</v>
      </c>
      <c r="AU36" s="389">
        <v>93.909504701000003</v>
      </c>
      <c r="AV36" s="387" t="s">
        <v>85</v>
      </c>
      <c r="AW36" s="387">
        <v>71.896679952</v>
      </c>
      <c r="AX36" s="387">
        <v>88.290498443999994</v>
      </c>
      <c r="AY36" s="387">
        <v>96.094983661000001</v>
      </c>
      <c r="AZ36" s="387" t="s">
        <v>85</v>
      </c>
      <c r="BA36" s="393">
        <v>86.178149590000004</v>
      </c>
      <c r="BB36" s="393">
        <v>96.094983661000001</v>
      </c>
      <c r="BC36" s="388">
        <v>94.300067866999996</v>
      </c>
      <c r="BE36" s="368" t="s">
        <v>470</v>
      </c>
      <c r="BF36" s="389">
        <v>2.3044427000000001</v>
      </c>
      <c r="BG36" s="387" t="s">
        <v>85</v>
      </c>
      <c r="BH36" s="387">
        <v>1.2639521819999999</v>
      </c>
      <c r="BI36" s="387">
        <v>3.804094155</v>
      </c>
      <c r="BJ36" s="387">
        <v>2.2186325170000001</v>
      </c>
      <c r="BK36" s="387" t="s">
        <v>85</v>
      </c>
      <c r="BL36" s="393">
        <v>3.282307066</v>
      </c>
      <c r="BM36" s="393">
        <v>2.2186325170000001</v>
      </c>
      <c r="BN36" s="388">
        <v>2.2925426880000002</v>
      </c>
    </row>
    <row r="37" spans="2:66" s="323" customFormat="1" ht="15.75" customHeight="1" x14ac:dyDescent="0.3">
      <c r="B37" s="364" t="s">
        <v>581</v>
      </c>
      <c r="C37" s="365">
        <v>273.33620428799998</v>
      </c>
      <c r="D37" s="365" t="s">
        <v>85</v>
      </c>
      <c r="E37" s="365" t="s">
        <v>85</v>
      </c>
      <c r="F37" s="365">
        <v>56.464809670999998</v>
      </c>
      <c r="G37" s="365">
        <v>463.48443812699998</v>
      </c>
      <c r="H37" s="365" t="s">
        <v>85</v>
      </c>
      <c r="I37" s="366">
        <v>64.549352553000006</v>
      </c>
      <c r="J37" s="366">
        <v>463.48443812699998</v>
      </c>
      <c r="K37" s="367">
        <v>166.58749071599999</v>
      </c>
      <c r="M37" s="364" t="s">
        <v>581</v>
      </c>
      <c r="N37" s="365">
        <v>69.289348766000003</v>
      </c>
      <c r="O37" s="365" t="s">
        <v>85</v>
      </c>
      <c r="P37" s="365" t="s">
        <v>85</v>
      </c>
      <c r="Q37" s="365">
        <v>8.4776379599999991</v>
      </c>
      <c r="R37" s="365">
        <v>32.134056313999999</v>
      </c>
      <c r="S37" s="365" t="s">
        <v>85</v>
      </c>
      <c r="T37" s="366">
        <v>10.744580009</v>
      </c>
      <c r="U37" s="366">
        <v>32.134056313999999</v>
      </c>
      <c r="V37" s="367">
        <v>16.215501012000001</v>
      </c>
      <c r="X37" s="754" t="s">
        <v>581</v>
      </c>
      <c r="Y37" s="385">
        <v>47.911766458999999</v>
      </c>
      <c r="Z37" s="385" t="s">
        <v>85</v>
      </c>
      <c r="AA37" s="385" t="s">
        <v>85</v>
      </c>
      <c r="AB37" s="385">
        <v>16.832010966999999</v>
      </c>
      <c r="AC37" s="385">
        <v>168.727550299</v>
      </c>
      <c r="AD37" s="385" t="s">
        <v>85</v>
      </c>
      <c r="AE37" s="392">
        <v>18.752210429000002</v>
      </c>
      <c r="AF37" s="392">
        <v>168.727550299</v>
      </c>
      <c r="AG37" s="386">
        <v>51.031759407000003</v>
      </c>
      <c r="AI37" s="754" t="s">
        <v>581</v>
      </c>
      <c r="AJ37" s="385">
        <v>2.48062213</v>
      </c>
      <c r="AK37" s="385" t="s">
        <v>85</v>
      </c>
      <c r="AL37" s="385" t="s">
        <v>85</v>
      </c>
      <c r="AM37" s="385">
        <v>5.8247518039999999</v>
      </c>
      <c r="AN37" s="385">
        <v>12.708382475000001</v>
      </c>
      <c r="AO37" s="385" t="s">
        <v>85</v>
      </c>
      <c r="AP37" s="392">
        <v>4.8027125899999996</v>
      </c>
      <c r="AQ37" s="392">
        <v>12.708382475000001</v>
      </c>
      <c r="AR37" s="386">
        <v>8.6176956439999994</v>
      </c>
      <c r="AT37" s="754" t="s">
        <v>581</v>
      </c>
      <c r="AU37" s="385">
        <v>91.598145153999994</v>
      </c>
      <c r="AV37" s="385" t="s">
        <v>85</v>
      </c>
      <c r="AW37" s="385" t="s">
        <v>85</v>
      </c>
      <c r="AX37" s="385">
        <v>98.765025695000006</v>
      </c>
      <c r="AY37" s="385">
        <v>93.607365463999997</v>
      </c>
      <c r="AZ37" s="385" t="s">
        <v>85</v>
      </c>
      <c r="BA37" s="392">
        <v>98.322234561000002</v>
      </c>
      <c r="BB37" s="392">
        <v>93.607365463999997</v>
      </c>
      <c r="BC37" s="386">
        <v>97.307442076000001</v>
      </c>
      <c r="BE37" s="754" t="s">
        <v>581</v>
      </c>
      <c r="BF37" s="385">
        <v>2.573126679</v>
      </c>
      <c r="BG37" s="385" t="s">
        <v>85</v>
      </c>
      <c r="BH37" s="385" t="s">
        <v>85</v>
      </c>
      <c r="BI37" s="385">
        <v>5.1829641610000001</v>
      </c>
      <c r="BJ37" s="385">
        <v>2.8530566390000001</v>
      </c>
      <c r="BK37" s="385" t="s">
        <v>85</v>
      </c>
      <c r="BL37" s="392">
        <v>4.7709881479999998</v>
      </c>
      <c r="BM37" s="392">
        <v>2.8530566390000001</v>
      </c>
      <c r="BN37" s="386">
        <v>3.4061342739999998</v>
      </c>
    </row>
    <row r="38" spans="2:66" s="323" customFormat="1" ht="15.75" customHeight="1" x14ac:dyDescent="0.3">
      <c r="B38" s="368" t="s">
        <v>582</v>
      </c>
      <c r="C38" s="369" t="s">
        <v>85</v>
      </c>
      <c r="D38" s="369" t="s">
        <v>85</v>
      </c>
      <c r="E38" s="369" t="s">
        <v>85</v>
      </c>
      <c r="F38" s="369" t="s">
        <v>85</v>
      </c>
      <c r="G38" s="369">
        <v>184.02761793299999</v>
      </c>
      <c r="H38" s="369" t="s">
        <v>85</v>
      </c>
      <c r="I38" s="370" t="s">
        <v>85</v>
      </c>
      <c r="J38" s="370">
        <v>184.02761793299999</v>
      </c>
      <c r="K38" s="355">
        <v>184.02761793299999</v>
      </c>
      <c r="M38" s="368" t="s">
        <v>582</v>
      </c>
      <c r="N38" s="369" t="s">
        <v>85</v>
      </c>
      <c r="O38" s="369" t="s">
        <v>85</v>
      </c>
      <c r="P38" s="369" t="s">
        <v>85</v>
      </c>
      <c r="Q38" s="369" t="s">
        <v>85</v>
      </c>
      <c r="R38" s="369">
        <v>25.903873876999999</v>
      </c>
      <c r="S38" s="369" t="s">
        <v>85</v>
      </c>
      <c r="T38" s="370" t="s">
        <v>85</v>
      </c>
      <c r="U38" s="370">
        <v>25.903873876999999</v>
      </c>
      <c r="V38" s="355">
        <v>25.903873876999999</v>
      </c>
      <c r="X38" s="755" t="s">
        <v>582</v>
      </c>
      <c r="Y38" s="387" t="s">
        <v>85</v>
      </c>
      <c r="Z38" s="387" t="s">
        <v>85</v>
      </c>
      <c r="AA38" s="387" t="s">
        <v>85</v>
      </c>
      <c r="AB38" s="387" t="s">
        <v>85</v>
      </c>
      <c r="AC38" s="387">
        <v>36.879842654000001</v>
      </c>
      <c r="AD38" s="387" t="s">
        <v>85</v>
      </c>
      <c r="AE38" s="393" t="s">
        <v>85</v>
      </c>
      <c r="AF38" s="393">
        <v>36.879842654000001</v>
      </c>
      <c r="AG38" s="388">
        <v>36.879842654000001</v>
      </c>
      <c r="AI38" s="755" t="s">
        <v>582</v>
      </c>
      <c r="AJ38" s="387" t="s">
        <v>85</v>
      </c>
      <c r="AK38" s="387" t="s">
        <v>85</v>
      </c>
      <c r="AL38" s="387" t="s">
        <v>85</v>
      </c>
      <c r="AM38" s="387" t="s">
        <v>85</v>
      </c>
      <c r="AN38" s="387">
        <v>6.5557511850000001</v>
      </c>
      <c r="AO38" s="387" t="s">
        <v>85</v>
      </c>
      <c r="AP38" s="393" t="s">
        <v>85</v>
      </c>
      <c r="AQ38" s="393">
        <v>6.5557511850000001</v>
      </c>
      <c r="AR38" s="388">
        <v>6.5557511850000001</v>
      </c>
      <c r="AT38" s="755" t="s">
        <v>582</v>
      </c>
      <c r="AU38" s="387" t="s">
        <v>85</v>
      </c>
      <c r="AV38" s="387" t="s">
        <v>85</v>
      </c>
      <c r="AW38" s="387" t="s">
        <v>85</v>
      </c>
      <c r="AX38" s="387" t="s">
        <v>85</v>
      </c>
      <c r="AY38" s="387">
        <v>98.727274405000003</v>
      </c>
      <c r="AZ38" s="387" t="s">
        <v>85</v>
      </c>
      <c r="BA38" s="393" t="s">
        <v>85</v>
      </c>
      <c r="BB38" s="393">
        <v>98.727274405000003</v>
      </c>
      <c r="BC38" s="388">
        <v>98.727274405000003</v>
      </c>
      <c r="BE38" s="755" t="s">
        <v>582</v>
      </c>
      <c r="BF38" s="387" t="s">
        <v>85</v>
      </c>
      <c r="BG38" s="387" t="s">
        <v>85</v>
      </c>
      <c r="BH38" s="387" t="s">
        <v>85</v>
      </c>
      <c r="BI38" s="387" t="s">
        <v>85</v>
      </c>
      <c r="BJ38" s="387">
        <v>2.2733034860000001</v>
      </c>
      <c r="BK38" s="387" t="s">
        <v>85</v>
      </c>
      <c r="BL38" s="393" t="s">
        <v>85</v>
      </c>
      <c r="BM38" s="393">
        <v>2.2733034860000001</v>
      </c>
      <c r="BN38" s="388">
        <v>2.2733034860000001</v>
      </c>
    </row>
    <row r="39" spans="2:66" s="323" customFormat="1" ht="15.75" customHeight="1" x14ac:dyDescent="0.3">
      <c r="B39" s="364" t="s">
        <v>583</v>
      </c>
      <c r="C39" s="365">
        <v>168.079416901</v>
      </c>
      <c r="D39" s="365" t="s">
        <v>85</v>
      </c>
      <c r="E39" s="365">
        <v>39.327062163000001</v>
      </c>
      <c r="F39" s="365">
        <v>11.812027136999999</v>
      </c>
      <c r="G39" s="365">
        <v>5.0069826620000004</v>
      </c>
      <c r="H39" s="365" t="s">
        <v>85</v>
      </c>
      <c r="I39" s="366">
        <v>26.772041650999999</v>
      </c>
      <c r="J39" s="366">
        <v>5.0069826620000004</v>
      </c>
      <c r="K39" s="367">
        <v>15.614595463000001</v>
      </c>
      <c r="M39" s="364" t="s">
        <v>583</v>
      </c>
      <c r="N39" s="365">
        <v>12.128326761</v>
      </c>
      <c r="O39" s="365" t="s">
        <v>85</v>
      </c>
      <c r="P39" s="365">
        <v>3.9132727790000001</v>
      </c>
      <c r="Q39" s="365">
        <v>4.6841492840000001</v>
      </c>
      <c r="R39" s="365">
        <v>1.66369973</v>
      </c>
      <c r="S39" s="365" t="s">
        <v>85</v>
      </c>
      <c r="T39" s="366">
        <v>4.8986062910000001</v>
      </c>
      <c r="U39" s="366">
        <v>1.66369973</v>
      </c>
      <c r="V39" s="367">
        <v>3.2402925740000001</v>
      </c>
      <c r="X39" s="754" t="s">
        <v>583</v>
      </c>
      <c r="Y39" s="385">
        <v>89.728636041000001</v>
      </c>
      <c r="Z39" s="385" t="s">
        <v>85</v>
      </c>
      <c r="AA39" s="385">
        <v>12.409377435</v>
      </c>
      <c r="AB39" s="385">
        <v>7.5560171</v>
      </c>
      <c r="AC39" s="385">
        <v>1.045953329</v>
      </c>
      <c r="AD39" s="385" t="s">
        <v>85</v>
      </c>
      <c r="AE39" s="392">
        <v>13.629925755</v>
      </c>
      <c r="AF39" s="392">
        <v>1.045953329</v>
      </c>
      <c r="AG39" s="386">
        <v>4.5773660449999998</v>
      </c>
      <c r="AI39" s="754" t="s">
        <v>583</v>
      </c>
      <c r="AJ39" s="385">
        <v>869.94456796700001</v>
      </c>
      <c r="AK39" s="385" t="s">
        <v>85</v>
      </c>
      <c r="AL39" s="385">
        <v>0.651307305</v>
      </c>
      <c r="AM39" s="385">
        <v>0.24303485499999999</v>
      </c>
      <c r="AN39" s="385">
        <v>4.2223359000000002E-2</v>
      </c>
      <c r="AO39" s="385" t="s">
        <v>85</v>
      </c>
      <c r="AP39" s="392">
        <v>0.54830341800000004</v>
      </c>
      <c r="AQ39" s="392">
        <v>4.2223359000000002E-2</v>
      </c>
      <c r="AR39" s="386">
        <v>0.184599701</v>
      </c>
      <c r="AT39" s="754" t="s">
        <v>583</v>
      </c>
      <c r="AU39" s="385">
        <v>104.91683229100001</v>
      </c>
      <c r="AV39" s="385" t="s">
        <v>85</v>
      </c>
      <c r="AW39" s="385">
        <v>81.970922143999999</v>
      </c>
      <c r="AX39" s="385">
        <v>71.844214117000007</v>
      </c>
      <c r="AY39" s="385">
        <v>75.528820690000003</v>
      </c>
      <c r="AZ39" s="385" t="s">
        <v>85</v>
      </c>
      <c r="BA39" s="392">
        <v>77.444953104999996</v>
      </c>
      <c r="BB39" s="392">
        <v>75.528820690000003</v>
      </c>
      <c r="BC39" s="386">
        <v>76.066540747999994</v>
      </c>
      <c r="BE39" s="754" t="s">
        <v>583</v>
      </c>
      <c r="BF39" s="385">
        <v>1.6212121589999999</v>
      </c>
      <c r="BG39" s="385" t="s">
        <v>85</v>
      </c>
      <c r="BH39" s="385">
        <v>1.6991488210000001</v>
      </c>
      <c r="BI39" s="385">
        <v>0.81949166699999998</v>
      </c>
      <c r="BJ39" s="385">
        <v>4.4755937049999996</v>
      </c>
      <c r="BK39" s="385" t="s">
        <v>85</v>
      </c>
      <c r="BL39" s="392">
        <v>1.3985021399999999</v>
      </c>
      <c r="BM39" s="392">
        <v>4.4755937049999996</v>
      </c>
      <c r="BN39" s="386">
        <v>1.9043159970000001</v>
      </c>
    </row>
    <row r="40" spans="2:66" s="323" customFormat="1" ht="15.75" customHeight="1" x14ac:dyDescent="0.3">
      <c r="B40" s="368" t="s">
        <v>584</v>
      </c>
      <c r="C40" s="369" t="s">
        <v>85</v>
      </c>
      <c r="D40" s="369" t="s">
        <v>85</v>
      </c>
      <c r="E40" s="369" t="s">
        <v>85</v>
      </c>
      <c r="F40" s="369" t="s">
        <v>85</v>
      </c>
      <c r="G40" s="369">
        <v>332.00321744899998</v>
      </c>
      <c r="H40" s="369" t="s">
        <v>85</v>
      </c>
      <c r="I40" s="370" t="s">
        <v>85</v>
      </c>
      <c r="J40" s="370">
        <v>332.00321744899998</v>
      </c>
      <c r="K40" s="355">
        <v>332.00321744899998</v>
      </c>
      <c r="M40" s="368" t="s">
        <v>584</v>
      </c>
      <c r="N40" s="369" t="s">
        <v>85</v>
      </c>
      <c r="O40" s="369" t="s">
        <v>85</v>
      </c>
      <c r="P40" s="369" t="s">
        <v>85</v>
      </c>
      <c r="Q40" s="369" t="s">
        <v>85</v>
      </c>
      <c r="R40" s="369">
        <v>64.347454411000001</v>
      </c>
      <c r="S40" s="369" t="s">
        <v>85</v>
      </c>
      <c r="T40" s="370" t="s">
        <v>85</v>
      </c>
      <c r="U40" s="370">
        <v>64.347454411000001</v>
      </c>
      <c r="V40" s="355">
        <v>64.347454411000001</v>
      </c>
      <c r="X40" s="755" t="s">
        <v>584</v>
      </c>
      <c r="Y40" s="387" t="s">
        <v>85</v>
      </c>
      <c r="Z40" s="387" t="s">
        <v>85</v>
      </c>
      <c r="AA40" s="387" t="s">
        <v>85</v>
      </c>
      <c r="AB40" s="387" t="s">
        <v>85</v>
      </c>
      <c r="AC40" s="387">
        <v>61.132006462</v>
      </c>
      <c r="AD40" s="387" t="s">
        <v>85</v>
      </c>
      <c r="AE40" s="393" t="s">
        <v>85</v>
      </c>
      <c r="AF40" s="393">
        <v>61.132006462</v>
      </c>
      <c r="AG40" s="388">
        <v>61.132006462</v>
      </c>
      <c r="AI40" s="755" t="s">
        <v>584</v>
      </c>
      <c r="AJ40" s="387" t="s">
        <v>85</v>
      </c>
      <c r="AK40" s="387" t="s">
        <v>85</v>
      </c>
      <c r="AL40" s="387" t="s">
        <v>85</v>
      </c>
      <c r="AM40" s="387" t="s">
        <v>85</v>
      </c>
      <c r="AN40" s="387">
        <v>4.903306905</v>
      </c>
      <c r="AO40" s="387" t="s">
        <v>85</v>
      </c>
      <c r="AP40" s="393" t="s">
        <v>85</v>
      </c>
      <c r="AQ40" s="393">
        <v>4.903306905</v>
      </c>
      <c r="AR40" s="388">
        <v>4.903306905</v>
      </c>
      <c r="AT40" s="755" t="s">
        <v>584</v>
      </c>
      <c r="AU40" s="387" t="s">
        <v>85</v>
      </c>
      <c r="AV40" s="387" t="s">
        <v>85</v>
      </c>
      <c r="AW40" s="387" t="s">
        <v>85</v>
      </c>
      <c r="AX40" s="387" t="s">
        <v>85</v>
      </c>
      <c r="AY40" s="387">
        <v>98.100343183999996</v>
      </c>
      <c r="AZ40" s="387" t="s">
        <v>85</v>
      </c>
      <c r="BA40" s="393" t="s">
        <v>85</v>
      </c>
      <c r="BB40" s="393">
        <v>98.100343183999996</v>
      </c>
      <c r="BC40" s="388">
        <v>98.100343183999996</v>
      </c>
      <c r="BE40" s="755" t="s">
        <v>584</v>
      </c>
      <c r="BF40" s="387" t="s">
        <v>85</v>
      </c>
      <c r="BG40" s="387" t="s">
        <v>85</v>
      </c>
      <c r="BH40" s="387" t="s">
        <v>85</v>
      </c>
      <c r="BI40" s="387" t="s">
        <v>85</v>
      </c>
      <c r="BJ40" s="387">
        <v>2.0946428419999998</v>
      </c>
      <c r="BK40" s="387" t="s">
        <v>85</v>
      </c>
      <c r="BL40" s="393" t="s">
        <v>85</v>
      </c>
      <c r="BM40" s="393">
        <v>2.0946428419999998</v>
      </c>
      <c r="BN40" s="388">
        <v>2.0946428419999998</v>
      </c>
    </row>
    <row r="41" spans="2:66" s="323" customFormat="1" ht="15.75" customHeight="1" x14ac:dyDescent="0.3">
      <c r="B41" s="364" t="s">
        <v>585</v>
      </c>
      <c r="C41" s="365" t="s">
        <v>85</v>
      </c>
      <c r="D41" s="365" t="s">
        <v>85</v>
      </c>
      <c r="E41" s="365">
        <v>39.826293397999997</v>
      </c>
      <c r="F41" s="365">
        <v>24.886641349000001</v>
      </c>
      <c r="G41" s="365" t="s">
        <v>85</v>
      </c>
      <c r="H41" s="365" t="s">
        <v>85</v>
      </c>
      <c r="I41" s="366">
        <v>28.409033911000002</v>
      </c>
      <c r="J41" s="366" t="s">
        <v>85</v>
      </c>
      <c r="K41" s="367">
        <v>28.409033911000002</v>
      </c>
      <c r="M41" s="364" t="s">
        <v>585</v>
      </c>
      <c r="N41" s="365" t="s">
        <v>85</v>
      </c>
      <c r="O41" s="365" t="s">
        <v>85</v>
      </c>
      <c r="P41" s="365">
        <v>0.92253178199999997</v>
      </c>
      <c r="Q41" s="365">
        <v>0</v>
      </c>
      <c r="R41" s="365" t="s">
        <v>85</v>
      </c>
      <c r="S41" s="365" t="s">
        <v>85</v>
      </c>
      <c r="T41" s="366">
        <v>0.21750969000000001</v>
      </c>
      <c r="U41" s="366" t="s">
        <v>85</v>
      </c>
      <c r="V41" s="367">
        <v>0.21750969000000001</v>
      </c>
      <c r="X41" s="754" t="s">
        <v>585</v>
      </c>
      <c r="Y41" s="385" t="s">
        <v>85</v>
      </c>
      <c r="Z41" s="385" t="s">
        <v>85</v>
      </c>
      <c r="AA41" s="385">
        <v>17.565401582</v>
      </c>
      <c r="AB41" s="385">
        <v>20.765428624999998</v>
      </c>
      <c r="AC41" s="385" t="s">
        <v>85</v>
      </c>
      <c r="AD41" s="385" t="s">
        <v>85</v>
      </c>
      <c r="AE41" s="392">
        <v>19.586050338</v>
      </c>
      <c r="AF41" s="392" t="s">
        <v>85</v>
      </c>
      <c r="AG41" s="386">
        <v>19.586050338</v>
      </c>
      <c r="AI41" s="754" t="s">
        <v>585</v>
      </c>
      <c r="AJ41" s="385" t="s">
        <v>85</v>
      </c>
      <c r="AK41" s="385" t="s">
        <v>85</v>
      </c>
      <c r="AL41" s="385">
        <v>0.49438408499999997</v>
      </c>
      <c r="AM41" s="385">
        <v>0.47684141600000002</v>
      </c>
      <c r="AN41" s="385" t="s">
        <v>85</v>
      </c>
      <c r="AO41" s="385" t="s">
        <v>85</v>
      </c>
      <c r="AP41" s="392">
        <v>0.48250041500000002</v>
      </c>
      <c r="AQ41" s="392" t="s">
        <v>85</v>
      </c>
      <c r="AR41" s="386">
        <v>0.48250041500000002</v>
      </c>
      <c r="AT41" s="754" t="s">
        <v>585</v>
      </c>
      <c r="AU41" s="385" t="s">
        <v>85</v>
      </c>
      <c r="AV41" s="385" t="s">
        <v>85</v>
      </c>
      <c r="AW41" s="385">
        <v>64.693609774999999</v>
      </c>
      <c r="AX41" s="385">
        <v>56.452128723000001</v>
      </c>
      <c r="AY41" s="385" t="s">
        <v>85</v>
      </c>
      <c r="AZ41" s="385" t="s">
        <v>85</v>
      </c>
      <c r="BA41" s="392">
        <v>59.489547993999999</v>
      </c>
      <c r="BB41" s="392" t="s">
        <v>85</v>
      </c>
      <c r="BC41" s="386">
        <v>59.489547993999999</v>
      </c>
      <c r="BE41" s="754" t="s">
        <v>585</v>
      </c>
      <c r="BF41" s="385" t="s">
        <v>85</v>
      </c>
      <c r="BG41" s="385" t="s">
        <v>85</v>
      </c>
      <c r="BH41" s="385">
        <v>1.044124338</v>
      </c>
      <c r="BI41" s="385" t="s">
        <v>85</v>
      </c>
      <c r="BJ41" s="385" t="s">
        <v>85</v>
      </c>
      <c r="BK41" s="385" t="s">
        <v>85</v>
      </c>
      <c r="BL41" s="392">
        <v>0.34511426899999997</v>
      </c>
      <c r="BM41" s="392" t="s">
        <v>85</v>
      </c>
      <c r="BN41" s="386">
        <v>0.34511426899999997</v>
      </c>
    </row>
    <row r="42" spans="2:66" s="351" customFormat="1" ht="15.75" customHeight="1" x14ac:dyDescent="0.3">
      <c r="B42" s="706" t="s">
        <v>752</v>
      </c>
      <c r="C42" s="707"/>
      <c r="D42" s="707"/>
      <c r="E42" s="707"/>
      <c r="F42" s="707"/>
      <c r="G42" s="707"/>
      <c r="H42" s="707"/>
      <c r="I42" s="570"/>
      <c r="J42" s="570"/>
      <c r="K42" s="708"/>
      <c r="M42" s="706" t="s">
        <v>752</v>
      </c>
      <c r="N42" s="707"/>
      <c r="O42" s="707"/>
      <c r="P42" s="707"/>
      <c r="Q42" s="707"/>
      <c r="R42" s="707"/>
      <c r="S42" s="707"/>
      <c r="T42" s="570"/>
      <c r="U42" s="570"/>
      <c r="V42" s="708"/>
      <c r="X42" s="756" t="s">
        <v>752</v>
      </c>
      <c r="Y42" s="387"/>
      <c r="Z42" s="387"/>
      <c r="AA42" s="387"/>
      <c r="AB42" s="387"/>
      <c r="AC42" s="387"/>
      <c r="AD42" s="387"/>
      <c r="AE42" s="393"/>
      <c r="AF42" s="393"/>
      <c r="AG42" s="388"/>
      <c r="AI42" s="756" t="s">
        <v>752</v>
      </c>
      <c r="AJ42" s="387"/>
      <c r="AK42" s="387"/>
      <c r="AL42" s="387"/>
      <c r="AM42" s="387"/>
      <c r="AN42" s="387"/>
      <c r="AO42" s="387"/>
      <c r="AP42" s="393"/>
      <c r="AQ42" s="393"/>
      <c r="AR42" s="388"/>
      <c r="AT42" s="756" t="s">
        <v>752</v>
      </c>
      <c r="AU42" s="387"/>
      <c r="AV42" s="387"/>
      <c r="AW42" s="387"/>
      <c r="AX42" s="387"/>
      <c r="AY42" s="387"/>
      <c r="AZ42" s="387"/>
      <c r="BA42" s="393"/>
      <c r="BB42" s="393"/>
      <c r="BC42" s="388"/>
      <c r="BE42" s="756" t="s">
        <v>752</v>
      </c>
      <c r="BF42" s="387"/>
      <c r="BG42" s="387"/>
      <c r="BH42" s="387"/>
      <c r="BI42" s="387"/>
      <c r="BJ42" s="387"/>
      <c r="BK42" s="387"/>
      <c r="BL42" s="393"/>
      <c r="BM42" s="393"/>
      <c r="BN42" s="388"/>
    </row>
    <row r="43" spans="2:66" s="323" customFormat="1" ht="15.75" customHeight="1" x14ac:dyDescent="0.3">
      <c r="B43" s="712" t="s">
        <v>471</v>
      </c>
      <c r="C43" s="713" t="s">
        <v>85</v>
      </c>
      <c r="D43" s="713" t="s">
        <v>85</v>
      </c>
      <c r="E43" s="713" t="s">
        <v>85</v>
      </c>
      <c r="F43" s="713">
        <v>641.40433583200002</v>
      </c>
      <c r="G43" s="713">
        <v>728.35964612800001</v>
      </c>
      <c r="H43" s="713">
        <v>578.00365104000002</v>
      </c>
      <c r="I43" s="714">
        <v>641.40433583200002</v>
      </c>
      <c r="J43" s="714">
        <v>602.39527554100005</v>
      </c>
      <c r="K43" s="715">
        <v>602.66774670400002</v>
      </c>
      <c r="M43" s="712" t="s">
        <v>471</v>
      </c>
      <c r="N43" s="713" t="s">
        <v>85</v>
      </c>
      <c r="O43" s="713" t="s">
        <v>85</v>
      </c>
      <c r="P43" s="713" t="s">
        <v>85</v>
      </c>
      <c r="Q43" s="713">
        <v>62.241393662</v>
      </c>
      <c r="R43" s="713">
        <v>81.718922820000003</v>
      </c>
      <c r="S43" s="713">
        <v>74.672691771999993</v>
      </c>
      <c r="T43" s="714">
        <v>62.241393662</v>
      </c>
      <c r="U43" s="714">
        <v>75.815772377000002</v>
      </c>
      <c r="V43" s="715">
        <v>75.720957820999999</v>
      </c>
      <c r="X43" s="757" t="s">
        <v>471</v>
      </c>
      <c r="Y43" s="718" t="s">
        <v>85</v>
      </c>
      <c r="Z43" s="718" t="s">
        <v>85</v>
      </c>
      <c r="AA43" s="718" t="s">
        <v>85</v>
      </c>
      <c r="AB43" s="718">
        <v>92.051947951000002</v>
      </c>
      <c r="AC43" s="718">
        <v>106.742641917</v>
      </c>
      <c r="AD43" s="718">
        <v>100.350596455</v>
      </c>
      <c r="AE43" s="719">
        <v>92.051947951000002</v>
      </c>
      <c r="AF43" s="719">
        <v>101.543313801</v>
      </c>
      <c r="AG43" s="720">
        <v>101.465541794</v>
      </c>
      <c r="AI43" s="757" t="s">
        <v>471</v>
      </c>
      <c r="AJ43" s="718" t="s">
        <v>85</v>
      </c>
      <c r="AK43" s="718" t="s">
        <v>85</v>
      </c>
      <c r="AL43" s="718" t="s">
        <v>85</v>
      </c>
      <c r="AM43" s="718">
        <v>5.8521889849999997</v>
      </c>
      <c r="AN43" s="718">
        <v>5.0626622069999998</v>
      </c>
      <c r="AO43" s="718">
        <v>4.5238779530000004</v>
      </c>
      <c r="AP43" s="719">
        <v>5.8521889849999997</v>
      </c>
      <c r="AQ43" s="719">
        <v>4.6203258680000001</v>
      </c>
      <c r="AR43" s="720">
        <v>4.62756699</v>
      </c>
      <c r="AT43" s="757" t="s">
        <v>471</v>
      </c>
      <c r="AU43" s="718" t="s">
        <v>85</v>
      </c>
      <c r="AV43" s="718" t="s">
        <v>85</v>
      </c>
      <c r="AW43" s="718" t="s">
        <v>85</v>
      </c>
      <c r="AX43" s="718">
        <v>90.724061212999999</v>
      </c>
      <c r="AY43" s="718">
        <v>88.719605059000003</v>
      </c>
      <c r="AZ43" s="718">
        <v>88.952571535999994</v>
      </c>
      <c r="BA43" s="719">
        <v>90.724061212999999</v>
      </c>
      <c r="BB43" s="719">
        <v>88.909101389</v>
      </c>
      <c r="BC43" s="720">
        <v>88.923973122999996</v>
      </c>
      <c r="BE43" s="757" t="s">
        <v>471</v>
      </c>
      <c r="BF43" s="718" t="s">
        <v>85</v>
      </c>
      <c r="BG43" s="718" t="s">
        <v>85</v>
      </c>
      <c r="BH43" s="718" t="s">
        <v>85</v>
      </c>
      <c r="BI43" s="718">
        <v>2.693153777</v>
      </c>
      <c r="BJ43" s="718">
        <v>2.034973656</v>
      </c>
      <c r="BK43" s="718">
        <v>1.822972319</v>
      </c>
      <c r="BL43" s="719">
        <v>2.693153777</v>
      </c>
      <c r="BM43" s="719">
        <v>1.864555996</v>
      </c>
      <c r="BN43" s="720">
        <v>1.8707156</v>
      </c>
    </row>
    <row r="44" spans="2:66" s="351" customFormat="1" ht="15.75" customHeight="1" x14ac:dyDescent="0.3">
      <c r="B44" s="372" t="s">
        <v>310</v>
      </c>
      <c r="C44" s="369" t="s">
        <v>85</v>
      </c>
      <c r="D44" s="369">
        <v>499.18881210299998</v>
      </c>
      <c r="E44" s="369">
        <v>415.52602414299997</v>
      </c>
      <c r="F44" s="369">
        <v>268.88786314399999</v>
      </c>
      <c r="G44" s="369">
        <v>379.28127060399999</v>
      </c>
      <c r="H44" s="369">
        <v>508.02290164499999</v>
      </c>
      <c r="I44" s="370">
        <v>282.79402453799997</v>
      </c>
      <c r="J44" s="370">
        <v>394.19679476699997</v>
      </c>
      <c r="K44" s="355">
        <v>351.675981331</v>
      </c>
      <c r="M44" s="372" t="s">
        <v>310</v>
      </c>
      <c r="N44" s="369" t="s">
        <v>85</v>
      </c>
      <c r="O44" s="369">
        <v>57.392759278</v>
      </c>
      <c r="P44" s="369">
        <v>43.157731423999998</v>
      </c>
      <c r="Q44" s="369">
        <v>28.370121142999999</v>
      </c>
      <c r="R44" s="369">
        <v>42.840532318999998</v>
      </c>
      <c r="S44" s="369">
        <v>58.277239426999998</v>
      </c>
      <c r="T44" s="370">
        <v>29.791800558999999</v>
      </c>
      <c r="U44" s="370">
        <v>44.628971505000003</v>
      </c>
      <c r="V44" s="355">
        <v>38.965839641999999</v>
      </c>
      <c r="X44" s="758" t="s">
        <v>310</v>
      </c>
      <c r="Y44" s="387" t="s">
        <v>85</v>
      </c>
      <c r="Z44" s="387">
        <v>45.761783211000001</v>
      </c>
      <c r="AA44" s="387">
        <v>70.873856196000006</v>
      </c>
      <c r="AB44" s="387">
        <v>60.598210815999998</v>
      </c>
      <c r="AC44" s="387">
        <v>82.042160883999998</v>
      </c>
      <c r="AD44" s="387">
        <v>126.06648025</v>
      </c>
      <c r="AE44" s="393">
        <v>61.657513258999998</v>
      </c>
      <c r="AF44" s="393">
        <v>86.555274597999997</v>
      </c>
      <c r="AG44" s="388">
        <v>77.010663176999998</v>
      </c>
      <c r="AI44" s="758" t="s">
        <v>310</v>
      </c>
      <c r="AJ44" s="387" t="s">
        <v>85</v>
      </c>
      <c r="AK44" s="387">
        <v>2.4885713329999999</v>
      </c>
      <c r="AL44" s="387">
        <v>4.9331200009999998</v>
      </c>
      <c r="AM44" s="387">
        <v>4.0022010119999996</v>
      </c>
      <c r="AN44" s="387">
        <v>4.635985153</v>
      </c>
      <c r="AO44" s="387">
        <v>6.2569331359999998</v>
      </c>
      <c r="AP44" s="393">
        <v>4.0891603290000003</v>
      </c>
      <c r="AQ44" s="393">
        <v>4.8225250669999999</v>
      </c>
      <c r="AR44" s="388">
        <v>4.5709182339999996</v>
      </c>
      <c r="AT44" s="758" t="s">
        <v>310</v>
      </c>
      <c r="AU44" s="387" t="s">
        <v>85</v>
      </c>
      <c r="AV44" s="387">
        <v>85.045140098999994</v>
      </c>
      <c r="AW44" s="387">
        <v>91.346152532000005</v>
      </c>
      <c r="AX44" s="387">
        <v>89.921200326999994</v>
      </c>
      <c r="AY44" s="387">
        <v>89.799151643000002</v>
      </c>
      <c r="AZ44" s="387">
        <v>91.633691135999996</v>
      </c>
      <c r="BA44" s="393">
        <v>90.045754974000005</v>
      </c>
      <c r="BB44" s="393">
        <v>89.987217817000001</v>
      </c>
      <c r="BC44" s="388">
        <v>90.009658165000005</v>
      </c>
      <c r="BE44" s="758" t="s">
        <v>310</v>
      </c>
      <c r="BF44" s="387" t="s">
        <v>85</v>
      </c>
      <c r="BG44" s="387">
        <v>3.9933076660000002</v>
      </c>
      <c r="BH44" s="387">
        <v>2.3253527040000002</v>
      </c>
      <c r="BI44" s="387">
        <v>2.1968341960000002</v>
      </c>
      <c r="BJ44" s="387">
        <v>2.158465729</v>
      </c>
      <c r="BK44" s="387">
        <v>2.1255356839999999</v>
      </c>
      <c r="BL44" s="393">
        <v>2.2243225670000002</v>
      </c>
      <c r="BM44" s="393">
        <v>2.1535489349999999</v>
      </c>
      <c r="BN44" s="388">
        <v>2.1752711740000001</v>
      </c>
    </row>
    <row r="45" spans="2:66" s="323" customFormat="1" ht="15.75" customHeight="1" x14ac:dyDescent="0.3">
      <c r="B45" s="716" t="s">
        <v>80</v>
      </c>
      <c r="C45" s="713">
        <v>248.907511347</v>
      </c>
      <c r="D45" s="713">
        <v>205.54080097299999</v>
      </c>
      <c r="E45" s="713">
        <v>180.519367843</v>
      </c>
      <c r="F45" s="713">
        <v>155.23736341700001</v>
      </c>
      <c r="G45" s="713">
        <v>125.143597758</v>
      </c>
      <c r="H45" s="713" t="s">
        <v>85</v>
      </c>
      <c r="I45" s="714">
        <v>196.448588871</v>
      </c>
      <c r="J45" s="714">
        <v>125.143597758</v>
      </c>
      <c r="K45" s="715">
        <v>195.679150556</v>
      </c>
      <c r="M45" s="716" t="s">
        <v>80</v>
      </c>
      <c r="N45" s="713">
        <v>32.735274220000001</v>
      </c>
      <c r="O45" s="713">
        <v>24.970009327</v>
      </c>
      <c r="P45" s="713">
        <v>22.273450952000001</v>
      </c>
      <c r="Q45" s="713">
        <v>20.627415555999999</v>
      </c>
      <c r="R45" s="713">
        <v>13.948906213000001</v>
      </c>
      <c r="S45" s="713" t="s">
        <v>85</v>
      </c>
      <c r="T45" s="714">
        <v>24.494111332999999</v>
      </c>
      <c r="U45" s="714">
        <v>13.948906213000001</v>
      </c>
      <c r="V45" s="715">
        <v>24.380320072</v>
      </c>
      <c r="X45" s="759" t="s">
        <v>80</v>
      </c>
      <c r="Y45" s="718">
        <v>58.500051810000002</v>
      </c>
      <c r="Z45" s="718">
        <v>56.589066160000002</v>
      </c>
      <c r="AA45" s="718">
        <v>51.099842959999997</v>
      </c>
      <c r="AB45" s="718">
        <v>46.262145451999999</v>
      </c>
      <c r="AC45" s="718">
        <v>28.578869182999998</v>
      </c>
      <c r="AD45" s="718" t="s">
        <v>85</v>
      </c>
      <c r="AE45" s="719">
        <v>53.946380900000001</v>
      </c>
      <c r="AF45" s="719">
        <v>28.578869182999998</v>
      </c>
      <c r="AG45" s="720">
        <v>53.617937232999999</v>
      </c>
      <c r="AI45" s="759" t="s">
        <v>80</v>
      </c>
      <c r="AJ45" s="718">
        <v>3.8859069060000002</v>
      </c>
      <c r="AK45" s="718">
        <v>3.5858770839999998</v>
      </c>
      <c r="AL45" s="718">
        <v>2.9654239179999999</v>
      </c>
      <c r="AM45" s="718">
        <v>2.416301995</v>
      </c>
      <c r="AN45" s="718">
        <v>1.129126206</v>
      </c>
      <c r="AO45" s="718" t="s">
        <v>85</v>
      </c>
      <c r="AP45" s="719">
        <v>3.265931809</v>
      </c>
      <c r="AQ45" s="719">
        <v>1.129126206</v>
      </c>
      <c r="AR45" s="720">
        <v>3.2238288650000002</v>
      </c>
      <c r="AT45" s="759" t="s">
        <v>80</v>
      </c>
      <c r="AU45" s="718">
        <v>91.160800578000007</v>
      </c>
      <c r="AV45" s="718">
        <v>89.703519053999997</v>
      </c>
      <c r="AW45" s="718">
        <v>87.888945160999995</v>
      </c>
      <c r="AX45" s="718">
        <v>85.813372681000004</v>
      </c>
      <c r="AY45" s="718">
        <v>77.216641292000006</v>
      </c>
      <c r="AZ45" s="718" t="s">
        <v>85</v>
      </c>
      <c r="BA45" s="719">
        <v>88.894709457000005</v>
      </c>
      <c r="BB45" s="719">
        <v>77.216641292000006</v>
      </c>
      <c r="BC45" s="720">
        <v>88.743508677999998</v>
      </c>
      <c r="BE45" s="759" t="s">
        <v>80</v>
      </c>
      <c r="BF45" s="718">
        <v>2.5272922769999999</v>
      </c>
      <c r="BG45" s="718">
        <v>2.4564413690000002</v>
      </c>
      <c r="BH45" s="718">
        <v>2.3173138780000002</v>
      </c>
      <c r="BI45" s="718">
        <v>2.567842095</v>
      </c>
      <c r="BJ45" s="718">
        <v>2.3032556529999999</v>
      </c>
      <c r="BK45" s="718" t="s">
        <v>85</v>
      </c>
      <c r="BL45" s="719">
        <v>2.4351193609999999</v>
      </c>
      <c r="BM45" s="719">
        <v>2.3032556529999999</v>
      </c>
      <c r="BN45" s="720">
        <v>2.4342093569999999</v>
      </c>
    </row>
    <row r="46" spans="2:66" s="351" customFormat="1" ht="15.75" customHeight="1" x14ac:dyDescent="0.3">
      <c r="B46" s="709" t="s">
        <v>79</v>
      </c>
      <c r="C46" s="710">
        <v>207.95288024000001</v>
      </c>
      <c r="D46" s="710">
        <v>151.77017014899999</v>
      </c>
      <c r="E46" s="710">
        <v>105.06095162699999</v>
      </c>
      <c r="F46" s="710">
        <v>0.72750613399999997</v>
      </c>
      <c r="G46" s="710" t="s">
        <v>85</v>
      </c>
      <c r="H46" s="710" t="s">
        <v>85</v>
      </c>
      <c r="I46" s="562">
        <v>156.08311944600001</v>
      </c>
      <c r="J46" s="562" t="s">
        <v>85</v>
      </c>
      <c r="K46" s="711">
        <v>156.08311944600001</v>
      </c>
      <c r="M46" s="709" t="s">
        <v>79</v>
      </c>
      <c r="N46" s="710">
        <v>31.560670330000001</v>
      </c>
      <c r="O46" s="710">
        <v>18.572532139</v>
      </c>
      <c r="P46" s="710">
        <v>13.560474191000001</v>
      </c>
      <c r="Q46" s="710">
        <v>0</v>
      </c>
      <c r="R46" s="710" t="s">
        <v>85</v>
      </c>
      <c r="S46" s="710" t="s">
        <v>85</v>
      </c>
      <c r="T46" s="562">
        <v>21.103643760000001</v>
      </c>
      <c r="U46" s="562" t="s">
        <v>85</v>
      </c>
      <c r="V46" s="711">
        <v>21.103643760000001</v>
      </c>
      <c r="X46" s="760" t="s">
        <v>79</v>
      </c>
      <c r="Y46" s="721">
        <v>50.747769032999997</v>
      </c>
      <c r="Z46" s="721">
        <v>44.143225311000002</v>
      </c>
      <c r="AA46" s="721">
        <v>39.884945766999998</v>
      </c>
      <c r="AB46" s="721">
        <v>0.25312815700000002</v>
      </c>
      <c r="AC46" s="721" t="s">
        <v>85</v>
      </c>
      <c r="AD46" s="721" t="s">
        <v>85</v>
      </c>
      <c r="AE46" s="722">
        <v>45.005305073000002</v>
      </c>
      <c r="AF46" s="722" t="s">
        <v>85</v>
      </c>
      <c r="AG46" s="723">
        <v>45.005305073000002</v>
      </c>
      <c r="AI46" s="760" t="s">
        <v>79</v>
      </c>
      <c r="AJ46" s="721">
        <v>3.702727994</v>
      </c>
      <c r="AK46" s="721">
        <v>2.9316216650000002</v>
      </c>
      <c r="AL46" s="721">
        <v>2.667515174</v>
      </c>
      <c r="AM46" s="721">
        <v>1.3843975999999999E-2</v>
      </c>
      <c r="AN46" s="721" t="s">
        <v>85</v>
      </c>
      <c r="AO46" s="721" t="s">
        <v>85</v>
      </c>
      <c r="AP46" s="722">
        <v>3.0785332859999999</v>
      </c>
      <c r="AQ46" s="722" t="s">
        <v>85</v>
      </c>
      <c r="AR46" s="723">
        <v>3.0785332859999999</v>
      </c>
      <c r="AT46" s="760" t="s">
        <v>79</v>
      </c>
      <c r="AU46" s="721">
        <v>92.656660579000004</v>
      </c>
      <c r="AV46" s="721">
        <v>89.236644011999999</v>
      </c>
      <c r="AW46" s="721">
        <v>89.142421096000007</v>
      </c>
      <c r="AX46" s="721">
        <v>81.715646460000002</v>
      </c>
      <c r="AY46" s="721" t="s">
        <v>85</v>
      </c>
      <c r="AZ46" s="721" t="s">
        <v>85</v>
      </c>
      <c r="BA46" s="722">
        <v>90.305015764000004</v>
      </c>
      <c r="BB46" s="722" t="s">
        <v>85</v>
      </c>
      <c r="BC46" s="723">
        <v>90.305015764000004</v>
      </c>
      <c r="BE46" s="760" t="s">
        <v>79</v>
      </c>
      <c r="BF46" s="721">
        <v>2.6399929549999999</v>
      </c>
      <c r="BG46" s="721">
        <v>2.509264559</v>
      </c>
      <c r="BH46" s="721">
        <v>2.6414212539999999</v>
      </c>
      <c r="BI46" s="721" t="s">
        <v>85</v>
      </c>
      <c r="BJ46" s="721" t="s">
        <v>85</v>
      </c>
      <c r="BK46" s="721" t="s">
        <v>85</v>
      </c>
      <c r="BL46" s="722">
        <v>2.5796414369999998</v>
      </c>
      <c r="BM46" s="722" t="s">
        <v>85</v>
      </c>
      <c r="BN46" s="723">
        <v>2.5796414369999998</v>
      </c>
    </row>
    <row r="47" spans="2:66" s="148" customFormat="1" ht="13" x14ac:dyDescent="0.3">
      <c r="B47" s="22" t="s">
        <v>472</v>
      </c>
      <c r="C47" s="397"/>
      <c r="D47" s="397"/>
      <c r="E47" s="397"/>
      <c r="F47" s="397"/>
      <c r="G47" s="397"/>
      <c r="H47" s="397"/>
      <c r="I47" s="397"/>
      <c r="J47" s="397"/>
      <c r="K47" s="398"/>
      <c r="M47" s="22" t="s">
        <v>472</v>
      </c>
      <c r="N47" s="397"/>
      <c r="O47" s="397"/>
      <c r="P47" s="397"/>
      <c r="Q47" s="397"/>
      <c r="R47" s="397"/>
      <c r="S47" s="397"/>
      <c r="T47" s="397"/>
      <c r="U47" s="397"/>
      <c r="V47" s="398"/>
      <c r="X47" s="22" t="s">
        <v>472</v>
      </c>
      <c r="Y47" s="397"/>
      <c r="Z47" s="397"/>
      <c r="AA47" s="397"/>
      <c r="AB47" s="397"/>
      <c r="AC47" s="397"/>
      <c r="AD47" s="397"/>
      <c r="AE47" s="397"/>
      <c r="AF47" s="397"/>
      <c r="AG47" s="398"/>
      <c r="AI47" s="22" t="s">
        <v>472</v>
      </c>
      <c r="AJ47" s="397"/>
      <c r="AK47" s="397"/>
      <c r="AL47" s="397"/>
      <c r="AM47" s="397"/>
      <c r="AN47" s="397"/>
      <c r="AO47" s="397"/>
      <c r="AP47" s="397"/>
      <c r="AQ47" s="397"/>
      <c r="AR47" s="398"/>
      <c r="AT47" s="22" t="s">
        <v>472</v>
      </c>
      <c r="AU47" s="397"/>
      <c r="AV47" s="397"/>
      <c r="AW47" s="397"/>
      <c r="AX47" s="397"/>
      <c r="AY47" s="397"/>
      <c r="AZ47" s="397"/>
      <c r="BA47" s="397"/>
      <c r="BB47" s="397"/>
      <c r="BC47" s="398"/>
      <c r="BE47" s="22" t="s">
        <v>472</v>
      </c>
      <c r="BF47" s="397"/>
      <c r="BG47" s="397"/>
      <c r="BH47" s="397"/>
      <c r="BI47" s="397"/>
      <c r="BJ47" s="397"/>
      <c r="BK47" s="397"/>
      <c r="BL47" s="397"/>
      <c r="BM47" s="397"/>
      <c r="BN47" s="398"/>
    </row>
    <row r="48" spans="2:66" s="22" customFormat="1" ht="13" x14ac:dyDescent="0.3">
      <c r="B48" s="22" t="s">
        <v>528</v>
      </c>
      <c r="C48" s="397"/>
      <c r="D48" s="397"/>
      <c r="E48" s="397"/>
      <c r="F48" s="397"/>
      <c r="G48" s="397"/>
      <c r="H48" s="397"/>
      <c r="I48" s="397"/>
      <c r="J48" s="397"/>
      <c r="K48" s="398"/>
      <c r="M48" s="22" t="s">
        <v>528</v>
      </c>
      <c r="N48" s="397"/>
      <c r="O48" s="397"/>
      <c r="P48" s="397"/>
      <c r="Q48" s="397"/>
      <c r="R48" s="397"/>
      <c r="S48" s="397"/>
      <c r="T48" s="397"/>
      <c r="U48" s="397"/>
      <c r="V48" s="398"/>
      <c r="X48" s="22" t="s">
        <v>528</v>
      </c>
      <c r="Y48" s="397"/>
      <c r="Z48" s="397"/>
      <c r="AA48" s="397"/>
      <c r="AB48" s="397"/>
      <c r="AC48" s="397"/>
      <c r="AD48" s="397"/>
      <c r="AE48" s="397"/>
      <c r="AF48" s="397"/>
      <c r="AG48" s="398"/>
      <c r="AI48" s="22" t="s">
        <v>528</v>
      </c>
      <c r="AJ48" s="397"/>
      <c r="AK48" s="397"/>
      <c r="AL48" s="397"/>
      <c r="AM48" s="397"/>
      <c r="AN48" s="397"/>
      <c r="AO48" s="397"/>
      <c r="AP48" s="397"/>
      <c r="AQ48" s="397"/>
      <c r="AR48" s="398"/>
      <c r="AT48" s="22" t="s">
        <v>528</v>
      </c>
      <c r="AU48" s="397"/>
      <c r="AV48" s="397"/>
      <c r="AW48" s="397"/>
      <c r="AX48" s="397"/>
      <c r="AY48" s="397"/>
      <c r="AZ48" s="397"/>
      <c r="BA48" s="397"/>
      <c r="BB48" s="397"/>
      <c r="BC48" s="398"/>
      <c r="BE48" s="22" t="s">
        <v>528</v>
      </c>
      <c r="BF48" s="397"/>
      <c r="BG48" s="397"/>
      <c r="BH48" s="397"/>
      <c r="BI48" s="397"/>
      <c r="BJ48" s="397"/>
      <c r="BK48" s="397"/>
      <c r="BL48" s="397"/>
      <c r="BM48" s="397"/>
      <c r="BN48" s="398"/>
    </row>
    <row r="49" spans="2:66" s="22" customFormat="1" ht="13" x14ac:dyDescent="0.3">
      <c r="B49" s="47" t="s">
        <v>515</v>
      </c>
      <c r="C49" s="397"/>
      <c r="D49" s="397"/>
      <c r="E49" s="397"/>
      <c r="F49" s="397"/>
      <c r="G49" s="397"/>
      <c r="H49" s="397"/>
      <c r="I49" s="397"/>
      <c r="J49" s="397"/>
      <c r="K49" s="398"/>
      <c r="M49" s="47" t="s">
        <v>515</v>
      </c>
      <c r="N49" s="397"/>
      <c r="O49" s="397"/>
      <c r="P49" s="397"/>
      <c r="Q49" s="397"/>
      <c r="R49" s="397"/>
      <c r="S49" s="397"/>
      <c r="T49" s="397"/>
      <c r="U49" s="397"/>
      <c r="V49" s="398"/>
      <c r="X49" s="47" t="s">
        <v>515</v>
      </c>
      <c r="Y49" s="397"/>
      <c r="Z49" s="397"/>
      <c r="AA49" s="397"/>
      <c r="AB49" s="397"/>
      <c r="AC49" s="397"/>
      <c r="AD49" s="397"/>
      <c r="AE49" s="397"/>
      <c r="AF49" s="397"/>
      <c r="AG49" s="398"/>
      <c r="AI49" s="47" t="s">
        <v>515</v>
      </c>
      <c r="AJ49" s="397"/>
      <c r="AK49" s="397"/>
      <c r="AL49" s="397"/>
      <c r="AM49" s="397"/>
      <c r="AN49" s="397"/>
      <c r="AO49" s="397"/>
      <c r="AP49" s="397"/>
      <c r="AQ49" s="397"/>
      <c r="AR49" s="398"/>
      <c r="AT49" s="47" t="s">
        <v>515</v>
      </c>
      <c r="AU49" s="397"/>
      <c r="AV49" s="397"/>
      <c r="AW49" s="397"/>
      <c r="AX49" s="397"/>
      <c r="AY49" s="397"/>
      <c r="AZ49" s="397"/>
      <c r="BA49" s="397"/>
      <c r="BB49" s="397"/>
      <c r="BC49" s="398"/>
      <c r="BE49" s="47" t="s">
        <v>515</v>
      </c>
      <c r="BF49" s="397"/>
      <c r="BG49" s="397"/>
      <c r="BH49" s="397"/>
      <c r="BI49" s="397"/>
      <c r="BJ49" s="397"/>
      <c r="BK49" s="397"/>
      <c r="BL49" s="397"/>
      <c r="BM49" s="397"/>
      <c r="BN49" s="398"/>
    </row>
    <row r="50" spans="2:66" s="22" customFormat="1" ht="13" x14ac:dyDescent="0.3">
      <c r="B50" s="373" t="s">
        <v>753</v>
      </c>
      <c r="C50" s="400"/>
      <c r="D50" s="400"/>
      <c r="E50" s="400"/>
      <c r="F50" s="400"/>
      <c r="G50" s="400"/>
      <c r="H50" s="400"/>
      <c r="I50" s="400"/>
      <c r="J50" s="400"/>
      <c r="K50" s="401"/>
      <c r="M50" s="373" t="s">
        <v>753</v>
      </c>
      <c r="N50" s="400"/>
      <c r="O50" s="400"/>
      <c r="P50" s="400"/>
      <c r="Q50" s="400"/>
      <c r="R50" s="400"/>
      <c r="S50" s="400"/>
      <c r="T50" s="400"/>
      <c r="U50" s="400"/>
      <c r="V50" s="401"/>
      <c r="X50" s="373" t="s">
        <v>753</v>
      </c>
      <c r="Y50" s="400"/>
      <c r="Z50" s="400"/>
      <c r="AA50" s="400"/>
      <c r="AB50" s="400"/>
      <c r="AC50" s="400"/>
      <c r="AD50" s="400"/>
      <c r="AE50" s="400"/>
      <c r="AF50" s="400"/>
      <c r="AG50" s="401"/>
      <c r="AI50" s="373" t="s">
        <v>753</v>
      </c>
      <c r="AJ50" s="400"/>
      <c r="AK50" s="400"/>
      <c r="AL50" s="400"/>
      <c r="AM50" s="400"/>
      <c r="AN50" s="400"/>
      <c r="AO50" s="400"/>
      <c r="AP50" s="400"/>
      <c r="AQ50" s="400"/>
      <c r="AR50" s="401"/>
      <c r="AT50" s="373" t="s">
        <v>753</v>
      </c>
      <c r="AU50" s="400"/>
      <c r="AV50" s="400"/>
      <c r="AW50" s="400"/>
      <c r="AX50" s="400"/>
      <c r="AY50" s="400"/>
      <c r="AZ50" s="400"/>
      <c r="BA50" s="400"/>
      <c r="BB50" s="400"/>
      <c r="BC50" s="401"/>
      <c r="BE50" s="373" t="s">
        <v>753</v>
      </c>
      <c r="BF50" s="400"/>
      <c r="BG50" s="400"/>
      <c r="BH50" s="400"/>
      <c r="BI50" s="400"/>
      <c r="BJ50" s="400"/>
      <c r="BK50" s="400"/>
      <c r="BL50" s="400"/>
      <c r="BM50" s="400"/>
      <c r="BN50" s="401"/>
    </row>
    <row r="51" spans="2:66" x14ac:dyDescent="0.25">
      <c r="AU51" s="32"/>
      <c r="AV51" s="32"/>
      <c r="AW51" s="32"/>
      <c r="AX51" s="32"/>
      <c r="AY51" s="32"/>
      <c r="AZ51" s="32"/>
      <c r="BA51" s="32"/>
      <c r="BB51" s="32"/>
      <c r="BC51" s="70"/>
    </row>
    <row r="52" spans="2:66" x14ac:dyDescent="0.25">
      <c r="AG52"/>
    </row>
    <row r="53" spans="2:66" x14ac:dyDescent="0.25">
      <c r="AG53"/>
    </row>
    <row r="54" spans="2:66" x14ac:dyDescent="0.25">
      <c r="AG54"/>
    </row>
    <row r="55" spans="2:66" x14ac:dyDescent="0.25">
      <c r="AG55"/>
    </row>
    <row r="56" spans="2:66" x14ac:dyDescent="0.25">
      <c r="AG56"/>
    </row>
    <row r="57" spans="2:66" x14ac:dyDescent="0.25">
      <c r="AG57"/>
    </row>
    <row r="58" spans="2:66" x14ac:dyDescent="0.25">
      <c r="AG58"/>
    </row>
    <row r="59" spans="2:66" x14ac:dyDescent="0.25">
      <c r="AG59"/>
    </row>
    <row r="60" spans="2:66" x14ac:dyDescent="0.25">
      <c r="AG60"/>
    </row>
    <row r="61" spans="2:66" x14ac:dyDescent="0.25">
      <c r="AG61"/>
    </row>
    <row r="62" spans="2:66" x14ac:dyDescent="0.25">
      <c r="AG62"/>
    </row>
    <row r="63" spans="2:66" x14ac:dyDescent="0.25">
      <c r="AG63"/>
    </row>
    <row r="64" spans="2:66" x14ac:dyDescent="0.25">
      <c r="AG64"/>
    </row>
    <row r="65" spans="33:33" x14ac:dyDescent="0.25">
      <c r="AG65"/>
    </row>
    <row r="66" spans="33:33" x14ac:dyDescent="0.25">
      <c r="AG66"/>
    </row>
    <row r="67" spans="33:33" x14ac:dyDescent="0.25">
      <c r="AG67"/>
    </row>
    <row r="68" spans="33:33" x14ac:dyDescent="0.25">
      <c r="AG68"/>
    </row>
    <row r="69" spans="33:33" x14ac:dyDescent="0.25">
      <c r="AG69"/>
    </row>
    <row r="70" spans="33:33" x14ac:dyDescent="0.25">
      <c r="AG70"/>
    </row>
    <row r="71" spans="33:33" x14ac:dyDescent="0.25">
      <c r="AG71"/>
    </row>
    <row r="72" spans="33:33" x14ac:dyDescent="0.25">
      <c r="AG72"/>
    </row>
    <row r="73" spans="33:33" x14ac:dyDescent="0.25">
      <c r="AG73"/>
    </row>
    <row r="74" spans="33:33" x14ac:dyDescent="0.25">
      <c r="AG74"/>
    </row>
    <row r="75" spans="33:33" x14ac:dyDescent="0.25">
      <c r="AG75"/>
    </row>
    <row r="76" spans="33:33" x14ac:dyDescent="0.25">
      <c r="AG76"/>
    </row>
    <row r="77" spans="33:33" x14ac:dyDescent="0.25">
      <c r="AG77"/>
    </row>
    <row r="78" spans="33:33" x14ac:dyDescent="0.25">
      <c r="AG78"/>
    </row>
    <row r="79" spans="33:33" x14ac:dyDescent="0.25">
      <c r="AG79"/>
    </row>
    <row r="80" spans="33:33" x14ac:dyDescent="0.25">
      <c r="AG80"/>
    </row>
    <row r="81" spans="33:33" x14ac:dyDescent="0.25">
      <c r="AG81"/>
    </row>
    <row r="82" spans="33:33" x14ac:dyDescent="0.25">
      <c r="AG82"/>
    </row>
    <row r="83" spans="33:33" x14ac:dyDescent="0.25">
      <c r="AG83"/>
    </row>
    <row r="84" spans="33:33" x14ac:dyDescent="0.25">
      <c r="AG84"/>
    </row>
    <row r="85" spans="33:33" x14ac:dyDescent="0.25">
      <c r="AG85"/>
    </row>
    <row r="86" spans="33:33" x14ac:dyDescent="0.25">
      <c r="AG86"/>
    </row>
    <row r="87" spans="33:33" x14ac:dyDescent="0.25">
      <c r="AG87"/>
    </row>
    <row r="88" spans="33:33" x14ac:dyDescent="0.25">
      <c r="AG88"/>
    </row>
    <row r="89" spans="33:33" x14ac:dyDescent="0.25">
      <c r="AG89"/>
    </row>
    <row r="90" spans="33:33" x14ac:dyDescent="0.25">
      <c r="AG90"/>
    </row>
    <row r="91" spans="33:33" x14ac:dyDescent="0.25">
      <c r="AG91"/>
    </row>
    <row r="92" spans="33:33" x14ac:dyDescent="0.25">
      <c r="AG92"/>
    </row>
    <row r="93" spans="33:33" x14ac:dyDescent="0.25">
      <c r="AG93"/>
    </row>
    <row r="94" spans="33:33" x14ac:dyDescent="0.25">
      <c r="AG94"/>
    </row>
    <row r="95" spans="33:33" x14ac:dyDescent="0.25">
      <c r="AG95"/>
    </row>
    <row r="96" spans="33:33" x14ac:dyDescent="0.25">
      <c r="AG96"/>
    </row>
    <row r="97" spans="33:33" x14ac:dyDescent="0.25">
      <c r="AG97"/>
    </row>
    <row r="98" spans="33:33" x14ac:dyDescent="0.25">
      <c r="AG98"/>
    </row>
    <row r="99" spans="33:33" x14ac:dyDescent="0.25">
      <c r="AG99"/>
    </row>
    <row r="100" spans="33:33" x14ac:dyDescent="0.25">
      <c r="AG100"/>
    </row>
    <row r="101" spans="33:33" x14ac:dyDescent="0.25">
      <c r="AG101"/>
    </row>
    <row r="102" spans="33:33" x14ac:dyDescent="0.25">
      <c r="AG102"/>
    </row>
    <row r="103" spans="33:33" x14ac:dyDescent="0.25">
      <c r="AG103"/>
    </row>
    <row r="104" spans="33:33" x14ac:dyDescent="0.25">
      <c r="AG104"/>
    </row>
    <row r="105" spans="33:33" x14ac:dyDescent="0.25">
      <c r="AG105"/>
    </row>
    <row r="106" spans="33:33" x14ac:dyDescent="0.25">
      <c r="AG106"/>
    </row>
    <row r="107" spans="33:33" x14ac:dyDescent="0.25">
      <c r="AG107"/>
    </row>
    <row r="108" spans="33:33" x14ac:dyDescent="0.25">
      <c r="AG108"/>
    </row>
    <row r="109" spans="33:33" x14ac:dyDescent="0.25">
      <c r="AG109"/>
    </row>
  </sheetData>
  <pageMargins left="0.59055118110236227" right="0.59055118110236227" top="0.78740157480314965" bottom="0.78740157480314965" header="0.39370078740157483" footer="0.39370078740157483"/>
  <pageSetup paperSize="9" scale="67" firstPageNumber="71" fitToWidth="6" fitToHeight="0" orientation="landscape" useFirstPageNumber="1" r:id="rId1"/>
  <headerFooter differentFirst="1" alignWithMargins="0">
    <oddHeader>&amp;R&amp;12Les finances des groupements à fiscalité propre en 2019</oddHeader>
    <oddFooter>&amp;L&amp;12Direction Générale des Collectivités Locales / DESL&amp;C&amp;12&amp;P&amp;R&amp;12Mise en ligne : mai 2021</oddFooter>
    <firstHeader>&amp;R&amp;12Les finances des groupements à fiscalité propre en 2019</firstHeader>
    <firstFooter>&amp;L&amp;12Direction Générale des Collectivités Locales / DESL&amp;C&amp;12&amp;P&amp;R&amp;12Mise en ligne : mai 2021</firstFooter>
  </headerFooter>
  <colBreaks count="5" manualBreakCount="5">
    <brk id="11" max="45" man="1"/>
    <brk id="22" max="45" man="1"/>
    <brk id="33" max="45" man="1"/>
    <brk id="44" max="45" man="1"/>
    <brk id="55" max="4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17"/>
  <sheetViews>
    <sheetView zoomScaleNormal="100" workbookViewId="0"/>
  </sheetViews>
  <sheetFormatPr baseColWidth="10" defaultRowHeight="12.5" x14ac:dyDescent="0.25"/>
  <cols>
    <col min="1" max="1" width="78.54296875" customWidth="1"/>
    <col min="2" max="9" width="17.26953125" customWidth="1"/>
    <col min="11" max="11" width="12" bestFit="1" customWidth="1"/>
  </cols>
  <sheetData>
    <row r="1" spans="1:9" ht="21" x14ac:dyDescent="0.4">
      <c r="A1" s="9" t="s">
        <v>415</v>
      </c>
    </row>
    <row r="2" spans="1:9" ht="12.75" customHeight="1" x14ac:dyDescent="0.4">
      <c r="A2" s="9"/>
    </row>
    <row r="3" spans="1:9" ht="12.75" customHeight="1" x14ac:dyDescent="0.35">
      <c r="A3" s="88" t="s">
        <v>774</v>
      </c>
    </row>
    <row r="4" spans="1:9" ht="13.5" thickBot="1" x14ac:dyDescent="0.35">
      <c r="A4" s="205"/>
      <c r="I4" s="400" t="s">
        <v>388</v>
      </c>
    </row>
    <row r="5" spans="1:9" ht="12.75" customHeight="1" x14ac:dyDescent="0.3">
      <c r="A5" s="204" t="s">
        <v>392</v>
      </c>
      <c r="B5" s="486" t="s">
        <v>96</v>
      </c>
      <c r="C5" s="486" t="s">
        <v>554</v>
      </c>
      <c r="D5" s="486" t="s">
        <v>98</v>
      </c>
      <c r="E5" s="486" t="s">
        <v>289</v>
      </c>
      <c r="F5" s="487">
        <v>300000</v>
      </c>
      <c r="G5" s="488" t="s">
        <v>413</v>
      </c>
      <c r="H5" s="488" t="s">
        <v>413</v>
      </c>
      <c r="I5" s="488" t="s">
        <v>402</v>
      </c>
    </row>
    <row r="6" spans="1:9" ht="12.75" customHeight="1" x14ac:dyDescent="0.25">
      <c r="A6" s="203"/>
      <c r="B6" s="489" t="s">
        <v>36</v>
      </c>
      <c r="C6" s="489" t="s">
        <v>36</v>
      </c>
      <c r="D6" s="489" t="s">
        <v>36</v>
      </c>
      <c r="E6" s="489" t="s">
        <v>36</v>
      </c>
      <c r="F6" s="489" t="s">
        <v>37</v>
      </c>
      <c r="G6" s="490" t="s">
        <v>401</v>
      </c>
      <c r="H6" s="490" t="s">
        <v>304</v>
      </c>
      <c r="I6" s="490" t="s">
        <v>112</v>
      </c>
    </row>
    <row r="7" spans="1:9" ht="12.75" customHeight="1" thickBot="1" x14ac:dyDescent="0.3">
      <c r="A7" s="206"/>
      <c r="B7" s="491" t="s">
        <v>553</v>
      </c>
      <c r="C7" s="491" t="s">
        <v>100</v>
      </c>
      <c r="D7" s="491" t="s">
        <v>101</v>
      </c>
      <c r="E7" s="491" t="s">
        <v>290</v>
      </c>
      <c r="F7" s="491" t="s">
        <v>102</v>
      </c>
      <c r="G7" s="492" t="s">
        <v>304</v>
      </c>
      <c r="H7" s="492" t="s">
        <v>102</v>
      </c>
      <c r="I7" s="492" t="s">
        <v>414</v>
      </c>
    </row>
    <row r="8" spans="1:9" ht="12.75" customHeight="1" x14ac:dyDescent="0.25"/>
    <row r="9" spans="1:9" ht="14.25" customHeight="1" x14ac:dyDescent="0.3">
      <c r="A9" s="502" t="s">
        <v>344</v>
      </c>
      <c r="B9" s="503" t="s">
        <v>85</v>
      </c>
      <c r="C9" s="503" t="s">
        <v>85</v>
      </c>
      <c r="D9" s="503">
        <v>16.700530000000001</v>
      </c>
      <c r="E9" s="503">
        <v>525.78913</v>
      </c>
      <c r="F9" s="503">
        <v>2082.4301249999999</v>
      </c>
      <c r="G9" s="504">
        <v>16.700530000000001</v>
      </c>
      <c r="H9" s="504">
        <v>2608.2192540000001</v>
      </c>
      <c r="I9" s="504">
        <v>2624.9197840000002</v>
      </c>
    </row>
    <row r="10" spans="1:9" ht="14.25" customHeight="1" x14ac:dyDescent="0.25">
      <c r="A10" s="482" t="s">
        <v>345</v>
      </c>
      <c r="B10" s="494" t="s">
        <v>85</v>
      </c>
      <c r="C10" s="494" t="s">
        <v>85</v>
      </c>
      <c r="D10" s="494">
        <v>16.08972</v>
      </c>
      <c r="E10" s="494">
        <v>508.52774499999998</v>
      </c>
      <c r="F10" s="494">
        <v>2009.9574250000001</v>
      </c>
      <c r="G10" s="267">
        <v>16.08972</v>
      </c>
      <c r="H10" s="267">
        <v>2518.4851699999999</v>
      </c>
      <c r="I10" s="267">
        <v>2534.5748899999999</v>
      </c>
    </row>
    <row r="11" spans="1:9" ht="14.25" customHeight="1" x14ac:dyDescent="0.25">
      <c r="A11" s="483" t="s">
        <v>346</v>
      </c>
      <c r="B11" s="495" t="s">
        <v>85</v>
      </c>
      <c r="C11" s="495" t="s">
        <v>85</v>
      </c>
      <c r="D11" s="495">
        <v>0.60680999999999996</v>
      </c>
      <c r="E11" s="495">
        <v>16.185029</v>
      </c>
      <c r="F11" s="495">
        <v>50.689048999999997</v>
      </c>
      <c r="G11" s="496">
        <v>0.60680999999999996</v>
      </c>
      <c r="H11" s="496">
        <v>66.874077999999997</v>
      </c>
      <c r="I11" s="496">
        <v>67.480887999999993</v>
      </c>
    </row>
    <row r="12" spans="1:9" ht="14.25" customHeight="1" x14ac:dyDescent="0.25">
      <c r="A12" s="482" t="s">
        <v>347</v>
      </c>
      <c r="B12" s="494" t="s">
        <v>85</v>
      </c>
      <c r="C12" s="494" t="s">
        <v>85</v>
      </c>
      <c r="D12" s="494">
        <v>4.0000000000000001E-3</v>
      </c>
      <c r="E12" s="494">
        <v>1.0763560000000001</v>
      </c>
      <c r="F12" s="494">
        <v>11.832757000000001</v>
      </c>
      <c r="G12" s="267">
        <v>4.0000000000000001E-3</v>
      </c>
      <c r="H12" s="267">
        <v>12.909113</v>
      </c>
      <c r="I12" s="267">
        <v>12.913112999999999</v>
      </c>
    </row>
    <row r="13" spans="1:9" ht="14.25" customHeight="1" x14ac:dyDescent="0.25">
      <c r="A13" s="483" t="s">
        <v>397</v>
      </c>
      <c r="B13" s="495" t="s">
        <v>85</v>
      </c>
      <c r="C13" s="495" t="s">
        <v>85</v>
      </c>
      <c r="D13" s="495" t="s">
        <v>85</v>
      </c>
      <c r="E13" s="495" t="s">
        <v>85</v>
      </c>
      <c r="F13" s="495">
        <v>9.9503009999999996</v>
      </c>
      <c r="G13" s="496" t="s">
        <v>85</v>
      </c>
      <c r="H13" s="496">
        <v>9.9503009999999996</v>
      </c>
      <c r="I13" s="496">
        <v>9.9503009999999996</v>
      </c>
    </row>
    <row r="14" spans="1:9" ht="14.25" customHeight="1" x14ac:dyDescent="0.3">
      <c r="A14" s="507" t="s">
        <v>348</v>
      </c>
      <c r="B14" s="508" t="s">
        <v>85</v>
      </c>
      <c r="C14" s="508" t="s">
        <v>85</v>
      </c>
      <c r="D14" s="508">
        <v>5.0854140000000001</v>
      </c>
      <c r="E14" s="508">
        <v>140.20218399999999</v>
      </c>
      <c r="F14" s="508">
        <v>523.09239600000001</v>
      </c>
      <c r="G14" s="509">
        <v>5.0854140000000001</v>
      </c>
      <c r="H14" s="509">
        <v>663.29458</v>
      </c>
      <c r="I14" s="509">
        <v>668.37999400000001</v>
      </c>
    </row>
    <row r="15" spans="1:9" ht="14.25" customHeight="1" x14ac:dyDescent="0.25">
      <c r="A15" s="483" t="s">
        <v>354</v>
      </c>
      <c r="B15" s="495" t="s">
        <v>85</v>
      </c>
      <c r="C15" s="495" t="s">
        <v>85</v>
      </c>
      <c r="D15" s="495" t="s">
        <v>85</v>
      </c>
      <c r="E15" s="495">
        <v>2.5690520000000001</v>
      </c>
      <c r="F15" s="495">
        <v>10.191758999999999</v>
      </c>
      <c r="G15" s="496" t="s">
        <v>85</v>
      </c>
      <c r="H15" s="496">
        <v>12.760811</v>
      </c>
      <c r="I15" s="496">
        <v>12.760811</v>
      </c>
    </row>
    <row r="16" spans="1:9" ht="14.25" customHeight="1" x14ac:dyDescent="0.25">
      <c r="A16" s="482" t="s">
        <v>349</v>
      </c>
      <c r="B16" s="494" t="s">
        <v>85</v>
      </c>
      <c r="C16" s="494" t="s">
        <v>85</v>
      </c>
      <c r="D16" s="494">
        <v>2.0785000000000001E-2</v>
      </c>
      <c r="E16" s="494">
        <v>2.4177219999999999</v>
      </c>
      <c r="F16" s="494">
        <v>3.8467150000000001</v>
      </c>
      <c r="G16" s="267">
        <v>2.0785000000000001E-2</v>
      </c>
      <c r="H16" s="267">
        <v>6.2644359999999999</v>
      </c>
      <c r="I16" s="267">
        <v>6.2852209999999999</v>
      </c>
    </row>
    <row r="17" spans="1:9" ht="14.25" customHeight="1" x14ac:dyDescent="0.25">
      <c r="A17" s="497" t="s">
        <v>350</v>
      </c>
      <c r="B17" s="495" t="s">
        <v>85</v>
      </c>
      <c r="C17" s="495" t="s">
        <v>85</v>
      </c>
      <c r="D17" s="495">
        <v>5.061909</v>
      </c>
      <c r="E17" s="495">
        <v>123.189137</v>
      </c>
      <c r="F17" s="495">
        <v>506.51609000000002</v>
      </c>
      <c r="G17" s="496">
        <v>5.061909</v>
      </c>
      <c r="H17" s="496">
        <v>629.70522700000004</v>
      </c>
      <c r="I17" s="496">
        <v>634.76713700000005</v>
      </c>
    </row>
    <row r="18" spans="1:9" ht="14.25" customHeight="1" x14ac:dyDescent="0.25">
      <c r="A18" s="482" t="s">
        <v>351</v>
      </c>
      <c r="B18" s="494" t="s">
        <v>85</v>
      </c>
      <c r="C18" s="494" t="s">
        <v>85</v>
      </c>
      <c r="D18" s="494">
        <v>2.7200000000000002E-3</v>
      </c>
      <c r="E18" s="494">
        <v>1.414309</v>
      </c>
      <c r="F18" s="494">
        <v>1.6018490000000001</v>
      </c>
      <c r="G18" s="267">
        <v>2.7200000000000002E-3</v>
      </c>
      <c r="H18" s="267">
        <v>3.0161579999999999</v>
      </c>
      <c r="I18" s="267">
        <v>3.018878</v>
      </c>
    </row>
    <row r="19" spans="1:9" ht="14.25" customHeight="1" x14ac:dyDescent="0.25">
      <c r="A19" s="483" t="s">
        <v>352</v>
      </c>
      <c r="B19" s="495" t="s">
        <v>85</v>
      </c>
      <c r="C19" s="495" t="s">
        <v>85</v>
      </c>
      <c r="D19" s="495" t="s">
        <v>85</v>
      </c>
      <c r="E19" s="495">
        <v>10.611965</v>
      </c>
      <c r="F19" s="495">
        <v>0.93598199999999998</v>
      </c>
      <c r="G19" s="496" t="s">
        <v>85</v>
      </c>
      <c r="H19" s="496">
        <v>11.547947000000001</v>
      </c>
      <c r="I19" s="496">
        <v>11.547947000000001</v>
      </c>
    </row>
    <row r="20" spans="1:9" ht="14.25" customHeight="1" x14ac:dyDescent="0.3">
      <c r="A20" s="507" t="s">
        <v>353</v>
      </c>
      <c r="B20" s="508" t="s">
        <v>85</v>
      </c>
      <c r="C20" s="508" t="s">
        <v>85</v>
      </c>
      <c r="D20" s="508">
        <v>4.8252629999999996</v>
      </c>
      <c r="E20" s="508">
        <v>26.765515000000001</v>
      </c>
      <c r="F20" s="508">
        <v>70.255161000000001</v>
      </c>
      <c r="G20" s="509">
        <v>4.8252629999999996</v>
      </c>
      <c r="H20" s="509">
        <v>97.020675999999995</v>
      </c>
      <c r="I20" s="509">
        <v>101.845939</v>
      </c>
    </row>
    <row r="21" spans="1:9" ht="14.25" customHeight="1" x14ac:dyDescent="0.25">
      <c r="A21" s="497" t="s">
        <v>404</v>
      </c>
      <c r="B21" s="495" t="s">
        <v>85</v>
      </c>
      <c r="C21" s="495" t="s">
        <v>85</v>
      </c>
      <c r="D21" s="495">
        <v>3.0399430000000001</v>
      </c>
      <c r="E21" s="495">
        <v>0.19807900000000001</v>
      </c>
      <c r="F21" s="495">
        <v>0.51283999999999996</v>
      </c>
      <c r="G21" s="496">
        <v>3.0399430000000001</v>
      </c>
      <c r="H21" s="496">
        <v>0.71091899999999997</v>
      </c>
      <c r="I21" s="496">
        <v>3.750861</v>
      </c>
    </row>
    <row r="22" spans="1:9" ht="14.25" customHeight="1" x14ac:dyDescent="0.25">
      <c r="A22" s="482" t="s">
        <v>355</v>
      </c>
      <c r="B22" s="494" t="s">
        <v>85</v>
      </c>
      <c r="C22" s="494" t="s">
        <v>85</v>
      </c>
      <c r="D22" s="494" t="s">
        <v>85</v>
      </c>
      <c r="E22" s="494">
        <v>1.3093E-2</v>
      </c>
      <c r="F22" s="494">
        <v>3.5943860000000001</v>
      </c>
      <c r="G22" s="267" t="s">
        <v>85</v>
      </c>
      <c r="H22" s="267">
        <v>3.6074790000000001</v>
      </c>
      <c r="I22" s="267">
        <v>3.6074790000000001</v>
      </c>
    </row>
    <row r="23" spans="1:9" ht="14.25" customHeight="1" x14ac:dyDescent="0.25">
      <c r="A23" s="483" t="s">
        <v>356</v>
      </c>
      <c r="B23" s="495" t="s">
        <v>85</v>
      </c>
      <c r="C23" s="495" t="s">
        <v>85</v>
      </c>
      <c r="D23" s="495" t="s">
        <v>85</v>
      </c>
      <c r="E23" s="495">
        <v>2.0053030000000001</v>
      </c>
      <c r="F23" s="495">
        <v>34.636221999999997</v>
      </c>
      <c r="G23" s="496" t="s">
        <v>85</v>
      </c>
      <c r="H23" s="496">
        <v>36.641525000000001</v>
      </c>
      <c r="I23" s="496">
        <v>36.641525000000001</v>
      </c>
    </row>
    <row r="24" spans="1:9" ht="14.25" customHeight="1" x14ac:dyDescent="0.25">
      <c r="A24" s="482" t="s">
        <v>357</v>
      </c>
      <c r="B24" s="494" t="s">
        <v>85</v>
      </c>
      <c r="C24" s="494" t="s">
        <v>85</v>
      </c>
      <c r="D24" s="494">
        <v>0.36252800000000002</v>
      </c>
      <c r="E24" s="494">
        <v>23.182267</v>
      </c>
      <c r="F24" s="494">
        <v>20.487780999999998</v>
      </c>
      <c r="G24" s="267">
        <v>0.36252800000000002</v>
      </c>
      <c r="H24" s="267">
        <v>43.670048000000001</v>
      </c>
      <c r="I24" s="267">
        <v>44.032575000000001</v>
      </c>
    </row>
    <row r="25" spans="1:9" ht="14.25" customHeight="1" x14ac:dyDescent="0.25">
      <c r="A25" s="483" t="s">
        <v>358</v>
      </c>
      <c r="B25" s="495" t="s">
        <v>85</v>
      </c>
      <c r="C25" s="495" t="s">
        <v>85</v>
      </c>
      <c r="D25" s="495">
        <v>1.4227920000000001</v>
      </c>
      <c r="E25" s="495">
        <v>4.7060000000000001E-3</v>
      </c>
      <c r="F25" s="495">
        <v>10.782401999999999</v>
      </c>
      <c r="G25" s="496">
        <v>1.4227920000000001</v>
      </c>
      <c r="H25" s="496">
        <v>10.787108</v>
      </c>
      <c r="I25" s="496">
        <v>12.209899999999999</v>
      </c>
    </row>
    <row r="26" spans="1:9" s="47" customFormat="1" ht="14.25" customHeight="1" x14ac:dyDescent="0.25">
      <c r="A26" s="485" t="s">
        <v>359</v>
      </c>
      <c r="B26" s="498" t="s">
        <v>85</v>
      </c>
      <c r="C26" s="498" t="s">
        <v>85</v>
      </c>
      <c r="D26" s="498" t="s">
        <v>85</v>
      </c>
      <c r="E26" s="498">
        <v>1.3620680000000001</v>
      </c>
      <c r="F26" s="498">
        <v>0.24152999999999999</v>
      </c>
      <c r="G26" s="499" t="s">
        <v>85</v>
      </c>
      <c r="H26" s="499">
        <v>1.6035980000000001</v>
      </c>
      <c r="I26" s="499">
        <v>1.6035980000000001</v>
      </c>
    </row>
    <row r="27" spans="1:9" s="7" customFormat="1" ht="14.25" customHeight="1" x14ac:dyDescent="0.3">
      <c r="A27" s="481" t="s">
        <v>360</v>
      </c>
      <c r="B27" s="505" t="s">
        <v>85</v>
      </c>
      <c r="C27" s="505" t="s">
        <v>85</v>
      </c>
      <c r="D27" s="505">
        <v>6.0344160000000002</v>
      </c>
      <c r="E27" s="505">
        <v>142.434178</v>
      </c>
      <c r="F27" s="505">
        <v>458.99351999999999</v>
      </c>
      <c r="G27" s="506">
        <v>6.0344160000000002</v>
      </c>
      <c r="H27" s="506">
        <v>601.42769899999996</v>
      </c>
      <c r="I27" s="506">
        <v>607.46211500000004</v>
      </c>
    </row>
    <row r="28" spans="1:9" ht="14.25" customHeight="1" x14ac:dyDescent="0.25">
      <c r="A28" s="485" t="s">
        <v>405</v>
      </c>
      <c r="B28" s="498" t="s">
        <v>85</v>
      </c>
      <c r="C28" s="498" t="s">
        <v>85</v>
      </c>
      <c r="D28" s="498" t="s">
        <v>85</v>
      </c>
      <c r="E28" s="498">
        <v>9.5584330000000008</v>
      </c>
      <c r="F28" s="498">
        <v>72.574201000000002</v>
      </c>
      <c r="G28" s="499" t="s">
        <v>85</v>
      </c>
      <c r="H28" s="499">
        <v>82.132633999999996</v>
      </c>
      <c r="I28" s="499">
        <v>82.132633999999996</v>
      </c>
    </row>
    <row r="29" spans="1:9" s="47" customFormat="1" ht="14.25" customHeight="1" x14ac:dyDescent="0.25">
      <c r="A29" s="483" t="s">
        <v>361</v>
      </c>
      <c r="B29" s="495" t="s">
        <v>85</v>
      </c>
      <c r="C29" s="495" t="s">
        <v>85</v>
      </c>
      <c r="D29" s="495">
        <v>2.8957099999999998</v>
      </c>
      <c r="E29" s="495">
        <v>83.287451000000004</v>
      </c>
      <c r="F29" s="495">
        <v>246.10689099999999</v>
      </c>
      <c r="G29" s="496">
        <v>2.8957099999999998</v>
      </c>
      <c r="H29" s="496">
        <v>329.39434199999999</v>
      </c>
      <c r="I29" s="496">
        <v>332.290052</v>
      </c>
    </row>
    <row r="30" spans="1:9" ht="14.25" customHeight="1" x14ac:dyDescent="0.25">
      <c r="A30" s="482" t="s">
        <v>362</v>
      </c>
      <c r="B30" s="494" t="s">
        <v>85</v>
      </c>
      <c r="C30" s="494" t="s">
        <v>85</v>
      </c>
      <c r="D30" s="494">
        <v>3.138706</v>
      </c>
      <c r="E30" s="494">
        <v>49.588295000000002</v>
      </c>
      <c r="F30" s="494">
        <v>140.31242800000001</v>
      </c>
      <c r="G30" s="267">
        <v>3.138706</v>
      </c>
      <c r="H30" s="267">
        <v>189.900723</v>
      </c>
      <c r="I30" s="267">
        <v>193.03942900000001</v>
      </c>
    </row>
    <row r="31" spans="1:9" s="7" customFormat="1" ht="14.25" customHeight="1" x14ac:dyDescent="0.3">
      <c r="A31" s="481" t="s">
        <v>363</v>
      </c>
      <c r="B31" s="505" t="s">
        <v>85</v>
      </c>
      <c r="C31" s="505" t="s">
        <v>85</v>
      </c>
      <c r="D31" s="505">
        <v>2.7556099999999999</v>
      </c>
      <c r="E31" s="505">
        <v>86.349818999999997</v>
      </c>
      <c r="F31" s="505">
        <v>131.80206699999999</v>
      </c>
      <c r="G31" s="506">
        <v>2.7556099999999999</v>
      </c>
      <c r="H31" s="506">
        <v>218.15188599999999</v>
      </c>
      <c r="I31" s="506">
        <v>220.90749600000001</v>
      </c>
    </row>
    <row r="32" spans="1:9" s="47" customFormat="1" ht="14.25" customHeight="1" x14ac:dyDescent="0.25">
      <c r="A32" s="482" t="s">
        <v>406</v>
      </c>
      <c r="B32" s="494" t="s">
        <v>85</v>
      </c>
      <c r="C32" s="494" t="s">
        <v>85</v>
      </c>
      <c r="D32" s="494">
        <v>0.39205099999999998</v>
      </c>
      <c r="E32" s="494">
        <v>13.468885</v>
      </c>
      <c r="F32" s="494">
        <v>1.529498</v>
      </c>
      <c r="G32" s="267">
        <v>0.39205099999999998</v>
      </c>
      <c r="H32" s="267">
        <v>14.998383</v>
      </c>
      <c r="I32" s="267">
        <v>15.390434000000001</v>
      </c>
    </row>
    <row r="33" spans="1:9" ht="14.25" customHeight="1" x14ac:dyDescent="0.25">
      <c r="A33" s="483" t="s">
        <v>364</v>
      </c>
      <c r="B33" s="495" t="s">
        <v>85</v>
      </c>
      <c r="C33" s="495" t="s">
        <v>85</v>
      </c>
      <c r="D33" s="495">
        <v>1.1643289999999999</v>
      </c>
      <c r="E33" s="495">
        <v>68.810421000000005</v>
      </c>
      <c r="F33" s="495">
        <v>126.9014</v>
      </c>
      <c r="G33" s="496">
        <v>1.1643289999999999</v>
      </c>
      <c r="H33" s="496">
        <v>195.71182099999999</v>
      </c>
      <c r="I33" s="496">
        <v>196.87615</v>
      </c>
    </row>
    <row r="34" spans="1:9" ht="14.25" customHeight="1" x14ac:dyDescent="0.25">
      <c r="A34" s="482" t="s">
        <v>365</v>
      </c>
      <c r="B34" s="494" t="s">
        <v>85</v>
      </c>
      <c r="C34" s="494" t="s">
        <v>85</v>
      </c>
      <c r="D34" s="494">
        <v>1.19923</v>
      </c>
      <c r="E34" s="494">
        <v>4.070513</v>
      </c>
      <c r="F34" s="494">
        <v>3.3711690000000001</v>
      </c>
      <c r="G34" s="267">
        <v>1.19923</v>
      </c>
      <c r="H34" s="267">
        <v>7.4416820000000001</v>
      </c>
      <c r="I34" s="267">
        <v>8.6409120000000001</v>
      </c>
    </row>
    <row r="35" spans="1:9" s="7" customFormat="1" ht="14.25" customHeight="1" x14ac:dyDescent="0.3">
      <c r="A35" s="481" t="s">
        <v>366</v>
      </c>
      <c r="B35" s="505" t="s">
        <v>85</v>
      </c>
      <c r="C35" s="505" t="s">
        <v>85</v>
      </c>
      <c r="D35" s="505">
        <v>6.1665099999999997</v>
      </c>
      <c r="E35" s="505">
        <v>17.762675999999999</v>
      </c>
      <c r="F35" s="505">
        <v>944.93390699999998</v>
      </c>
      <c r="G35" s="506">
        <v>6.1665099999999997</v>
      </c>
      <c r="H35" s="506">
        <v>962.69658400000003</v>
      </c>
      <c r="I35" s="506">
        <v>968.86309400000005</v>
      </c>
    </row>
    <row r="36" spans="1:9" ht="14.25" customHeight="1" x14ac:dyDescent="0.25">
      <c r="A36" s="485" t="s">
        <v>407</v>
      </c>
      <c r="B36" s="498" t="s">
        <v>85</v>
      </c>
      <c r="C36" s="498" t="s">
        <v>85</v>
      </c>
      <c r="D36" s="498">
        <v>1.775342</v>
      </c>
      <c r="E36" s="498">
        <v>6.5439660000000002</v>
      </c>
      <c r="F36" s="498">
        <v>74.274056999999999</v>
      </c>
      <c r="G36" s="499">
        <v>1.775342</v>
      </c>
      <c r="H36" s="499">
        <v>80.818022999999997</v>
      </c>
      <c r="I36" s="499">
        <v>82.593365000000006</v>
      </c>
    </row>
    <row r="37" spans="1:9" ht="14.25" customHeight="1" x14ac:dyDescent="0.25">
      <c r="A37" s="484" t="s">
        <v>367</v>
      </c>
      <c r="B37" s="495" t="s">
        <v>85</v>
      </c>
      <c r="C37" s="495" t="s">
        <v>85</v>
      </c>
      <c r="D37" s="495" t="s">
        <v>85</v>
      </c>
      <c r="E37" s="495">
        <v>2.4585340000000002</v>
      </c>
      <c r="F37" s="495">
        <v>6.4169429999999998</v>
      </c>
      <c r="G37" s="496" t="s">
        <v>85</v>
      </c>
      <c r="H37" s="496">
        <v>8.8754770000000001</v>
      </c>
      <c r="I37" s="496">
        <v>8.8754770000000001</v>
      </c>
    </row>
    <row r="38" spans="1:9" ht="14.25" customHeight="1" x14ac:dyDescent="0.25">
      <c r="A38" s="485" t="s">
        <v>628</v>
      </c>
      <c r="B38" s="494" t="s">
        <v>85</v>
      </c>
      <c r="C38" s="494" t="s">
        <v>85</v>
      </c>
      <c r="D38" s="494">
        <v>2.9541200000000001</v>
      </c>
      <c r="E38" s="494">
        <v>1.9744079999999999</v>
      </c>
      <c r="F38" s="494">
        <v>0.27592</v>
      </c>
      <c r="G38" s="267">
        <v>2.9541200000000001</v>
      </c>
      <c r="H38" s="267">
        <v>2.2503280000000001</v>
      </c>
      <c r="I38" s="267">
        <v>5.2044480000000002</v>
      </c>
    </row>
    <row r="39" spans="1:9" ht="14.25" customHeight="1" x14ac:dyDescent="0.25">
      <c r="A39" s="484" t="s">
        <v>368</v>
      </c>
      <c r="B39" s="500" t="s">
        <v>85</v>
      </c>
      <c r="C39" s="500" t="s">
        <v>85</v>
      </c>
      <c r="D39" s="500" t="s">
        <v>85</v>
      </c>
      <c r="E39" s="500">
        <v>6.8233000000000002E-2</v>
      </c>
      <c r="F39" s="500">
        <v>0.13889199999999999</v>
      </c>
      <c r="G39" s="501" t="s">
        <v>85</v>
      </c>
      <c r="H39" s="501">
        <v>0.207125</v>
      </c>
      <c r="I39" s="501">
        <v>0.207125</v>
      </c>
    </row>
    <row r="40" spans="1:9" ht="14.25" customHeight="1" x14ac:dyDescent="0.25">
      <c r="A40" s="485" t="s">
        <v>369</v>
      </c>
      <c r="B40" s="498" t="s">
        <v>85</v>
      </c>
      <c r="C40" s="498" t="s">
        <v>85</v>
      </c>
      <c r="D40" s="498">
        <v>0.31478499999999998</v>
      </c>
      <c r="E40" s="498" t="s">
        <v>85</v>
      </c>
      <c r="F40" s="498">
        <v>42.930715999999997</v>
      </c>
      <c r="G40" s="499">
        <v>0.31478499999999998</v>
      </c>
      <c r="H40" s="499">
        <v>42.930715999999997</v>
      </c>
      <c r="I40" s="499">
        <v>43.2455</v>
      </c>
    </row>
    <row r="41" spans="1:9" ht="14.25" customHeight="1" x14ac:dyDescent="0.25">
      <c r="A41" s="484" t="s">
        <v>370</v>
      </c>
      <c r="B41" s="500" t="s">
        <v>85</v>
      </c>
      <c r="C41" s="500" t="s">
        <v>85</v>
      </c>
      <c r="D41" s="500">
        <v>1.122263</v>
      </c>
      <c r="E41" s="500">
        <v>6.6374870000000001</v>
      </c>
      <c r="F41" s="500">
        <v>455.75611600000002</v>
      </c>
      <c r="G41" s="501">
        <v>1.122263</v>
      </c>
      <c r="H41" s="501">
        <v>462.39360299999998</v>
      </c>
      <c r="I41" s="501">
        <v>463.51586600000002</v>
      </c>
    </row>
    <row r="42" spans="1:9" ht="14.25" customHeight="1" x14ac:dyDescent="0.25">
      <c r="A42" s="485" t="s">
        <v>398</v>
      </c>
      <c r="B42" s="498" t="s">
        <v>85</v>
      </c>
      <c r="C42" s="498" t="s">
        <v>85</v>
      </c>
      <c r="D42" s="498" t="s">
        <v>85</v>
      </c>
      <c r="E42" s="498" t="s">
        <v>85</v>
      </c>
      <c r="F42" s="498">
        <v>104.961389</v>
      </c>
      <c r="G42" s="499" t="s">
        <v>85</v>
      </c>
      <c r="H42" s="499">
        <v>104.961389</v>
      </c>
      <c r="I42" s="499">
        <v>104.961389</v>
      </c>
    </row>
    <row r="43" spans="1:9" s="47" customFormat="1" ht="14.25" customHeight="1" x14ac:dyDescent="0.25">
      <c r="A43" s="484" t="s">
        <v>399</v>
      </c>
      <c r="B43" s="500" t="s">
        <v>85</v>
      </c>
      <c r="C43" s="500" t="s">
        <v>85</v>
      </c>
      <c r="D43" s="500" t="s">
        <v>85</v>
      </c>
      <c r="E43" s="500" t="s">
        <v>85</v>
      </c>
      <c r="F43" s="500">
        <v>260.17645800000003</v>
      </c>
      <c r="G43" s="501" t="s">
        <v>85</v>
      </c>
      <c r="H43" s="501">
        <v>260.17645800000003</v>
      </c>
      <c r="I43" s="501">
        <v>260.17645800000003</v>
      </c>
    </row>
    <row r="44" spans="1:9" s="7" customFormat="1" ht="14.25" customHeight="1" x14ac:dyDescent="0.3">
      <c r="A44" s="513" t="s">
        <v>422</v>
      </c>
      <c r="B44" s="514" t="s">
        <v>85</v>
      </c>
      <c r="C44" s="514" t="s">
        <v>85</v>
      </c>
      <c r="D44" s="514">
        <v>0.12881400000000001</v>
      </c>
      <c r="E44" s="514">
        <v>17.678442</v>
      </c>
      <c r="F44" s="514">
        <v>82.045849000000004</v>
      </c>
      <c r="G44" s="515">
        <v>0.12881400000000001</v>
      </c>
      <c r="H44" s="515">
        <v>99.724289999999996</v>
      </c>
      <c r="I44" s="515">
        <v>99.853104999999999</v>
      </c>
    </row>
    <row r="45" spans="1:9" ht="14.25" customHeight="1" x14ac:dyDescent="0.25">
      <c r="A45" s="484" t="s">
        <v>408</v>
      </c>
      <c r="B45" s="500" t="s">
        <v>85</v>
      </c>
      <c r="C45" s="500" t="s">
        <v>85</v>
      </c>
      <c r="D45" s="500">
        <v>2.3793000000000002E-2</v>
      </c>
      <c r="E45" s="500">
        <v>2.9076680000000001</v>
      </c>
      <c r="F45" s="500">
        <v>10.651617</v>
      </c>
      <c r="G45" s="501">
        <v>2.3793000000000002E-2</v>
      </c>
      <c r="H45" s="501">
        <v>13.559286</v>
      </c>
      <c r="I45" s="501">
        <v>13.583078</v>
      </c>
    </row>
    <row r="46" spans="1:9" s="47" customFormat="1" ht="14.25" customHeight="1" x14ac:dyDescent="0.25">
      <c r="A46" s="485" t="s">
        <v>484</v>
      </c>
      <c r="B46" s="498" t="s">
        <v>85</v>
      </c>
      <c r="C46" s="498" t="s">
        <v>85</v>
      </c>
      <c r="D46" s="498">
        <v>0.105022</v>
      </c>
      <c r="E46" s="498">
        <v>14.770773</v>
      </c>
      <c r="F46" s="498">
        <v>71.394231000000005</v>
      </c>
      <c r="G46" s="499">
        <v>0.105022</v>
      </c>
      <c r="H46" s="499">
        <v>86.165004999999994</v>
      </c>
      <c r="I46" s="499">
        <v>86.270026000000001</v>
      </c>
    </row>
    <row r="47" spans="1:9" s="7" customFormat="1" ht="14.25" customHeight="1" x14ac:dyDescent="0.3">
      <c r="A47" s="510" t="s">
        <v>371</v>
      </c>
      <c r="B47" s="511" t="s">
        <v>85</v>
      </c>
      <c r="C47" s="511" t="s">
        <v>85</v>
      </c>
      <c r="D47" s="511">
        <v>28.724349</v>
      </c>
      <c r="E47" s="511">
        <v>488.82183600000002</v>
      </c>
      <c r="F47" s="511">
        <v>2066.306184</v>
      </c>
      <c r="G47" s="512">
        <v>28.724349</v>
      </c>
      <c r="H47" s="512">
        <v>2555.1280200000001</v>
      </c>
      <c r="I47" s="512">
        <v>2583.8523679999998</v>
      </c>
    </row>
    <row r="48" spans="1:9" s="47" customFormat="1" ht="14.25" customHeight="1" x14ac:dyDescent="0.25">
      <c r="A48" s="482" t="s">
        <v>409</v>
      </c>
      <c r="B48" s="494" t="s">
        <v>85</v>
      </c>
      <c r="C48" s="494" t="s">
        <v>85</v>
      </c>
      <c r="D48" s="494">
        <v>2.6816939999999998</v>
      </c>
      <c r="E48" s="494">
        <v>49.590228000000003</v>
      </c>
      <c r="F48" s="494">
        <v>223.37437299999999</v>
      </c>
      <c r="G48" s="267">
        <v>2.6816939999999998</v>
      </c>
      <c r="H48" s="267">
        <v>272.96460200000001</v>
      </c>
      <c r="I48" s="267">
        <v>275.64629500000001</v>
      </c>
    </row>
    <row r="49" spans="1:9" ht="14.25" customHeight="1" x14ac:dyDescent="0.25">
      <c r="A49" s="483" t="s">
        <v>372</v>
      </c>
      <c r="B49" s="495" t="s">
        <v>85</v>
      </c>
      <c r="C49" s="495" t="s">
        <v>85</v>
      </c>
      <c r="D49" s="495">
        <v>2.3494730000000001</v>
      </c>
      <c r="E49" s="495">
        <v>38.196005</v>
      </c>
      <c r="F49" s="495">
        <v>137.50830099999999</v>
      </c>
      <c r="G49" s="496">
        <v>2.3494730000000001</v>
      </c>
      <c r="H49" s="496">
        <v>175.704306</v>
      </c>
      <c r="I49" s="496">
        <v>178.05377899999999</v>
      </c>
    </row>
    <row r="50" spans="1:9" s="47" customFormat="1" ht="14.25" customHeight="1" x14ac:dyDescent="0.25">
      <c r="A50" s="482" t="s">
        <v>373</v>
      </c>
      <c r="B50" s="494" t="s">
        <v>85</v>
      </c>
      <c r="C50" s="494" t="s">
        <v>85</v>
      </c>
      <c r="D50" s="494">
        <v>18.132739999999998</v>
      </c>
      <c r="E50" s="494">
        <v>257.050096</v>
      </c>
      <c r="F50" s="494">
        <v>1360.8205740000001</v>
      </c>
      <c r="G50" s="267">
        <v>18.132739999999998</v>
      </c>
      <c r="H50" s="267">
        <v>1617.8706689999999</v>
      </c>
      <c r="I50" s="267">
        <v>1636.0034089999999</v>
      </c>
    </row>
    <row r="51" spans="1:9" ht="14.25" customHeight="1" x14ac:dyDescent="0.25">
      <c r="A51" s="483" t="s">
        <v>374</v>
      </c>
      <c r="B51" s="495" t="s">
        <v>85</v>
      </c>
      <c r="C51" s="495" t="s">
        <v>85</v>
      </c>
      <c r="D51" s="495">
        <v>1.425508</v>
      </c>
      <c r="E51" s="495">
        <v>40.483404999999998</v>
      </c>
      <c r="F51" s="495">
        <v>81.155108999999996</v>
      </c>
      <c r="G51" s="496">
        <v>1.425508</v>
      </c>
      <c r="H51" s="496">
        <v>121.638514</v>
      </c>
      <c r="I51" s="496">
        <v>123.06402199999999</v>
      </c>
    </row>
    <row r="52" spans="1:9" ht="14.25" customHeight="1" x14ac:dyDescent="0.25">
      <c r="A52" s="482" t="s">
        <v>375</v>
      </c>
      <c r="B52" s="494" t="s">
        <v>85</v>
      </c>
      <c r="C52" s="494" t="s">
        <v>85</v>
      </c>
      <c r="D52" s="494">
        <v>2.9321030000000001</v>
      </c>
      <c r="E52" s="494">
        <v>61.229261999999999</v>
      </c>
      <c r="F52" s="494">
        <v>84.723377999999997</v>
      </c>
      <c r="G52" s="267">
        <v>2.9321030000000001</v>
      </c>
      <c r="H52" s="267">
        <v>145.95264</v>
      </c>
      <c r="I52" s="267">
        <v>148.88474299999999</v>
      </c>
    </row>
    <row r="53" spans="1:9" ht="14.25" customHeight="1" x14ac:dyDescent="0.25">
      <c r="A53" s="483" t="s">
        <v>376</v>
      </c>
      <c r="B53" s="495" t="s">
        <v>85</v>
      </c>
      <c r="C53" s="495" t="s">
        <v>85</v>
      </c>
      <c r="D53" s="495">
        <v>1.202833</v>
      </c>
      <c r="E53" s="495">
        <v>42.272841</v>
      </c>
      <c r="F53" s="495">
        <v>178.724448</v>
      </c>
      <c r="G53" s="496">
        <v>1.202833</v>
      </c>
      <c r="H53" s="496">
        <v>220.997288</v>
      </c>
      <c r="I53" s="496">
        <v>222.200121</v>
      </c>
    </row>
    <row r="54" spans="1:9" s="7" customFormat="1" ht="14.25" customHeight="1" x14ac:dyDescent="0.3">
      <c r="A54" s="507" t="s">
        <v>377</v>
      </c>
      <c r="B54" s="508" t="s">
        <v>85</v>
      </c>
      <c r="C54" s="508" t="s">
        <v>85</v>
      </c>
      <c r="D54" s="508">
        <v>13.760028999999999</v>
      </c>
      <c r="E54" s="508">
        <v>313.85437100000001</v>
      </c>
      <c r="F54" s="508">
        <v>1181.8162769999999</v>
      </c>
      <c r="G54" s="509">
        <v>13.760028999999999</v>
      </c>
      <c r="H54" s="509">
        <v>1495.670648</v>
      </c>
      <c r="I54" s="509">
        <v>1509.4306770000001</v>
      </c>
    </row>
    <row r="55" spans="1:9" s="47" customFormat="1" ht="14.25" customHeight="1" x14ac:dyDescent="0.25">
      <c r="A55" s="484" t="s">
        <v>410</v>
      </c>
      <c r="B55" s="500" t="s">
        <v>85</v>
      </c>
      <c r="C55" s="500" t="s">
        <v>85</v>
      </c>
      <c r="D55" s="500" t="s">
        <v>85</v>
      </c>
      <c r="E55" s="500">
        <v>4.9264799999999997</v>
      </c>
      <c r="F55" s="500">
        <v>85.443003000000004</v>
      </c>
      <c r="G55" s="501" t="s">
        <v>85</v>
      </c>
      <c r="H55" s="501">
        <v>90.369483000000002</v>
      </c>
      <c r="I55" s="501">
        <v>90.369483000000002</v>
      </c>
    </row>
    <row r="56" spans="1:9" s="47" customFormat="1" ht="14.25" customHeight="1" x14ac:dyDescent="0.25">
      <c r="A56" s="485" t="s">
        <v>378</v>
      </c>
      <c r="B56" s="498" t="s">
        <v>85</v>
      </c>
      <c r="C56" s="498" t="s">
        <v>85</v>
      </c>
      <c r="D56" s="498">
        <v>4.0937109999999999</v>
      </c>
      <c r="E56" s="498">
        <v>7.0000000000000007E-2</v>
      </c>
      <c r="F56" s="498">
        <v>28.330296000000001</v>
      </c>
      <c r="G56" s="499">
        <v>4.0937109999999999</v>
      </c>
      <c r="H56" s="499">
        <v>28.400296000000001</v>
      </c>
      <c r="I56" s="499">
        <v>32.494007000000003</v>
      </c>
    </row>
    <row r="57" spans="1:9" ht="14.25" customHeight="1" x14ac:dyDescent="0.25">
      <c r="A57" s="484" t="s">
        <v>379</v>
      </c>
      <c r="B57" s="500" t="s">
        <v>85</v>
      </c>
      <c r="C57" s="500" t="s">
        <v>85</v>
      </c>
      <c r="D57" s="500">
        <v>0.31785600000000003</v>
      </c>
      <c r="E57" s="500">
        <v>108.61027</v>
      </c>
      <c r="F57" s="500">
        <v>637.48535100000004</v>
      </c>
      <c r="G57" s="501">
        <v>0.31785600000000003</v>
      </c>
      <c r="H57" s="501">
        <v>746.09562100000005</v>
      </c>
      <c r="I57" s="501">
        <v>746.41347699999994</v>
      </c>
    </row>
    <row r="58" spans="1:9" ht="14.25" customHeight="1" x14ac:dyDescent="0.25">
      <c r="A58" s="485" t="s">
        <v>380</v>
      </c>
      <c r="B58" s="498" t="s">
        <v>85</v>
      </c>
      <c r="C58" s="498" t="s">
        <v>85</v>
      </c>
      <c r="D58" s="498">
        <v>8.7970020000000009</v>
      </c>
      <c r="E58" s="498">
        <v>176.27291700000001</v>
      </c>
      <c r="F58" s="498">
        <v>366.54666900000001</v>
      </c>
      <c r="G58" s="499">
        <v>8.7970020000000009</v>
      </c>
      <c r="H58" s="499">
        <v>542.81958599999996</v>
      </c>
      <c r="I58" s="499">
        <v>551.61658799999998</v>
      </c>
    </row>
    <row r="59" spans="1:9" ht="14.25" customHeight="1" x14ac:dyDescent="0.25">
      <c r="A59" s="483" t="s">
        <v>381</v>
      </c>
      <c r="B59" s="495" t="s">
        <v>85</v>
      </c>
      <c r="C59" s="495" t="s">
        <v>85</v>
      </c>
      <c r="D59" s="495">
        <v>0.55145999999999995</v>
      </c>
      <c r="E59" s="495">
        <v>20.145862999999999</v>
      </c>
      <c r="F59" s="495">
        <v>46.338427000000003</v>
      </c>
      <c r="G59" s="496">
        <v>0.55145999999999995</v>
      </c>
      <c r="H59" s="496">
        <v>66.484290000000001</v>
      </c>
      <c r="I59" s="496">
        <v>67.035749999999993</v>
      </c>
    </row>
    <row r="60" spans="1:9" ht="14.25" customHeight="1" x14ac:dyDescent="0.25">
      <c r="A60" s="482" t="s">
        <v>400</v>
      </c>
      <c r="B60" s="494" t="s">
        <v>85</v>
      </c>
      <c r="C60" s="494" t="s">
        <v>85</v>
      </c>
      <c r="D60" s="494" t="s">
        <v>85</v>
      </c>
      <c r="E60" s="494">
        <v>3.8288410000000002</v>
      </c>
      <c r="F60" s="494">
        <v>17.672529999999998</v>
      </c>
      <c r="G60" s="267" t="s">
        <v>85</v>
      </c>
      <c r="H60" s="267">
        <v>21.501372</v>
      </c>
      <c r="I60" s="267">
        <v>21.501372</v>
      </c>
    </row>
    <row r="61" spans="1:9" s="7" customFormat="1" ht="14.25" customHeight="1" x14ac:dyDescent="0.3">
      <c r="A61" s="510" t="s">
        <v>382</v>
      </c>
      <c r="B61" s="511" t="s">
        <v>85</v>
      </c>
      <c r="C61" s="511" t="s">
        <v>85</v>
      </c>
      <c r="D61" s="511">
        <v>3.104311</v>
      </c>
      <c r="E61" s="511">
        <v>106.124234</v>
      </c>
      <c r="F61" s="511">
        <v>322.306513</v>
      </c>
      <c r="G61" s="512">
        <v>3.104311</v>
      </c>
      <c r="H61" s="512">
        <v>428.430747</v>
      </c>
      <c r="I61" s="512">
        <v>431.53505799999999</v>
      </c>
    </row>
    <row r="62" spans="1:9" s="47" customFormat="1" ht="14.25" customHeight="1" x14ac:dyDescent="0.25">
      <c r="A62" s="485" t="s">
        <v>485</v>
      </c>
      <c r="B62" s="498" t="s">
        <v>85</v>
      </c>
      <c r="C62" s="498" t="s">
        <v>85</v>
      </c>
      <c r="D62" s="498" t="s">
        <v>85</v>
      </c>
      <c r="E62" s="498">
        <v>6.7995489999999998</v>
      </c>
      <c r="F62" s="498">
        <v>28.510467999999999</v>
      </c>
      <c r="G62" s="499" t="s">
        <v>85</v>
      </c>
      <c r="H62" s="499">
        <v>35.310015999999997</v>
      </c>
      <c r="I62" s="499">
        <v>35.310015999999997</v>
      </c>
    </row>
    <row r="63" spans="1:9" ht="14.25" customHeight="1" x14ac:dyDescent="0.25">
      <c r="A63" s="484" t="s">
        <v>383</v>
      </c>
      <c r="B63" s="500" t="s">
        <v>85</v>
      </c>
      <c r="C63" s="500" t="s">
        <v>85</v>
      </c>
      <c r="D63" s="500">
        <v>2.0580910000000001</v>
      </c>
      <c r="E63" s="500">
        <v>32.595512999999997</v>
      </c>
      <c r="F63" s="500">
        <v>126.485632</v>
      </c>
      <c r="G63" s="501">
        <v>2.0580910000000001</v>
      </c>
      <c r="H63" s="501">
        <v>159.08114499999999</v>
      </c>
      <c r="I63" s="501">
        <v>161.13923600000001</v>
      </c>
    </row>
    <row r="64" spans="1:9" ht="14.25" customHeight="1" x14ac:dyDescent="0.25">
      <c r="A64" s="485" t="s">
        <v>384</v>
      </c>
      <c r="B64" s="498" t="s">
        <v>85</v>
      </c>
      <c r="C64" s="498" t="s">
        <v>85</v>
      </c>
      <c r="D64" s="498">
        <v>0.45904499999999998</v>
      </c>
      <c r="E64" s="498">
        <v>9.4736189999999993</v>
      </c>
      <c r="F64" s="498">
        <v>12.526650999999999</v>
      </c>
      <c r="G64" s="499">
        <v>0.45904499999999998</v>
      </c>
      <c r="H64" s="499">
        <v>22.00027</v>
      </c>
      <c r="I64" s="499">
        <v>22.459315</v>
      </c>
    </row>
    <row r="65" spans="1:9" ht="14.25" customHeight="1" x14ac:dyDescent="0.25">
      <c r="A65" s="483" t="s">
        <v>385</v>
      </c>
      <c r="B65" s="544" t="s">
        <v>85</v>
      </c>
      <c r="C65" s="495" t="s">
        <v>85</v>
      </c>
      <c r="D65" s="495">
        <v>0.56917499999999999</v>
      </c>
      <c r="E65" s="495">
        <v>22.609926999999999</v>
      </c>
      <c r="F65" s="495">
        <v>60.395543000000004</v>
      </c>
      <c r="G65" s="496">
        <v>0.56917499999999999</v>
      </c>
      <c r="H65" s="496">
        <v>83.005471</v>
      </c>
      <c r="I65" s="496">
        <v>83.574646000000001</v>
      </c>
    </row>
    <row r="66" spans="1:9" ht="14.25" customHeight="1" x14ac:dyDescent="0.25">
      <c r="A66" s="482" t="s">
        <v>386</v>
      </c>
      <c r="B66" s="494" t="s">
        <v>85</v>
      </c>
      <c r="C66" s="494" t="s">
        <v>85</v>
      </c>
      <c r="D66" s="494">
        <v>1.7999999999999999E-2</v>
      </c>
      <c r="E66" s="494">
        <v>34.645626999999998</v>
      </c>
      <c r="F66" s="494">
        <v>94.388219000000007</v>
      </c>
      <c r="G66" s="267">
        <v>1.7999999999999999E-2</v>
      </c>
      <c r="H66" s="267">
        <v>129.03384500000001</v>
      </c>
      <c r="I66" s="267">
        <v>129.05184499999999</v>
      </c>
    </row>
    <row r="67" spans="1:9" ht="14.25" customHeight="1" x14ac:dyDescent="0.3">
      <c r="A67" s="510" t="s">
        <v>387</v>
      </c>
      <c r="B67" s="511" t="s">
        <v>85</v>
      </c>
      <c r="C67" s="511" t="s">
        <v>85</v>
      </c>
      <c r="D67" s="665">
        <v>4.218051</v>
      </c>
      <c r="E67" s="511">
        <v>69.544899999999998</v>
      </c>
      <c r="F67" s="511">
        <v>455.15589299999999</v>
      </c>
      <c r="G67" s="512">
        <v>4.218051</v>
      </c>
      <c r="H67" s="512">
        <v>524.70079299999998</v>
      </c>
      <c r="I67" s="512">
        <v>528.91884400000004</v>
      </c>
    </row>
    <row r="68" spans="1:9" ht="14.25" customHeight="1" x14ac:dyDescent="0.3">
      <c r="A68" s="663" t="s">
        <v>389</v>
      </c>
      <c r="B68" s="664" t="s">
        <v>85</v>
      </c>
      <c r="C68" s="664" t="s">
        <v>85</v>
      </c>
      <c r="D68" s="664">
        <f>SUM(D9,D14,D20,D27,D31,D35,D44,D47,D54,D61,D67)</f>
        <v>91.503297000000003</v>
      </c>
      <c r="E68" s="664">
        <f t="shared" ref="E68:I68" si="0">SUM(E9,E14,E20,E27,E31,E35,E44,E47,E54,E61,E67)</f>
        <v>1935.3272850000001</v>
      </c>
      <c r="F68" s="664">
        <f t="shared" si="0"/>
        <v>8319.1378919999988</v>
      </c>
      <c r="G68" s="664">
        <f t="shared" si="0"/>
        <v>91.503297000000003</v>
      </c>
      <c r="H68" s="664">
        <f t="shared" si="0"/>
        <v>10254.465177</v>
      </c>
      <c r="I68" s="664">
        <f t="shared" si="0"/>
        <v>10345.968473999999</v>
      </c>
    </row>
    <row r="69" spans="1:9" ht="14.25" customHeight="1" x14ac:dyDescent="0.3">
      <c r="A69" s="217" t="s">
        <v>527</v>
      </c>
      <c r="B69" s="539"/>
      <c r="C69" s="539"/>
      <c r="D69" s="539"/>
      <c r="E69" s="539"/>
      <c r="F69" s="539"/>
      <c r="G69" s="539"/>
      <c r="H69" s="539"/>
      <c r="I69" s="539"/>
    </row>
    <row r="70" spans="1:9" ht="14.25" customHeight="1" x14ac:dyDescent="0.3">
      <c r="A70" s="217" t="s">
        <v>403</v>
      </c>
      <c r="B70" s="539"/>
      <c r="C70" s="539"/>
      <c r="D70" s="539"/>
      <c r="E70" s="539"/>
      <c r="F70" s="539"/>
      <c r="G70" s="539"/>
      <c r="H70" s="539"/>
      <c r="I70" s="539"/>
    </row>
    <row r="71" spans="1:9" ht="15" customHeight="1" x14ac:dyDescent="0.3">
      <c r="A71" s="519" t="s">
        <v>631</v>
      </c>
      <c r="B71" s="3"/>
      <c r="C71" s="212"/>
      <c r="D71" s="3"/>
      <c r="E71" s="3"/>
      <c r="F71" s="212"/>
      <c r="G71" s="3"/>
      <c r="H71" s="3"/>
      <c r="I71" s="3"/>
    </row>
    <row r="72" spans="1:9" ht="15" customHeight="1" x14ac:dyDescent="0.3">
      <c r="A72" s="38" t="s">
        <v>423</v>
      </c>
      <c r="D72" s="3"/>
      <c r="E72" s="3"/>
      <c r="F72" s="212"/>
      <c r="G72" s="3"/>
      <c r="H72" s="3"/>
      <c r="I72" s="3"/>
    </row>
    <row r="73" spans="1:9" ht="13" x14ac:dyDescent="0.3">
      <c r="A73" s="242" t="s">
        <v>708</v>
      </c>
      <c r="B73" s="3"/>
      <c r="C73" s="212"/>
      <c r="D73" s="3"/>
      <c r="E73" s="3"/>
      <c r="F73" s="212"/>
      <c r="G73" s="3"/>
      <c r="H73" s="3"/>
      <c r="I73" s="3"/>
    </row>
    <row r="76" spans="1:9" ht="16.5" x14ac:dyDescent="0.35">
      <c r="A76" s="88" t="s">
        <v>775</v>
      </c>
    </row>
    <row r="77" spans="1:9" ht="13.5" thickBot="1" x14ac:dyDescent="0.35">
      <c r="A77" s="205"/>
      <c r="I77" s="400" t="s">
        <v>25</v>
      </c>
    </row>
    <row r="78" spans="1:9" ht="13" x14ac:dyDescent="0.3">
      <c r="A78" s="204" t="s">
        <v>392</v>
      </c>
      <c r="B78" s="486" t="s">
        <v>96</v>
      </c>
      <c r="C78" s="486" t="s">
        <v>554</v>
      </c>
      <c r="D78" s="486" t="s">
        <v>98</v>
      </c>
      <c r="E78" s="486" t="s">
        <v>289</v>
      </c>
      <c r="F78" s="487">
        <v>300000</v>
      </c>
      <c r="G78" s="488" t="s">
        <v>413</v>
      </c>
      <c r="H78" s="488" t="s">
        <v>413</v>
      </c>
      <c r="I78" s="488" t="s">
        <v>402</v>
      </c>
    </row>
    <row r="79" spans="1:9" x14ac:dyDescent="0.25">
      <c r="A79" s="203"/>
      <c r="B79" s="489" t="s">
        <v>36</v>
      </c>
      <c r="C79" s="489" t="s">
        <v>36</v>
      </c>
      <c r="D79" s="489" t="s">
        <v>36</v>
      </c>
      <c r="E79" s="489" t="s">
        <v>36</v>
      </c>
      <c r="F79" s="489" t="s">
        <v>37</v>
      </c>
      <c r="G79" s="490" t="s">
        <v>401</v>
      </c>
      <c r="H79" s="490" t="s">
        <v>304</v>
      </c>
      <c r="I79" s="490" t="s">
        <v>112</v>
      </c>
    </row>
    <row r="80" spans="1:9" ht="13" thickBot="1" x14ac:dyDescent="0.3">
      <c r="A80" s="206"/>
      <c r="B80" s="491" t="s">
        <v>553</v>
      </c>
      <c r="C80" s="491" t="s">
        <v>100</v>
      </c>
      <c r="D80" s="491" t="s">
        <v>101</v>
      </c>
      <c r="E80" s="491" t="s">
        <v>290</v>
      </c>
      <c r="F80" s="491" t="s">
        <v>102</v>
      </c>
      <c r="G80" s="492" t="s">
        <v>304</v>
      </c>
      <c r="H80" s="492" t="s">
        <v>102</v>
      </c>
      <c r="I80" s="492" t="s">
        <v>414</v>
      </c>
    </row>
    <row r="82" spans="1:9" ht="13" x14ac:dyDescent="0.3">
      <c r="A82" s="502" t="s">
        <v>344</v>
      </c>
      <c r="B82" s="503" t="s">
        <v>85</v>
      </c>
      <c r="C82" s="503" t="s">
        <v>85</v>
      </c>
      <c r="D82" s="520">
        <f t="shared" ref="D82:I91" si="1">IF(D9="-","-",D9/D$68)</f>
        <v>0.18251287710430805</v>
      </c>
      <c r="E82" s="520">
        <f t="shared" si="1"/>
        <v>0.27167969680125703</v>
      </c>
      <c r="F82" s="520">
        <f t="shared" si="1"/>
        <v>0.25031801997206277</v>
      </c>
      <c r="G82" s="521">
        <f t="shared" si="1"/>
        <v>0.18251287710430805</v>
      </c>
      <c r="H82" s="521">
        <f t="shared" si="1"/>
        <v>0.25434961345912427</v>
      </c>
      <c r="I82" s="521">
        <f t="shared" si="1"/>
        <v>0.25371426470093844</v>
      </c>
    </row>
    <row r="83" spans="1:9" x14ac:dyDescent="0.25">
      <c r="A83" s="482" t="s">
        <v>345</v>
      </c>
      <c r="B83" s="494" t="s">
        <v>85</v>
      </c>
      <c r="C83" s="494" t="s">
        <v>85</v>
      </c>
      <c r="D83" s="522">
        <f t="shared" si="1"/>
        <v>0.17583759850751607</v>
      </c>
      <c r="E83" s="522">
        <f t="shared" si="1"/>
        <v>0.26276059297122967</v>
      </c>
      <c r="F83" s="522">
        <f t="shared" si="1"/>
        <v>0.24160645623302529</v>
      </c>
      <c r="G83" s="523">
        <f t="shared" si="1"/>
        <v>0.17583759850751607</v>
      </c>
      <c r="H83" s="523">
        <f t="shared" si="1"/>
        <v>0.24559888073429459</v>
      </c>
      <c r="I83" s="523">
        <f t="shared" si="1"/>
        <v>0.24498188800492957</v>
      </c>
    </row>
    <row r="84" spans="1:9" x14ac:dyDescent="0.25">
      <c r="A84" s="483" t="s">
        <v>346</v>
      </c>
      <c r="B84" s="495" t="s">
        <v>85</v>
      </c>
      <c r="C84" s="495" t="s">
        <v>85</v>
      </c>
      <c r="D84" s="524">
        <f t="shared" si="1"/>
        <v>6.6315643249444875E-3</v>
      </c>
      <c r="E84" s="524">
        <f t="shared" si="1"/>
        <v>8.3629415683042982E-3</v>
      </c>
      <c r="F84" s="524">
        <f t="shared" si="1"/>
        <v>6.0930651298308838E-3</v>
      </c>
      <c r="G84" s="525">
        <f t="shared" si="1"/>
        <v>6.6315643249444875E-3</v>
      </c>
      <c r="H84" s="525">
        <f t="shared" si="1"/>
        <v>6.5214593687434388E-3</v>
      </c>
      <c r="I84" s="525">
        <f t="shared" si="1"/>
        <v>6.5224331747755909E-3</v>
      </c>
    </row>
    <row r="85" spans="1:9" x14ac:dyDescent="0.25">
      <c r="A85" s="482" t="s">
        <v>347</v>
      </c>
      <c r="B85" s="494" t="s">
        <v>85</v>
      </c>
      <c r="C85" s="494" t="s">
        <v>85</v>
      </c>
      <c r="D85" s="522">
        <f t="shared" si="1"/>
        <v>4.3714271847494197E-5</v>
      </c>
      <c r="E85" s="522">
        <f t="shared" si="1"/>
        <v>5.5616226172308626E-4</v>
      </c>
      <c r="F85" s="522">
        <f t="shared" si="1"/>
        <v>1.4223537527102217E-3</v>
      </c>
      <c r="G85" s="523">
        <f t="shared" si="1"/>
        <v>4.3714271847494197E-5</v>
      </c>
      <c r="H85" s="523">
        <f t="shared" si="1"/>
        <v>1.2588772575827919E-3</v>
      </c>
      <c r="I85" s="523">
        <f t="shared" si="1"/>
        <v>1.2481299389662146E-3</v>
      </c>
    </row>
    <row r="86" spans="1:9" x14ac:dyDescent="0.25">
      <c r="A86" s="483" t="s">
        <v>397</v>
      </c>
      <c r="B86" s="495" t="s">
        <v>85</v>
      </c>
      <c r="C86" s="495" t="s">
        <v>85</v>
      </c>
      <c r="D86" s="524" t="str">
        <f t="shared" si="1"/>
        <v>-</v>
      </c>
      <c r="E86" s="524" t="str">
        <f t="shared" si="1"/>
        <v>-</v>
      </c>
      <c r="F86" s="524">
        <f t="shared" si="1"/>
        <v>1.1960735750718341E-3</v>
      </c>
      <c r="G86" s="525" t="str">
        <f t="shared" si="1"/>
        <v>-</v>
      </c>
      <c r="H86" s="525">
        <f t="shared" si="1"/>
        <v>9.7033836755502196E-4</v>
      </c>
      <c r="I86" s="525">
        <f t="shared" si="1"/>
        <v>9.6175636191098645E-4</v>
      </c>
    </row>
    <row r="87" spans="1:9" ht="13" x14ac:dyDescent="0.3">
      <c r="A87" s="507" t="s">
        <v>348</v>
      </c>
      <c r="B87" s="508" t="s">
        <v>85</v>
      </c>
      <c r="C87" s="508" t="s">
        <v>85</v>
      </c>
      <c r="D87" s="528">
        <f t="shared" si="1"/>
        <v>5.5576292513263209E-2</v>
      </c>
      <c r="E87" s="528">
        <f t="shared" si="1"/>
        <v>7.2443655957653688E-2</v>
      </c>
      <c r="F87" s="528">
        <f t="shared" si="1"/>
        <v>6.2878197571773112E-2</v>
      </c>
      <c r="G87" s="529">
        <f t="shared" si="1"/>
        <v>5.5576292513263209E-2</v>
      </c>
      <c r="H87" s="529">
        <f t="shared" si="1"/>
        <v>6.4683488465855851E-2</v>
      </c>
      <c r="I87" s="529">
        <f t="shared" si="1"/>
        <v>6.4602941298311178E-2</v>
      </c>
    </row>
    <row r="88" spans="1:9" x14ac:dyDescent="0.25">
      <c r="A88" s="483" t="s">
        <v>354</v>
      </c>
      <c r="B88" s="495" t="s">
        <v>85</v>
      </c>
      <c r="C88" s="495" t="s">
        <v>85</v>
      </c>
      <c r="D88" s="524" t="str">
        <f t="shared" si="1"/>
        <v>-</v>
      </c>
      <c r="E88" s="524">
        <f t="shared" si="1"/>
        <v>1.3274509277638796E-3</v>
      </c>
      <c r="F88" s="524">
        <f t="shared" si="1"/>
        <v>1.2250979767748271E-3</v>
      </c>
      <c r="G88" s="525" t="str">
        <f t="shared" si="1"/>
        <v>-</v>
      </c>
      <c r="H88" s="525">
        <f t="shared" si="1"/>
        <v>1.2444150698977014E-3</v>
      </c>
      <c r="I88" s="525">
        <f t="shared" si="1"/>
        <v>1.2334090358064242E-3</v>
      </c>
    </row>
    <row r="89" spans="1:9" x14ac:dyDescent="0.25">
      <c r="A89" s="482" t="s">
        <v>349</v>
      </c>
      <c r="B89" s="494" t="s">
        <v>85</v>
      </c>
      <c r="C89" s="494" t="s">
        <v>85</v>
      </c>
      <c r="D89" s="522">
        <f t="shared" si="1"/>
        <v>2.2715028508754173E-4</v>
      </c>
      <c r="E89" s="522">
        <f t="shared" si="1"/>
        <v>1.2492574350286183E-3</v>
      </c>
      <c r="F89" s="522">
        <f t="shared" si="1"/>
        <v>4.6239346551752054E-4</v>
      </c>
      <c r="G89" s="523">
        <f t="shared" si="1"/>
        <v>2.2715028508754173E-4</v>
      </c>
      <c r="H89" s="523">
        <f t="shared" si="1"/>
        <v>6.1089836396837759E-4</v>
      </c>
      <c r="I89" s="523">
        <f t="shared" si="1"/>
        <v>6.0750436421637215E-4</v>
      </c>
    </row>
    <row r="90" spans="1:9" x14ac:dyDescent="0.25">
      <c r="A90" s="497" t="s">
        <v>350</v>
      </c>
      <c r="B90" s="495" t="s">
        <v>85</v>
      </c>
      <c r="C90" s="495" t="s">
        <v>85</v>
      </c>
      <c r="D90" s="524">
        <f t="shared" si="1"/>
        <v>5.531941652331937E-2</v>
      </c>
      <c r="E90" s="524">
        <f t="shared" si="1"/>
        <v>6.3652870475600198E-2</v>
      </c>
      <c r="F90" s="524">
        <f t="shared" si="1"/>
        <v>6.0885646634981888E-2</v>
      </c>
      <c r="G90" s="525">
        <f t="shared" si="1"/>
        <v>5.531941652331937E-2</v>
      </c>
      <c r="H90" s="525">
        <f t="shared" si="1"/>
        <v>6.1407905349601444E-2</v>
      </c>
      <c r="I90" s="525">
        <f t="shared" si="1"/>
        <v>6.1354056760873139E-2</v>
      </c>
    </row>
    <row r="91" spans="1:9" x14ac:dyDescent="0.25">
      <c r="A91" s="482" t="s">
        <v>351</v>
      </c>
      <c r="B91" s="494" t="s">
        <v>85</v>
      </c>
      <c r="C91" s="494" t="s">
        <v>85</v>
      </c>
      <c r="D91" s="522">
        <f t="shared" si="1"/>
        <v>2.9725704856296052E-5</v>
      </c>
      <c r="E91" s="522">
        <f t="shared" si="1"/>
        <v>7.3078543921835935E-4</v>
      </c>
      <c r="F91" s="522">
        <f t="shared" si="1"/>
        <v>1.9254987966245871E-4</v>
      </c>
      <c r="G91" s="523">
        <f t="shared" si="1"/>
        <v>2.9725704856296052E-5</v>
      </c>
      <c r="H91" s="523">
        <f t="shared" si="1"/>
        <v>2.9413118558001614E-4</v>
      </c>
      <c r="I91" s="523">
        <f t="shared" si="1"/>
        <v>2.9179269273694482E-4</v>
      </c>
    </row>
    <row r="92" spans="1:9" x14ac:dyDescent="0.25">
      <c r="A92" s="483" t="s">
        <v>352</v>
      </c>
      <c r="B92" s="495" t="s">
        <v>85</v>
      </c>
      <c r="C92" s="495" t="s">
        <v>85</v>
      </c>
      <c r="D92" s="524" t="str">
        <f t="shared" ref="D92:I101" si="2">IF(D19="-","-",D19/D$68)</f>
        <v>-</v>
      </c>
      <c r="E92" s="524">
        <f t="shared" si="2"/>
        <v>5.483292196751104E-3</v>
      </c>
      <c r="F92" s="524">
        <f t="shared" si="2"/>
        <v>1.1250949463165842E-4</v>
      </c>
      <c r="G92" s="525" t="str">
        <f t="shared" si="2"/>
        <v>-</v>
      </c>
      <c r="H92" s="525">
        <f t="shared" si="2"/>
        <v>1.126138399289822E-3</v>
      </c>
      <c r="I92" s="525">
        <f t="shared" si="2"/>
        <v>1.1161784446782957E-3</v>
      </c>
    </row>
    <row r="93" spans="1:9" ht="13" x14ac:dyDescent="0.3">
      <c r="A93" s="507" t="s">
        <v>353</v>
      </c>
      <c r="B93" s="508" t="s">
        <v>85</v>
      </c>
      <c r="C93" s="508" t="s">
        <v>85</v>
      </c>
      <c r="D93" s="528">
        <f t="shared" si="2"/>
        <v>5.2733214629413841E-2</v>
      </c>
      <c r="E93" s="528">
        <f t="shared" si="2"/>
        <v>1.3829968299134479E-2</v>
      </c>
      <c r="F93" s="528">
        <f t="shared" si="2"/>
        <v>8.4450049887452947E-3</v>
      </c>
      <c r="G93" s="529">
        <f t="shared" si="2"/>
        <v>5.2733214629413841E-2</v>
      </c>
      <c r="H93" s="529">
        <f t="shared" si="2"/>
        <v>9.4613102024677133E-3</v>
      </c>
      <c r="I93" s="529">
        <f t="shared" si="2"/>
        <v>9.8440217806524902E-3</v>
      </c>
    </row>
    <row r="94" spans="1:9" x14ac:dyDescent="0.25">
      <c r="A94" s="497" t="s">
        <v>404</v>
      </c>
      <c r="B94" s="495" t="s">
        <v>85</v>
      </c>
      <c r="C94" s="495" t="s">
        <v>85</v>
      </c>
      <c r="D94" s="524">
        <f t="shared" si="2"/>
        <v>3.3222223675721758E-2</v>
      </c>
      <c r="E94" s="524">
        <f t="shared" si="2"/>
        <v>1.0234909699007318E-4</v>
      </c>
      <c r="F94" s="524">
        <f t="shared" si="2"/>
        <v>6.1645810738774574E-5</v>
      </c>
      <c r="G94" s="525">
        <f t="shared" si="2"/>
        <v>3.3222223675721758E-2</v>
      </c>
      <c r="H94" s="525">
        <f t="shared" si="2"/>
        <v>6.9327750177994481E-5</v>
      </c>
      <c r="I94" s="525">
        <f t="shared" si="2"/>
        <v>3.6254324662076098E-4</v>
      </c>
    </row>
    <row r="95" spans="1:9" x14ac:dyDescent="0.25">
      <c r="A95" s="482" t="s">
        <v>355</v>
      </c>
      <c r="B95" s="494" t="s">
        <v>85</v>
      </c>
      <c r="C95" s="494" t="s">
        <v>85</v>
      </c>
      <c r="D95" s="522" t="str">
        <f t="shared" si="2"/>
        <v>-</v>
      </c>
      <c r="E95" s="522">
        <f t="shared" si="2"/>
        <v>6.7652639951283486E-6</v>
      </c>
      <c r="F95" s="522">
        <f t="shared" si="2"/>
        <v>4.3206231783421921E-4</v>
      </c>
      <c r="G95" s="523" t="str">
        <f t="shared" si="2"/>
        <v>-</v>
      </c>
      <c r="H95" s="523">
        <f t="shared" si="2"/>
        <v>3.5179591892235457E-4</v>
      </c>
      <c r="I95" s="523">
        <f t="shared" si="2"/>
        <v>3.4868451504233727E-4</v>
      </c>
    </row>
    <row r="96" spans="1:9" x14ac:dyDescent="0.25">
      <c r="A96" s="483" t="s">
        <v>356</v>
      </c>
      <c r="B96" s="495" t="s">
        <v>85</v>
      </c>
      <c r="C96" s="495" t="s">
        <v>85</v>
      </c>
      <c r="D96" s="524" t="str">
        <f t="shared" si="2"/>
        <v>-</v>
      </c>
      <c r="E96" s="524">
        <f t="shared" si="2"/>
        <v>1.0361570446210083E-3</v>
      </c>
      <c r="F96" s="524">
        <f t="shared" si="2"/>
        <v>4.1634388622536853E-3</v>
      </c>
      <c r="G96" s="525" t="str">
        <f t="shared" si="2"/>
        <v>-</v>
      </c>
      <c r="H96" s="525">
        <f t="shared" si="2"/>
        <v>3.5732263328744057E-3</v>
      </c>
      <c r="I96" s="525">
        <f t="shared" si="2"/>
        <v>3.5416234924823338E-3</v>
      </c>
    </row>
    <row r="97" spans="1:9" x14ac:dyDescent="0.25">
      <c r="A97" s="482" t="s">
        <v>357</v>
      </c>
      <c r="B97" s="494" t="s">
        <v>85</v>
      </c>
      <c r="C97" s="494" t="s">
        <v>85</v>
      </c>
      <c r="D97" s="522">
        <f t="shared" si="2"/>
        <v>3.9619118860820942E-3</v>
      </c>
      <c r="E97" s="522">
        <f t="shared" si="2"/>
        <v>1.1978473708130457E-2</v>
      </c>
      <c r="F97" s="522">
        <f t="shared" si="2"/>
        <v>2.4627288627709649E-3</v>
      </c>
      <c r="G97" s="523">
        <f t="shared" si="2"/>
        <v>3.9619118860820942E-3</v>
      </c>
      <c r="H97" s="523">
        <f t="shared" si="2"/>
        <v>4.2586373103054324E-3</v>
      </c>
      <c r="I97" s="523">
        <f t="shared" si="2"/>
        <v>4.2560128721304668E-3</v>
      </c>
    </row>
    <row r="98" spans="1:9" x14ac:dyDescent="0.25">
      <c r="A98" s="483" t="s">
        <v>358</v>
      </c>
      <c r="B98" s="495" t="s">
        <v>85</v>
      </c>
      <c r="C98" s="495" t="s">
        <v>85</v>
      </c>
      <c r="D98" s="524">
        <f t="shared" si="2"/>
        <v>1.5549079067609991E-2</v>
      </c>
      <c r="E98" s="524">
        <f t="shared" si="2"/>
        <v>2.4316300588920804E-6</v>
      </c>
      <c r="F98" s="524">
        <f t="shared" si="2"/>
        <v>1.2960960787017088E-3</v>
      </c>
      <c r="G98" s="525">
        <f t="shared" si="2"/>
        <v>1.5549079067609991E-2</v>
      </c>
      <c r="H98" s="525">
        <f t="shared" si="2"/>
        <v>1.0519425258954194E-3</v>
      </c>
      <c r="I98" s="525">
        <f t="shared" si="2"/>
        <v>1.180160178400327E-3</v>
      </c>
    </row>
    <row r="99" spans="1:9" x14ac:dyDescent="0.25">
      <c r="A99" s="485" t="s">
        <v>359</v>
      </c>
      <c r="B99" s="498" t="s">
        <v>85</v>
      </c>
      <c r="C99" s="498" t="s">
        <v>85</v>
      </c>
      <c r="D99" s="530" t="str">
        <f t="shared" si="2"/>
        <v>-</v>
      </c>
      <c r="E99" s="530">
        <f t="shared" si="2"/>
        <v>7.0379207204739015E-4</v>
      </c>
      <c r="F99" s="530">
        <f t="shared" si="2"/>
        <v>2.903305644594069E-5</v>
      </c>
      <c r="G99" s="531" t="str">
        <f t="shared" si="2"/>
        <v>-</v>
      </c>
      <c r="H99" s="531">
        <f t="shared" si="2"/>
        <v>1.5638046181060234E-4</v>
      </c>
      <c r="I99" s="531">
        <f t="shared" si="2"/>
        <v>1.5499737932025718E-4</v>
      </c>
    </row>
    <row r="100" spans="1:9" ht="13" x14ac:dyDescent="0.3">
      <c r="A100" s="481" t="s">
        <v>360</v>
      </c>
      <c r="B100" s="505" t="s">
        <v>85</v>
      </c>
      <c r="C100" s="505" t="s">
        <v>85</v>
      </c>
      <c r="D100" s="526">
        <f t="shared" si="2"/>
        <v>6.5947525366217133E-2</v>
      </c>
      <c r="E100" s="526">
        <f t="shared" si="2"/>
        <v>7.3596946162002769E-2</v>
      </c>
      <c r="F100" s="526">
        <f t="shared" si="2"/>
        <v>5.5173207363395878E-2</v>
      </c>
      <c r="G100" s="527">
        <f t="shared" si="2"/>
        <v>6.5947525366217133E-2</v>
      </c>
      <c r="H100" s="527">
        <f t="shared" si="2"/>
        <v>5.8650323407305277E-2</v>
      </c>
      <c r="I100" s="527">
        <f t="shared" si="2"/>
        <v>5.8714862366591056E-2</v>
      </c>
    </row>
    <row r="101" spans="1:9" x14ac:dyDescent="0.25">
      <c r="A101" s="485" t="s">
        <v>405</v>
      </c>
      <c r="B101" s="498" t="s">
        <v>85</v>
      </c>
      <c r="C101" s="498" t="s">
        <v>85</v>
      </c>
      <c r="D101" s="530" t="str">
        <f t="shared" si="2"/>
        <v>-</v>
      </c>
      <c r="E101" s="530">
        <f t="shared" si="2"/>
        <v>4.9389232891427978E-3</v>
      </c>
      <c r="F101" s="530">
        <f t="shared" si="2"/>
        <v>8.723764642702957E-3</v>
      </c>
      <c r="G101" s="531" t="str">
        <f t="shared" si="2"/>
        <v>-</v>
      </c>
      <c r="H101" s="531">
        <f t="shared" si="2"/>
        <v>8.009450769233423E-3</v>
      </c>
      <c r="I101" s="531">
        <f t="shared" si="2"/>
        <v>7.9386124369510615E-3</v>
      </c>
    </row>
    <row r="102" spans="1:9" x14ac:dyDescent="0.25">
      <c r="A102" s="483" t="s">
        <v>361</v>
      </c>
      <c r="B102" s="495" t="s">
        <v>85</v>
      </c>
      <c r="C102" s="495" t="s">
        <v>85</v>
      </c>
      <c r="D102" s="524">
        <f t="shared" ref="D102:I111" si="3">IF(D29="-","-",D29/D$68)</f>
        <v>3.1645963532876853E-2</v>
      </c>
      <c r="E102" s="524">
        <f t="shared" si="3"/>
        <v>4.3035331359987515E-2</v>
      </c>
      <c r="F102" s="524">
        <f t="shared" si="3"/>
        <v>2.958322054460304E-2</v>
      </c>
      <c r="G102" s="525">
        <f t="shared" si="3"/>
        <v>3.1645963532876853E-2</v>
      </c>
      <c r="H102" s="525">
        <f t="shared" si="3"/>
        <v>3.2122040137091391E-2</v>
      </c>
      <c r="I102" s="525">
        <f t="shared" si="3"/>
        <v>3.2117829552164558E-2</v>
      </c>
    </row>
    <row r="103" spans="1:9" x14ac:dyDescent="0.25">
      <c r="A103" s="482" t="s">
        <v>362</v>
      </c>
      <c r="B103" s="494" t="s">
        <v>85</v>
      </c>
      <c r="C103" s="494" t="s">
        <v>85</v>
      </c>
      <c r="D103" s="522">
        <f t="shared" si="3"/>
        <v>3.430156183334028E-2</v>
      </c>
      <c r="E103" s="522">
        <f t="shared" si="3"/>
        <v>2.562269202958093E-2</v>
      </c>
      <c r="F103" s="522">
        <f t="shared" si="3"/>
        <v>1.6866222176089882E-2</v>
      </c>
      <c r="G103" s="523">
        <f t="shared" si="3"/>
        <v>3.430156183334028E-2</v>
      </c>
      <c r="H103" s="523">
        <f t="shared" si="3"/>
        <v>1.8518832500980464E-2</v>
      </c>
      <c r="I103" s="523">
        <f t="shared" si="3"/>
        <v>1.8658420377475435E-2</v>
      </c>
    </row>
    <row r="104" spans="1:9" ht="13" x14ac:dyDescent="0.3">
      <c r="A104" s="481" t="s">
        <v>363</v>
      </c>
      <c r="B104" s="505" t="s">
        <v>85</v>
      </c>
      <c r="C104" s="505" t="s">
        <v>85</v>
      </c>
      <c r="D104" s="526">
        <f t="shared" si="3"/>
        <v>3.0114871161418366E-2</v>
      </c>
      <c r="E104" s="526">
        <f t="shared" si="3"/>
        <v>4.4617682843240643E-2</v>
      </c>
      <c r="F104" s="526">
        <f t="shared" si="3"/>
        <v>1.5843236247682094E-2</v>
      </c>
      <c r="G104" s="527">
        <f t="shared" si="3"/>
        <v>3.0114871161418366E-2</v>
      </c>
      <c r="H104" s="527">
        <f t="shared" si="3"/>
        <v>2.1273843368184466E-2</v>
      </c>
      <c r="I104" s="527">
        <f t="shared" si="3"/>
        <v>2.1352036453151098E-2</v>
      </c>
    </row>
    <row r="105" spans="1:9" x14ac:dyDescent="0.25">
      <c r="A105" s="482" t="s">
        <v>406</v>
      </c>
      <c r="B105" s="494" t="s">
        <v>85</v>
      </c>
      <c r="C105" s="494" t="s">
        <v>85</v>
      </c>
      <c r="D105" s="522">
        <f t="shared" si="3"/>
        <v>4.2845559980204864E-3</v>
      </c>
      <c r="E105" s="522">
        <f t="shared" si="3"/>
        <v>6.9594869583001822E-3</v>
      </c>
      <c r="F105" s="522">
        <f t="shared" si="3"/>
        <v>1.8385294484309772E-4</v>
      </c>
      <c r="G105" s="523">
        <f t="shared" si="3"/>
        <v>4.2845559980204864E-3</v>
      </c>
      <c r="H105" s="523">
        <f t="shared" si="3"/>
        <v>1.462619721371745E-3</v>
      </c>
      <c r="I105" s="523">
        <f t="shared" si="3"/>
        <v>1.4875778945854152E-3</v>
      </c>
    </row>
    <row r="106" spans="1:9" x14ac:dyDescent="0.25">
      <c r="A106" s="483" t="s">
        <v>364</v>
      </c>
      <c r="B106" s="495" t="s">
        <v>85</v>
      </c>
      <c r="C106" s="495" t="s">
        <v>85</v>
      </c>
      <c r="D106" s="524">
        <f t="shared" si="3"/>
        <v>1.2724448606480266E-2</v>
      </c>
      <c r="E106" s="524">
        <f t="shared" si="3"/>
        <v>3.5554927341397972E-2</v>
      </c>
      <c r="F106" s="524">
        <f t="shared" si="3"/>
        <v>1.5254152731622977E-2</v>
      </c>
      <c r="G106" s="525">
        <f t="shared" si="3"/>
        <v>1.2724448606480266E-2</v>
      </c>
      <c r="H106" s="525">
        <f t="shared" si="3"/>
        <v>1.9085522025952848E-2</v>
      </c>
      <c r="I106" s="525">
        <f t="shared" si="3"/>
        <v>1.9029262508846883E-2</v>
      </c>
    </row>
    <row r="107" spans="1:9" x14ac:dyDescent="0.25">
      <c r="A107" s="482" t="s">
        <v>365</v>
      </c>
      <c r="B107" s="494" t="s">
        <v>85</v>
      </c>
      <c r="C107" s="494" t="s">
        <v>85</v>
      </c>
      <c r="D107" s="522">
        <f t="shared" si="3"/>
        <v>1.3105866556917615E-2</v>
      </c>
      <c r="E107" s="522">
        <f t="shared" si="3"/>
        <v>2.1032685435424942E-3</v>
      </c>
      <c r="F107" s="522">
        <f t="shared" si="3"/>
        <v>4.0523057121602047E-4</v>
      </c>
      <c r="G107" s="523">
        <f t="shared" si="3"/>
        <v>1.3105866556917615E-2</v>
      </c>
      <c r="H107" s="523">
        <f t="shared" si="3"/>
        <v>7.257016208598706E-4</v>
      </c>
      <c r="I107" s="523">
        <f t="shared" si="3"/>
        <v>8.351960497187961E-4</v>
      </c>
    </row>
    <row r="108" spans="1:9" ht="13" x14ac:dyDescent="0.3">
      <c r="A108" s="481" t="s">
        <v>366</v>
      </c>
      <c r="B108" s="505" t="s">
        <v>85</v>
      </c>
      <c r="C108" s="505" t="s">
        <v>85</v>
      </c>
      <c r="D108" s="526">
        <f t="shared" si="3"/>
        <v>6.7391123622572852E-2</v>
      </c>
      <c r="E108" s="526">
        <f t="shared" si="3"/>
        <v>9.1781251355633111E-3</v>
      </c>
      <c r="F108" s="526">
        <f t="shared" si="3"/>
        <v>0.11358555649242028</v>
      </c>
      <c r="G108" s="527">
        <f t="shared" si="3"/>
        <v>6.7391123622572852E-2</v>
      </c>
      <c r="H108" s="527">
        <f t="shared" si="3"/>
        <v>9.3880720972094836E-2</v>
      </c>
      <c r="I108" s="527">
        <f t="shared" si="3"/>
        <v>9.3646437879141758E-2</v>
      </c>
    </row>
    <row r="109" spans="1:9" x14ac:dyDescent="0.25">
      <c r="A109" s="485" t="s">
        <v>407</v>
      </c>
      <c r="B109" s="498" t="s">
        <v>85</v>
      </c>
      <c r="C109" s="498" t="s">
        <v>85</v>
      </c>
      <c r="D109" s="530">
        <f t="shared" si="3"/>
        <v>1.9401945702568507E-2</v>
      </c>
      <c r="E109" s="530">
        <f t="shared" si="3"/>
        <v>3.3813226583016939E-3</v>
      </c>
      <c r="F109" s="530">
        <f t="shared" si="3"/>
        <v>8.9280954305883987E-3</v>
      </c>
      <c r="G109" s="531">
        <f t="shared" si="3"/>
        <v>1.9401945702568507E-2</v>
      </c>
      <c r="H109" s="531">
        <f t="shared" si="3"/>
        <v>7.8812518844248256E-3</v>
      </c>
      <c r="I109" s="531">
        <f t="shared" si="3"/>
        <v>7.9831448556567496E-3</v>
      </c>
    </row>
    <row r="110" spans="1:9" x14ac:dyDescent="0.25">
      <c r="A110" s="484" t="s">
        <v>367</v>
      </c>
      <c r="B110" s="495" t="s">
        <v>85</v>
      </c>
      <c r="C110" s="495" t="s">
        <v>85</v>
      </c>
      <c r="D110" s="524" t="str">
        <f t="shared" si="3"/>
        <v>-</v>
      </c>
      <c r="E110" s="524">
        <f t="shared" si="3"/>
        <v>1.2703453410982113E-3</v>
      </c>
      <c r="F110" s="524">
        <f t="shared" si="3"/>
        <v>7.7134711352371953E-4</v>
      </c>
      <c r="G110" s="525" t="str">
        <f t="shared" si="3"/>
        <v>-</v>
      </c>
      <c r="H110" s="525">
        <f t="shared" si="3"/>
        <v>8.655231498476422E-4</v>
      </c>
      <c r="I110" s="525">
        <f t="shared" si="3"/>
        <v>8.5786816597253055E-4</v>
      </c>
    </row>
    <row r="111" spans="1:9" x14ac:dyDescent="0.25">
      <c r="A111" s="485" t="s">
        <v>628</v>
      </c>
      <c r="B111" s="494" t="s">
        <v>85</v>
      </c>
      <c r="C111" s="494" t="s">
        <v>85</v>
      </c>
      <c r="D111" s="522">
        <f t="shared" si="3"/>
        <v>3.2284301187529889E-2</v>
      </c>
      <c r="E111" s="522">
        <f t="shared" si="3"/>
        <v>1.0201933364464501E-3</v>
      </c>
      <c r="F111" s="522">
        <f t="shared" si="3"/>
        <v>3.3166898250999691E-5</v>
      </c>
      <c r="G111" s="523">
        <f t="shared" si="3"/>
        <v>3.2284301187529889E-2</v>
      </c>
      <c r="H111" s="523">
        <f t="shared" si="3"/>
        <v>2.1944859738246689E-4</v>
      </c>
      <c r="I111" s="523">
        <f t="shared" si="3"/>
        <v>5.0304116169298894E-4</v>
      </c>
    </row>
    <row r="112" spans="1:9" x14ac:dyDescent="0.25">
      <c r="A112" s="484" t="s">
        <v>368</v>
      </c>
      <c r="B112" s="500" t="s">
        <v>85</v>
      </c>
      <c r="C112" s="500" t="s">
        <v>85</v>
      </c>
      <c r="D112" s="534" t="str">
        <f t="shared" ref="D112:I114" si="4">IF(D39="-","-",D39/D$68)</f>
        <v>-</v>
      </c>
      <c r="E112" s="534">
        <f t="shared" si="4"/>
        <v>3.525656902005595E-5</v>
      </c>
      <c r="F112" s="534">
        <f t="shared" si="4"/>
        <v>1.66954799647646E-5</v>
      </c>
      <c r="G112" s="535" t="str">
        <f t="shared" si="4"/>
        <v>-</v>
      </c>
      <c r="H112" s="535">
        <f t="shared" si="4"/>
        <v>2.0198518052854276E-5</v>
      </c>
      <c r="I112" s="535">
        <f t="shared" si="4"/>
        <v>2.0019875424955796E-5</v>
      </c>
    </row>
    <row r="113" spans="1:11" x14ac:dyDescent="0.25">
      <c r="A113" s="485" t="s">
        <v>369</v>
      </c>
      <c r="B113" s="498" t="s">
        <v>85</v>
      </c>
      <c r="C113" s="498" t="s">
        <v>85</v>
      </c>
      <c r="D113" s="530">
        <f t="shared" si="4"/>
        <v>3.4401492658783649E-3</v>
      </c>
      <c r="E113" s="530" t="str">
        <f t="shared" si="4"/>
        <v>-</v>
      </c>
      <c r="F113" s="530">
        <f t="shared" si="4"/>
        <v>5.1604765490524942E-3</v>
      </c>
      <c r="G113" s="531">
        <f t="shared" si="4"/>
        <v>3.4401492658783649E-3</v>
      </c>
      <c r="H113" s="531">
        <f t="shared" si="4"/>
        <v>4.1865387671597334E-3</v>
      </c>
      <c r="I113" s="531">
        <f t="shared" si="4"/>
        <v>4.1799373455156351E-3</v>
      </c>
    </row>
    <row r="114" spans="1:11" x14ac:dyDescent="0.25">
      <c r="A114" s="484" t="s">
        <v>370</v>
      </c>
      <c r="B114" s="500" t="s">
        <v>85</v>
      </c>
      <c r="C114" s="500" t="s">
        <v>85</v>
      </c>
      <c r="D114" s="534">
        <f t="shared" si="4"/>
        <v>1.2264727466596095E-2</v>
      </c>
      <c r="E114" s="534">
        <f t="shared" si="4"/>
        <v>3.4296457511061237E-3</v>
      </c>
      <c r="F114" s="534">
        <f t="shared" si="4"/>
        <v>5.4784055982323908E-2</v>
      </c>
      <c r="G114" s="535">
        <f t="shared" si="4"/>
        <v>1.2264727466596095E-2</v>
      </c>
      <c r="H114" s="535">
        <f t="shared" si="4"/>
        <v>4.5091927762075226E-2</v>
      </c>
      <c r="I114" s="535">
        <f t="shared" si="4"/>
        <v>4.480159273294148E-2</v>
      </c>
    </row>
    <row r="115" spans="1:11" x14ac:dyDescent="0.25">
      <c r="A115" s="485" t="s">
        <v>398</v>
      </c>
      <c r="B115" s="498" t="s">
        <v>85</v>
      </c>
      <c r="C115" s="498" t="s">
        <v>85</v>
      </c>
      <c r="D115" s="530" t="str">
        <f t="shared" ref="D115:I115" si="5">IF(D42="-","-",D42/D$68)</f>
        <v>-</v>
      </c>
      <c r="E115" s="530" t="str">
        <f t="shared" si="5"/>
        <v>-</v>
      </c>
      <c r="F115" s="530">
        <f t="shared" si="5"/>
        <v>1.2616858905648731E-2</v>
      </c>
      <c r="G115" s="531" t="str">
        <f t="shared" si="5"/>
        <v>-</v>
      </c>
      <c r="H115" s="531">
        <f t="shared" si="5"/>
        <v>1.0235676574866192E-2</v>
      </c>
      <c r="I115" s="531">
        <f t="shared" si="5"/>
        <v>1.0145148737285821E-2</v>
      </c>
    </row>
    <row r="116" spans="1:11" x14ac:dyDescent="0.25">
      <c r="A116" s="484" t="s">
        <v>399</v>
      </c>
      <c r="B116" s="500" t="s">
        <v>85</v>
      </c>
      <c r="C116" s="500" t="s">
        <v>85</v>
      </c>
      <c r="D116" s="534" t="str">
        <f t="shared" ref="D116:I116" si="6">IF(D43="-","-",D43/D$68)</f>
        <v>-</v>
      </c>
      <c r="E116" s="534" t="str">
        <f t="shared" si="6"/>
        <v>-</v>
      </c>
      <c r="F116" s="534">
        <f t="shared" si="6"/>
        <v>3.1274449513596314E-2</v>
      </c>
      <c r="G116" s="535" t="str">
        <f t="shared" si="6"/>
        <v>-</v>
      </c>
      <c r="H116" s="535">
        <f t="shared" si="6"/>
        <v>2.5372016337190984E-2</v>
      </c>
      <c r="I116" s="535">
        <f t="shared" si="6"/>
        <v>2.5147617514381385E-2</v>
      </c>
    </row>
    <row r="117" spans="1:11" s="47" customFormat="1" ht="13" x14ac:dyDescent="0.3">
      <c r="A117" s="513" t="s">
        <v>422</v>
      </c>
      <c r="B117" s="498" t="s">
        <v>85</v>
      </c>
      <c r="C117" s="498" t="s">
        <v>85</v>
      </c>
      <c r="D117" s="530">
        <f t="shared" ref="D117:I117" si="7">IF(D44="-","-",D44/D$68)</f>
        <v>1.4077525534407793E-3</v>
      </c>
      <c r="E117" s="530">
        <f t="shared" si="7"/>
        <v>9.1346007143179395E-3</v>
      </c>
      <c r="F117" s="530">
        <f t="shared" si="7"/>
        <v>9.862301847274154E-3</v>
      </c>
      <c r="G117" s="531">
        <f t="shared" si="7"/>
        <v>1.4077525534407793E-3</v>
      </c>
      <c r="H117" s="531">
        <f t="shared" si="7"/>
        <v>9.7249625678844896E-3</v>
      </c>
      <c r="I117" s="531">
        <f t="shared" si="7"/>
        <v>9.6514024038384105E-3</v>
      </c>
    </row>
    <row r="118" spans="1:11" x14ac:dyDescent="0.25">
      <c r="A118" s="484" t="s">
        <v>408</v>
      </c>
      <c r="B118" s="500" t="s">
        <v>85</v>
      </c>
      <c r="C118" s="500" t="s">
        <v>85</v>
      </c>
      <c r="D118" s="534">
        <f t="shared" ref="D118:I118" si="8">IF(D45="-","-",D45/D$68)</f>
        <v>2.6002341751685736E-4</v>
      </c>
      <c r="E118" s="534">
        <f t="shared" si="8"/>
        <v>1.5024166829746318E-3</v>
      </c>
      <c r="F118" s="534">
        <f t="shared" si="8"/>
        <v>1.2803750987518793E-3</v>
      </c>
      <c r="G118" s="535">
        <f t="shared" si="8"/>
        <v>2.6002341751685736E-4</v>
      </c>
      <c r="H118" s="535">
        <f t="shared" si="8"/>
        <v>1.3222811493292176E-3</v>
      </c>
      <c r="I118" s="535">
        <f t="shared" si="8"/>
        <v>1.3128860806153662E-3</v>
      </c>
    </row>
    <row r="119" spans="1:11" x14ac:dyDescent="0.25">
      <c r="A119" s="485" t="s">
        <v>484</v>
      </c>
      <c r="B119" s="498" t="s">
        <v>85</v>
      </c>
      <c r="C119" s="498" t="s">
        <v>85</v>
      </c>
      <c r="D119" s="530">
        <f t="shared" ref="D119:I119" si="9">IF(D46="-","-",D46/D$68)</f>
        <v>1.1477400644918838E-3</v>
      </c>
      <c r="E119" s="530">
        <f t="shared" si="9"/>
        <v>7.6321835146348381E-3</v>
      </c>
      <c r="F119" s="530">
        <f t="shared" si="9"/>
        <v>8.5819266283175127E-3</v>
      </c>
      <c r="G119" s="531">
        <f t="shared" si="9"/>
        <v>1.1477400644918838E-3</v>
      </c>
      <c r="H119" s="531">
        <f t="shared" si="9"/>
        <v>8.4026815160737657E-3</v>
      </c>
      <c r="I119" s="531">
        <f t="shared" si="9"/>
        <v>8.3385162265670366E-3</v>
      </c>
    </row>
    <row r="120" spans="1:11" s="7" customFormat="1" ht="13" x14ac:dyDescent="0.3">
      <c r="A120" s="510" t="s">
        <v>371</v>
      </c>
      <c r="B120" s="511" t="s">
        <v>85</v>
      </c>
      <c r="C120" s="511" t="s">
        <v>85</v>
      </c>
      <c r="D120" s="536">
        <f t="shared" ref="D120:I120" si="10">IF(D47="-","-",D47/D$68)</f>
        <v>0.3139160002070745</v>
      </c>
      <c r="E120" s="536">
        <f t="shared" si="10"/>
        <v>0.25257838288576601</v>
      </c>
      <c r="F120" s="536">
        <f t="shared" si="10"/>
        <v>0.24837984546295827</v>
      </c>
      <c r="G120" s="537">
        <f t="shared" si="10"/>
        <v>0.3139160002070745</v>
      </c>
      <c r="H120" s="537">
        <f t="shared" si="10"/>
        <v>0.24917223627917345</v>
      </c>
      <c r="I120" s="537">
        <f t="shared" si="10"/>
        <v>0.24974485225751133</v>
      </c>
    </row>
    <row r="121" spans="1:11" x14ac:dyDescent="0.25">
      <c r="A121" s="482" t="s">
        <v>409</v>
      </c>
      <c r="B121" s="494" t="s">
        <v>85</v>
      </c>
      <c r="C121" s="494" t="s">
        <v>85</v>
      </c>
      <c r="D121" s="522">
        <f t="shared" ref="D121:I121" si="11">IF(D48="-","-",D48/D$68)</f>
        <v>2.930707513194852E-2</v>
      </c>
      <c r="E121" s="522">
        <f t="shared" si="11"/>
        <v>2.5623690827053059E-2</v>
      </c>
      <c r="F121" s="522">
        <f t="shared" si="11"/>
        <v>2.685066360239146E-2</v>
      </c>
      <c r="G121" s="523">
        <f t="shared" si="11"/>
        <v>2.930707513194852E-2</v>
      </c>
      <c r="H121" s="523">
        <f t="shared" si="11"/>
        <v>2.6619096880082956E-2</v>
      </c>
      <c r="I121" s="523">
        <f t="shared" si="11"/>
        <v>2.6642870185881067E-2</v>
      </c>
      <c r="K121" s="267"/>
    </row>
    <row r="122" spans="1:11" x14ac:dyDescent="0.25">
      <c r="A122" s="483" t="s">
        <v>372</v>
      </c>
      <c r="B122" s="495" t="s">
        <v>85</v>
      </c>
      <c r="C122" s="495" t="s">
        <v>85</v>
      </c>
      <c r="D122" s="524">
        <f t="shared" ref="D122:I122" si="12">IF(D49="-","-",D49/D$68)</f>
        <v>2.5676375355086933E-2</v>
      </c>
      <c r="E122" s="524">
        <f t="shared" si="12"/>
        <v>1.9736199296130939E-2</v>
      </c>
      <c r="F122" s="524">
        <f t="shared" si="12"/>
        <v>1.652915275418541E-2</v>
      </c>
      <c r="G122" s="525">
        <f t="shared" si="12"/>
        <v>2.5676375355086933E-2</v>
      </c>
      <c r="H122" s="525">
        <f t="shared" si="12"/>
        <v>1.7134419296102505E-2</v>
      </c>
      <c r="I122" s="525">
        <f t="shared" si="12"/>
        <v>1.7209967287978807E-2</v>
      </c>
    </row>
    <row r="123" spans="1:11" x14ac:dyDescent="0.25">
      <c r="A123" s="482" t="s">
        <v>373</v>
      </c>
      <c r="B123" s="494" t="s">
        <v>85</v>
      </c>
      <c r="C123" s="494" t="s">
        <v>85</v>
      </c>
      <c r="D123" s="522">
        <f t="shared" ref="D123:I123" si="13">IF(D50="-","-",D50/D$68)</f>
        <v>0.19816488142498295</v>
      </c>
      <c r="E123" s="522">
        <f t="shared" si="13"/>
        <v>0.1328199617668285</v>
      </c>
      <c r="F123" s="522">
        <f t="shared" si="13"/>
        <v>0.16357711480039502</v>
      </c>
      <c r="G123" s="523">
        <f t="shared" si="13"/>
        <v>0.19816488142498295</v>
      </c>
      <c r="H123" s="523">
        <f t="shared" si="13"/>
        <v>0.15777231099567854</v>
      </c>
      <c r="I123" s="523">
        <f t="shared" si="13"/>
        <v>0.15812955675550031</v>
      </c>
    </row>
    <row r="124" spans="1:11" x14ac:dyDescent="0.25">
      <c r="A124" s="483" t="s">
        <v>374</v>
      </c>
      <c r="B124" s="495" t="s">
        <v>85</v>
      </c>
      <c r="C124" s="495" t="s">
        <v>85</v>
      </c>
      <c r="D124" s="524">
        <f t="shared" ref="D124:I124" si="14">IF(D51="-","-",D51/D$68)</f>
        <v>1.5578761058194439E-2</v>
      </c>
      <c r="E124" s="524">
        <f t="shared" si="14"/>
        <v>2.0918118249957911E-2</v>
      </c>
      <c r="F124" s="524">
        <f t="shared" si="14"/>
        <v>9.7552306565373628E-3</v>
      </c>
      <c r="G124" s="525">
        <f t="shared" si="14"/>
        <v>1.5578761058194439E-2</v>
      </c>
      <c r="H124" s="525">
        <f t="shared" si="14"/>
        <v>1.1862004687755546E-2</v>
      </c>
      <c r="I124" s="525">
        <f t="shared" si="14"/>
        <v>1.1894876957074323E-2</v>
      </c>
    </row>
    <row r="125" spans="1:11" x14ac:dyDescent="0.25">
      <c r="A125" s="482" t="s">
        <v>375</v>
      </c>
      <c r="B125" s="494" t="s">
        <v>85</v>
      </c>
      <c r="C125" s="494" t="s">
        <v>85</v>
      </c>
      <c r="D125" s="522">
        <f t="shared" ref="D125:I125" si="15">IF(D52="-","-",D52/D$68)</f>
        <v>3.2043686906713317E-2</v>
      </c>
      <c r="E125" s="522">
        <f t="shared" si="15"/>
        <v>3.1637678275176072E-2</v>
      </c>
      <c r="F125" s="522">
        <f t="shared" si="15"/>
        <v>1.0184153586572141E-2</v>
      </c>
      <c r="G125" s="523">
        <f t="shared" si="15"/>
        <v>3.2043686906713317E-2</v>
      </c>
      <c r="H125" s="523">
        <f t="shared" si="15"/>
        <v>1.4233081636218423E-2</v>
      </c>
      <c r="I125" s="523">
        <f t="shared" si="15"/>
        <v>1.4390604743688879E-2</v>
      </c>
    </row>
    <row r="126" spans="1:11" x14ac:dyDescent="0.25">
      <c r="A126" s="483" t="s">
        <v>376</v>
      </c>
      <c r="B126" s="495" t="s">
        <v>85</v>
      </c>
      <c r="C126" s="495" t="s">
        <v>85</v>
      </c>
      <c r="D126" s="524">
        <f t="shared" ref="D126:I126" si="16">IF(D53="-","-",D53/D$68)</f>
        <v>1.3145242187284247E-2</v>
      </c>
      <c r="E126" s="524">
        <f t="shared" si="16"/>
        <v>2.1842734987327996E-2</v>
      </c>
      <c r="F126" s="524">
        <f t="shared" si="16"/>
        <v>2.1483529942672094E-2</v>
      </c>
      <c r="G126" s="525">
        <f t="shared" si="16"/>
        <v>1.3145242187284247E-2</v>
      </c>
      <c r="H126" s="525">
        <f t="shared" si="16"/>
        <v>2.1551322685816946E-2</v>
      </c>
      <c r="I126" s="525">
        <f t="shared" si="16"/>
        <v>2.1476976424043955E-2</v>
      </c>
    </row>
    <row r="127" spans="1:11" s="7" customFormat="1" ht="13" x14ac:dyDescent="0.3">
      <c r="A127" s="507" t="s">
        <v>377</v>
      </c>
      <c r="B127" s="508" t="s">
        <v>85</v>
      </c>
      <c r="C127" s="508" t="s">
        <v>85</v>
      </c>
      <c r="D127" s="528">
        <f t="shared" ref="D127:I127" si="17">IF(D54="-","-",D54/D$68)</f>
        <v>0.15037741208385091</v>
      </c>
      <c r="E127" s="528">
        <f t="shared" si="17"/>
        <v>0.16217121178033719</v>
      </c>
      <c r="F127" s="528">
        <f t="shared" si="17"/>
        <v>0.14205994567495744</v>
      </c>
      <c r="G127" s="529">
        <f t="shared" si="17"/>
        <v>0.15037741208385091</v>
      </c>
      <c r="H127" s="529">
        <f t="shared" si="17"/>
        <v>0.14585554899095837</v>
      </c>
      <c r="I127" s="529">
        <f t="shared" si="17"/>
        <v>0.14589554190052717</v>
      </c>
    </row>
    <row r="128" spans="1:11" x14ac:dyDescent="0.25">
      <c r="A128" s="484" t="s">
        <v>410</v>
      </c>
      <c r="B128" s="495" t="s">
        <v>85</v>
      </c>
      <c r="C128" s="495" t="s">
        <v>85</v>
      </c>
      <c r="D128" s="524" t="str">
        <f t="shared" ref="D128:I128" si="18">IF(D55="-","-",D55/D$68)</f>
        <v>-</v>
      </c>
      <c r="E128" s="524">
        <f t="shared" si="18"/>
        <v>2.5455539423142061E-3</v>
      </c>
      <c r="F128" s="524">
        <f t="shared" si="18"/>
        <v>1.0270655939260877E-2</v>
      </c>
      <c r="G128" s="525" t="str">
        <f t="shared" si="18"/>
        <v>-</v>
      </c>
      <c r="H128" s="525">
        <f t="shared" si="18"/>
        <v>8.8126958783469288E-3</v>
      </c>
      <c r="I128" s="525">
        <f t="shared" si="18"/>
        <v>8.7347533705620303E-3</v>
      </c>
    </row>
    <row r="129" spans="1:9" x14ac:dyDescent="0.25">
      <c r="A129" s="485" t="s">
        <v>378</v>
      </c>
      <c r="B129" s="494" t="s">
        <v>85</v>
      </c>
      <c r="C129" s="494" t="s">
        <v>85</v>
      </c>
      <c r="D129" s="522">
        <f t="shared" ref="D129:I129" si="19">IF(D56="-","-",D56/D$68)</f>
        <v>4.4738398879769326E-2</v>
      </c>
      <c r="E129" s="522">
        <f t="shared" si="19"/>
        <v>3.616959288619754E-5</v>
      </c>
      <c r="F129" s="522">
        <f t="shared" si="19"/>
        <v>3.4054365209216565E-3</v>
      </c>
      <c r="G129" s="523">
        <f t="shared" si="19"/>
        <v>4.4738398879769326E-2</v>
      </c>
      <c r="H129" s="523">
        <f t="shared" si="19"/>
        <v>2.7695540927575378E-3</v>
      </c>
      <c r="I129" s="523">
        <f t="shared" si="19"/>
        <v>3.140740964140696E-3</v>
      </c>
    </row>
    <row r="130" spans="1:9" x14ac:dyDescent="0.25">
      <c r="A130" s="484" t="s">
        <v>379</v>
      </c>
      <c r="B130" s="495" t="s">
        <v>85</v>
      </c>
      <c r="C130" s="495" t="s">
        <v>85</v>
      </c>
      <c r="D130" s="524">
        <f t="shared" ref="D130:I130" si="20">IF(D57="-","-",D57/D$68)</f>
        <v>3.4737108980892788E-3</v>
      </c>
      <c r="E130" s="524">
        <f t="shared" si="20"/>
        <v>5.6119846416571341E-2</v>
      </c>
      <c r="F130" s="524">
        <f t="shared" si="20"/>
        <v>7.6628775634676086E-2</v>
      </c>
      <c r="G130" s="525">
        <f t="shared" si="20"/>
        <v>3.4737108980892788E-3</v>
      </c>
      <c r="H130" s="525">
        <f t="shared" si="20"/>
        <v>7.2758121279053817E-2</v>
      </c>
      <c r="I130" s="525">
        <f t="shared" si="20"/>
        <v>7.2145346168005345E-2</v>
      </c>
    </row>
    <row r="131" spans="1:9" x14ac:dyDescent="0.25">
      <c r="A131" s="485" t="s">
        <v>380</v>
      </c>
      <c r="B131" s="494" t="s">
        <v>85</v>
      </c>
      <c r="C131" s="494" t="s">
        <v>85</v>
      </c>
      <c r="D131" s="522">
        <f t="shared" ref="D131:I131" si="21">IF(D58="-","-",D58/D$68)</f>
        <v>9.6138634217737537E-2</v>
      </c>
      <c r="E131" s="522">
        <f t="shared" si="21"/>
        <v>9.1081709210749845E-2</v>
      </c>
      <c r="F131" s="522">
        <f t="shared" si="21"/>
        <v>4.406065553408909E-2</v>
      </c>
      <c r="G131" s="523">
        <f t="shared" si="21"/>
        <v>9.6138634217737537E-2</v>
      </c>
      <c r="H131" s="523">
        <f t="shared" si="21"/>
        <v>5.2934948496144274E-2</v>
      </c>
      <c r="I131" s="523">
        <f t="shared" si="21"/>
        <v>5.3317056724679131E-2</v>
      </c>
    </row>
    <row r="132" spans="1:9" x14ac:dyDescent="0.25">
      <c r="A132" s="483" t="s">
        <v>381</v>
      </c>
      <c r="B132" s="500" t="s">
        <v>85</v>
      </c>
      <c r="C132" s="500" t="s">
        <v>85</v>
      </c>
      <c r="D132" s="534">
        <f t="shared" ref="D132:I132" si="22">IF(D59="-","-",D59/D$68)</f>
        <v>6.0266680882547861E-3</v>
      </c>
      <c r="E132" s="534">
        <f t="shared" si="22"/>
        <v>1.0409538043587288E-2</v>
      </c>
      <c r="F132" s="534">
        <f t="shared" si="22"/>
        <v>5.5700996427238943E-3</v>
      </c>
      <c r="G132" s="535">
        <f t="shared" si="22"/>
        <v>6.0266680882547861E-3</v>
      </c>
      <c r="H132" s="535">
        <f t="shared" si="22"/>
        <v>6.4834478300359634E-3</v>
      </c>
      <c r="I132" s="535">
        <f t="shared" si="22"/>
        <v>6.4794079131851798E-3</v>
      </c>
    </row>
    <row r="133" spans="1:9" x14ac:dyDescent="0.25">
      <c r="A133" s="482" t="s">
        <v>400</v>
      </c>
      <c r="B133" s="498" t="s">
        <v>85</v>
      </c>
      <c r="C133" s="498" t="s">
        <v>85</v>
      </c>
      <c r="D133" s="530" t="str">
        <f t="shared" ref="D133:I133" si="23">IF(D60="-","-",D60/D$68)</f>
        <v>-</v>
      </c>
      <c r="E133" s="530">
        <f t="shared" si="23"/>
        <v>1.9783945742283069E-3</v>
      </c>
      <c r="F133" s="530">
        <f t="shared" si="23"/>
        <v>2.1243222830811086E-3</v>
      </c>
      <c r="G133" s="531" t="str">
        <f t="shared" si="23"/>
        <v>-</v>
      </c>
      <c r="H133" s="531">
        <f t="shared" si="23"/>
        <v>2.0967814146198452E-3</v>
      </c>
      <c r="I133" s="531">
        <f t="shared" si="23"/>
        <v>2.0782367599547743E-3</v>
      </c>
    </row>
    <row r="134" spans="1:9" s="7" customFormat="1" ht="13" x14ac:dyDescent="0.3">
      <c r="A134" s="510" t="s">
        <v>382</v>
      </c>
      <c r="B134" s="511" t="s">
        <v>85</v>
      </c>
      <c r="C134" s="511" t="s">
        <v>85</v>
      </c>
      <c r="D134" s="536">
        <f t="shared" ref="D134:I134" si="24">IF(D61="-","-",D61/D$68)</f>
        <v>3.392567373829164E-2</v>
      </c>
      <c r="E134" s="536">
        <f t="shared" si="24"/>
        <v>5.4835290559136614E-2</v>
      </c>
      <c r="F134" s="536">
        <f t="shared" si="24"/>
        <v>3.8742778059964872E-2</v>
      </c>
      <c r="G134" s="537">
        <f t="shared" si="24"/>
        <v>3.392567373829164E-2</v>
      </c>
      <c r="H134" s="537">
        <f t="shared" si="24"/>
        <v>4.1779921195786808E-2</v>
      </c>
      <c r="I134" s="537">
        <f t="shared" si="24"/>
        <v>4.1710455534875429E-2</v>
      </c>
    </row>
    <row r="135" spans="1:9" x14ac:dyDescent="0.25">
      <c r="A135" s="485" t="s">
        <v>485</v>
      </c>
      <c r="B135" s="498" t="s">
        <v>85</v>
      </c>
      <c r="C135" s="498" t="s">
        <v>85</v>
      </c>
      <c r="D135" s="530" t="str">
        <f t="shared" ref="D135:I135" si="25">IF(D62="-","-",D62/D$68)</f>
        <v>-</v>
      </c>
      <c r="E135" s="530">
        <f t="shared" si="25"/>
        <v>3.5133845591393082E-3</v>
      </c>
      <c r="F135" s="530">
        <f t="shared" si="25"/>
        <v>3.4270940535096497E-3</v>
      </c>
      <c r="G135" s="531" t="str">
        <f t="shared" si="25"/>
        <v>-</v>
      </c>
      <c r="H135" s="531">
        <f t="shared" si="25"/>
        <v>3.4433795805555736E-3</v>
      </c>
      <c r="I135" s="531">
        <f t="shared" si="25"/>
        <v>3.4129251494179644E-3</v>
      </c>
    </row>
    <row r="136" spans="1:9" x14ac:dyDescent="0.25">
      <c r="A136" s="484" t="s">
        <v>383</v>
      </c>
      <c r="B136" s="495" t="s">
        <v>85</v>
      </c>
      <c r="C136" s="495" t="s">
        <v>85</v>
      </c>
      <c r="D136" s="524">
        <f t="shared" ref="D136:I136" si="26">IF(D63="-","-",D63/D$68)</f>
        <v>2.2491987365220293E-2</v>
      </c>
      <c r="E136" s="524">
        <f t="shared" si="26"/>
        <v>1.6842377644667991E-2</v>
      </c>
      <c r="F136" s="524">
        <f t="shared" si="26"/>
        <v>1.5204175437653632E-2</v>
      </c>
      <c r="G136" s="525">
        <f t="shared" si="26"/>
        <v>2.2491987365220293E-2</v>
      </c>
      <c r="H136" s="525">
        <f t="shared" si="26"/>
        <v>1.5513353671218966E-2</v>
      </c>
      <c r="I136" s="525">
        <f t="shared" si="26"/>
        <v>1.5575075103403994E-2</v>
      </c>
    </row>
    <row r="137" spans="1:9" x14ac:dyDescent="0.25">
      <c r="A137" s="485" t="s">
        <v>384</v>
      </c>
      <c r="B137" s="494" t="s">
        <v>85</v>
      </c>
      <c r="C137" s="494" t="s">
        <v>85</v>
      </c>
      <c r="D137" s="522">
        <f t="shared" ref="D137:I137" si="27">IF(D64="-","-",D64/D$68)</f>
        <v>5.0167044800582426E-3</v>
      </c>
      <c r="E137" s="522">
        <f t="shared" si="27"/>
        <v>4.8950991769849406E-3</v>
      </c>
      <c r="F137" s="522">
        <f t="shared" si="27"/>
        <v>1.5057631166380961E-3</v>
      </c>
      <c r="G137" s="523">
        <f t="shared" si="27"/>
        <v>5.0167044800582426E-3</v>
      </c>
      <c r="H137" s="523">
        <f t="shared" si="27"/>
        <v>2.1454331961987608E-3</v>
      </c>
      <c r="I137" s="523">
        <f t="shared" si="27"/>
        <v>2.1708277051531253E-3</v>
      </c>
    </row>
    <row r="138" spans="1:9" x14ac:dyDescent="0.25">
      <c r="A138" s="483" t="s">
        <v>385</v>
      </c>
      <c r="B138" s="500" t="s">
        <v>85</v>
      </c>
      <c r="C138" s="500" t="s">
        <v>85</v>
      </c>
      <c r="D138" s="534">
        <f t="shared" ref="D138:I138" si="28">IF(D65="-","-",D65/D$68)</f>
        <v>6.2202676696993765E-3</v>
      </c>
      <c r="E138" s="534">
        <f t="shared" si="28"/>
        <v>1.1682740782523508E-2</v>
      </c>
      <c r="F138" s="534">
        <f t="shared" si="28"/>
        <v>7.2598319422110631E-3</v>
      </c>
      <c r="G138" s="535">
        <f t="shared" si="28"/>
        <v>6.2202676696993765E-3</v>
      </c>
      <c r="H138" s="535">
        <f t="shared" si="28"/>
        <v>8.0945685189097016E-3</v>
      </c>
      <c r="I138" s="535">
        <f t="shared" si="28"/>
        <v>8.0779915587436586E-3</v>
      </c>
    </row>
    <row r="139" spans="1:9" x14ac:dyDescent="0.25">
      <c r="A139" s="482" t="s">
        <v>386</v>
      </c>
      <c r="B139" s="498" t="s">
        <v>85</v>
      </c>
      <c r="C139" s="498" t="s">
        <v>85</v>
      </c>
      <c r="D139" s="530">
        <f t="shared" ref="D139:I139" si="29">IF(D66="-","-",D66/D$68)</f>
        <v>1.9671422331372386E-4</v>
      </c>
      <c r="E139" s="530">
        <f t="shared" si="29"/>
        <v>1.7901688912529332E-2</v>
      </c>
      <c r="F139" s="530">
        <f t="shared" si="29"/>
        <v>1.1345913509952435E-2</v>
      </c>
      <c r="G139" s="531">
        <f t="shared" si="29"/>
        <v>1.9671422331372386E-4</v>
      </c>
      <c r="H139" s="531">
        <f t="shared" si="29"/>
        <v>1.2583186228903804E-2</v>
      </c>
      <c r="I139" s="531">
        <f t="shared" si="29"/>
        <v>1.2473636018156689E-2</v>
      </c>
    </row>
    <row r="140" spans="1:9" s="7" customFormat="1" ht="13" x14ac:dyDescent="0.3">
      <c r="A140" s="510" t="s">
        <v>387</v>
      </c>
      <c r="B140" s="511" t="s">
        <v>85</v>
      </c>
      <c r="C140" s="511" t="s">
        <v>85</v>
      </c>
      <c r="D140" s="536">
        <f t="shared" ref="D140:I140" si="30">IF(D67="-","-",D67/D$68)</f>
        <v>4.6097257020148684E-2</v>
      </c>
      <c r="E140" s="536">
        <f t="shared" si="30"/>
        <v>3.5934438861590277E-2</v>
      </c>
      <c r="F140" s="536">
        <f t="shared" si="30"/>
        <v>5.4711906318765949E-2</v>
      </c>
      <c r="G140" s="537">
        <f t="shared" si="30"/>
        <v>4.6097257020148684E-2</v>
      </c>
      <c r="H140" s="537">
        <f t="shared" si="30"/>
        <v>5.116803109116453E-2</v>
      </c>
      <c r="I140" s="537">
        <f t="shared" si="30"/>
        <v>5.1123183424461698E-2</v>
      </c>
    </row>
    <row r="141" spans="1:9" s="7" customFormat="1" ht="13" x14ac:dyDescent="0.3">
      <c r="A141" s="663" t="s">
        <v>389</v>
      </c>
      <c r="B141" s="666" t="s">
        <v>85</v>
      </c>
      <c r="C141" s="666" t="s">
        <v>85</v>
      </c>
      <c r="D141" s="667">
        <f t="shared" ref="D141:I141" si="31">IF(D68="-","-",D68/D$68)</f>
        <v>1</v>
      </c>
      <c r="E141" s="667">
        <f t="shared" si="31"/>
        <v>1</v>
      </c>
      <c r="F141" s="667">
        <f t="shared" si="31"/>
        <v>1</v>
      </c>
      <c r="G141" s="668">
        <f t="shared" si="31"/>
        <v>1</v>
      </c>
      <c r="H141" s="668">
        <f t="shared" si="31"/>
        <v>1</v>
      </c>
      <c r="I141" s="668">
        <f t="shared" si="31"/>
        <v>1</v>
      </c>
    </row>
    <row r="142" spans="1:9" ht="15" customHeight="1" x14ac:dyDescent="0.3">
      <c r="A142" s="519" t="s">
        <v>631</v>
      </c>
      <c r="B142" s="3"/>
      <c r="C142" s="212"/>
      <c r="D142" s="3"/>
      <c r="E142" s="3"/>
      <c r="F142" s="212"/>
      <c r="G142" s="3"/>
      <c r="H142" s="3"/>
      <c r="I142" s="3"/>
    </row>
    <row r="143" spans="1:9" ht="15" customHeight="1" x14ac:dyDescent="0.3">
      <c r="A143" s="38" t="s">
        <v>423</v>
      </c>
      <c r="D143" s="3"/>
      <c r="E143" s="3"/>
      <c r="F143" s="212"/>
      <c r="G143" s="3"/>
      <c r="H143" s="3"/>
      <c r="I143" s="3"/>
    </row>
    <row r="144" spans="1:9" ht="13" x14ac:dyDescent="0.3">
      <c r="A144" s="242" t="s">
        <v>708</v>
      </c>
      <c r="B144" s="3"/>
      <c r="C144" s="212"/>
      <c r="D144" s="3"/>
      <c r="E144" s="3"/>
      <c r="F144" s="212"/>
      <c r="G144" s="3"/>
      <c r="H144" s="3"/>
      <c r="I144" s="3"/>
    </row>
    <row r="147" spans="1:9" ht="16.5" x14ac:dyDescent="0.35">
      <c r="A147" s="88" t="s">
        <v>776</v>
      </c>
    </row>
    <row r="148" spans="1:9" ht="13.5" thickBot="1" x14ac:dyDescent="0.35">
      <c r="A148" s="205"/>
      <c r="I148" s="400" t="s">
        <v>396</v>
      </c>
    </row>
    <row r="149" spans="1:9" ht="13" x14ac:dyDescent="0.3">
      <c r="A149" s="204" t="s">
        <v>392</v>
      </c>
      <c r="B149" s="486" t="s">
        <v>96</v>
      </c>
      <c r="C149" s="486" t="s">
        <v>554</v>
      </c>
      <c r="D149" s="486" t="s">
        <v>98</v>
      </c>
      <c r="E149" s="486" t="s">
        <v>289</v>
      </c>
      <c r="F149" s="487">
        <v>300000</v>
      </c>
      <c r="G149" s="488" t="s">
        <v>413</v>
      </c>
      <c r="H149" s="488" t="s">
        <v>413</v>
      </c>
      <c r="I149" s="488" t="s">
        <v>402</v>
      </c>
    </row>
    <row r="150" spans="1:9" x14ac:dyDescent="0.25">
      <c r="A150" s="203"/>
      <c r="B150" s="489" t="s">
        <v>36</v>
      </c>
      <c r="C150" s="489" t="s">
        <v>36</v>
      </c>
      <c r="D150" s="489" t="s">
        <v>36</v>
      </c>
      <c r="E150" s="489" t="s">
        <v>36</v>
      </c>
      <c r="F150" s="489" t="s">
        <v>37</v>
      </c>
      <c r="G150" s="490" t="s">
        <v>401</v>
      </c>
      <c r="H150" s="490" t="s">
        <v>304</v>
      </c>
      <c r="I150" s="490" t="s">
        <v>112</v>
      </c>
    </row>
    <row r="151" spans="1:9" ht="13" thickBot="1" x14ac:dyDescent="0.3">
      <c r="A151" s="206"/>
      <c r="B151" s="491" t="s">
        <v>553</v>
      </c>
      <c r="C151" s="491" t="s">
        <v>100</v>
      </c>
      <c r="D151" s="491" t="s">
        <v>101</v>
      </c>
      <c r="E151" s="491" t="s">
        <v>290</v>
      </c>
      <c r="F151" s="491" t="s">
        <v>102</v>
      </c>
      <c r="G151" s="492" t="s">
        <v>304</v>
      </c>
      <c r="H151" s="492" t="s">
        <v>102</v>
      </c>
      <c r="I151" s="492" t="s">
        <v>414</v>
      </c>
    </row>
    <row r="153" spans="1:9" ht="13" x14ac:dyDescent="0.3">
      <c r="A153" s="502" t="s">
        <v>344</v>
      </c>
      <c r="B153" s="503" t="s">
        <v>85</v>
      </c>
      <c r="C153" s="503" t="s">
        <v>85</v>
      </c>
      <c r="D153" s="503">
        <v>107.168718</v>
      </c>
      <c r="E153" s="503">
        <v>146.29469399999999</v>
      </c>
      <c r="F153" s="503">
        <v>112.196786</v>
      </c>
      <c r="G153" s="504">
        <v>107.168718</v>
      </c>
      <c r="H153" s="504">
        <v>117.728347</v>
      </c>
      <c r="I153" s="504">
        <v>117.65459</v>
      </c>
    </row>
    <row r="154" spans="1:9" x14ac:dyDescent="0.25">
      <c r="A154" s="482" t="s">
        <v>345</v>
      </c>
      <c r="B154" s="494" t="s">
        <v>85</v>
      </c>
      <c r="C154" s="494" t="s">
        <v>85</v>
      </c>
      <c r="D154" s="494">
        <v>103.249098</v>
      </c>
      <c r="E154" s="494">
        <v>141.49191500000001</v>
      </c>
      <c r="F154" s="494">
        <v>108.292115</v>
      </c>
      <c r="G154" s="267">
        <v>103.249098</v>
      </c>
      <c r="H154" s="267">
        <v>113.67798000000001</v>
      </c>
      <c r="I154" s="267">
        <v>113.605136</v>
      </c>
    </row>
    <row r="155" spans="1:9" x14ac:dyDescent="0.25">
      <c r="A155" s="483" t="s">
        <v>346</v>
      </c>
      <c r="B155" s="495" t="s">
        <v>85</v>
      </c>
      <c r="C155" s="495" t="s">
        <v>85</v>
      </c>
      <c r="D155" s="495">
        <v>3.8939520000000001</v>
      </c>
      <c r="E155" s="495">
        <v>4.5032949999999996</v>
      </c>
      <c r="F155" s="495">
        <v>2.7310150000000002</v>
      </c>
      <c r="G155" s="496">
        <v>3.8939520000000001</v>
      </c>
      <c r="H155" s="496">
        <v>3.0185249999999999</v>
      </c>
      <c r="I155" s="496">
        <v>3.0246400000000002</v>
      </c>
    </row>
    <row r="156" spans="1:9" x14ac:dyDescent="0.25">
      <c r="A156" s="482" t="s">
        <v>347</v>
      </c>
      <c r="B156" s="494" t="s">
        <v>85</v>
      </c>
      <c r="C156" s="494" t="s">
        <v>85</v>
      </c>
      <c r="D156" s="494">
        <v>2.5668E-2</v>
      </c>
      <c r="E156" s="494">
        <v>0.29948399999999997</v>
      </c>
      <c r="F156" s="494">
        <v>0.63752299999999995</v>
      </c>
      <c r="G156" s="267">
        <v>2.5668E-2</v>
      </c>
      <c r="H156" s="267">
        <v>0.58268399999999998</v>
      </c>
      <c r="I156" s="267">
        <v>0.57879400000000003</v>
      </c>
    </row>
    <row r="157" spans="1:9" x14ac:dyDescent="0.25">
      <c r="A157" s="483" t="s">
        <v>397</v>
      </c>
      <c r="B157" s="495" t="s">
        <v>85</v>
      </c>
      <c r="C157" s="495" t="s">
        <v>85</v>
      </c>
      <c r="D157" s="495" t="s">
        <v>85</v>
      </c>
      <c r="E157" s="495" t="s">
        <v>85</v>
      </c>
      <c r="F157" s="495">
        <v>0.53610000000000002</v>
      </c>
      <c r="G157" s="496" t="s">
        <v>85</v>
      </c>
      <c r="H157" s="496">
        <v>0.449131</v>
      </c>
      <c r="I157" s="496">
        <v>0.445994</v>
      </c>
    </row>
    <row r="158" spans="1:9" ht="13" x14ac:dyDescent="0.3">
      <c r="A158" s="507" t="s">
        <v>348</v>
      </c>
      <c r="B158" s="508" t="s">
        <v>85</v>
      </c>
      <c r="C158" s="508" t="s">
        <v>85</v>
      </c>
      <c r="D158" s="508">
        <v>32.633535000000002</v>
      </c>
      <c r="E158" s="508">
        <v>39.009622999999998</v>
      </c>
      <c r="F158" s="508">
        <v>28.183074999999999</v>
      </c>
      <c r="G158" s="509">
        <v>32.633535000000002</v>
      </c>
      <c r="H158" s="509">
        <v>29.939420999999999</v>
      </c>
      <c r="I158" s="509">
        <v>29.958238999999999</v>
      </c>
    </row>
    <row r="159" spans="1:9" x14ac:dyDescent="0.25">
      <c r="A159" s="483" t="s">
        <v>354</v>
      </c>
      <c r="B159" s="495" t="s">
        <v>85</v>
      </c>
      <c r="C159" s="495" t="s">
        <v>85</v>
      </c>
      <c r="D159" s="495" t="s">
        <v>85</v>
      </c>
      <c r="E159" s="495">
        <v>0.71480900000000003</v>
      </c>
      <c r="F159" s="495">
        <v>0.54910999999999999</v>
      </c>
      <c r="G159" s="496" t="s">
        <v>85</v>
      </c>
      <c r="H159" s="496">
        <v>0.57599</v>
      </c>
      <c r="I159" s="496">
        <v>0.571967</v>
      </c>
    </row>
    <row r="160" spans="1:9" x14ac:dyDescent="0.25">
      <c r="A160" s="482" t="s">
        <v>349</v>
      </c>
      <c r="B160" s="494" t="s">
        <v>85</v>
      </c>
      <c r="C160" s="494" t="s">
        <v>85</v>
      </c>
      <c r="D160" s="494">
        <v>0.133379</v>
      </c>
      <c r="E160" s="494">
        <v>0.67270300000000005</v>
      </c>
      <c r="F160" s="494">
        <v>0.20725299999999999</v>
      </c>
      <c r="G160" s="267">
        <v>0.133379</v>
      </c>
      <c r="H160" s="267">
        <v>0.28276099999999998</v>
      </c>
      <c r="I160" s="267">
        <v>0.281717</v>
      </c>
    </row>
    <row r="161" spans="1:9" x14ac:dyDescent="0.25">
      <c r="A161" s="497" t="s">
        <v>350</v>
      </c>
      <c r="B161" s="495" t="s">
        <v>85</v>
      </c>
      <c r="C161" s="495" t="s">
        <v>85</v>
      </c>
      <c r="D161" s="495">
        <v>32.482700999999999</v>
      </c>
      <c r="E161" s="495">
        <v>34.275941000000003</v>
      </c>
      <c r="F161" s="495">
        <v>27.28998</v>
      </c>
      <c r="G161" s="496">
        <v>32.482700999999999</v>
      </c>
      <c r="H161" s="496">
        <v>28.423283999999999</v>
      </c>
      <c r="I161" s="496">
        <v>28.451637999999999</v>
      </c>
    </row>
    <row r="162" spans="1:9" x14ac:dyDescent="0.25">
      <c r="A162" s="482" t="s">
        <v>351</v>
      </c>
      <c r="B162" s="494" t="s">
        <v>85</v>
      </c>
      <c r="C162" s="494" t="s">
        <v>85</v>
      </c>
      <c r="D162" s="494">
        <v>1.7454999999999998E-2</v>
      </c>
      <c r="E162" s="494">
        <v>0.393515</v>
      </c>
      <c r="F162" s="494">
        <v>8.6304000000000006E-2</v>
      </c>
      <c r="G162" s="267">
        <v>1.7454999999999998E-2</v>
      </c>
      <c r="H162" s="267">
        <v>0.13614200000000001</v>
      </c>
      <c r="I162" s="267">
        <v>0.13531299999999999</v>
      </c>
    </row>
    <row r="163" spans="1:9" x14ac:dyDescent="0.25">
      <c r="A163" s="483" t="s">
        <v>352</v>
      </c>
      <c r="B163" s="495" t="s">
        <v>85</v>
      </c>
      <c r="C163" s="495" t="s">
        <v>85</v>
      </c>
      <c r="D163" s="495" t="s">
        <v>85</v>
      </c>
      <c r="E163" s="495">
        <v>2.952655</v>
      </c>
      <c r="F163" s="495">
        <v>5.0429000000000002E-2</v>
      </c>
      <c r="G163" s="496" t="s">
        <v>85</v>
      </c>
      <c r="H163" s="496">
        <v>0.52124499999999996</v>
      </c>
      <c r="I163" s="496">
        <v>0.51760399999999995</v>
      </c>
    </row>
    <row r="164" spans="1:9" ht="13" x14ac:dyDescent="0.3">
      <c r="A164" s="507" t="s">
        <v>353</v>
      </c>
      <c r="B164" s="508" t="s">
        <v>85</v>
      </c>
      <c r="C164" s="508" t="s">
        <v>85</v>
      </c>
      <c r="D164" s="508">
        <v>30.964120000000001</v>
      </c>
      <c r="E164" s="508">
        <v>7.4471930000000004</v>
      </c>
      <c r="F164" s="508">
        <v>3.7851949999999999</v>
      </c>
      <c r="G164" s="509">
        <v>30.964120000000001</v>
      </c>
      <c r="H164" s="509">
        <v>4.3792650000000002</v>
      </c>
      <c r="I164" s="509">
        <v>4.5649559999999996</v>
      </c>
    </row>
    <row r="165" spans="1:9" x14ac:dyDescent="0.25">
      <c r="A165" s="497" t="s">
        <v>404</v>
      </c>
      <c r="B165" s="495" t="s">
        <v>85</v>
      </c>
      <c r="C165" s="495" t="s">
        <v>85</v>
      </c>
      <c r="D165" s="495">
        <v>19.507570999999999</v>
      </c>
      <c r="E165" s="495">
        <v>5.5113000000000002E-2</v>
      </c>
      <c r="F165" s="495">
        <v>2.7630999999999999E-2</v>
      </c>
      <c r="G165" s="496">
        <v>19.507570999999999</v>
      </c>
      <c r="H165" s="496">
        <v>3.2088999999999999E-2</v>
      </c>
      <c r="I165" s="496">
        <v>0.16812199999999999</v>
      </c>
    </row>
    <row r="166" spans="1:9" x14ac:dyDescent="0.25">
      <c r="A166" s="482" t="s">
        <v>355</v>
      </c>
      <c r="B166" s="494" t="s">
        <v>85</v>
      </c>
      <c r="C166" s="494" t="s">
        <v>85</v>
      </c>
      <c r="D166" s="494" t="s">
        <v>85</v>
      </c>
      <c r="E166" s="494">
        <v>3.643E-3</v>
      </c>
      <c r="F166" s="494">
        <v>0.193658</v>
      </c>
      <c r="G166" s="267" t="s">
        <v>85</v>
      </c>
      <c r="H166" s="267">
        <v>0.162832</v>
      </c>
      <c r="I166" s="267">
        <v>0.16169500000000001</v>
      </c>
    </row>
    <row r="167" spans="1:9" x14ac:dyDescent="0.25">
      <c r="A167" s="483" t="s">
        <v>356</v>
      </c>
      <c r="B167" s="495" t="s">
        <v>85</v>
      </c>
      <c r="C167" s="495" t="s">
        <v>85</v>
      </c>
      <c r="D167" s="495" t="s">
        <v>85</v>
      </c>
      <c r="E167" s="495">
        <v>0.557952</v>
      </c>
      <c r="F167" s="495">
        <v>1.8661239999999999</v>
      </c>
      <c r="G167" s="496" t="s">
        <v>85</v>
      </c>
      <c r="H167" s="496">
        <v>1.653905</v>
      </c>
      <c r="I167" s="496">
        <v>1.642352</v>
      </c>
    </row>
    <row r="168" spans="1:9" x14ac:dyDescent="0.25">
      <c r="A168" s="482" t="s">
        <v>357</v>
      </c>
      <c r="B168" s="494" t="s">
        <v>85</v>
      </c>
      <c r="C168" s="494" t="s">
        <v>85</v>
      </c>
      <c r="D168" s="494">
        <v>2.3263699999999998</v>
      </c>
      <c r="E168" s="494">
        <v>6.4501949999999999</v>
      </c>
      <c r="F168" s="494">
        <v>1.103837</v>
      </c>
      <c r="G168" s="267">
        <v>2.3263699999999998</v>
      </c>
      <c r="H168" s="267">
        <v>1.9711540000000001</v>
      </c>
      <c r="I168" s="267">
        <v>1.973635</v>
      </c>
    </row>
    <row r="169" spans="1:9" x14ac:dyDescent="0.25">
      <c r="A169" s="483" t="s">
        <v>358</v>
      </c>
      <c r="B169" s="495" t="s">
        <v>85</v>
      </c>
      <c r="C169" s="495" t="s">
        <v>85</v>
      </c>
      <c r="D169" s="495">
        <v>9.130179</v>
      </c>
      <c r="E169" s="495">
        <v>1.3090000000000001E-3</v>
      </c>
      <c r="F169" s="495">
        <v>0.580932</v>
      </c>
      <c r="G169" s="496">
        <v>9.130179</v>
      </c>
      <c r="H169" s="496">
        <v>0.486902</v>
      </c>
      <c r="I169" s="496">
        <v>0.54727400000000004</v>
      </c>
    </row>
    <row r="170" spans="1:9" x14ac:dyDescent="0.25">
      <c r="A170" s="485" t="s">
        <v>359</v>
      </c>
      <c r="B170" s="498" t="s">
        <v>85</v>
      </c>
      <c r="C170" s="498" t="s">
        <v>85</v>
      </c>
      <c r="D170" s="498" t="s">
        <v>85</v>
      </c>
      <c r="E170" s="498">
        <v>0.37897999999999998</v>
      </c>
      <c r="F170" s="498">
        <v>1.3013E-2</v>
      </c>
      <c r="G170" s="499" t="s">
        <v>85</v>
      </c>
      <c r="H170" s="499">
        <v>7.2382000000000002E-2</v>
      </c>
      <c r="I170" s="499">
        <v>7.1876999999999996E-2</v>
      </c>
    </row>
    <row r="171" spans="1:9" ht="13" x14ac:dyDescent="0.3">
      <c r="A171" s="481" t="s">
        <v>360</v>
      </c>
      <c r="B171" s="505" t="s">
        <v>85</v>
      </c>
      <c r="C171" s="505" t="s">
        <v>85</v>
      </c>
      <c r="D171" s="505">
        <v>38.723362000000002</v>
      </c>
      <c r="E171" s="505">
        <v>39.630648999999998</v>
      </c>
      <c r="F171" s="505">
        <v>24.729568</v>
      </c>
      <c r="G171" s="506">
        <v>38.723362000000002</v>
      </c>
      <c r="H171" s="506">
        <v>27.146908</v>
      </c>
      <c r="I171" s="506">
        <v>27.227768000000001</v>
      </c>
    </row>
    <row r="172" spans="1:9" x14ac:dyDescent="0.25">
      <c r="A172" s="485" t="s">
        <v>405</v>
      </c>
      <c r="B172" s="498" t="s">
        <v>85</v>
      </c>
      <c r="C172" s="498" t="s">
        <v>85</v>
      </c>
      <c r="D172" s="498" t="s">
        <v>85</v>
      </c>
      <c r="E172" s="498">
        <v>2.6595219999999999</v>
      </c>
      <c r="F172" s="498">
        <v>3.910139</v>
      </c>
      <c r="G172" s="499" t="s">
        <v>85</v>
      </c>
      <c r="H172" s="499">
        <v>3.7072569999999998</v>
      </c>
      <c r="I172" s="499">
        <v>3.6813630000000002</v>
      </c>
    </row>
    <row r="173" spans="1:9" x14ac:dyDescent="0.25">
      <c r="A173" s="483" t="s">
        <v>361</v>
      </c>
      <c r="B173" s="495" t="s">
        <v>85</v>
      </c>
      <c r="C173" s="495" t="s">
        <v>85</v>
      </c>
      <c r="D173" s="495">
        <v>18.582015999999999</v>
      </c>
      <c r="E173" s="495">
        <v>23.173762</v>
      </c>
      <c r="F173" s="495">
        <v>13.259702000000001</v>
      </c>
      <c r="G173" s="496">
        <v>18.582015999999999</v>
      </c>
      <c r="H173" s="496">
        <v>14.868017999999999</v>
      </c>
      <c r="I173" s="496">
        <v>14.89396</v>
      </c>
    </row>
    <row r="174" spans="1:9" x14ac:dyDescent="0.25">
      <c r="A174" s="482" t="s">
        <v>362</v>
      </c>
      <c r="B174" s="494" t="s">
        <v>85</v>
      </c>
      <c r="C174" s="494" t="s">
        <v>85</v>
      </c>
      <c r="D174" s="494">
        <v>20.141345999999999</v>
      </c>
      <c r="E174" s="494">
        <v>13.797364999999999</v>
      </c>
      <c r="F174" s="494">
        <v>7.5597269999999996</v>
      </c>
      <c r="G174" s="267">
        <v>20.141345999999999</v>
      </c>
      <c r="H174" s="267">
        <v>8.5716330000000003</v>
      </c>
      <c r="I174" s="267">
        <v>8.6524450000000002</v>
      </c>
    </row>
    <row r="175" spans="1:9" ht="13" x14ac:dyDescent="0.3">
      <c r="A175" s="481" t="s">
        <v>363</v>
      </c>
      <c r="B175" s="505" t="s">
        <v>85</v>
      </c>
      <c r="C175" s="505" t="s">
        <v>85</v>
      </c>
      <c r="D175" s="505">
        <v>17.682984000000001</v>
      </c>
      <c r="E175" s="505">
        <v>24.025829999999999</v>
      </c>
      <c r="F175" s="505">
        <v>7.1012069999999996</v>
      </c>
      <c r="G175" s="506">
        <v>17.682984000000001</v>
      </c>
      <c r="H175" s="506">
        <v>9.8468180000000007</v>
      </c>
      <c r="I175" s="506">
        <v>9.9015520000000006</v>
      </c>
    </row>
    <row r="176" spans="1:9" x14ac:dyDescent="0.25">
      <c r="A176" s="482" t="s">
        <v>406</v>
      </c>
      <c r="B176" s="494" t="s">
        <v>85</v>
      </c>
      <c r="C176" s="494" t="s">
        <v>85</v>
      </c>
      <c r="D176" s="494">
        <v>2.515825</v>
      </c>
      <c r="E176" s="494">
        <v>3.74756</v>
      </c>
      <c r="F176" s="494">
        <v>8.2405999999999993E-2</v>
      </c>
      <c r="G176" s="267">
        <v>2.515825</v>
      </c>
      <c r="H176" s="267">
        <v>0.67698899999999995</v>
      </c>
      <c r="I176" s="267">
        <v>0.68983300000000003</v>
      </c>
    </row>
    <row r="177" spans="1:9" x14ac:dyDescent="0.25">
      <c r="A177" s="483" t="s">
        <v>364</v>
      </c>
      <c r="B177" s="495" t="s">
        <v>85</v>
      </c>
      <c r="C177" s="495" t="s">
        <v>85</v>
      </c>
      <c r="D177" s="495">
        <v>7.4715999999999996</v>
      </c>
      <c r="E177" s="495">
        <v>19.145696999999998</v>
      </c>
      <c r="F177" s="495">
        <v>6.8371700000000004</v>
      </c>
      <c r="G177" s="496">
        <v>7.4715999999999996</v>
      </c>
      <c r="H177" s="496">
        <v>8.8339309999999998</v>
      </c>
      <c r="I177" s="496">
        <v>8.8244150000000001</v>
      </c>
    </row>
    <row r="178" spans="1:9" x14ac:dyDescent="0.25">
      <c r="A178" s="482" t="s">
        <v>365</v>
      </c>
      <c r="B178" s="494" t="s">
        <v>85</v>
      </c>
      <c r="C178" s="494" t="s">
        <v>85</v>
      </c>
      <c r="D178" s="494">
        <v>7.6955590000000003</v>
      </c>
      <c r="E178" s="494">
        <v>1.1325730000000001</v>
      </c>
      <c r="F178" s="494">
        <v>0.18163099999999999</v>
      </c>
      <c r="G178" s="267">
        <v>7.6955590000000003</v>
      </c>
      <c r="H178" s="267">
        <v>0.335899</v>
      </c>
      <c r="I178" s="267">
        <v>0.38730399999999998</v>
      </c>
    </row>
    <row r="179" spans="1:9" ht="13" x14ac:dyDescent="0.3">
      <c r="A179" s="481" t="s">
        <v>366</v>
      </c>
      <c r="B179" s="505" t="s">
        <v>85</v>
      </c>
      <c r="C179" s="505" t="s">
        <v>85</v>
      </c>
      <c r="D179" s="505">
        <v>39.571019999999997</v>
      </c>
      <c r="E179" s="505">
        <v>4.9422579999999998</v>
      </c>
      <c r="F179" s="505">
        <v>50.910975000000001</v>
      </c>
      <c r="G179" s="506">
        <v>39.571019999999997</v>
      </c>
      <c r="H179" s="506">
        <v>43.453662000000001</v>
      </c>
      <c r="I179" s="506">
        <v>43.426541999999998</v>
      </c>
    </row>
    <row r="180" spans="1:9" x14ac:dyDescent="0.25">
      <c r="A180" s="485" t="s">
        <v>407</v>
      </c>
      <c r="B180" s="498" t="s">
        <v>85</v>
      </c>
      <c r="C180" s="498" t="s">
        <v>85</v>
      </c>
      <c r="D180" s="498">
        <v>11.392521</v>
      </c>
      <c r="E180" s="498">
        <v>1.8207819999999999</v>
      </c>
      <c r="F180" s="498">
        <v>4.0017240000000003</v>
      </c>
      <c r="G180" s="499">
        <v>11.392521</v>
      </c>
      <c r="H180" s="499">
        <v>3.6479189999999999</v>
      </c>
      <c r="I180" s="499">
        <v>3.702013</v>
      </c>
    </row>
    <row r="181" spans="1:9" x14ac:dyDescent="0.25">
      <c r="A181" s="484" t="s">
        <v>367</v>
      </c>
      <c r="B181" s="495" t="s">
        <v>85</v>
      </c>
      <c r="C181" s="495" t="s">
        <v>85</v>
      </c>
      <c r="D181" s="495" t="s">
        <v>85</v>
      </c>
      <c r="E181" s="495">
        <v>0.68405800000000005</v>
      </c>
      <c r="F181" s="495">
        <v>0.34573100000000001</v>
      </c>
      <c r="G181" s="496" t="s">
        <v>85</v>
      </c>
      <c r="H181" s="496">
        <v>0.40061600000000003</v>
      </c>
      <c r="I181" s="496">
        <v>0.397818</v>
      </c>
    </row>
    <row r="182" spans="1:9" x14ac:dyDescent="0.25">
      <c r="A182" s="485" t="s">
        <v>628</v>
      </c>
      <c r="B182" s="494" t="s">
        <v>85</v>
      </c>
      <c r="C182" s="494" t="s">
        <v>85</v>
      </c>
      <c r="D182" s="494">
        <v>18.956841000000001</v>
      </c>
      <c r="E182" s="494">
        <v>0.54935599999999996</v>
      </c>
      <c r="F182" s="494">
        <v>1.4866000000000001E-2</v>
      </c>
      <c r="G182" s="267">
        <v>18.956841000000001</v>
      </c>
      <c r="H182" s="267">
        <v>0.101574</v>
      </c>
      <c r="I182" s="267">
        <v>0.23327500000000001</v>
      </c>
    </row>
    <row r="183" spans="1:9" x14ac:dyDescent="0.25">
      <c r="A183" s="484" t="s">
        <v>368</v>
      </c>
      <c r="B183" s="500" t="s">
        <v>85</v>
      </c>
      <c r="C183" s="500" t="s">
        <v>85</v>
      </c>
      <c r="D183" s="500" t="s">
        <v>85</v>
      </c>
      <c r="E183" s="500">
        <v>1.8984999999999998E-2</v>
      </c>
      <c r="F183" s="500">
        <v>7.4830000000000001E-3</v>
      </c>
      <c r="G183" s="501" t="s">
        <v>85</v>
      </c>
      <c r="H183" s="501">
        <v>9.3489999999999997E-3</v>
      </c>
      <c r="I183" s="501">
        <v>9.2840000000000006E-3</v>
      </c>
    </row>
    <row r="184" spans="1:9" x14ac:dyDescent="0.25">
      <c r="A184" s="485" t="s">
        <v>369</v>
      </c>
      <c r="B184" s="498" t="s">
        <v>85</v>
      </c>
      <c r="C184" s="498" t="s">
        <v>85</v>
      </c>
      <c r="D184" s="498">
        <v>2.02</v>
      </c>
      <c r="E184" s="498" t="s">
        <v>85</v>
      </c>
      <c r="F184" s="498">
        <v>2.3130130000000002</v>
      </c>
      <c r="G184" s="499">
        <v>2.02</v>
      </c>
      <c r="H184" s="499">
        <v>1.937783</v>
      </c>
      <c r="I184" s="499">
        <v>1.9383570000000001</v>
      </c>
    </row>
    <row r="185" spans="1:9" x14ac:dyDescent="0.25">
      <c r="A185" s="484" t="s">
        <v>370</v>
      </c>
      <c r="B185" s="500" t="s">
        <v>85</v>
      </c>
      <c r="C185" s="500" t="s">
        <v>85</v>
      </c>
      <c r="D185" s="500">
        <v>7.2016590000000003</v>
      </c>
      <c r="E185" s="500">
        <v>1.846803</v>
      </c>
      <c r="F185" s="500">
        <v>24.555143999999999</v>
      </c>
      <c r="G185" s="501">
        <v>7.2016590000000003</v>
      </c>
      <c r="H185" s="501">
        <v>20.871265000000001</v>
      </c>
      <c r="I185" s="501">
        <v>20.775784999999999</v>
      </c>
    </row>
    <row r="186" spans="1:9" x14ac:dyDescent="0.25">
      <c r="A186" s="485" t="s">
        <v>398</v>
      </c>
      <c r="B186" s="498" t="s">
        <v>85</v>
      </c>
      <c r="C186" s="498" t="s">
        <v>85</v>
      </c>
      <c r="D186" s="498" t="s">
        <v>85</v>
      </c>
      <c r="E186" s="498" t="s">
        <v>85</v>
      </c>
      <c r="F186" s="498">
        <v>5.6550900000000004</v>
      </c>
      <c r="G186" s="499" t="s">
        <v>85</v>
      </c>
      <c r="H186" s="499">
        <v>4.7376889999999996</v>
      </c>
      <c r="I186" s="499">
        <v>4.7045969999999997</v>
      </c>
    </row>
    <row r="187" spans="1:9" x14ac:dyDescent="0.25">
      <c r="A187" s="484" t="s">
        <v>399</v>
      </c>
      <c r="B187" s="500" t="s">
        <v>85</v>
      </c>
      <c r="C187" s="500" t="s">
        <v>85</v>
      </c>
      <c r="D187" s="500" t="s">
        <v>85</v>
      </c>
      <c r="E187" s="500" t="s">
        <v>85</v>
      </c>
      <c r="F187" s="500">
        <v>14.017739000000001</v>
      </c>
      <c r="G187" s="501" t="s">
        <v>85</v>
      </c>
      <c r="H187" s="501">
        <v>11.7437</v>
      </c>
      <c r="I187" s="501">
        <v>11.661671999999999</v>
      </c>
    </row>
    <row r="188" spans="1:9" s="7" customFormat="1" ht="13" x14ac:dyDescent="0.3">
      <c r="A188" s="513" t="s">
        <v>422</v>
      </c>
      <c r="B188" s="514" t="s">
        <v>85</v>
      </c>
      <c r="C188" s="514" t="s">
        <v>85</v>
      </c>
      <c r="D188" s="514">
        <v>0.82661099999999998</v>
      </c>
      <c r="E188" s="514">
        <v>4.9188200000000002</v>
      </c>
      <c r="F188" s="514">
        <v>4.4204509999999999</v>
      </c>
      <c r="G188" s="515">
        <v>0.82661099999999998</v>
      </c>
      <c r="H188" s="515">
        <v>4.5012990000000004</v>
      </c>
      <c r="I188" s="515">
        <v>4.4756320000000001</v>
      </c>
    </row>
    <row r="189" spans="1:9" x14ac:dyDescent="0.25">
      <c r="A189" s="484" t="s">
        <v>408</v>
      </c>
      <c r="B189" s="500" t="s">
        <v>85</v>
      </c>
      <c r="C189" s="500" t="s">
        <v>85</v>
      </c>
      <c r="D189" s="500">
        <v>0.15267900000000001</v>
      </c>
      <c r="E189" s="500">
        <v>0.80902499999999999</v>
      </c>
      <c r="F189" s="500">
        <v>0.57388600000000001</v>
      </c>
      <c r="G189" s="501">
        <v>0.15267900000000001</v>
      </c>
      <c r="H189" s="501">
        <v>0.61203099999999999</v>
      </c>
      <c r="I189" s="501">
        <v>0.608823</v>
      </c>
    </row>
    <row r="190" spans="1:9" s="47" customFormat="1" x14ac:dyDescent="0.25">
      <c r="A190" s="485" t="s">
        <v>484</v>
      </c>
      <c r="B190" s="498" t="s">
        <v>85</v>
      </c>
      <c r="C190" s="498" t="s">
        <v>85</v>
      </c>
      <c r="D190" s="498">
        <v>0.673933</v>
      </c>
      <c r="E190" s="498">
        <v>4.1097950000000001</v>
      </c>
      <c r="F190" s="498">
        <v>3.846565</v>
      </c>
      <c r="G190" s="499">
        <v>0.673933</v>
      </c>
      <c r="H190" s="499">
        <v>3.8892679999999999</v>
      </c>
      <c r="I190" s="499">
        <v>3.8668089999999999</v>
      </c>
    </row>
    <row r="191" spans="1:9" s="7" customFormat="1" ht="13" x14ac:dyDescent="0.3">
      <c r="A191" s="510" t="s">
        <v>371</v>
      </c>
      <c r="B191" s="511" t="s">
        <v>85</v>
      </c>
      <c r="C191" s="511" t="s">
        <v>85</v>
      </c>
      <c r="D191" s="511">
        <v>184.326584</v>
      </c>
      <c r="E191" s="511">
        <v>136.00897599999999</v>
      </c>
      <c r="F191" s="511">
        <v>111.328063</v>
      </c>
      <c r="G191" s="512">
        <v>184.326584</v>
      </c>
      <c r="H191" s="512">
        <v>115.33194399999999</v>
      </c>
      <c r="I191" s="512">
        <v>115.81385899999999</v>
      </c>
    </row>
    <row r="192" spans="1:9" x14ac:dyDescent="0.25">
      <c r="A192" s="482" t="s">
        <v>409</v>
      </c>
      <c r="B192" s="494" t="s">
        <v>85</v>
      </c>
      <c r="C192" s="494" t="s">
        <v>85</v>
      </c>
      <c r="D192" s="494">
        <v>17.208655</v>
      </c>
      <c r="E192" s="494">
        <v>13.797903</v>
      </c>
      <c r="F192" s="494">
        <v>12.034922999999999</v>
      </c>
      <c r="G192" s="267">
        <v>17.208655</v>
      </c>
      <c r="H192" s="267">
        <v>12.320924</v>
      </c>
      <c r="I192" s="267">
        <v>12.355064</v>
      </c>
    </row>
    <row r="193" spans="1:9" x14ac:dyDescent="0.25">
      <c r="A193" s="483" t="s">
        <v>372</v>
      </c>
      <c r="B193" s="495" t="s">
        <v>85</v>
      </c>
      <c r="C193" s="495" t="s">
        <v>85</v>
      </c>
      <c r="D193" s="495">
        <v>15.076767</v>
      </c>
      <c r="E193" s="495">
        <v>10.627592999999999</v>
      </c>
      <c r="F193" s="495">
        <v>7.4086470000000002</v>
      </c>
      <c r="G193" s="496">
        <v>15.076767</v>
      </c>
      <c r="H193" s="496">
        <v>7.9308430000000003</v>
      </c>
      <c r="I193" s="496">
        <v>7.9807560000000004</v>
      </c>
    </row>
    <row r="194" spans="1:9" x14ac:dyDescent="0.25">
      <c r="A194" s="482" t="s">
        <v>373</v>
      </c>
      <c r="B194" s="494" t="s">
        <v>85</v>
      </c>
      <c r="C194" s="494" t="s">
        <v>85</v>
      </c>
      <c r="D194" s="494">
        <v>116.359328</v>
      </c>
      <c r="E194" s="494">
        <v>71.521191999999999</v>
      </c>
      <c r="F194" s="494">
        <v>73.318039999999996</v>
      </c>
      <c r="G194" s="267">
        <v>116.359328</v>
      </c>
      <c r="H194" s="267">
        <v>73.026544000000001</v>
      </c>
      <c r="I194" s="267">
        <v>73.329216000000002</v>
      </c>
    </row>
    <row r="195" spans="1:9" x14ac:dyDescent="0.25">
      <c r="A195" s="483" t="s">
        <v>374</v>
      </c>
      <c r="B195" s="495" t="s">
        <v>85</v>
      </c>
      <c r="C195" s="495" t="s">
        <v>85</v>
      </c>
      <c r="D195" s="495">
        <v>9.1476030000000002</v>
      </c>
      <c r="E195" s="495">
        <v>11.264035</v>
      </c>
      <c r="F195" s="495">
        <v>4.3724600000000002</v>
      </c>
      <c r="G195" s="496">
        <v>9.1476030000000002</v>
      </c>
      <c r="H195" s="496">
        <v>5.4904510000000002</v>
      </c>
      <c r="I195" s="496">
        <v>5.5159960000000003</v>
      </c>
    </row>
    <row r="196" spans="1:9" s="47" customFormat="1" x14ac:dyDescent="0.25">
      <c r="A196" s="482" t="s">
        <v>375</v>
      </c>
      <c r="B196" s="494" t="s">
        <v>85</v>
      </c>
      <c r="C196" s="494" t="s">
        <v>85</v>
      </c>
      <c r="D196" s="494">
        <v>18.815550999999999</v>
      </c>
      <c r="E196" s="494">
        <v>17.036328000000001</v>
      </c>
      <c r="F196" s="494">
        <v>4.564711</v>
      </c>
      <c r="G196" s="267">
        <v>18.815550999999999</v>
      </c>
      <c r="H196" s="267">
        <v>6.5879289999999999</v>
      </c>
      <c r="I196" s="267">
        <v>6.6733370000000001</v>
      </c>
    </row>
    <row r="197" spans="1:9" x14ac:dyDescent="0.25">
      <c r="A197" s="483" t="s">
        <v>376</v>
      </c>
      <c r="B197" s="495" t="s">
        <v>85</v>
      </c>
      <c r="C197" s="495" t="s">
        <v>85</v>
      </c>
      <c r="D197" s="495">
        <v>7.71868</v>
      </c>
      <c r="E197" s="495">
        <v>11.761925</v>
      </c>
      <c r="F197" s="495">
        <v>9.6292829999999991</v>
      </c>
      <c r="G197" s="496">
        <v>7.71868</v>
      </c>
      <c r="H197" s="496">
        <v>9.9752519999999993</v>
      </c>
      <c r="I197" s="496">
        <v>9.9594909999999999</v>
      </c>
    </row>
    <row r="198" spans="1:9" s="7" customFormat="1" ht="13" x14ac:dyDescent="0.3">
      <c r="A198" s="507" t="s">
        <v>377</v>
      </c>
      <c r="B198" s="508" t="s">
        <v>85</v>
      </c>
      <c r="C198" s="508" t="s">
        <v>85</v>
      </c>
      <c r="D198" s="508">
        <v>88.299274999999994</v>
      </c>
      <c r="E198" s="508">
        <v>87.326318999999998</v>
      </c>
      <c r="F198" s="508">
        <v>63.673679</v>
      </c>
      <c r="G198" s="509">
        <v>88.299274999999994</v>
      </c>
      <c r="H198" s="509">
        <v>67.510748000000007</v>
      </c>
      <c r="I198" s="509">
        <v>67.655951999999999</v>
      </c>
    </row>
    <row r="199" spans="1:9" x14ac:dyDescent="0.25">
      <c r="A199" s="483" t="s">
        <v>410</v>
      </c>
      <c r="B199" s="495" t="s">
        <v>85</v>
      </c>
      <c r="C199" s="495" t="s">
        <v>85</v>
      </c>
      <c r="D199" s="495" t="s">
        <v>85</v>
      </c>
      <c r="E199" s="495">
        <v>1.370736</v>
      </c>
      <c r="F199" s="495">
        <v>4.6034819999999996</v>
      </c>
      <c r="G199" s="496" t="s">
        <v>85</v>
      </c>
      <c r="H199" s="496">
        <v>4.0790470000000001</v>
      </c>
      <c r="I199" s="496">
        <v>4.0505560000000003</v>
      </c>
    </row>
    <row r="200" spans="1:9" x14ac:dyDescent="0.25">
      <c r="A200" s="482" t="s">
        <v>378</v>
      </c>
      <c r="B200" s="494" t="s">
        <v>85</v>
      </c>
      <c r="C200" s="494" t="s">
        <v>85</v>
      </c>
      <c r="D200" s="494">
        <v>26.269690000000001</v>
      </c>
      <c r="E200" s="494">
        <v>1.9477000000000001E-2</v>
      </c>
      <c r="F200" s="494">
        <v>1.5263739999999999</v>
      </c>
      <c r="G200" s="267">
        <v>26.269690000000001</v>
      </c>
      <c r="H200" s="267">
        <v>1.281917</v>
      </c>
      <c r="I200" s="267">
        <v>1.4564520000000001</v>
      </c>
    </row>
    <row r="201" spans="1:9" x14ac:dyDescent="0.25">
      <c r="A201" s="483" t="s">
        <v>379</v>
      </c>
      <c r="B201" s="495" t="s">
        <v>85</v>
      </c>
      <c r="C201" s="495" t="s">
        <v>85</v>
      </c>
      <c r="D201" s="495">
        <v>2.0397110000000001</v>
      </c>
      <c r="E201" s="495">
        <v>30.219541</v>
      </c>
      <c r="F201" s="495">
        <v>34.346317999999997</v>
      </c>
      <c r="G201" s="496">
        <v>2.0397110000000001</v>
      </c>
      <c r="H201" s="496">
        <v>33.676848</v>
      </c>
      <c r="I201" s="496">
        <v>33.455869</v>
      </c>
    </row>
    <row r="202" spans="1:9" x14ac:dyDescent="0.25">
      <c r="A202" s="482" t="s">
        <v>380</v>
      </c>
      <c r="B202" s="494" t="s">
        <v>85</v>
      </c>
      <c r="C202" s="494" t="s">
        <v>85</v>
      </c>
      <c r="D202" s="494">
        <v>56.451107999999998</v>
      </c>
      <c r="E202" s="494">
        <v>49.045884000000001</v>
      </c>
      <c r="F202" s="494">
        <v>19.748733999999999</v>
      </c>
      <c r="G202" s="267">
        <v>56.451107999999998</v>
      </c>
      <c r="H202" s="267">
        <v>24.501487999999998</v>
      </c>
      <c r="I202" s="267">
        <v>24.72465</v>
      </c>
    </row>
    <row r="203" spans="1:9" s="47" customFormat="1" x14ac:dyDescent="0.25">
      <c r="A203" s="484" t="s">
        <v>381</v>
      </c>
      <c r="B203" s="500" t="s">
        <v>85</v>
      </c>
      <c r="C203" s="500" t="s">
        <v>85</v>
      </c>
      <c r="D203" s="500">
        <v>3.538767</v>
      </c>
      <c r="E203" s="500">
        <v>5.6053509999999998</v>
      </c>
      <c r="F203" s="500">
        <v>2.496613</v>
      </c>
      <c r="G203" s="501">
        <v>3.538767</v>
      </c>
      <c r="H203" s="501">
        <v>3.000931</v>
      </c>
      <c r="I203" s="501">
        <v>3.0046879999999998</v>
      </c>
    </row>
    <row r="204" spans="1:9" x14ac:dyDescent="0.25">
      <c r="A204" s="485" t="s">
        <v>400</v>
      </c>
      <c r="B204" s="498" t="s">
        <v>85</v>
      </c>
      <c r="C204" s="498" t="s">
        <v>85</v>
      </c>
      <c r="D204" s="498" t="s">
        <v>85</v>
      </c>
      <c r="E204" s="498">
        <v>1.0653300000000001</v>
      </c>
      <c r="F204" s="498">
        <v>0.95215700000000003</v>
      </c>
      <c r="G204" s="499" t="s">
        <v>85</v>
      </c>
      <c r="H204" s="499">
        <v>0.97051699999999996</v>
      </c>
      <c r="I204" s="499">
        <v>0.96373799999999998</v>
      </c>
    </row>
    <row r="205" spans="1:9" s="7" customFormat="1" ht="13" x14ac:dyDescent="0.3">
      <c r="A205" s="510" t="s">
        <v>382</v>
      </c>
      <c r="B205" s="511" t="s">
        <v>85</v>
      </c>
      <c r="C205" s="511" t="s">
        <v>85</v>
      </c>
      <c r="D205" s="511">
        <v>19.920628000000001</v>
      </c>
      <c r="E205" s="511">
        <v>29.527830999999999</v>
      </c>
      <c r="F205" s="511">
        <v>17.365171</v>
      </c>
      <c r="G205" s="512">
        <v>19.920628000000001</v>
      </c>
      <c r="H205" s="512">
        <v>19.338267999999999</v>
      </c>
      <c r="I205" s="512">
        <v>19.342336</v>
      </c>
    </row>
    <row r="206" spans="1:9" x14ac:dyDescent="0.25">
      <c r="A206" s="485" t="s">
        <v>485</v>
      </c>
      <c r="B206" s="498" t="s">
        <v>85</v>
      </c>
      <c r="C206" s="498" t="s">
        <v>85</v>
      </c>
      <c r="D206" s="498" t="s">
        <v>85</v>
      </c>
      <c r="E206" s="498">
        <v>1.8918950000000001</v>
      </c>
      <c r="F206" s="498">
        <v>1.5360819999999999</v>
      </c>
      <c r="G206" s="499" t="s">
        <v>85</v>
      </c>
      <c r="H206" s="499">
        <v>1.593804</v>
      </c>
      <c r="I206" s="499">
        <v>1.5826709999999999</v>
      </c>
    </row>
    <row r="207" spans="1:9" x14ac:dyDescent="0.25">
      <c r="A207" s="483" t="s">
        <v>383</v>
      </c>
      <c r="B207" s="495" t="s">
        <v>85</v>
      </c>
      <c r="C207" s="495" t="s">
        <v>85</v>
      </c>
      <c r="D207" s="495">
        <v>13.206942</v>
      </c>
      <c r="E207" s="495">
        <v>9.0693210000000004</v>
      </c>
      <c r="F207" s="495">
        <v>6.8147700000000002</v>
      </c>
      <c r="G207" s="496">
        <v>13.206942</v>
      </c>
      <c r="H207" s="496">
        <v>7.1805159999999999</v>
      </c>
      <c r="I207" s="496">
        <v>7.2226100000000004</v>
      </c>
    </row>
    <row r="208" spans="1:9" x14ac:dyDescent="0.25">
      <c r="A208" s="482" t="s">
        <v>384</v>
      </c>
      <c r="B208" s="494" t="s">
        <v>85</v>
      </c>
      <c r="C208" s="494" t="s">
        <v>85</v>
      </c>
      <c r="D208" s="494">
        <v>2.9457330000000002</v>
      </c>
      <c r="E208" s="494">
        <v>2.6359240000000002</v>
      </c>
      <c r="F208" s="494">
        <v>0.67490899999999998</v>
      </c>
      <c r="G208" s="267">
        <v>2.9457330000000002</v>
      </c>
      <c r="H208" s="267">
        <v>0.99303600000000003</v>
      </c>
      <c r="I208" s="267">
        <v>1.006675</v>
      </c>
    </row>
    <row r="209" spans="1:9" x14ac:dyDescent="0.25">
      <c r="A209" s="484" t="s">
        <v>385</v>
      </c>
      <c r="B209" s="500" t="s">
        <v>85</v>
      </c>
      <c r="C209" s="500" t="s">
        <v>85</v>
      </c>
      <c r="D209" s="500">
        <v>3.6524459999999999</v>
      </c>
      <c r="E209" s="500">
        <v>6.2909490000000003</v>
      </c>
      <c r="F209" s="500">
        <v>3.2539799999999999</v>
      </c>
      <c r="G209" s="501">
        <v>3.6524459999999999</v>
      </c>
      <c r="H209" s="501">
        <v>3.7466550000000001</v>
      </c>
      <c r="I209" s="501">
        <v>3.745997</v>
      </c>
    </row>
    <row r="210" spans="1:9" s="47" customFormat="1" x14ac:dyDescent="0.25">
      <c r="A210" s="485" t="s">
        <v>386</v>
      </c>
      <c r="B210" s="498" t="s">
        <v>85</v>
      </c>
      <c r="C210" s="498" t="s">
        <v>85</v>
      </c>
      <c r="D210" s="498">
        <v>0.115508</v>
      </c>
      <c r="E210" s="498">
        <v>9.639742</v>
      </c>
      <c r="F210" s="498">
        <v>5.0854309999999998</v>
      </c>
      <c r="G210" s="499">
        <v>0.115508</v>
      </c>
      <c r="H210" s="499">
        <v>5.8242580000000004</v>
      </c>
      <c r="I210" s="499">
        <v>5.7843830000000001</v>
      </c>
    </row>
    <row r="211" spans="1:9" s="7" customFormat="1" ht="13" x14ac:dyDescent="0.3">
      <c r="A211" s="510" t="s">
        <v>387</v>
      </c>
      <c r="B211" s="511" t="s">
        <v>85</v>
      </c>
      <c r="C211" s="511" t="s">
        <v>85</v>
      </c>
      <c r="D211" s="511">
        <v>27.067591</v>
      </c>
      <c r="E211" s="511">
        <v>19.350058000000001</v>
      </c>
      <c r="F211" s="511">
        <v>24.522805000000002</v>
      </c>
      <c r="G211" s="512">
        <v>27.067591</v>
      </c>
      <c r="H211" s="512">
        <v>23.683651999999999</v>
      </c>
      <c r="I211" s="512">
        <v>23.707287999999998</v>
      </c>
    </row>
    <row r="212" spans="1:9" ht="13" x14ac:dyDescent="0.3">
      <c r="A212" s="663" t="s">
        <v>389</v>
      </c>
      <c r="B212" s="664" t="s">
        <v>85</v>
      </c>
      <c r="C212" s="664" t="s">
        <v>85</v>
      </c>
      <c r="D212" s="664">
        <f>SUM(D153,D158,D164,D171,D175,D179,D188,D191,D198,D205,D211)</f>
        <v>587.18442799999991</v>
      </c>
      <c r="E212" s="664">
        <f t="shared" ref="E212:I212" si="32">SUM(E153,E158,E164,E171,E175,E179,E188,E191,E198,E205,E211)</f>
        <v>538.48225099999991</v>
      </c>
      <c r="F212" s="664">
        <f t="shared" si="32"/>
        <v>448.21697499999993</v>
      </c>
      <c r="G212" s="664">
        <f t="shared" si="32"/>
        <v>587.18442799999991</v>
      </c>
      <c r="H212" s="664">
        <f t="shared" si="32"/>
        <v>462.86033200000003</v>
      </c>
      <c r="I212" s="664">
        <f t="shared" si="32"/>
        <v>463.72871400000002</v>
      </c>
    </row>
    <row r="213" spans="1:9" ht="15" customHeight="1" x14ac:dyDescent="0.3">
      <c r="A213" s="519" t="s">
        <v>631</v>
      </c>
      <c r="B213" s="3"/>
      <c r="C213" s="212"/>
      <c r="D213" s="3"/>
      <c r="E213" s="3"/>
      <c r="F213" s="212"/>
      <c r="G213" s="3"/>
      <c r="H213" s="3"/>
      <c r="I213" s="3"/>
    </row>
    <row r="214" spans="1:9" ht="15" customHeight="1" x14ac:dyDescent="0.3">
      <c r="A214" s="38" t="s">
        <v>423</v>
      </c>
      <c r="D214" s="3"/>
      <c r="E214" s="3"/>
      <c r="F214" s="212"/>
      <c r="G214" s="3"/>
      <c r="H214" s="3"/>
      <c r="I214" s="3"/>
    </row>
    <row r="215" spans="1:9" ht="13" x14ac:dyDescent="0.3">
      <c r="A215" s="242" t="s">
        <v>708</v>
      </c>
      <c r="B215" s="3"/>
      <c r="C215" s="212"/>
      <c r="D215" s="3"/>
      <c r="E215" s="3"/>
      <c r="F215" s="212"/>
      <c r="G215" s="3"/>
      <c r="H215" s="3"/>
      <c r="I215" s="3"/>
    </row>
    <row r="217" spans="1:9" ht="87" customHeight="1" x14ac:dyDescent="0.25">
      <c r="A217" s="803" t="s">
        <v>424</v>
      </c>
      <c r="B217" s="804"/>
      <c r="C217" s="804"/>
      <c r="D217" s="804"/>
      <c r="E217" s="804"/>
      <c r="F217" s="804"/>
      <c r="G217" s="804"/>
      <c r="H217" s="804"/>
      <c r="I217" s="805"/>
    </row>
  </sheetData>
  <mergeCells count="1">
    <mergeCell ref="A217:I217"/>
  </mergeCells>
  <printOptions horizontalCentered="1" verticalCentered="1"/>
  <pageMargins left="0.70866141732283472" right="0.70866141732283472" top="0.19685039370078741" bottom="0.19685039370078741" header="0" footer="0"/>
  <pageSetup paperSize="9" scale="50" firstPageNumber="77" fitToHeight="0" orientation="landscape" useFirstPageNumber="1" r:id="rId1"/>
  <headerFooter>
    <oddHeader>&amp;R&amp;12Les groupements à fiscalité propre en 2019</oddHeader>
    <oddFooter>&amp;L&amp;12Direction Générale des Collectivités Locales / DESL&amp;C&amp;12&amp;P&amp;R&amp;12Mise en ligne : mai 2021</oddFooter>
    <evenHeader>&amp;RLes groupements à fiscalité propre en 2019</evenHeader>
    <evenFooter>&amp;LDirection Générale des Collectivités Locales / DESL&amp;C78&amp;RMise en ligne : mai 2021</evenFooter>
    <firstHeader>&amp;RLes groupements à fiscalité propre en 2019</firstHeader>
    <firstFooter>&amp;L&amp;12Direction Générale des Collectivités Locales / DESL&amp;C&amp;12 77&amp;R&amp;12Mise en ligne : mai 2021</firstFooter>
  </headerFooter>
  <rowBreaks count="2" manualBreakCount="2">
    <brk id="73" max="16383" man="1"/>
    <brk id="144"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0"/>
  <sheetViews>
    <sheetView zoomScaleNormal="100" workbookViewId="0"/>
  </sheetViews>
  <sheetFormatPr baseColWidth="10" defaultRowHeight="12.5" x14ac:dyDescent="0.25"/>
  <cols>
    <col min="1" max="1" width="78.54296875" customWidth="1"/>
    <col min="2" max="9" width="17.26953125" customWidth="1"/>
    <col min="11" max="11" width="12" bestFit="1" customWidth="1"/>
  </cols>
  <sheetData>
    <row r="1" spans="1:9" ht="21" x14ac:dyDescent="0.4">
      <c r="A1" s="9" t="s">
        <v>416</v>
      </c>
    </row>
    <row r="2" spans="1:9" ht="18" x14ac:dyDescent="0.4">
      <c r="A2" s="9"/>
    </row>
    <row r="3" spans="1:9" ht="16.5" x14ac:dyDescent="0.35">
      <c r="A3" s="88" t="s">
        <v>777</v>
      </c>
    </row>
    <row r="4" spans="1:9" ht="13.5" thickBot="1" x14ac:dyDescent="0.35">
      <c r="A4" s="205"/>
      <c r="I4" s="400" t="s">
        <v>388</v>
      </c>
    </row>
    <row r="5" spans="1:9" ht="13" x14ac:dyDescent="0.3">
      <c r="A5" s="204" t="s">
        <v>395</v>
      </c>
      <c r="B5" s="486" t="s">
        <v>96</v>
      </c>
      <c r="C5" s="486" t="s">
        <v>554</v>
      </c>
      <c r="D5" s="486" t="s">
        <v>98</v>
      </c>
      <c r="E5" s="486" t="s">
        <v>289</v>
      </c>
      <c r="F5" s="487">
        <v>300000</v>
      </c>
      <c r="G5" s="488" t="s">
        <v>413</v>
      </c>
      <c r="H5" s="488" t="s">
        <v>413</v>
      </c>
      <c r="I5" s="488" t="s">
        <v>402</v>
      </c>
    </row>
    <row r="6" spans="1:9" x14ac:dyDescent="0.25">
      <c r="A6" s="203"/>
      <c r="B6" s="489" t="s">
        <v>36</v>
      </c>
      <c r="C6" s="489" t="s">
        <v>36</v>
      </c>
      <c r="D6" s="489" t="s">
        <v>36</v>
      </c>
      <c r="E6" s="489" t="s">
        <v>36</v>
      </c>
      <c r="F6" s="489" t="s">
        <v>37</v>
      </c>
      <c r="G6" s="490" t="s">
        <v>401</v>
      </c>
      <c r="H6" s="490" t="s">
        <v>304</v>
      </c>
      <c r="I6" s="490" t="s">
        <v>112</v>
      </c>
    </row>
    <row r="7" spans="1:9" ht="13" thickBot="1" x14ac:dyDescent="0.3">
      <c r="A7" s="206"/>
      <c r="B7" s="491" t="s">
        <v>553</v>
      </c>
      <c r="C7" s="491" t="s">
        <v>100</v>
      </c>
      <c r="D7" s="491" t="s">
        <v>101</v>
      </c>
      <c r="E7" s="491" t="s">
        <v>290</v>
      </c>
      <c r="F7" s="491" t="s">
        <v>102</v>
      </c>
      <c r="G7" s="492" t="s">
        <v>304</v>
      </c>
      <c r="H7" s="492" t="s">
        <v>102</v>
      </c>
      <c r="I7" s="492" t="s">
        <v>414</v>
      </c>
    </row>
    <row r="9" spans="1:9" ht="13" x14ac:dyDescent="0.3">
      <c r="A9" s="502" t="s">
        <v>344</v>
      </c>
      <c r="B9" s="503" t="s">
        <v>85</v>
      </c>
      <c r="C9" s="503" t="s">
        <v>85</v>
      </c>
      <c r="D9" s="503">
        <v>1.8779790000000001</v>
      </c>
      <c r="E9" s="503">
        <v>92.653209000000004</v>
      </c>
      <c r="F9" s="503">
        <v>295.57759299999998</v>
      </c>
      <c r="G9" s="504">
        <v>1.8779790000000001</v>
      </c>
      <c r="H9" s="504">
        <v>388.23080199999998</v>
      </c>
      <c r="I9" s="504">
        <v>390.10878200000002</v>
      </c>
    </row>
    <row r="10" spans="1:9" x14ac:dyDescent="0.25">
      <c r="A10" s="482" t="s">
        <v>345</v>
      </c>
      <c r="B10" s="494" t="s">
        <v>85</v>
      </c>
      <c r="C10" s="494" t="s">
        <v>85</v>
      </c>
      <c r="D10" s="494">
        <v>1.8779790000000001</v>
      </c>
      <c r="E10" s="494">
        <v>92.647126</v>
      </c>
      <c r="F10" s="494">
        <v>287.88702999999998</v>
      </c>
      <c r="G10" s="267">
        <v>1.8779790000000001</v>
      </c>
      <c r="H10" s="267">
        <v>380.534156</v>
      </c>
      <c r="I10" s="267">
        <v>382.41213499999998</v>
      </c>
    </row>
    <row r="11" spans="1:9" x14ac:dyDescent="0.25">
      <c r="A11" s="483" t="s">
        <v>346</v>
      </c>
      <c r="B11" s="495" t="s">
        <v>85</v>
      </c>
      <c r="C11" s="495" t="s">
        <v>85</v>
      </c>
      <c r="D11" s="495" t="s">
        <v>85</v>
      </c>
      <c r="E11" s="495">
        <v>1.2310000000000001E-3</v>
      </c>
      <c r="F11" s="495">
        <v>3.2482999999999998E-2</v>
      </c>
      <c r="G11" s="496" t="s">
        <v>85</v>
      </c>
      <c r="H11" s="496">
        <v>3.3714000000000001E-2</v>
      </c>
      <c r="I11" s="496">
        <v>3.3714000000000001E-2</v>
      </c>
    </row>
    <row r="12" spans="1:9" x14ac:dyDescent="0.25">
      <c r="A12" s="482" t="s">
        <v>347</v>
      </c>
      <c r="B12" s="494" t="s">
        <v>85</v>
      </c>
      <c r="C12" s="494" t="s">
        <v>85</v>
      </c>
      <c r="D12" s="494" t="s">
        <v>85</v>
      </c>
      <c r="E12" s="494">
        <v>4.8520000000000004E-3</v>
      </c>
      <c r="F12" s="494">
        <v>6.6349450000000001</v>
      </c>
      <c r="G12" s="267" t="s">
        <v>85</v>
      </c>
      <c r="H12" s="267">
        <v>6.6397969999999997</v>
      </c>
      <c r="I12" s="267">
        <v>6.6397969999999997</v>
      </c>
    </row>
    <row r="13" spans="1:9" x14ac:dyDescent="0.25">
      <c r="A13" s="483" t="s">
        <v>397</v>
      </c>
      <c r="B13" s="495" t="s">
        <v>85</v>
      </c>
      <c r="C13" s="495" t="s">
        <v>85</v>
      </c>
      <c r="D13" s="495" t="s">
        <v>85</v>
      </c>
      <c r="E13" s="495" t="s">
        <v>85</v>
      </c>
      <c r="F13" s="495">
        <v>1.0231349999999999</v>
      </c>
      <c r="G13" s="496" t="s">
        <v>85</v>
      </c>
      <c r="H13" s="496">
        <v>1.0231349999999999</v>
      </c>
      <c r="I13" s="496">
        <v>1.0231349999999999</v>
      </c>
    </row>
    <row r="14" spans="1:9" ht="13" x14ac:dyDescent="0.3">
      <c r="A14" s="507" t="s">
        <v>348</v>
      </c>
      <c r="B14" s="508" t="s">
        <v>85</v>
      </c>
      <c r="C14" s="508" t="s">
        <v>85</v>
      </c>
      <c r="D14" s="508">
        <v>5.2614000000000001E-2</v>
      </c>
      <c r="E14" s="508">
        <v>9.2347219999999997</v>
      </c>
      <c r="F14" s="508">
        <v>18.965038</v>
      </c>
      <c r="G14" s="509">
        <v>5.2614000000000001E-2</v>
      </c>
      <c r="H14" s="509">
        <v>28.199760000000001</v>
      </c>
      <c r="I14" s="509">
        <v>28.252375000000001</v>
      </c>
    </row>
    <row r="15" spans="1:9" x14ac:dyDescent="0.25">
      <c r="A15" s="483" t="s">
        <v>354</v>
      </c>
      <c r="B15" s="495" t="s">
        <v>85</v>
      </c>
      <c r="C15" s="495" t="s">
        <v>85</v>
      </c>
      <c r="D15" s="495" t="s">
        <v>85</v>
      </c>
      <c r="E15" s="495">
        <v>2.6302699999999999</v>
      </c>
      <c r="F15" s="495">
        <v>0.17282600000000001</v>
      </c>
      <c r="G15" s="496" t="s">
        <v>85</v>
      </c>
      <c r="H15" s="496">
        <v>2.803096</v>
      </c>
      <c r="I15" s="496">
        <v>2.803096</v>
      </c>
    </row>
    <row r="16" spans="1:9" x14ac:dyDescent="0.25">
      <c r="A16" s="482" t="s">
        <v>349</v>
      </c>
      <c r="B16" s="494" t="s">
        <v>85</v>
      </c>
      <c r="C16" s="494" t="s">
        <v>85</v>
      </c>
      <c r="D16" s="494" t="s">
        <v>85</v>
      </c>
      <c r="E16" s="494">
        <v>2.2119270000000002</v>
      </c>
      <c r="F16" s="494">
        <v>0.85433499999999996</v>
      </c>
      <c r="G16" s="267" t="s">
        <v>85</v>
      </c>
      <c r="H16" s="267">
        <v>3.066262</v>
      </c>
      <c r="I16" s="267">
        <v>3.066262</v>
      </c>
    </row>
    <row r="17" spans="1:9" x14ac:dyDescent="0.25">
      <c r="A17" s="497" t="s">
        <v>350</v>
      </c>
      <c r="B17" s="495" t="s">
        <v>85</v>
      </c>
      <c r="C17" s="495" t="s">
        <v>85</v>
      </c>
      <c r="D17" s="495">
        <v>0.05</v>
      </c>
      <c r="E17" s="495">
        <v>2.2331180000000002</v>
      </c>
      <c r="F17" s="495">
        <v>14.439076999999999</v>
      </c>
      <c r="G17" s="496">
        <v>0.05</v>
      </c>
      <c r="H17" s="496">
        <v>16.672194999999999</v>
      </c>
      <c r="I17" s="496">
        <v>16.722194999999999</v>
      </c>
    </row>
    <row r="18" spans="1:9" x14ac:dyDescent="0.25">
      <c r="A18" s="482" t="s">
        <v>351</v>
      </c>
      <c r="B18" s="494" t="s">
        <v>85</v>
      </c>
      <c r="C18" s="494" t="s">
        <v>85</v>
      </c>
      <c r="D18" s="494">
        <v>2.614E-3</v>
      </c>
      <c r="E18" s="494">
        <v>0.13363800000000001</v>
      </c>
      <c r="F18" s="494">
        <v>0.70796099999999995</v>
      </c>
      <c r="G18" s="267">
        <v>2.614E-3</v>
      </c>
      <c r="H18" s="267">
        <v>0.84159899999999999</v>
      </c>
      <c r="I18" s="267">
        <v>0.84421299999999999</v>
      </c>
    </row>
    <row r="19" spans="1:9" x14ac:dyDescent="0.25">
      <c r="A19" s="483" t="s">
        <v>352</v>
      </c>
      <c r="B19" s="495" t="s">
        <v>85</v>
      </c>
      <c r="C19" s="495" t="s">
        <v>85</v>
      </c>
      <c r="D19" s="495" t="s">
        <v>85</v>
      </c>
      <c r="E19" s="495">
        <v>2.0257689999999999</v>
      </c>
      <c r="F19" s="495">
        <v>2.7908390000000001</v>
      </c>
      <c r="G19" s="496" t="s">
        <v>85</v>
      </c>
      <c r="H19" s="496">
        <v>4.8166079999999996</v>
      </c>
      <c r="I19" s="496">
        <v>4.8166079999999996</v>
      </c>
    </row>
    <row r="20" spans="1:9" ht="13" x14ac:dyDescent="0.3">
      <c r="A20" s="507" t="s">
        <v>353</v>
      </c>
      <c r="B20" s="508" t="s">
        <v>85</v>
      </c>
      <c r="C20" s="508" t="s">
        <v>85</v>
      </c>
      <c r="D20" s="508">
        <v>0.28453600000000001</v>
      </c>
      <c r="E20" s="508">
        <v>51.392004999999997</v>
      </c>
      <c r="F20" s="508">
        <v>155.87924899999999</v>
      </c>
      <c r="G20" s="509">
        <v>0.28453600000000001</v>
      </c>
      <c r="H20" s="509">
        <v>207.271253</v>
      </c>
      <c r="I20" s="509">
        <v>207.55579</v>
      </c>
    </row>
    <row r="21" spans="1:9" x14ac:dyDescent="0.25">
      <c r="A21" s="497" t="s">
        <v>404</v>
      </c>
      <c r="B21" s="495" t="s">
        <v>85</v>
      </c>
      <c r="C21" s="495" t="s">
        <v>85</v>
      </c>
      <c r="D21" s="495" t="s">
        <v>85</v>
      </c>
      <c r="E21" s="495">
        <v>0.114176</v>
      </c>
      <c r="F21" s="495">
        <v>3.360843</v>
      </c>
      <c r="G21" s="496" t="s">
        <v>85</v>
      </c>
      <c r="H21" s="496">
        <v>3.4750190000000001</v>
      </c>
      <c r="I21" s="496">
        <v>3.4750190000000001</v>
      </c>
    </row>
    <row r="22" spans="1:9" x14ac:dyDescent="0.25">
      <c r="A22" s="482" t="s">
        <v>355</v>
      </c>
      <c r="B22" s="494" t="s">
        <v>85</v>
      </c>
      <c r="C22" s="494" t="s">
        <v>85</v>
      </c>
      <c r="D22" s="494" t="s">
        <v>85</v>
      </c>
      <c r="E22" s="494">
        <v>0.98318099999999997</v>
      </c>
      <c r="F22" s="494">
        <v>30.363607999999999</v>
      </c>
      <c r="G22" s="267" t="s">
        <v>85</v>
      </c>
      <c r="H22" s="267">
        <v>31.346789999999999</v>
      </c>
      <c r="I22" s="267">
        <v>31.346789999999999</v>
      </c>
    </row>
    <row r="23" spans="1:9" x14ac:dyDescent="0.25">
      <c r="A23" s="483" t="s">
        <v>356</v>
      </c>
      <c r="B23" s="495" t="s">
        <v>85</v>
      </c>
      <c r="C23" s="495" t="s">
        <v>85</v>
      </c>
      <c r="D23" s="495" t="s">
        <v>85</v>
      </c>
      <c r="E23" s="495" t="s">
        <v>85</v>
      </c>
      <c r="F23" s="495">
        <v>59.024787000000003</v>
      </c>
      <c r="G23" s="496" t="s">
        <v>85</v>
      </c>
      <c r="H23" s="496">
        <v>59.024787000000003</v>
      </c>
      <c r="I23" s="496">
        <v>59.024787000000003</v>
      </c>
    </row>
    <row r="24" spans="1:9" x14ac:dyDescent="0.25">
      <c r="A24" s="482" t="s">
        <v>357</v>
      </c>
      <c r="B24" s="494" t="s">
        <v>85</v>
      </c>
      <c r="C24" s="494" t="s">
        <v>85</v>
      </c>
      <c r="D24" s="494">
        <v>0.169207</v>
      </c>
      <c r="E24" s="494">
        <v>49.952440000000003</v>
      </c>
      <c r="F24" s="494">
        <v>62.203043999999998</v>
      </c>
      <c r="G24" s="267">
        <v>0.169207</v>
      </c>
      <c r="H24" s="267">
        <v>112.155484</v>
      </c>
      <c r="I24" s="267">
        <v>112.324691</v>
      </c>
    </row>
    <row r="25" spans="1:9" x14ac:dyDescent="0.25">
      <c r="A25" s="483" t="s">
        <v>358</v>
      </c>
      <c r="B25" s="495" t="s">
        <v>85</v>
      </c>
      <c r="C25" s="495" t="s">
        <v>85</v>
      </c>
      <c r="D25" s="495">
        <v>0.11533</v>
      </c>
      <c r="E25" s="495">
        <v>0.13949800000000001</v>
      </c>
      <c r="F25" s="495">
        <v>0.92587900000000001</v>
      </c>
      <c r="G25" s="496">
        <v>0.11533</v>
      </c>
      <c r="H25" s="496">
        <v>1.065377</v>
      </c>
      <c r="I25" s="496">
        <v>1.180706</v>
      </c>
    </row>
    <row r="26" spans="1:9" s="47" customFormat="1" x14ac:dyDescent="0.25">
      <c r="A26" s="485" t="s">
        <v>359</v>
      </c>
      <c r="B26" s="498" t="s">
        <v>85</v>
      </c>
      <c r="C26" s="498" t="s">
        <v>85</v>
      </c>
      <c r="D26" s="498" t="s">
        <v>85</v>
      </c>
      <c r="E26" s="498">
        <v>0.202708</v>
      </c>
      <c r="F26" s="498">
        <v>1.088E-3</v>
      </c>
      <c r="G26" s="499" t="s">
        <v>85</v>
      </c>
      <c r="H26" s="499">
        <v>0.203796</v>
      </c>
      <c r="I26" s="499">
        <v>0.203796</v>
      </c>
    </row>
    <row r="27" spans="1:9" s="7" customFormat="1" ht="13" x14ac:dyDescent="0.3">
      <c r="A27" s="481" t="s">
        <v>360</v>
      </c>
      <c r="B27" s="505" t="s">
        <v>85</v>
      </c>
      <c r="C27" s="505" t="s">
        <v>85</v>
      </c>
      <c r="D27" s="505">
        <v>1.4328320000000001</v>
      </c>
      <c r="E27" s="505">
        <v>26.519223</v>
      </c>
      <c r="F27" s="505">
        <v>93.492412999999999</v>
      </c>
      <c r="G27" s="506">
        <v>1.4328320000000001</v>
      </c>
      <c r="H27" s="506">
        <v>120.011636</v>
      </c>
      <c r="I27" s="506">
        <v>121.444469</v>
      </c>
    </row>
    <row r="28" spans="1:9" x14ac:dyDescent="0.25">
      <c r="A28" s="485" t="s">
        <v>405</v>
      </c>
      <c r="B28" s="498" t="s">
        <v>85</v>
      </c>
      <c r="C28" s="498" t="s">
        <v>85</v>
      </c>
      <c r="D28" s="498" t="s">
        <v>85</v>
      </c>
      <c r="E28" s="498">
        <v>1.096101</v>
      </c>
      <c r="F28" s="498">
        <v>2.2323770000000001</v>
      </c>
      <c r="G28" s="499" t="s">
        <v>85</v>
      </c>
      <c r="H28" s="499">
        <v>3.328478</v>
      </c>
      <c r="I28" s="499">
        <v>3.328478</v>
      </c>
    </row>
    <row r="29" spans="1:9" s="47" customFormat="1" x14ac:dyDescent="0.25">
      <c r="A29" s="483" t="s">
        <v>361</v>
      </c>
      <c r="B29" s="495" t="s">
        <v>85</v>
      </c>
      <c r="C29" s="495" t="s">
        <v>85</v>
      </c>
      <c r="D29" s="495">
        <v>0.22040499999999999</v>
      </c>
      <c r="E29" s="495">
        <v>13.065211</v>
      </c>
      <c r="F29" s="495">
        <v>48.464737</v>
      </c>
      <c r="G29" s="496">
        <v>0.22040499999999999</v>
      </c>
      <c r="H29" s="496">
        <v>61.529947999999997</v>
      </c>
      <c r="I29" s="496">
        <v>61.750352999999997</v>
      </c>
    </row>
    <row r="30" spans="1:9" x14ac:dyDescent="0.25">
      <c r="A30" s="482" t="s">
        <v>362</v>
      </c>
      <c r="B30" s="494" t="s">
        <v>85</v>
      </c>
      <c r="C30" s="494" t="s">
        <v>85</v>
      </c>
      <c r="D30" s="494">
        <v>1.2124269999999999</v>
      </c>
      <c r="E30" s="494">
        <v>12.357911</v>
      </c>
      <c r="F30" s="494">
        <v>42.795299</v>
      </c>
      <c r="G30" s="267">
        <v>1.2124269999999999</v>
      </c>
      <c r="H30" s="267">
        <v>55.153210999999999</v>
      </c>
      <c r="I30" s="267">
        <v>56.365637999999997</v>
      </c>
    </row>
    <row r="31" spans="1:9" s="7" customFormat="1" ht="13" x14ac:dyDescent="0.3">
      <c r="A31" s="481" t="s">
        <v>363</v>
      </c>
      <c r="B31" s="505" t="s">
        <v>85</v>
      </c>
      <c r="C31" s="505" t="s">
        <v>85</v>
      </c>
      <c r="D31" s="505">
        <v>0.71522699999999995</v>
      </c>
      <c r="E31" s="505">
        <v>68.982937000000007</v>
      </c>
      <c r="F31" s="505">
        <v>61.715389999999999</v>
      </c>
      <c r="G31" s="506">
        <v>0.71522699999999995</v>
      </c>
      <c r="H31" s="506">
        <v>130.69832700000001</v>
      </c>
      <c r="I31" s="506">
        <v>131.413554</v>
      </c>
    </row>
    <row r="32" spans="1:9" s="47" customFormat="1" x14ac:dyDescent="0.25">
      <c r="A32" s="482" t="s">
        <v>406</v>
      </c>
      <c r="B32" s="494" t="s">
        <v>85</v>
      </c>
      <c r="C32" s="494" t="s">
        <v>85</v>
      </c>
      <c r="D32" s="494" t="s">
        <v>85</v>
      </c>
      <c r="E32" s="494">
        <v>0.277449</v>
      </c>
      <c r="F32" s="494">
        <v>4.3200000000000002E-2</v>
      </c>
      <c r="G32" s="267" t="s">
        <v>85</v>
      </c>
      <c r="H32" s="267">
        <v>0.32064999999999999</v>
      </c>
      <c r="I32" s="267">
        <v>0.32064999999999999</v>
      </c>
    </row>
    <row r="33" spans="1:9" x14ac:dyDescent="0.25">
      <c r="A33" s="483" t="s">
        <v>364</v>
      </c>
      <c r="B33" s="495" t="s">
        <v>85</v>
      </c>
      <c r="C33" s="495" t="s">
        <v>85</v>
      </c>
      <c r="D33" s="495">
        <v>0.57156399999999996</v>
      </c>
      <c r="E33" s="495">
        <v>67.234751000000003</v>
      </c>
      <c r="F33" s="495">
        <v>60.727541000000002</v>
      </c>
      <c r="G33" s="496">
        <v>0.57156399999999996</v>
      </c>
      <c r="H33" s="496">
        <v>127.96229200000001</v>
      </c>
      <c r="I33" s="496">
        <v>128.53385599999999</v>
      </c>
    </row>
    <row r="34" spans="1:9" x14ac:dyDescent="0.25">
      <c r="A34" s="482" t="s">
        <v>365</v>
      </c>
      <c r="B34" s="494" t="s">
        <v>85</v>
      </c>
      <c r="C34" s="494" t="s">
        <v>85</v>
      </c>
      <c r="D34" s="494">
        <v>0.14366200000000001</v>
      </c>
      <c r="E34" s="494">
        <v>1.470737</v>
      </c>
      <c r="F34" s="494">
        <v>0.94464800000000004</v>
      </c>
      <c r="G34" s="267">
        <v>0.14366200000000001</v>
      </c>
      <c r="H34" s="267">
        <v>2.4153850000000001</v>
      </c>
      <c r="I34" s="267">
        <v>2.5590480000000002</v>
      </c>
    </row>
    <row r="35" spans="1:9" s="7" customFormat="1" ht="13" x14ac:dyDescent="0.3">
      <c r="A35" s="481" t="s">
        <v>366</v>
      </c>
      <c r="B35" s="505" t="s">
        <v>85</v>
      </c>
      <c r="C35" s="505" t="s">
        <v>85</v>
      </c>
      <c r="D35" s="505">
        <v>1.063979</v>
      </c>
      <c r="E35" s="505">
        <v>2.7647330000000001</v>
      </c>
      <c r="F35" s="505">
        <v>15.439235999999999</v>
      </c>
      <c r="G35" s="506">
        <v>1.063979</v>
      </c>
      <c r="H35" s="506">
        <v>18.203969000000001</v>
      </c>
      <c r="I35" s="506">
        <v>19.267948000000001</v>
      </c>
    </row>
    <row r="36" spans="1:9" x14ac:dyDescent="0.25">
      <c r="A36" s="485" t="s">
        <v>407</v>
      </c>
      <c r="B36" s="498" t="s">
        <v>85</v>
      </c>
      <c r="C36" s="498" t="s">
        <v>85</v>
      </c>
      <c r="D36" s="498">
        <v>0.843889</v>
      </c>
      <c r="E36" s="498">
        <v>1.9290069999999999</v>
      </c>
      <c r="F36" s="498">
        <v>0.52778000000000003</v>
      </c>
      <c r="G36" s="499">
        <v>0.843889</v>
      </c>
      <c r="H36" s="499">
        <v>2.456788</v>
      </c>
      <c r="I36" s="499">
        <v>3.3006760000000002</v>
      </c>
    </row>
    <row r="37" spans="1:9" x14ac:dyDescent="0.25">
      <c r="A37" s="484" t="s">
        <v>367</v>
      </c>
      <c r="B37" s="495" t="s">
        <v>85</v>
      </c>
      <c r="C37" s="495" t="s">
        <v>85</v>
      </c>
      <c r="D37" s="495" t="s">
        <v>85</v>
      </c>
      <c r="E37" s="495">
        <v>1.052E-2</v>
      </c>
      <c r="F37" s="495">
        <v>0.17275199999999999</v>
      </c>
      <c r="G37" s="496" t="s">
        <v>85</v>
      </c>
      <c r="H37" s="496">
        <v>0.18327199999999999</v>
      </c>
      <c r="I37" s="496">
        <v>0.18327199999999999</v>
      </c>
    </row>
    <row r="38" spans="1:9" x14ac:dyDescent="0.25">
      <c r="A38" s="485" t="s">
        <v>628</v>
      </c>
      <c r="B38" s="494" t="s">
        <v>85</v>
      </c>
      <c r="C38" s="494" t="s">
        <v>85</v>
      </c>
      <c r="D38" s="494">
        <v>0.22009000000000001</v>
      </c>
      <c r="E38" s="494">
        <v>5.6980999999999997E-2</v>
      </c>
      <c r="F38" s="494">
        <v>0.10283100000000001</v>
      </c>
      <c r="G38" s="267">
        <v>0.22009000000000001</v>
      </c>
      <c r="H38" s="267">
        <v>0.15981200000000001</v>
      </c>
      <c r="I38" s="267">
        <v>0.37990200000000002</v>
      </c>
    </row>
    <row r="39" spans="1:9" x14ac:dyDescent="0.25">
      <c r="A39" s="484" t="s">
        <v>368</v>
      </c>
      <c r="B39" s="500" t="s">
        <v>85</v>
      </c>
      <c r="C39" s="500" t="s">
        <v>85</v>
      </c>
      <c r="D39" s="500" t="s">
        <v>85</v>
      </c>
      <c r="E39" s="500">
        <v>3.4534000000000002E-2</v>
      </c>
      <c r="F39" s="500" t="s">
        <v>85</v>
      </c>
      <c r="G39" s="501" t="s">
        <v>85</v>
      </c>
      <c r="H39" s="501">
        <v>3.4534000000000002E-2</v>
      </c>
      <c r="I39" s="501">
        <v>3.4534000000000002E-2</v>
      </c>
    </row>
    <row r="40" spans="1:9" x14ac:dyDescent="0.25">
      <c r="A40" s="485" t="s">
        <v>369</v>
      </c>
      <c r="B40" s="498" t="s">
        <v>85</v>
      </c>
      <c r="C40" s="498" t="s">
        <v>85</v>
      </c>
      <c r="D40" s="498" t="s">
        <v>85</v>
      </c>
      <c r="E40" s="498" t="s">
        <v>85</v>
      </c>
      <c r="F40" s="498">
        <v>0.40704099999999999</v>
      </c>
      <c r="G40" s="499" t="s">
        <v>85</v>
      </c>
      <c r="H40" s="499">
        <v>0.40704099999999999</v>
      </c>
      <c r="I40" s="499">
        <v>0.40704099999999999</v>
      </c>
    </row>
    <row r="41" spans="1:9" x14ac:dyDescent="0.25">
      <c r="A41" s="484" t="s">
        <v>370</v>
      </c>
      <c r="B41" s="500" t="s">
        <v>85</v>
      </c>
      <c r="C41" s="500" t="s">
        <v>85</v>
      </c>
      <c r="D41" s="500" t="s">
        <v>85</v>
      </c>
      <c r="E41" s="500">
        <v>0.73369099999999998</v>
      </c>
      <c r="F41" s="500">
        <v>11.326354</v>
      </c>
      <c r="G41" s="501" t="s">
        <v>85</v>
      </c>
      <c r="H41" s="501">
        <v>12.060045000000001</v>
      </c>
      <c r="I41" s="501">
        <v>12.060045000000001</v>
      </c>
    </row>
    <row r="42" spans="1:9" x14ac:dyDescent="0.25">
      <c r="A42" s="485" t="s">
        <v>398</v>
      </c>
      <c r="B42" s="498" t="s">
        <v>85</v>
      </c>
      <c r="C42" s="498" t="s">
        <v>85</v>
      </c>
      <c r="D42" s="498" t="s">
        <v>85</v>
      </c>
      <c r="E42" s="498" t="s">
        <v>85</v>
      </c>
      <c r="F42" s="498" t="s">
        <v>85</v>
      </c>
      <c r="G42" s="499" t="s">
        <v>85</v>
      </c>
      <c r="H42" s="499" t="s">
        <v>85</v>
      </c>
      <c r="I42" s="499" t="s">
        <v>85</v>
      </c>
    </row>
    <row r="43" spans="1:9" s="47" customFormat="1" x14ac:dyDescent="0.25">
      <c r="A43" s="484" t="s">
        <v>399</v>
      </c>
      <c r="B43" s="500" t="s">
        <v>85</v>
      </c>
      <c r="C43" s="500" t="s">
        <v>85</v>
      </c>
      <c r="D43" s="500" t="s">
        <v>85</v>
      </c>
      <c r="E43" s="500" t="s">
        <v>85</v>
      </c>
      <c r="F43" s="500">
        <v>0.2</v>
      </c>
      <c r="G43" s="501" t="s">
        <v>85</v>
      </c>
      <c r="H43" s="501">
        <v>0.2</v>
      </c>
      <c r="I43" s="501">
        <v>0.2</v>
      </c>
    </row>
    <row r="44" spans="1:9" s="7" customFormat="1" ht="13" x14ac:dyDescent="0.3">
      <c r="A44" s="513" t="s">
        <v>422</v>
      </c>
      <c r="B44" s="514" t="s">
        <v>85</v>
      </c>
      <c r="C44" s="514" t="s">
        <v>85</v>
      </c>
      <c r="D44" s="514">
        <v>1.4010990000000001</v>
      </c>
      <c r="E44" s="514">
        <v>39.082984000000003</v>
      </c>
      <c r="F44" s="514">
        <v>349.28092199999998</v>
      </c>
      <c r="G44" s="515">
        <v>1.4010990000000001</v>
      </c>
      <c r="H44" s="515">
        <v>388.36390599999999</v>
      </c>
      <c r="I44" s="515">
        <v>389.76500499999997</v>
      </c>
    </row>
    <row r="45" spans="1:9" x14ac:dyDescent="0.25">
      <c r="A45" s="484" t="s">
        <v>408</v>
      </c>
      <c r="B45" s="500" t="s">
        <v>85</v>
      </c>
      <c r="C45" s="500" t="s">
        <v>85</v>
      </c>
      <c r="D45" s="500">
        <v>0.57838500000000004</v>
      </c>
      <c r="E45" s="500">
        <v>3.4864299999999999</v>
      </c>
      <c r="F45" s="500">
        <v>21.152452</v>
      </c>
      <c r="G45" s="501">
        <v>0.57838500000000004</v>
      </c>
      <c r="H45" s="501">
        <v>24.638881999999999</v>
      </c>
      <c r="I45" s="501">
        <v>25.217267</v>
      </c>
    </row>
    <row r="46" spans="1:9" s="47" customFormat="1" x14ac:dyDescent="0.25">
      <c r="A46" s="485" t="s">
        <v>484</v>
      </c>
      <c r="B46" s="498" t="s">
        <v>85</v>
      </c>
      <c r="C46" s="498" t="s">
        <v>85</v>
      </c>
      <c r="D46" s="498">
        <v>0.82271300000000003</v>
      </c>
      <c r="E46" s="498">
        <v>35.596553999999998</v>
      </c>
      <c r="F46" s="498">
        <v>328.12846999999999</v>
      </c>
      <c r="G46" s="499">
        <v>0.82271300000000003</v>
      </c>
      <c r="H46" s="499">
        <v>363.72502400000002</v>
      </c>
      <c r="I46" s="499">
        <v>364.54773799999998</v>
      </c>
    </row>
    <row r="47" spans="1:9" s="7" customFormat="1" ht="13" x14ac:dyDescent="0.3">
      <c r="A47" s="510" t="s">
        <v>371</v>
      </c>
      <c r="B47" s="511" t="s">
        <v>85</v>
      </c>
      <c r="C47" s="511" t="s">
        <v>85</v>
      </c>
      <c r="D47" s="511">
        <v>11.123908</v>
      </c>
      <c r="E47" s="511">
        <v>209.44798299999999</v>
      </c>
      <c r="F47" s="511">
        <v>1028.0265890000001</v>
      </c>
      <c r="G47" s="512">
        <v>11.123908</v>
      </c>
      <c r="H47" s="512">
        <v>1237.4745720000001</v>
      </c>
      <c r="I47" s="512">
        <v>1248.598481</v>
      </c>
    </row>
    <row r="48" spans="1:9" s="47" customFormat="1" x14ac:dyDescent="0.25">
      <c r="A48" s="482" t="s">
        <v>409</v>
      </c>
      <c r="B48" s="494" t="s">
        <v>85</v>
      </c>
      <c r="C48" s="494" t="s">
        <v>85</v>
      </c>
      <c r="D48" s="494">
        <v>0.34440199999999999</v>
      </c>
      <c r="E48" s="494">
        <v>19.911019</v>
      </c>
      <c r="F48" s="494">
        <v>92.903735999999995</v>
      </c>
      <c r="G48" s="267">
        <v>0.34440199999999999</v>
      </c>
      <c r="H48" s="267">
        <v>112.814756</v>
      </c>
      <c r="I48" s="267">
        <v>113.15915800000001</v>
      </c>
    </row>
    <row r="49" spans="1:9" x14ac:dyDescent="0.25">
      <c r="A49" s="483" t="s">
        <v>372</v>
      </c>
      <c r="B49" s="495" t="s">
        <v>85</v>
      </c>
      <c r="C49" s="495" t="s">
        <v>85</v>
      </c>
      <c r="D49" s="495">
        <v>0.95641500000000002</v>
      </c>
      <c r="E49" s="495">
        <v>24.089051999999999</v>
      </c>
      <c r="F49" s="495">
        <v>103.284417</v>
      </c>
      <c r="G49" s="496">
        <v>0.95641500000000002</v>
      </c>
      <c r="H49" s="496">
        <v>127.373469</v>
      </c>
      <c r="I49" s="496">
        <v>128.32988399999999</v>
      </c>
    </row>
    <row r="50" spans="1:9" x14ac:dyDescent="0.25">
      <c r="A50" s="482" t="s">
        <v>373</v>
      </c>
      <c r="B50" s="494" t="s">
        <v>85</v>
      </c>
      <c r="C50" s="494" t="s">
        <v>85</v>
      </c>
      <c r="D50" s="494">
        <v>1.8585309999999999</v>
      </c>
      <c r="E50" s="494">
        <v>34.189031999999997</v>
      </c>
      <c r="F50" s="494">
        <v>97.198663999999994</v>
      </c>
      <c r="G50" s="267">
        <v>1.8585309999999999</v>
      </c>
      <c r="H50" s="267">
        <v>131.38769600000001</v>
      </c>
      <c r="I50" s="267">
        <v>133.246227</v>
      </c>
    </row>
    <row r="51" spans="1:9" x14ac:dyDescent="0.25">
      <c r="A51" s="483" t="s">
        <v>374</v>
      </c>
      <c r="B51" s="495" t="s">
        <v>85</v>
      </c>
      <c r="C51" s="495" t="s">
        <v>85</v>
      </c>
      <c r="D51" s="495">
        <v>0.77494799999999997</v>
      </c>
      <c r="E51" s="495">
        <v>18.444065999999999</v>
      </c>
      <c r="F51" s="495">
        <v>65.70138</v>
      </c>
      <c r="G51" s="496">
        <v>0.77494799999999997</v>
      </c>
      <c r="H51" s="496">
        <v>84.145447000000004</v>
      </c>
      <c r="I51" s="496">
        <v>84.920394999999999</v>
      </c>
    </row>
    <row r="52" spans="1:9" s="47" customFormat="1" x14ac:dyDescent="0.25">
      <c r="A52" s="482" t="s">
        <v>375</v>
      </c>
      <c r="B52" s="494" t="s">
        <v>85</v>
      </c>
      <c r="C52" s="494" t="s">
        <v>85</v>
      </c>
      <c r="D52" s="494">
        <v>8.7892999999999999E-2</v>
      </c>
      <c r="E52" s="494">
        <v>7.7616040000000002</v>
      </c>
      <c r="F52" s="494">
        <v>23.037634000000001</v>
      </c>
      <c r="G52" s="267">
        <v>8.7892999999999999E-2</v>
      </c>
      <c r="H52" s="267">
        <v>30.799237000000002</v>
      </c>
      <c r="I52" s="267">
        <v>30.887131</v>
      </c>
    </row>
    <row r="53" spans="1:9" x14ac:dyDescent="0.25">
      <c r="A53" s="483" t="s">
        <v>376</v>
      </c>
      <c r="B53" s="495" t="s">
        <v>85</v>
      </c>
      <c r="C53" s="495" t="s">
        <v>85</v>
      </c>
      <c r="D53" s="495">
        <v>7.1017190000000001</v>
      </c>
      <c r="E53" s="495">
        <v>105.05321000000001</v>
      </c>
      <c r="F53" s="495">
        <v>645.900758</v>
      </c>
      <c r="G53" s="496">
        <v>7.1017190000000001</v>
      </c>
      <c r="H53" s="496">
        <v>750.95396800000003</v>
      </c>
      <c r="I53" s="496">
        <v>758.05568700000003</v>
      </c>
    </row>
    <row r="54" spans="1:9" s="7" customFormat="1" ht="13" x14ac:dyDescent="0.3">
      <c r="A54" s="507" t="s">
        <v>377</v>
      </c>
      <c r="B54" s="508" t="s">
        <v>85</v>
      </c>
      <c r="C54" s="508" t="s">
        <v>85</v>
      </c>
      <c r="D54" s="508">
        <v>5.0004949999999999</v>
      </c>
      <c r="E54" s="508">
        <v>301.08387199999999</v>
      </c>
      <c r="F54" s="508">
        <v>1343.330021</v>
      </c>
      <c r="G54" s="509">
        <v>5.0004949999999999</v>
      </c>
      <c r="H54" s="509">
        <v>1644.4138929999999</v>
      </c>
      <c r="I54" s="509">
        <v>1649.4143879999999</v>
      </c>
    </row>
    <row r="55" spans="1:9" x14ac:dyDescent="0.25">
      <c r="A55" s="483" t="s">
        <v>410</v>
      </c>
      <c r="B55" s="495" t="s">
        <v>85</v>
      </c>
      <c r="C55" s="495" t="s">
        <v>85</v>
      </c>
      <c r="D55" s="495" t="s">
        <v>85</v>
      </c>
      <c r="E55" s="495">
        <v>0.29488900000000001</v>
      </c>
      <c r="F55" s="495">
        <v>1.845834</v>
      </c>
      <c r="G55" s="496" t="s">
        <v>85</v>
      </c>
      <c r="H55" s="496">
        <v>2.1407219999999998</v>
      </c>
      <c r="I55" s="496">
        <v>2.1407219999999998</v>
      </c>
    </row>
    <row r="56" spans="1:9" x14ac:dyDescent="0.25">
      <c r="A56" s="482" t="s">
        <v>378</v>
      </c>
      <c r="B56" s="494" t="s">
        <v>85</v>
      </c>
      <c r="C56" s="494" t="s">
        <v>85</v>
      </c>
      <c r="D56" s="494">
        <v>9.5919999999999998E-3</v>
      </c>
      <c r="E56" s="494" t="s">
        <v>85</v>
      </c>
      <c r="F56" s="494">
        <v>2.232E-2</v>
      </c>
      <c r="G56" s="267">
        <v>9.5919999999999998E-3</v>
      </c>
      <c r="H56" s="267">
        <v>2.232E-2</v>
      </c>
      <c r="I56" s="267">
        <v>3.1912000000000003E-2</v>
      </c>
    </row>
    <row r="57" spans="1:9" x14ac:dyDescent="0.25">
      <c r="A57" s="483" t="s">
        <v>379</v>
      </c>
      <c r="B57" s="495" t="s">
        <v>85</v>
      </c>
      <c r="C57" s="495" t="s">
        <v>85</v>
      </c>
      <c r="D57" s="495" t="s">
        <v>85</v>
      </c>
      <c r="E57" s="495">
        <v>2.8615940000000002</v>
      </c>
      <c r="F57" s="495">
        <v>71.118778000000006</v>
      </c>
      <c r="G57" s="496" t="s">
        <v>85</v>
      </c>
      <c r="H57" s="496">
        <v>73.980372000000003</v>
      </c>
      <c r="I57" s="496">
        <v>73.980372000000003</v>
      </c>
    </row>
    <row r="58" spans="1:9" x14ac:dyDescent="0.25">
      <c r="A58" s="482" t="s">
        <v>380</v>
      </c>
      <c r="B58" s="494" t="s">
        <v>85</v>
      </c>
      <c r="C58" s="494" t="s">
        <v>85</v>
      </c>
      <c r="D58" s="494">
        <v>4.9909039999999996</v>
      </c>
      <c r="E58" s="494">
        <v>283.73632099999998</v>
      </c>
      <c r="F58" s="494">
        <v>1148.5984940000001</v>
      </c>
      <c r="G58" s="267">
        <v>4.9909039999999996</v>
      </c>
      <c r="H58" s="267">
        <v>1432.334816</v>
      </c>
      <c r="I58" s="267">
        <v>1437.3257189999999</v>
      </c>
    </row>
    <row r="59" spans="1:9" s="47" customFormat="1" x14ac:dyDescent="0.25">
      <c r="A59" s="484" t="s">
        <v>381</v>
      </c>
      <c r="B59" s="500" t="s">
        <v>85</v>
      </c>
      <c r="C59" s="500" t="s">
        <v>85</v>
      </c>
      <c r="D59" s="500" t="s">
        <v>85</v>
      </c>
      <c r="E59" s="500">
        <v>11.167051000000001</v>
      </c>
      <c r="F59" s="500">
        <v>83.109007000000005</v>
      </c>
      <c r="G59" s="501" t="s">
        <v>85</v>
      </c>
      <c r="H59" s="501">
        <v>94.276059000000004</v>
      </c>
      <c r="I59" s="501">
        <v>94.276059000000004</v>
      </c>
    </row>
    <row r="60" spans="1:9" s="47" customFormat="1" x14ac:dyDescent="0.25">
      <c r="A60" s="485" t="s">
        <v>400</v>
      </c>
      <c r="B60" s="498" t="s">
        <v>85</v>
      </c>
      <c r="C60" s="498" t="s">
        <v>85</v>
      </c>
      <c r="D60" s="498" t="s">
        <v>85</v>
      </c>
      <c r="E60" s="498">
        <v>3.0240170000000002</v>
      </c>
      <c r="F60" s="498">
        <v>38.564999</v>
      </c>
      <c r="G60" s="499" t="s">
        <v>85</v>
      </c>
      <c r="H60" s="499">
        <v>41.589016000000001</v>
      </c>
      <c r="I60" s="499">
        <v>41.589016000000001</v>
      </c>
    </row>
    <row r="61" spans="1:9" s="7" customFormat="1" ht="13" x14ac:dyDescent="0.3">
      <c r="A61" s="510" t="s">
        <v>382</v>
      </c>
      <c r="B61" s="511" t="s">
        <v>85</v>
      </c>
      <c r="C61" s="511" t="s">
        <v>85</v>
      </c>
      <c r="D61" s="511">
        <v>4.8585159999999998</v>
      </c>
      <c r="E61" s="511">
        <v>108.32346800000001</v>
      </c>
      <c r="F61" s="511">
        <v>311.89032099999997</v>
      </c>
      <c r="G61" s="512">
        <v>4.8585159999999998</v>
      </c>
      <c r="H61" s="512">
        <v>420.21378900000002</v>
      </c>
      <c r="I61" s="512">
        <v>425.07230499999997</v>
      </c>
    </row>
    <row r="62" spans="1:9" x14ac:dyDescent="0.25">
      <c r="A62" s="485" t="s">
        <v>485</v>
      </c>
      <c r="B62" s="498" t="s">
        <v>85</v>
      </c>
      <c r="C62" s="498" t="s">
        <v>85</v>
      </c>
      <c r="D62" s="498" t="s">
        <v>85</v>
      </c>
      <c r="E62" s="498">
        <v>5.7359080000000002</v>
      </c>
      <c r="F62" s="498">
        <v>13.900012</v>
      </c>
      <c r="G62" s="499" t="s">
        <v>85</v>
      </c>
      <c r="H62" s="499">
        <v>19.635919999999999</v>
      </c>
      <c r="I62" s="499">
        <v>19.635919999999999</v>
      </c>
    </row>
    <row r="63" spans="1:9" x14ac:dyDescent="0.25">
      <c r="A63" s="483" t="s">
        <v>383</v>
      </c>
      <c r="B63" s="495" t="s">
        <v>85</v>
      </c>
      <c r="C63" s="495" t="s">
        <v>85</v>
      </c>
      <c r="D63" s="495">
        <v>4.5038119999999999</v>
      </c>
      <c r="E63" s="495">
        <v>27.6248</v>
      </c>
      <c r="F63" s="495">
        <v>201.32323199999999</v>
      </c>
      <c r="G63" s="496">
        <v>4.5038119999999999</v>
      </c>
      <c r="H63" s="496">
        <v>228.94803200000001</v>
      </c>
      <c r="I63" s="496">
        <v>233.45184399999999</v>
      </c>
    </row>
    <row r="64" spans="1:9" x14ac:dyDescent="0.25">
      <c r="A64" s="482" t="s">
        <v>384</v>
      </c>
      <c r="B64" s="494" t="s">
        <v>85</v>
      </c>
      <c r="C64" s="494" t="s">
        <v>85</v>
      </c>
      <c r="D64" s="494">
        <v>4.9280000000000001E-3</v>
      </c>
      <c r="E64" s="494">
        <v>7.2458119999999999</v>
      </c>
      <c r="F64" s="494">
        <v>8.6334359999999997</v>
      </c>
      <c r="G64" s="267">
        <v>4.9280000000000001E-3</v>
      </c>
      <c r="H64" s="267">
        <v>15.879248</v>
      </c>
      <c r="I64" s="267">
        <v>15.884176</v>
      </c>
    </row>
    <row r="65" spans="1:9" x14ac:dyDescent="0.25">
      <c r="A65" s="484" t="s">
        <v>385</v>
      </c>
      <c r="B65" s="500" t="s">
        <v>85</v>
      </c>
      <c r="C65" s="500" t="s">
        <v>85</v>
      </c>
      <c r="D65" s="500">
        <v>0.28861199999999998</v>
      </c>
      <c r="E65" s="500">
        <v>10.056649</v>
      </c>
      <c r="F65" s="500">
        <v>3.9250579999999999</v>
      </c>
      <c r="G65" s="501">
        <v>0.28861199999999998</v>
      </c>
      <c r="H65" s="501">
        <v>13.981706000000001</v>
      </c>
      <c r="I65" s="501">
        <v>14.270318</v>
      </c>
    </row>
    <row r="66" spans="1:9" s="47" customFormat="1" x14ac:dyDescent="0.25">
      <c r="A66" s="485" t="s">
        <v>386</v>
      </c>
      <c r="B66" s="498" t="s">
        <v>85</v>
      </c>
      <c r="C66" s="498" t="s">
        <v>85</v>
      </c>
      <c r="D66" s="498">
        <v>6.1164000000000003E-2</v>
      </c>
      <c r="E66" s="498">
        <v>57.660299000000002</v>
      </c>
      <c r="F66" s="498">
        <v>84.108582999999996</v>
      </c>
      <c r="G66" s="499">
        <v>6.1164000000000003E-2</v>
      </c>
      <c r="H66" s="499">
        <v>141.76888199999999</v>
      </c>
      <c r="I66" s="499">
        <v>141.83004600000001</v>
      </c>
    </row>
    <row r="67" spans="1:9" s="7" customFormat="1" ht="13" x14ac:dyDescent="0.3">
      <c r="A67" s="510" t="s">
        <v>387</v>
      </c>
      <c r="B67" s="511" t="s">
        <v>85</v>
      </c>
      <c r="C67" s="511" t="s">
        <v>85</v>
      </c>
      <c r="D67" s="511">
        <v>0.62375499999999995</v>
      </c>
      <c r="E67" s="511">
        <v>38.546508000000003</v>
      </c>
      <c r="F67" s="511">
        <v>579.04322400000001</v>
      </c>
      <c r="G67" s="512">
        <v>0.62375499999999995</v>
      </c>
      <c r="H67" s="512">
        <v>617.58973200000003</v>
      </c>
      <c r="I67" s="512">
        <v>618.21348699999999</v>
      </c>
    </row>
    <row r="68" spans="1:9" ht="13" x14ac:dyDescent="0.3">
      <c r="A68" s="663" t="s">
        <v>389</v>
      </c>
      <c r="B68" s="664" t="s">
        <v>85</v>
      </c>
      <c r="C68" s="664" t="s">
        <v>85</v>
      </c>
      <c r="D68" s="664">
        <f>SUM(D9,D14,D20,D27,D31,D35,D44,D47,D54,D61,D67)</f>
        <v>28.434940000000001</v>
      </c>
      <c r="E68" s="664">
        <f t="shared" ref="E68:I68" si="0">SUM(E9,E14,E20,E27,E31,E35,E44,E47,E54,E61,E67)</f>
        <v>948.03164400000003</v>
      </c>
      <c r="F68" s="664">
        <f t="shared" si="0"/>
        <v>4252.6399959999999</v>
      </c>
      <c r="G68" s="664">
        <f t="shared" si="0"/>
        <v>28.434940000000001</v>
      </c>
      <c r="H68" s="664">
        <f t="shared" si="0"/>
        <v>5200.6716390000011</v>
      </c>
      <c r="I68" s="664">
        <f t="shared" si="0"/>
        <v>5229.1065840000001</v>
      </c>
    </row>
    <row r="69" spans="1:9" ht="13" x14ac:dyDescent="0.3">
      <c r="A69" s="217" t="s">
        <v>527</v>
      </c>
      <c r="B69" s="539"/>
      <c r="C69" s="539"/>
      <c r="D69" s="539"/>
      <c r="E69" s="539"/>
      <c r="F69" s="539"/>
      <c r="G69" s="539"/>
      <c r="H69" s="539"/>
      <c r="I69" s="539"/>
    </row>
    <row r="70" spans="1:9" ht="13" x14ac:dyDescent="0.3">
      <c r="A70" s="217" t="s">
        <v>403</v>
      </c>
      <c r="B70" s="539"/>
      <c r="C70" s="539"/>
      <c r="D70" s="539"/>
      <c r="E70" s="539"/>
      <c r="F70" s="539"/>
      <c r="G70" s="539"/>
      <c r="H70" s="539"/>
      <c r="I70" s="539"/>
    </row>
    <row r="71" spans="1:9" ht="13" x14ac:dyDescent="0.3">
      <c r="A71" s="519" t="s">
        <v>629</v>
      </c>
      <c r="B71" s="3"/>
      <c r="C71" s="212"/>
      <c r="D71" s="3"/>
      <c r="E71" s="3"/>
      <c r="F71" s="212"/>
      <c r="G71" s="3"/>
      <c r="H71" s="3"/>
      <c r="I71" s="3"/>
    </row>
    <row r="72" spans="1:9" ht="13" x14ac:dyDescent="0.3">
      <c r="A72" s="761" t="s">
        <v>630</v>
      </c>
      <c r="B72" s="3"/>
      <c r="C72" s="212"/>
      <c r="D72" s="3"/>
      <c r="E72" s="3"/>
      <c r="F72" s="212"/>
      <c r="G72" s="3"/>
      <c r="H72" s="3"/>
      <c r="I72" s="3"/>
    </row>
    <row r="73" spans="1:9" ht="13" x14ac:dyDescent="0.3">
      <c r="A73" s="38" t="s">
        <v>423</v>
      </c>
      <c r="B73" s="3"/>
      <c r="C73" s="212"/>
      <c r="D73" s="3"/>
      <c r="E73" s="3"/>
      <c r="F73" s="212"/>
      <c r="G73" s="3"/>
      <c r="H73" s="3"/>
      <c r="I73" s="3"/>
    </row>
    <row r="74" spans="1:9" ht="13" x14ac:dyDescent="0.3">
      <c r="A74" s="242" t="s">
        <v>708</v>
      </c>
      <c r="B74" s="3"/>
      <c r="C74" s="212"/>
      <c r="D74" s="3"/>
      <c r="E74" s="3"/>
      <c r="F74" s="212"/>
      <c r="G74" s="3"/>
      <c r="H74" s="3"/>
      <c r="I74" s="3"/>
    </row>
    <row r="77" spans="1:9" ht="16.5" x14ac:dyDescent="0.35">
      <c r="A77" s="88" t="s">
        <v>778</v>
      </c>
    </row>
    <row r="78" spans="1:9" ht="13.5" thickBot="1" x14ac:dyDescent="0.35">
      <c r="A78" s="205"/>
      <c r="I78" s="400" t="s">
        <v>25</v>
      </c>
    </row>
    <row r="79" spans="1:9" ht="13" x14ac:dyDescent="0.3">
      <c r="A79" s="204" t="s">
        <v>395</v>
      </c>
      <c r="B79" s="486" t="s">
        <v>96</v>
      </c>
      <c r="C79" s="486" t="s">
        <v>554</v>
      </c>
      <c r="D79" s="486" t="s">
        <v>98</v>
      </c>
      <c r="E79" s="486" t="s">
        <v>289</v>
      </c>
      <c r="F79" s="487">
        <v>300000</v>
      </c>
      <c r="G79" s="488" t="s">
        <v>413</v>
      </c>
      <c r="H79" s="488" t="s">
        <v>413</v>
      </c>
      <c r="I79" s="488" t="s">
        <v>402</v>
      </c>
    </row>
    <row r="80" spans="1:9" x14ac:dyDescent="0.25">
      <c r="A80" s="203"/>
      <c r="B80" s="489" t="s">
        <v>36</v>
      </c>
      <c r="C80" s="489" t="s">
        <v>36</v>
      </c>
      <c r="D80" s="489" t="s">
        <v>36</v>
      </c>
      <c r="E80" s="489" t="s">
        <v>36</v>
      </c>
      <c r="F80" s="489" t="s">
        <v>37</v>
      </c>
      <c r="G80" s="490" t="s">
        <v>401</v>
      </c>
      <c r="H80" s="490" t="s">
        <v>304</v>
      </c>
      <c r="I80" s="490" t="s">
        <v>112</v>
      </c>
    </row>
    <row r="81" spans="1:9" ht="13" thickBot="1" x14ac:dyDescent="0.3">
      <c r="A81" s="206"/>
      <c r="B81" s="491" t="s">
        <v>553</v>
      </c>
      <c r="C81" s="491" t="s">
        <v>100</v>
      </c>
      <c r="D81" s="491" t="s">
        <v>101</v>
      </c>
      <c r="E81" s="491" t="s">
        <v>290</v>
      </c>
      <c r="F81" s="491" t="s">
        <v>102</v>
      </c>
      <c r="G81" s="492" t="s">
        <v>304</v>
      </c>
      <c r="H81" s="492" t="s">
        <v>102</v>
      </c>
      <c r="I81" s="492" t="s">
        <v>414</v>
      </c>
    </row>
    <row r="83" spans="1:9" ht="13" x14ac:dyDescent="0.3">
      <c r="A83" s="502" t="s">
        <v>344</v>
      </c>
      <c r="B83" s="503" t="s">
        <v>85</v>
      </c>
      <c r="C83" s="503" t="s">
        <v>85</v>
      </c>
      <c r="D83" s="520">
        <f t="shared" ref="D83:I92" si="1">IF(D9="-","-",D9/D$68)</f>
        <v>6.6044767458626599E-2</v>
      </c>
      <c r="E83" s="520">
        <f t="shared" si="1"/>
        <v>9.7732190255877149E-2</v>
      </c>
      <c r="F83" s="520">
        <f t="shared" si="1"/>
        <v>6.9504494450039964E-2</v>
      </c>
      <c r="G83" s="521">
        <f t="shared" si="1"/>
        <v>6.6044767458626599E-2</v>
      </c>
      <c r="H83" s="521">
        <f t="shared" si="1"/>
        <v>7.4650127704399744E-2</v>
      </c>
      <c r="I83" s="521">
        <f t="shared" si="1"/>
        <v>7.4603333424805934E-2</v>
      </c>
    </row>
    <row r="84" spans="1:9" x14ac:dyDescent="0.25">
      <c r="A84" s="482" t="s">
        <v>345</v>
      </c>
      <c r="B84" s="494" t="s">
        <v>85</v>
      </c>
      <c r="C84" s="494" t="s">
        <v>85</v>
      </c>
      <c r="D84" s="522">
        <f t="shared" si="1"/>
        <v>6.6044767458626599E-2</v>
      </c>
      <c r="E84" s="522">
        <f t="shared" si="1"/>
        <v>9.7725773803390051E-2</v>
      </c>
      <c r="F84" s="522">
        <f t="shared" si="1"/>
        <v>6.7696073561548664E-2</v>
      </c>
      <c r="G84" s="523">
        <f t="shared" si="1"/>
        <v>6.6044767458626599E-2</v>
      </c>
      <c r="H84" s="523">
        <f t="shared" si="1"/>
        <v>7.3170194623779425E-2</v>
      </c>
      <c r="I84" s="523">
        <f t="shared" si="1"/>
        <v>7.3131447763964713E-2</v>
      </c>
    </row>
    <row r="85" spans="1:9" x14ac:dyDescent="0.25">
      <c r="A85" s="483" t="s">
        <v>346</v>
      </c>
      <c r="B85" s="495" t="s">
        <v>85</v>
      </c>
      <c r="C85" s="495" t="s">
        <v>85</v>
      </c>
      <c r="D85" s="524" t="str">
        <f t="shared" si="1"/>
        <v>-</v>
      </c>
      <c r="E85" s="524">
        <f t="shared" si="1"/>
        <v>1.2984798638219297E-6</v>
      </c>
      <c r="F85" s="524">
        <f t="shared" si="1"/>
        <v>7.6383140897309089E-6</v>
      </c>
      <c r="G85" s="525" t="str">
        <f t="shared" si="1"/>
        <v>-</v>
      </c>
      <c r="H85" s="525">
        <f t="shared" si="1"/>
        <v>6.4826242339888658E-6</v>
      </c>
      <c r="I85" s="525">
        <f t="shared" si="1"/>
        <v>6.4473728845302111E-6</v>
      </c>
    </row>
    <row r="86" spans="1:9" x14ac:dyDescent="0.25">
      <c r="A86" s="482" t="s">
        <v>347</v>
      </c>
      <c r="B86" s="494" t="s">
        <v>85</v>
      </c>
      <c r="C86" s="494" t="s">
        <v>85</v>
      </c>
      <c r="D86" s="522" t="str">
        <f t="shared" si="1"/>
        <v>-</v>
      </c>
      <c r="E86" s="522">
        <f t="shared" si="1"/>
        <v>5.1179726232851361E-6</v>
      </c>
      <c r="F86" s="522">
        <f t="shared" si="1"/>
        <v>1.5601943748449851E-3</v>
      </c>
      <c r="G86" s="523" t="str">
        <f t="shared" si="1"/>
        <v>-</v>
      </c>
      <c r="H86" s="523">
        <f t="shared" si="1"/>
        <v>1.2767191356993109E-3</v>
      </c>
      <c r="I86" s="523">
        <f t="shared" si="1"/>
        <v>1.2697765657170624E-3</v>
      </c>
    </row>
    <row r="87" spans="1:9" x14ac:dyDescent="0.25">
      <c r="A87" s="483" t="s">
        <v>397</v>
      </c>
      <c r="B87" s="495" t="s">
        <v>85</v>
      </c>
      <c r="C87" s="495" t="s">
        <v>85</v>
      </c>
      <c r="D87" s="524" t="str">
        <f t="shared" si="1"/>
        <v>-</v>
      </c>
      <c r="E87" s="524" t="str">
        <f t="shared" si="1"/>
        <v>-</v>
      </c>
      <c r="F87" s="524">
        <f t="shared" si="1"/>
        <v>2.4058819955659371E-4</v>
      </c>
      <c r="G87" s="525" t="str">
        <f t="shared" si="1"/>
        <v>-</v>
      </c>
      <c r="H87" s="525">
        <f t="shared" si="1"/>
        <v>1.9673132068702016E-4</v>
      </c>
      <c r="I87" s="525">
        <f t="shared" si="1"/>
        <v>1.9566153100236748E-4</v>
      </c>
    </row>
    <row r="88" spans="1:9" ht="13" x14ac:dyDescent="0.3">
      <c r="A88" s="507" t="s">
        <v>348</v>
      </c>
      <c r="B88" s="508" t="s">
        <v>85</v>
      </c>
      <c r="C88" s="508" t="s">
        <v>85</v>
      </c>
      <c r="D88" s="528">
        <f t="shared" si="1"/>
        <v>1.8503292076579025E-3</v>
      </c>
      <c r="E88" s="528">
        <f t="shared" si="1"/>
        <v>9.7409427822854402E-3</v>
      </c>
      <c r="F88" s="528">
        <f t="shared" si="1"/>
        <v>4.4595916931220057E-3</v>
      </c>
      <c r="G88" s="529">
        <f t="shared" si="1"/>
        <v>1.8503292076579025E-3</v>
      </c>
      <c r="H88" s="529">
        <f t="shared" si="1"/>
        <v>5.4223304137352392E-3</v>
      </c>
      <c r="I88" s="529">
        <f t="shared" si="1"/>
        <v>5.4029067004383704E-3</v>
      </c>
    </row>
    <row r="89" spans="1:9" x14ac:dyDescent="0.25">
      <c r="A89" s="483" t="s">
        <v>354</v>
      </c>
      <c r="B89" s="495" t="s">
        <v>85</v>
      </c>
      <c r="C89" s="495" t="s">
        <v>85</v>
      </c>
      <c r="D89" s="524" t="str">
        <f t="shared" si="1"/>
        <v>-</v>
      </c>
      <c r="E89" s="524">
        <f t="shared" si="1"/>
        <v>2.7744538029365606E-3</v>
      </c>
      <c r="F89" s="524">
        <f t="shared" si="1"/>
        <v>4.0639696791301119E-5</v>
      </c>
      <c r="G89" s="525" t="str">
        <f t="shared" si="1"/>
        <v>-</v>
      </c>
      <c r="H89" s="525">
        <f t="shared" si="1"/>
        <v>5.389873067508232E-4</v>
      </c>
      <c r="I89" s="525">
        <f t="shared" si="1"/>
        <v>5.360563903166369E-4</v>
      </c>
    </row>
    <row r="90" spans="1:9" x14ac:dyDescent="0.25">
      <c r="A90" s="482" t="s">
        <v>349</v>
      </c>
      <c r="B90" s="494" t="s">
        <v>85</v>
      </c>
      <c r="C90" s="494" t="s">
        <v>85</v>
      </c>
      <c r="D90" s="522" t="str">
        <f t="shared" si="1"/>
        <v>-</v>
      </c>
      <c r="E90" s="522">
        <f t="shared" si="1"/>
        <v>2.3331784482080011E-3</v>
      </c>
      <c r="F90" s="522">
        <f t="shared" si="1"/>
        <v>2.0089520881230971E-4</v>
      </c>
      <c r="G90" s="523" t="str">
        <f t="shared" si="1"/>
        <v>-</v>
      </c>
      <c r="H90" s="523">
        <f t="shared" si="1"/>
        <v>5.8958961704215366E-4</v>
      </c>
      <c r="I90" s="523">
        <f t="shared" si="1"/>
        <v>5.8638353430816206E-4</v>
      </c>
    </row>
    <row r="91" spans="1:9" x14ac:dyDescent="0.25">
      <c r="A91" s="497" t="s">
        <v>350</v>
      </c>
      <c r="B91" s="495" t="s">
        <v>85</v>
      </c>
      <c r="C91" s="495" t="s">
        <v>85</v>
      </c>
      <c r="D91" s="524">
        <f t="shared" si="1"/>
        <v>1.7584000528926736E-3</v>
      </c>
      <c r="E91" s="524">
        <f t="shared" si="1"/>
        <v>2.3555310776103167E-3</v>
      </c>
      <c r="F91" s="524">
        <f t="shared" si="1"/>
        <v>3.3953207921623469E-3</v>
      </c>
      <c r="G91" s="525">
        <f t="shared" si="1"/>
        <v>1.7584000528926736E-3</v>
      </c>
      <c r="H91" s="525">
        <f t="shared" si="1"/>
        <v>3.2057772836444204E-3</v>
      </c>
      <c r="I91" s="525">
        <f t="shared" si="1"/>
        <v>3.1979067038270946E-3</v>
      </c>
    </row>
    <row r="92" spans="1:9" x14ac:dyDescent="0.25">
      <c r="A92" s="482" t="s">
        <v>351</v>
      </c>
      <c r="B92" s="494" t="s">
        <v>85</v>
      </c>
      <c r="C92" s="494" t="s">
        <v>85</v>
      </c>
      <c r="D92" s="522">
        <f t="shared" si="1"/>
        <v>9.1929154765228973E-5</v>
      </c>
      <c r="E92" s="522">
        <f t="shared" si="1"/>
        <v>1.4096364909945981E-4</v>
      </c>
      <c r="F92" s="522">
        <f t="shared" si="1"/>
        <v>1.6647564822460932E-4</v>
      </c>
      <c r="G92" s="523">
        <f t="shared" si="1"/>
        <v>9.1929154765228973E-5</v>
      </c>
      <c r="H92" s="523">
        <f t="shared" si="1"/>
        <v>1.61825059995871E-4</v>
      </c>
      <c r="I92" s="523">
        <f t="shared" si="1"/>
        <v>1.6144497849462843E-4</v>
      </c>
    </row>
    <row r="93" spans="1:9" x14ac:dyDescent="0.25">
      <c r="A93" s="483" t="s">
        <v>352</v>
      </c>
      <c r="B93" s="495" t="s">
        <v>85</v>
      </c>
      <c r="C93" s="495" t="s">
        <v>85</v>
      </c>
      <c r="D93" s="524" t="str">
        <f t="shared" ref="D93:I102" si="2">IF(D19="-","-",D19/D$68)</f>
        <v>-</v>
      </c>
      <c r="E93" s="524">
        <f t="shared" si="2"/>
        <v>2.1368158044311018E-3</v>
      </c>
      <c r="F93" s="524">
        <f t="shared" si="2"/>
        <v>6.562603471314387E-4</v>
      </c>
      <c r="G93" s="525" t="str">
        <f t="shared" si="2"/>
        <v>-</v>
      </c>
      <c r="H93" s="525">
        <f t="shared" si="2"/>
        <v>9.261511463019707E-4</v>
      </c>
      <c r="I93" s="525">
        <f t="shared" si="2"/>
        <v>9.2111490225459125E-4</v>
      </c>
    </row>
    <row r="94" spans="1:9" ht="13" x14ac:dyDescent="0.3">
      <c r="A94" s="507" t="s">
        <v>353</v>
      </c>
      <c r="B94" s="508" t="s">
        <v>85</v>
      </c>
      <c r="C94" s="508" t="s">
        <v>85</v>
      </c>
      <c r="D94" s="528">
        <f t="shared" si="2"/>
        <v>1.0006562348997395E-2</v>
      </c>
      <c r="E94" s="528">
        <f t="shared" si="2"/>
        <v>5.4209166250151028E-2</v>
      </c>
      <c r="F94" s="528">
        <f t="shared" si="2"/>
        <v>3.6654701349425015E-2</v>
      </c>
      <c r="G94" s="529">
        <f t="shared" si="2"/>
        <v>1.0006562348997395E-2</v>
      </c>
      <c r="H94" s="529">
        <f t="shared" si="2"/>
        <v>3.985470865833296E-2</v>
      </c>
      <c r="I94" s="529">
        <f t="shared" si="2"/>
        <v>3.969239996657907E-2</v>
      </c>
    </row>
    <row r="95" spans="1:9" x14ac:dyDescent="0.25">
      <c r="A95" s="497" t="s">
        <v>404</v>
      </c>
      <c r="B95" s="495" t="s">
        <v>85</v>
      </c>
      <c r="C95" s="495" t="s">
        <v>85</v>
      </c>
      <c r="D95" s="524" t="str">
        <f t="shared" si="2"/>
        <v>-</v>
      </c>
      <c r="E95" s="524">
        <f t="shared" si="2"/>
        <v>1.2043479848231733E-4</v>
      </c>
      <c r="F95" s="524">
        <f t="shared" si="2"/>
        <v>7.9029567590042482E-4</v>
      </c>
      <c r="G95" s="525" t="str">
        <f t="shared" si="2"/>
        <v>-</v>
      </c>
      <c r="H95" s="525">
        <f t="shared" si="2"/>
        <v>6.6818658073713457E-4</v>
      </c>
      <c r="I95" s="525">
        <f t="shared" si="2"/>
        <v>6.6455310179235007E-4</v>
      </c>
    </row>
    <row r="96" spans="1:9" x14ac:dyDescent="0.25">
      <c r="A96" s="482" t="s">
        <v>355</v>
      </c>
      <c r="B96" s="494" t="s">
        <v>85</v>
      </c>
      <c r="C96" s="494" t="s">
        <v>85</v>
      </c>
      <c r="D96" s="522" t="str">
        <f t="shared" si="2"/>
        <v>-</v>
      </c>
      <c r="E96" s="522">
        <f t="shared" si="2"/>
        <v>1.0370761421545965E-3</v>
      </c>
      <c r="F96" s="522">
        <f t="shared" si="2"/>
        <v>7.1399431949470855E-3</v>
      </c>
      <c r="G96" s="523" t="str">
        <f t="shared" si="2"/>
        <v>-</v>
      </c>
      <c r="H96" s="523">
        <f t="shared" si="2"/>
        <v>6.0274503325550167E-3</v>
      </c>
      <c r="I96" s="523">
        <f t="shared" si="2"/>
        <v>5.9946741372445501E-3</v>
      </c>
    </row>
    <row r="97" spans="1:9" x14ac:dyDescent="0.25">
      <c r="A97" s="483" t="s">
        <v>356</v>
      </c>
      <c r="B97" s="495" t="s">
        <v>85</v>
      </c>
      <c r="C97" s="495" t="s">
        <v>85</v>
      </c>
      <c r="D97" s="524" t="str">
        <f t="shared" si="2"/>
        <v>-</v>
      </c>
      <c r="E97" s="524" t="str">
        <f t="shared" si="2"/>
        <v>-</v>
      </c>
      <c r="F97" s="524">
        <f t="shared" si="2"/>
        <v>1.3879563531246064E-2</v>
      </c>
      <c r="G97" s="525" t="str">
        <f t="shared" si="2"/>
        <v>-</v>
      </c>
      <c r="H97" s="525">
        <f t="shared" si="2"/>
        <v>1.1349454666080292E-2</v>
      </c>
      <c r="I97" s="525">
        <f t="shared" si="2"/>
        <v>1.1287738364447153E-2</v>
      </c>
    </row>
    <row r="98" spans="1:9" x14ac:dyDescent="0.25">
      <c r="A98" s="482" t="s">
        <v>357</v>
      </c>
      <c r="B98" s="494" t="s">
        <v>85</v>
      </c>
      <c r="C98" s="494" t="s">
        <v>85</v>
      </c>
      <c r="D98" s="522">
        <f t="shared" si="2"/>
        <v>5.9506719549962117E-3</v>
      </c>
      <c r="E98" s="522">
        <f t="shared" si="2"/>
        <v>5.2690688455542735E-2</v>
      </c>
      <c r="F98" s="522">
        <f t="shared" si="2"/>
        <v>1.462692446539272E-2</v>
      </c>
      <c r="G98" s="523">
        <f t="shared" si="2"/>
        <v>5.9506719549962117E-3</v>
      </c>
      <c r="H98" s="523">
        <f t="shared" si="2"/>
        <v>2.156557686875335E-2</v>
      </c>
      <c r="I98" s="523">
        <f t="shared" si="2"/>
        <v>2.1480665806983292E-2</v>
      </c>
    </row>
    <row r="99" spans="1:9" x14ac:dyDescent="0.25">
      <c r="A99" s="483" t="s">
        <v>358</v>
      </c>
      <c r="B99" s="495" t="s">
        <v>85</v>
      </c>
      <c r="C99" s="495" t="s">
        <v>85</v>
      </c>
      <c r="D99" s="524">
        <f t="shared" si="2"/>
        <v>4.0559255620022409E-3</v>
      </c>
      <c r="E99" s="524">
        <f t="shared" si="2"/>
        <v>1.471448773707811E-4</v>
      </c>
      <c r="F99" s="524">
        <f t="shared" si="2"/>
        <v>2.1771864086094159E-4</v>
      </c>
      <c r="G99" s="525">
        <f t="shared" si="2"/>
        <v>4.0559255620022409E-3</v>
      </c>
      <c r="H99" s="525">
        <f t="shared" si="2"/>
        <v>2.0485373312375735E-4</v>
      </c>
      <c r="I99" s="525">
        <f t="shared" si="2"/>
        <v>2.2579497683461255E-4</v>
      </c>
    </row>
    <row r="100" spans="1:9" x14ac:dyDescent="0.25">
      <c r="A100" s="485" t="s">
        <v>359</v>
      </c>
      <c r="B100" s="498" t="s">
        <v>85</v>
      </c>
      <c r="C100" s="498" t="s">
        <v>85</v>
      </c>
      <c r="D100" s="530" t="str">
        <f t="shared" si="2"/>
        <v>-</v>
      </c>
      <c r="E100" s="530">
        <f t="shared" si="2"/>
        <v>2.1381986696638155E-4</v>
      </c>
      <c r="F100" s="530">
        <f t="shared" si="2"/>
        <v>2.5584107778306283E-7</v>
      </c>
      <c r="G100" s="531" t="str">
        <f t="shared" si="2"/>
        <v>-</v>
      </c>
      <c r="H100" s="531">
        <f t="shared" si="2"/>
        <v>3.9186477083407333E-5</v>
      </c>
      <c r="I100" s="531">
        <f t="shared" si="2"/>
        <v>3.8973388039856406E-5</v>
      </c>
    </row>
    <row r="101" spans="1:9" ht="13" x14ac:dyDescent="0.3">
      <c r="A101" s="481" t="s">
        <v>360</v>
      </c>
      <c r="B101" s="505" t="s">
        <v>85</v>
      </c>
      <c r="C101" s="505" t="s">
        <v>85</v>
      </c>
      <c r="D101" s="526">
        <f t="shared" si="2"/>
        <v>5.038983729172631E-2</v>
      </c>
      <c r="E101" s="526">
        <f t="shared" si="2"/>
        <v>2.7972930194722488E-2</v>
      </c>
      <c r="F101" s="526">
        <f t="shared" si="2"/>
        <v>2.1984558553730913E-2</v>
      </c>
      <c r="G101" s="527">
        <f t="shared" si="2"/>
        <v>5.038983729172631E-2</v>
      </c>
      <c r="H101" s="527">
        <f t="shared" si="2"/>
        <v>2.3076180218729623E-2</v>
      </c>
      <c r="I101" s="527">
        <f t="shared" si="2"/>
        <v>2.3224707136701959E-2</v>
      </c>
    </row>
    <row r="102" spans="1:9" x14ac:dyDescent="0.25">
      <c r="A102" s="485" t="s">
        <v>405</v>
      </c>
      <c r="B102" s="498" t="s">
        <v>85</v>
      </c>
      <c r="C102" s="498" t="s">
        <v>85</v>
      </c>
      <c r="D102" s="530" t="str">
        <f t="shared" si="2"/>
        <v>-</v>
      </c>
      <c r="E102" s="530">
        <f t="shared" si="2"/>
        <v>1.1561860903453133E-3</v>
      </c>
      <c r="F102" s="530">
        <f t="shared" si="2"/>
        <v>5.2493909714900779E-4</v>
      </c>
      <c r="G102" s="531" t="str">
        <f t="shared" si="2"/>
        <v>-</v>
      </c>
      <c r="H102" s="531">
        <f t="shared" si="2"/>
        <v>6.4000925861952876E-4</v>
      </c>
      <c r="I102" s="531">
        <f t="shared" si="2"/>
        <v>6.3652900290547983E-4</v>
      </c>
    </row>
    <row r="103" spans="1:9" x14ac:dyDescent="0.25">
      <c r="A103" s="483" t="s">
        <v>361</v>
      </c>
      <c r="B103" s="495" t="s">
        <v>85</v>
      </c>
      <c r="C103" s="495" t="s">
        <v>85</v>
      </c>
      <c r="D103" s="524">
        <f t="shared" ref="D103:I108" si="3">IF(D29="-","-",D29/D$68)</f>
        <v>7.7512032731561938E-3</v>
      </c>
      <c r="E103" s="524">
        <f t="shared" si="3"/>
        <v>1.3781408123545716E-2</v>
      </c>
      <c r="F103" s="524">
        <f t="shared" si="3"/>
        <v>1.139638837183151E-2</v>
      </c>
      <c r="G103" s="525">
        <f t="shared" si="3"/>
        <v>7.7512032731561938E-3</v>
      </c>
      <c r="H103" s="525">
        <f t="shared" si="3"/>
        <v>1.1831154179891876E-2</v>
      </c>
      <c r="I103" s="525">
        <f t="shared" si="3"/>
        <v>1.1808968130223906E-2</v>
      </c>
    </row>
    <row r="104" spans="1:9" x14ac:dyDescent="0.25">
      <c r="A104" s="482" t="s">
        <v>362</v>
      </c>
      <c r="B104" s="494" t="s">
        <v>85</v>
      </c>
      <c r="C104" s="494" t="s">
        <v>85</v>
      </c>
      <c r="D104" s="522">
        <f t="shared" si="3"/>
        <v>4.2638634018570105E-2</v>
      </c>
      <c r="E104" s="522">
        <f t="shared" si="3"/>
        <v>1.3035335980831458E-2</v>
      </c>
      <c r="F104" s="522">
        <f t="shared" si="3"/>
        <v>1.0063231084750397E-2</v>
      </c>
      <c r="G104" s="523">
        <f t="shared" si="3"/>
        <v>4.2638634018570105E-2</v>
      </c>
      <c r="H104" s="523">
        <f t="shared" si="3"/>
        <v>1.0605016972501076E-2</v>
      </c>
      <c r="I104" s="523">
        <f t="shared" si="3"/>
        <v>1.0779210003572572E-2</v>
      </c>
    </row>
    <row r="105" spans="1:9" ht="13" x14ac:dyDescent="0.3">
      <c r="A105" s="481" t="s">
        <v>363</v>
      </c>
      <c r="B105" s="505" t="s">
        <v>85</v>
      </c>
      <c r="C105" s="505" t="s">
        <v>85</v>
      </c>
      <c r="D105" s="526">
        <f t="shared" si="3"/>
        <v>2.5153103892605361E-2</v>
      </c>
      <c r="E105" s="526">
        <f t="shared" si="3"/>
        <v>7.276438232477396E-2</v>
      </c>
      <c r="F105" s="526">
        <f t="shared" si="3"/>
        <v>1.4512253578494538E-2</v>
      </c>
      <c r="G105" s="527">
        <f t="shared" si="3"/>
        <v>2.5153103892605361E-2</v>
      </c>
      <c r="H105" s="527">
        <f t="shared" si="3"/>
        <v>2.513104769389575E-2</v>
      </c>
      <c r="I105" s="527">
        <f t="shared" si="3"/>
        <v>2.5131167607502721E-2</v>
      </c>
    </row>
    <row r="106" spans="1:9" x14ac:dyDescent="0.25">
      <c r="A106" s="482" t="s">
        <v>406</v>
      </c>
      <c r="B106" s="494" t="s">
        <v>85</v>
      </c>
      <c r="C106" s="494" t="s">
        <v>85</v>
      </c>
      <c r="D106" s="522" t="str">
        <f t="shared" si="3"/>
        <v>-</v>
      </c>
      <c r="E106" s="522">
        <f t="shared" si="3"/>
        <v>2.9265795267061784E-4</v>
      </c>
      <c r="F106" s="522">
        <f t="shared" si="3"/>
        <v>1.0158395735503965E-5</v>
      </c>
      <c r="G106" s="523" t="str">
        <f t="shared" si="3"/>
        <v>-</v>
      </c>
      <c r="H106" s="523">
        <f t="shared" si="3"/>
        <v>6.1655498031338017E-5</v>
      </c>
      <c r="I106" s="523">
        <f t="shared" si="3"/>
        <v>6.1320226476378127E-5</v>
      </c>
    </row>
    <row r="107" spans="1:9" x14ac:dyDescent="0.25">
      <c r="A107" s="483" t="s">
        <v>364</v>
      </c>
      <c r="B107" s="495" t="s">
        <v>85</v>
      </c>
      <c r="C107" s="495" t="s">
        <v>85</v>
      </c>
      <c r="D107" s="524">
        <f t="shared" si="3"/>
        <v>2.0100763356630958E-2</v>
      </c>
      <c r="E107" s="524">
        <f t="shared" si="3"/>
        <v>7.0920365818506373E-2</v>
      </c>
      <c r="F107" s="524">
        <f t="shared" si="3"/>
        <v>1.4279962813010237E-2</v>
      </c>
      <c r="G107" s="525">
        <f t="shared" si="3"/>
        <v>2.0100763356630958E-2</v>
      </c>
      <c r="H107" s="525">
        <f t="shared" si="3"/>
        <v>2.4604955067804461E-2</v>
      </c>
      <c r="I107" s="525">
        <f t="shared" si="3"/>
        <v>2.4580462060820749E-2</v>
      </c>
    </row>
    <row r="108" spans="1:9" x14ac:dyDescent="0.25">
      <c r="A108" s="482" t="s">
        <v>365</v>
      </c>
      <c r="B108" s="494" t="s">
        <v>85</v>
      </c>
      <c r="C108" s="494" t="s">
        <v>85</v>
      </c>
      <c r="D108" s="522">
        <f t="shared" si="3"/>
        <v>5.0523053679733454E-3</v>
      </c>
      <c r="E108" s="522">
        <f t="shared" si="3"/>
        <v>1.5513585535969724E-3</v>
      </c>
      <c r="F108" s="522">
        <f t="shared" si="3"/>
        <v>2.2213213460074886E-4</v>
      </c>
      <c r="G108" s="523">
        <f t="shared" si="3"/>
        <v>5.0523053679733454E-3</v>
      </c>
      <c r="H108" s="523">
        <f t="shared" si="3"/>
        <v>4.6443712805995126E-4</v>
      </c>
      <c r="I108" s="523">
        <f t="shared" si="3"/>
        <v>4.8938532020559029E-4</v>
      </c>
    </row>
    <row r="109" spans="1:9" ht="13" x14ac:dyDescent="0.3">
      <c r="A109" s="481" t="s">
        <v>366</v>
      </c>
      <c r="B109" s="505" t="s">
        <v>85</v>
      </c>
      <c r="C109" s="505" t="s">
        <v>85</v>
      </c>
      <c r="D109" s="526">
        <f t="shared" ref="D109:I109" si="4">IF(D35="-","-",D35/D$68)</f>
        <v>3.7418014597533876E-2</v>
      </c>
      <c r="E109" s="526">
        <f t="shared" si="4"/>
        <v>2.9162876761527172E-3</v>
      </c>
      <c r="F109" s="526">
        <f t="shared" si="4"/>
        <v>3.6305062301351691E-3</v>
      </c>
      <c r="G109" s="527">
        <f t="shared" si="4"/>
        <v>3.7418014597533876E-2</v>
      </c>
      <c r="H109" s="527">
        <f t="shared" si="4"/>
        <v>3.5003111643288265E-3</v>
      </c>
      <c r="I109" s="527">
        <f t="shared" si="4"/>
        <v>3.6847495247000687E-3</v>
      </c>
    </row>
    <row r="110" spans="1:9" x14ac:dyDescent="0.25">
      <c r="A110" s="485" t="s">
        <v>407</v>
      </c>
      <c r="B110" s="498" t="s">
        <v>85</v>
      </c>
      <c r="C110" s="498" t="s">
        <v>85</v>
      </c>
      <c r="D110" s="530">
        <f t="shared" ref="D110:I110" si="5">IF(D36="-","-",D36/D$68)</f>
        <v>2.9677889244710907E-2</v>
      </c>
      <c r="E110" s="530">
        <f t="shared" si="5"/>
        <v>2.034749591122298E-3</v>
      </c>
      <c r="F110" s="530">
        <f t="shared" si="5"/>
        <v>1.2410643752972878E-4</v>
      </c>
      <c r="G110" s="531">
        <f t="shared" si="5"/>
        <v>2.9677889244710907E-2</v>
      </c>
      <c r="H110" s="531">
        <f t="shared" si="5"/>
        <v>4.7239821517983734E-4</v>
      </c>
      <c r="I110" s="531">
        <f t="shared" si="5"/>
        <v>6.3121222468469004E-4</v>
      </c>
    </row>
    <row r="111" spans="1:9" x14ac:dyDescent="0.25">
      <c r="A111" s="484" t="s">
        <v>367</v>
      </c>
      <c r="B111" s="495" t="s">
        <v>85</v>
      </c>
      <c r="C111" s="495" t="s">
        <v>85</v>
      </c>
      <c r="D111" s="524" t="str">
        <f t="shared" ref="D111:I111" si="6">IF(D37="-","-",D37/D$68)</f>
        <v>-</v>
      </c>
      <c r="E111" s="524">
        <f t="shared" si="6"/>
        <v>1.1096676009266204E-5</v>
      </c>
      <c r="F111" s="524">
        <f t="shared" si="6"/>
        <v>4.0622295835643077E-5</v>
      </c>
      <c r="G111" s="525" t="str">
        <f t="shared" si="6"/>
        <v>-</v>
      </c>
      <c r="H111" s="525">
        <f t="shared" si="6"/>
        <v>3.5240063730545392E-5</v>
      </c>
      <c r="I111" s="525">
        <f t="shared" si="6"/>
        <v>3.5048434575951262E-5</v>
      </c>
    </row>
    <row r="112" spans="1:9" x14ac:dyDescent="0.25">
      <c r="A112" s="485" t="s">
        <v>628</v>
      </c>
      <c r="B112" s="494" t="s">
        <v>85</v>
      </c>
      <c r="C112" s="494" t="s">
        <v>85</v>
      </c>
      <c r="D112" s="522">
        <f t="shared" ref="D112:I112" si="7">IF(D38="-","-",D38/D$68)</f>
        <v>7.740125352822971E-3</v>
      </c>
      <c r="E112" s="522">
        <f t="shared" si="7"/>
        <v>6.0104533810265934E-5</v>
      </c>
      <c r="F112" s="522">
        <f t="shared" si="7"/>
        <v>2.4180509071240934E-5</v>
      </c>
      <c r="G112" s="523">
        <f t="shared" si="7"/>
        <v>7.740125352822971E-3</v>
      </c>
      <c r="H112" s="523">
        <f t="shared" si="7"/>
        <v>3.0729107910133137E-5</v>
      </c>
      <c r="I112" s="523">
        <f t="shared" si="7"/>
        <v>7.2651416431713717E-5</v>
      </c>
    </row>
    <row r="113" spans="1:11" x14ac:dyDescent="0.25">
      <c r="A113" s="484" t="s">
        <v>368</v>
      </c>
      <c r="B113" s="500" t="s">
        <v>85</v>
      </c>
      <c r="C113" s="500" t="s">
        <v>85</v>
      </c>
      <c r="D113" s="534" t="str">
        <f t="shared" ref="D113:I113" si="8">IF(D39="-","-",D39/D$68)</f>
        <v>-</v>
      </c>
      <c r="E113" s="534">
        <f t="shared" si="8"/>
        <v>3.6427054116349729E-5</v>
      </c>
      <c r="F113" s="534" t="str">
        <f t="shared" si="8"/>
        <v>-</v>
      </c>
      <c r="G113" s="535" t="str">
        <f t="shared" si="8"/>
        <v>-</v>
      </c>
      <c r="H113" s="535">
        <f t="shared" si="8"/>
        <v>6.6402961765608208E-6</v>
      </c>
      <c r="I113" s="535">
        <f t="shared" si="8"/>
        <v>6.6041874353196394E-6</v>
      </c>
    </row>
    <row r="114" spans="1:11" x14ac:dyDescent="0.25">
      <c r="A114" s="485" t="s">
        <v>369</v>
      </c>
      <c r="B114" s="498" t="s">
        <v>85</v>
      </c>
      <c r="C114" s="498" t="s">
        <v>85</v>
      </c>
      <c r="D114" s="530" t="str">
        <f t="shared" ref="D114:I114" si="9">IF(D40="-","-",D40/D$68)</f>
        <v>-</v>
      </c>
      <c r="E114" s="530" t="str">
        <f t="shared" si="9"/>
        <v>-</v>
      </c>
      <c r="F114" s="530">
        <f t="shared" si="9"/>
        <v>9.5714897189242345E-5</v>
      </c>
      <c r="G114" s="531" t="str">
        <f t="shared" si="9"/>
        <v>-</v>
      </c>
      <c r="H114" s="531">
        <f t="shared" si="9"/>
        <v>7.8267006312720584E-5</v>
      </c>
      <c r="I114" s="531">
        <f t="shared" si="9"/>
        <v>7.7841404351072606E-5</v>
      </c>
    </row>
    <row r="115" spans="1:11" x14ac:dyDescent="0.25">
      <c r="A115" s="484" t="s">
        <v>370</v>
      </c>
      <c r="B115" s="500" t="s">
        <v>85</v>
      </c>
      <c r="C115" s="500" t="s">
        <v>85</v>
      </c>
      <c r="D115" s="534" t="str">
        <f t="shared" ref="D115:I115" si="10">IF(D41="-","-",D41/D$68)</f>
        <v>-</v>
      </c>
      <c r="E115" s="534">
        <f t="shared" si="10"/>
        <v>7.7390982109453723E-4</v>
      </c>
      <c r="F115" s="534">
        <f t="shared" si="10"/>
        <v>2.6633700502872288E-3</v>
      </c>
      <c r="G115" s="535" t="str">
        <f t="shared" si="10"/>
        <v>-</v>
      </c>
      <c r="H115" s="535">
        <f t="shared" si="10"/>
        <v>2.3189399056770554E-3</v>
      </c>
      <c r="I115" s="535">
        <f t="shared" si="10"/>
        <v>2.30632992582352E-3</v>
      </c>
    </row>
    <row r="116" spans="1:11" x14ac:dyDescent="0.25">
      <c r="A116" s="485" t="s">
        <v>398</v>
      </c>
      <c r="B116" s="498" t="s">
        <v>85</v>
      </c>
      <c r="C116" s="498" t="s">
        <v>85</v>
      </c>
      <c r="D116" s="530" t="str">
        <f t="shared" ref="D116:I116" si="11">IF(D42="-","-",D42/D$68)</f>
        <v>-</v>
      </c>
      <c r="E116" s="530" t="str">
        <f t="shared" si="11"/>
        <v>-</v>
      </c>
      <c r="F116" s="530" t="str">
        <f t="shared" si="11"/>
        <v>-</v>
      </c>
      <c r="G116" s="531" t="str">
        <f t="shared" si="11"/>
        <v>-</v>
      </c>
      <c r="H116" s="531" t="str">
        <f t="shared" si="11"/>
        <v>-</v>
      </c>
      <c r="I116" s="531" t="str">
        <f t="shared" si="11"/>
        <v>-</v>
      </c>
    </row>
    <row r="117" spans="1:11" x14ac:dyDescent="0.25">
      <c r="A117" s="484" t="s">
        <v>399</v>
      </c>
      <c r="B117" s="500" t="s">
        <v>85</v>
      </c>
      <c r="C117" s="500" t="s">
        <v>85</v>
      </c>
      <c r="D117" s="534" t="str">
        <f t="shared" ref="D117:I117" si="12">IF(D43="-","-",D43/D$68)</f>
        <v>-</v>
      </c>
      <c r="E117" s="534" t="str">
        <f t="shared" si="12"/>
        <v>-</v>
      </c>
      <c r="F117" s="534">
        <f t="shared" si="12"/>
        <v>4.7029609886592434E-5</v>
      </c>
      <c r="G117" s="535" t="str">
        <f t="shared" si="12"/>
        <v>-</v>
      </c>
      <c r="H117" s="535">
        <f t="shared" si="12"/>
        <v>3.8456571359013262E-5</v>
      </c>
      <c r="I117" s="535">
        <f t="shared" si="12"/>
        <v>3.8247451412055591E-5</v>
      </c>
    </row>
    <row r="118" spans="1:11" s="7" customFormat="1" ht="13" x14ac:dyDescent="0.3">
      <c r="A118" s="513" t="s">
        <v>422</v>
      </c>
      <c r="B118" s="514" t="s">
        <v>85</v>
      </c>
      <c r="C118" s="514" t="s">
        <v>85</v>
      </c>
      <c r="D118" s="532">
        <f t="shared" ref="D118:I118" si="13">IF(D44="-","-",D44/D$68)</f>
        <v>4.9273851114157441E-2</v>
      </c>
      <c r="E118" s="532">
        <f t="shared" si="13"/>
        <v>4.1225400277883552E-2</v>
      </c>
      <c r="F118" s="532">
        <f t="shared" si="13"/>
        <v>8.2132727512446602E-2</v>
      </c>
      <c r="G118" s="533">
        <f t="shared" si="13"/>
        <v>4.9273851114157441E-2</v>
      </c>
      <c r="H118" s="533">
        <f t="shared" si="13"/>
        <v>7.4675721321770597E-2</v>
      </c>
      <c r="I118" s="533">
        <f t="shared" si="13"/>
        <v>7.4537590454285527E-2</v>
      </c>
    </row>
    <row r="119" spans="1:11" x14ac:dyDescent="0.25">
      <c r="A119" s="484" t="s">
        <v>408</v>
      </c>
      <c r="B119" s="500" t="s">
        <v>85</v>
      </c>
      <c r="C119" s="500" t="s">
        <v>85</v>
      </c>
      <c r="D119" s="534">
        <f t="shared" ref="D119:I119" si="14">IF(D45="-","-",D45/D$68)</f>
        <v>2.034064429184658E-2</v>
      </c>
      <c r="E119" s="534">
        <f t="shared" si="14"/>
        <v>3.6775460208161572E-3</v>
      </c>
      <c r="F119" s="534">
        <f t="shared" si="14"/>
        <v>4.9739578285243596E-3</v>
      </c>
      <c r="G119" s="535">
        <f t="shared" si="14"/>
        <v>2.034064429184658E-2</v>
      </c>
      <c r="H119" s="535">
        <f t="shared" si="14"/>
        <v>4.737634619196537E-3</v>
      </c>
      <c r="I119" s="535">
        <f t="shared" si="14"/>
        <v>4.822480971636664E-3</v>
      </c>
    </row>
    <row r="120" spans="1:11" x14ac:dyDescent="0.25">
      <c r="A120" s="485" t="s">
        <v>484</v>
      </c>
      <c r="B120" s="498" t="s">
        <v>85</v>
      </c>
      <c r="C120" s="498" t="s">
        <v>85</v>
      </c>
      <c r="D120" s="530">
        <f t="shared" ref="D120:I120" si="15">IF(D46="-","-",D46/D$68)</f>
        <v>2.8933171654309805E-2</v>
      </c>
      <c r="E120" s="530">
        <f t="shared" si="15"/>
        <v>3.7547854257067387E-2</v>
      </c>
      <c r="F120" s="530">
        <f t="shared" si="15"/>
        <v>7.715876968392224E-2</v>
      </c>
      <c r="G120" s="531">
        <f t="shared" si="15"/>
        <v>2.8933171654309805E-2</v>
      </c>
      <c r="H120" s="531">
        <f t="shared" si="15"/>
        <v>6.9938086702574065E-2</v>
      </c>
      <c r="I120" s="531">
        <f t="shared" si="15"/>
        <v>6.9715109482648863E-2</v>
      </c>
    </row>
    <row r="121" spans="1:11" s="7" customFormat="1" ht="13" x14ac:dyDescent="0.3">
      <c r="A121" s="510" t="s">
        <v>371</v>
      </c>
      <c r="B121" s="511" t="s">
        <v>85</v>
      </c>
      <c r="C121" s="511" t="s">
        <v>85</v>
      </c>
      <c r="D121" s="536">
        <f t="shared" ref="D121:I121" si="16">IF(D47="-","-",D47/D$68)</f>
        <v>0.39120560831146467</v>
      </c>
      <c r="E121" s="536">
        <f t="shared" si="16"/>
        <v>0.22092931636362129</v>
      </c>
      <c r="F121" s="536">
        <f t="shared" si="16"/>
        <v>0.24173844716857149</v>
      </c>
      <c r="G121" s="537">
        <f t="shared" si="16"/>
        <v>0.39120560831146467</v>
      </c>
      <c r="H121" s="537">
        <f t="shared" si="16"/>
        <v>0.23794514591541199</v>
      </c>
      <c r="I121" s="537">
        <f t="shared" si="16"/>
        <v>0.2387785486760696</v>
      </c>
    </row>
    <row r="122" spans="1:11" x14ac:dyDescent="0.25">
      <c r="A122" s="482" t="s">
        <v>409</v>
      </c>
      <c r="B122" s="494" t="s">
        <v>85</v>
      </c>
      <c r="C122" s="494" t="s">
        <v>85</v>
      </c>
      <c r="D122" s="522">
        <f t="shared" ref="D122:I122" si="17">IF(D48="-","-",D48/D$68)</f>
        <v>1.211192990032685E-2</v>
      </c>
      <c r="E122" s="522">
        <f t="shared" si="17"/>
        <v>2.1002483541572584E-2</v>
      </c>
      <c r="F122" s="522">
        <f t="shared" si="17"/>
        <v>2.1846132305434866E-2</v>
      </c>
      <c r="G122" s="523">
        <f t="shared" si="17"/>
        <v>1.211192990032685E-2</v>
      </c>
      <c r="H122" s="523">
        <f t="shared" si="17"/>
        <v>2.1692343572318348E-2</v>
      </c>
      <c r="I122" s="523">
        <f t="shared" si="17"/>
        <v>2.1640246987170611E-2</v>
      </c>
      <c r="K122" s="267"/>
    </row>
    <row r="123" spans="1:11" x14ac:dyDescent="0.25">
      <c r="A123" s="483" t="s">
        <v>372</v>
      </c>
      <c r="B123" s="495" t="s">
        <v>85</v>
      </c>
      <c r="C123" s="495" t="s">
        <v>85</v>
      </c>
      <c r="D123" s="524">
        <f t="shared" ref="D123:I123" si="18">IF(D49="-","-",D49/D$68)</f>
        <v>3.3635203731746929E-2</v>
      </c>
      <c r="E123" s="524">
        <f t="shared" si="18"/>
        <v>2.5409544240909323E-2</v>
      </c>
      <c r="F123" s="524">
        <f t="shared" si="18"/>
        <v>2.428712919437068E-2</v>
      </c>
      <c r="G123" s="525">
        <f t="shared" si="18"/>
        <v>3.3635203731746929E-2</v>
      </c>
      <c r="H123" s="525">
        <f t="shared" si="18"/>
        <v>2.4491734499217818E-2</v>
      </c>
      <c r="I123" s="525">
        <f t="shared" si="18"/>
        <v>2.4541455015023649E-2</v>
      </c>
    </row>
    <row r="124" spans="1:11" x14ac:dyDescent="0.25">
      <c r="A124" s="482" t="s">
        <v>373</v>
      </c>
      <c r="B124" s="494" t="s">
        <v>85</v>
      </c>
      <c r="C124" s="494" t="s">
        <v>85</v>
      </c>
      <c r="D124" s="522">
        <f t="shared" ref="D124:I124" si="19">IF(D50="-","-",D50/D$68)</f>
        <v>6.5360820174053466E-2</v>
      </c>
      <c r="E124" s="522">
        <f t="shared" si="19"/>
        <v>3.6063175967151577E-2</v>
      </c>
      <c r="F124" s="522">
        <f t="shared" si="19"/>
        <v>2.2856076247089879E-2</v>
      </c>
      <c r="G124" s="523">
        <f t="shared" si="19"/>
        <v>6.5360820174053466E-2</v>
      </c>
      <c r="H124" s="523">
        <f t="shared" si="19"/>
        <v>2.5263601534601707E-2</v>
      </c>
      <c r="I124" s="523">
        <f t="shared" si="19"/>
        <v>2.548164296511115E-2</v>
      </c>
    </row>
    <row r="125" spans="1:11" x14ac:dyDescent="0.25">
      <c r="A125" s="483" t="s">
        <v>374</v>
      </c>
      <c r="B125" s="495" t="s">
        <v>85</v>
      </c>
      <c r="C125" s="495" t="s">
        <v>85</v>
      </c>
      <c r="D125" s="524">
        <f t="shared" ref="D125:I125" si="20">IF(D51="-","-",D51/D$68)</f>
        <v>2.7253372083781431E-2</v>
      </c>
      <c r="E125" s="524">
        <f t="shared" si="20"/>
        <v>1.9455116415924192E-2</v>
      </c>
      <c r="F125" s="524">
        <f t="shared" si="20"/>
        <v>1.5449551352053831E-2</v>
      </c>
      <c r="G125" s="525">
        <f t="shared" si="20"/>
        <v>2.7253372083781431E-2</v>
      </c>
      <c r="H125" s="525">
        <f t="shared" si="20"/>
        <v>1.6179726935457842E-2</v>
      </c>
      <c r="I125" s="525">
        <f t="shared" si="20"/>
        <v>1.6239943408275344E-2</v>
      </c>
    </row>
    <row r="126" spans="1:11" x14ac:dyDescent="0.25">
      <c r="A126" s="482" t="s">
        <v>375</v>
      </c>
      <c r="B126" s="494" t="s">
        <v>85</v>
      </c>
      <c r="C126" s="494" t="s">
        <v>85</v>
      </c>
      <c r="D126" s="522">
        <f t="shared" ref="D126:I126" si="21">IF(D52="-","-",D52/D$68)</f>
        <v>3.091021116977915E-3</v>
      </c>
      <c r="E126" s="522">
        <f t="shared" si="21"/>
        <v>8.1870727091468264E-3</v>
      </c>
      <c r="F126" s="522">
        <f t="shared" si="21"/>
        <v>5.4172546986504897E-3</v>
      </c>
      <c r="G126" s="523">
        <f t="shared" si="21"/>
        <v>3.091021116977915E-3</v>
      </c>
      <c r="H126" s="523">
        <f t="shared" si="21"/>
        <v>5.9221652774683079E-3</v>
      </c>
      <c r="I126" s="523">
        <f t="shared" si="21"/>
        <v>5.9067702109014807E-3</v>
      </c>
    </row>
    <row r="127" spans="1:11" x14ac:dyDescent="0.25">
      <c r="A127" s="483" t="s">
        <v>376</v>
      </c>
      <c r="B127" s="495" t="s">
        <v>85</v>
      </c>
      <c r="C127" s="495" t="s">
        <v>85</v>
      </c>
      <c r="D127" s="524">
        <f t="shared" ref="D127:I127" si="22">IF(D53="-","-",D53/D$68)</f>
        <v>0.24975326130457809</v>
      </c>
      <c r="E127" s="524">
        <f t="shared" si="22"/>
        <v>0.11081192348891679</v>
      </c>
      <c r="F127" s="524">
        <f t="shared" si="22"/>
        <v>0.15188230337097172</v>
      </c>
      <c r="G127" s="525">
        <f t="shared" si="22"/>
        <v>0.24975326130457809</v>
      </c>
      <c r="H127" s="525">
        <f t="shared" si="22"/>
        <v>0.14439557428863081</v>
      </c>
      <c r="I127" s="525">
        <f t="shared" si="22"/>
        <v>0.14496849028082462</v>
      </c>
    </row>
    <row r="128" spans="1:11" s="7" customFormat="1" ht="13" x14ac:dyDescent="0.3">
      <c r="A128" s="507" t="s">
        <v>377</v>
      </c>
      <c r="B128" s="508" t="s">
        <v>85</v>
      </c>
      <c r="C128" s="508" t="s">
        <v>85</v>
      </c>
      <c r="D128" s="528">
        <f t="shared" ref="D128:I128" si="23">IF(D54="-","-",D54/D$68)</f>
        <v>0.175857413449791</v>
      </c>
      <c r="E128" s="528">
        <f t="shared" si="23"/>
        <v>0.31758842007598637</v>
      </c>
      <c r="F128" s="528">
        <f t="shared" si="23"/>
        <v>0.31588143418289011</v>
      </c>
      <c r="G128" s="529">
        <f t="shared" si="23"/>
        <v>0.175857413449791</v>
      </c>
      <c r="H128" s="529">
        <f t="shared" si="23"/>
        <v>0.31619260109953645</v>
      </c>
      <c r="I128" s="529">
        <f t="shared" si="23"/>
        <v>0.31542948331687704</v>
      </c>
    </row>
    <row r="129" spans="1:9" x14ac:dyDescent="0.25">
      <c r="A129" s="483" t="s">
        <v>410</v>
      </c>
      <c r="B129" s="495" t="s">
        <v>85</v>
      </c>
      <c r="C129" s="495" t="s">
        <v>85</v>
      </c>
      <c r="D129" s="524" t="str">
        <f t="shared" ref="D129:I129" si="24">IF(D55="-","-",D55/D$68)</f>
        <v>-</v>
      </c>
      <c r="E129" s="524">
        <f t="shared" si="24"/>
        <v>3.1105396308902112E-4</v>
      </c>
      <c r="F129" s="524">
        <f t="shared" si="24"/>
        <v>4.3404426467704229E-4</v>
      </c>
      <c r="G129" s="525" t="str">
        <f t="shared" si="24"/>
        <v>-</v>
      </c>
      <c r="H129" s="525">
        <f t="shared" si="24"/>
        <v>4.116241417640479E-4</v>
      </c>
      <c r="I129" s="525">
        <f t="shared" si="24"/>
        <v>4.0938580340859232E-4</v>
      </c>
    </row>
    <row r="130" spans="1:9" x14ac:dyDescent="0.25">
      <c r="A130" s="482" t="s">
        <v>378</v>
      </c>
      <c r="B130" s="494" t="s">
        <v>85</v>
      </c>
      <c r="C130" s="494" t="s">
        <v>85</v>
      </c>
      <c r="D130" s="522">
        <f t="shared" ref="D130:I130" si="25">IF(D56="-","-",D56/D$68)</f>
        <v>3.3733146614693048E-4</v>
      </c>
      <c r="E130" s="522" t="str">
        <f t="shared" si="25"/>
        <v>-</v>
      </c>
      <c r="F130" s="522">
        <f t="shared" si="25"/>
        <v>5.2485044633437154E-6</v>
      </c>
      <c r="G130" s="523">
        <f t="shared" si="25"/>
        <v>3.3733146614693048E-4</v>
      </c>
      <c r="H130" s="523">
        <f t="shared" si="25"/>
        <v>4.2917533636658802E-6</v>
      </c>
      <c r="I130" s="523">
        <f t="shared" si="25"/>
        <v>6.1027633473075911E-6</v>
      </c>
    </row>
    <row r="131" spans="1:9" x14ac:dyDescent="0.25">
      <c r="A131" s="483" t="s">
        <v>379</v>
      </c>
      <c r="B131" s="495" t="s">
        <v>85</v>
      </c>
      <c r="C131" s="495" t="s">
        <v>85</v>
      </c>
      <c r="D131" s="524" t="str">
        <f t="shared" ref="D131:I131" si="26">IF(D57="-","-",D57/D$68)</f>
        <v>-</v>
      </c>
      <c r="E131" s="524">
        <f t="shared" si="26"/>
        <v>3.0184583163555246E-3</v>
      </c>
      <c r="F131" s="524">
        <f t="shared" si="26"/>
        <v>1.6723441924755864E-2</v>
      </c>
      <c r="G131" s="525" t="str">
        <f t="shared" si="26"/>
        <v>-</v>
      </c>
      <c r="H131" s="525">
        <f t="shared" si="26"/>
        <v>1.4225157274921733E-2</v>
      </c>
      <c r="I131" s="525">
        <f t="shared" si="26"/>
        <v>1.4147803417578991E-2</v>
      </c>
    </row>
    <row r="132" spans="1:9" x14ac:dyDescent="0.25">
      <c r="A132" s="482" t="s">
        <v>380</v>
      </c>
      <c r="B132" s="494" t="s">
        <v>85</v>
      </c>
      <c r="C132" s="494" t="s">
        <v>85</v>
      </c>
      <c r="D132" s="522">
        <f t="shared" ref="D132:I132" si="27">IF(D58="-","-",D58/D$68)</f>
        <v>0.17552011715164509</v>
      </c>
      <c r="E132" s="522">
        <f t="shared" si="27"/>
        <v>0.29928992644469149</v>
      </c>
      <c r="F132" s="522">
        <f t="shared" si="27"/>
        <v>0.27009069544573794</v>
      </c>
      <c r="G132" s="523">
        <f t="shared" si="27"/>
        <v>0.17552011715164509</v>
      </c>
      <c r="H132" s="523">
        <f t="shared" si="27"/>
        <v>0.27541343030751564</v>
      </c>
      <c r="I132" s="523">
        <f t="shared" si="27"/>
        <v>0.27487022800375183</v>
      </c>
    </row>
    <row r="133" spans="1:9" ht="13" x14ac:dyDescent="0.3">
      <c r="A133" s="484" t="s">
        <v>381</v>
      </c>
      <c r="B133" s="511" t="s">
        <v>85</v>
      </c>
      <c r="C133" s="511" t="s">
        <v>85</v>
      </c>
      <c r="D133" s="536" t="str">
        <f t="shared" ref="D133:I133" si="28">IF(D59="-","-",D59/D$68)</f>
        <v>-</v>
      </c>
      <c r="E133" s="534">
        <f t="shared" si="28"/>
        <v>1.1779196475850968E-2</v>
      </c>
      <c r="F133" s="534">
        <f t="shared" si="28"/>
        <v>1.95429208863604E-2</v>
      </c>
      <c r="G133" s="535" t="str">
        <f t="shared" si="28"/>
        <v>-</v>
      </c>
      <c r="H133" s="535">
        <f t="shared" si="28"/>
        <v>1.8127669951900224E-2</v>
      </c>
      <c r="I133" s="535">
        <f t="shared" si="28"/>
        <v>1.8029094929612931E-2</v>
      </c>
    </row>
    <row r="134" spans="1:9" x14ac:dyDescent="0.25">
      <c r="A134" s="485" t="s">
        <v>400</v>
      </c>
      <c r="B134" s="498" t="s">
        <v>85</v>
      </c>
      <c r="C134" s="498" t="s">
        <v>85</v>
      </c>
      <c r="D134" s="530" t="str">
        <f t="shared" ref="D134:I134" si="29">IF(D60="-","-",D60/D$68)</f>
        <v>-</v>
      </c>
      <c r="E134" s="530">
        <f t="shared" si="29"/>
        <v>3.1897848759993501E-3</v>
      </c>
      <c r="F134" s="530">
        <f t="shared" si="29"/>
        <v>9.0684842912341374E-3</v>
      </c>
      <c r="G134" s="531" t="str">
        <f t="shared" si="29"/>
        <v>-</v>
      </c>
      <c r="H134" s="531">
        <f t="shared" si="29"/>
        <v>7.9968548077757225E-3</v>
      </c>
      <c r="I134" s="531">
        <f t="shared" si="29"/>
        <v>7.9533693436760131E-3</v>
      </c>
    </row>
    <row r="135" spans="1:9" s="7" customFormat="1" ht="13" x14ac:dyDescent="0.3">
      <c r="A135" s="510" t="s">
        <v>382</v>
      </c>
      <c r="B135" s="511" t="s">
        <v>85</v>
      </c>
      <c r="C135" s="511" t="s">
        <v>85</v>
      </c>
      <c r="D135" s="536">
        <f t="shared" ref="D135:I135" si="30">IF(D61="-","-",D61/D$68)</f>
        <v>0.17086429582759802</v>
      </c>
      <c r="E135" s="536">
        <f t="shared" si="30"/>
        <v>0.11426144758518209</v>
      </c>
      <c r="F135" s="536">
        <f t="shared" si="30"/>
        <v>7.3340400620170429E-2</v>
      </c>
      <c r="G135" s="537">
        <f t="shared" si="30"/>
        <v>0.17086429582759802</v>
      </c>
      <c r="H135" s="537">
        <f t="shared" si="30"/>
        <v>8.079990781359922E-2</v>
      </c>
      <c r="I135" s="537">
        <f t="shared" si="30"/>
        <v>8.128966166048987E-2</v>
      </c>
    </row>
    <row r="136" spans="1:9" x14ac:dyDescent="0.25">
      <c r="A136" s="485" t="s">
        <v>485</v>
      </c>
      <c r="B136" s="498" t="s">
        <v>85</v>
      </c>
      <c r="C136" s="498" t="s">
        <v>85</v>
      </c>
      <c r="D136" s="530" t="str">
        <f t="shared" ref="D136:I136" si="31">IF(D62="-","-",D62/D$68)</f>
        <v>-</v>
      </c>
      <c r="E136" s="530">
        <f t="shared" si="31"/>
        <v>6.0503339063648388E-3</v>
      </c>
      <c r="F136" s="530">
        <f t="shared" si="31"/>
        <v>3.2685607088947673E-3</v>
      </c>
      <c r="G136" s="531" t="str">
        <f t="shared" si="31"/>
        <v>-</v>
      </c>
      <c r="H136" s="531">
        <f t="shared" si="31"/>
        <v>3.7756507933993781E-3</v>
      </c>
      <c r="I136" s="531">
        <f t="shared" si="31"/>
        <v>3.755119480655053E-3</v>
      </c>
    </row>
    <row r="137" spans="1:9" x14ac:dyDescent="0.25">
      <c r="A137" s="483" t="s">
        <v>383</v>
      </c>
      <c r="B137" s="495" t="s">
        <v>85</v>
      </c>
      <c r="C137" s="495" t="s">
        <v>85</v>
      </c>
      <c r="D137" s="524">
        <f t="shared" ref="D137:I137" si="32">IF(D63="-","-",D63/D$68)</f>
        <v>0.15839006518037316</v>
      </c>
      <c r="E137" s="524">
        <f t="shared" si="32"/>
        <v>2.9139111732013029E-2</v>
      </c>
      <c r="F137" s="524">
        <f t="shared" si="32"/>
        <v>4.7340765310339705E-2</v>
      </c>
      <c r="G137" s="525">
        <f t="shared" si="32"/>
        <v>0.15839006518037316</v>
      </c>
      <c r="H137" s="525">
        <f t="shared" si="32"/>
        <v>4.4022781650568263E-2</v>
      </c>
      <c r="I137" s="525">
        <f t="shared" si="32"/>
        <v>4.4644690302223906E-2</v>
      </c>
    </row>
    <row r="138" spans="1:9" x14ac:dyDescent="0.25">
      <c r="A138" s="482" t="s">
        <v>384</v>
      </c>
      <c r="B138" s="494" t="s">
        <v>85</v>
      </c>
      <c r="C138" s="494" t="s">
        <v>85</v>
      </c>
      <c r="D138" s="522">
        <f t="shared" ref="D138:I138" si="33">IF(D64="-","-",D64/D$68)</f>
        <v>1.733079092131019E-4</v>
      </c>
      <c r="E138" s="522">
        <f t="shared" si="33"/>
        <v>7.6430064817541044E-3</v>
      </c>
      <c r="F138" s="522">
        <f t="shared" si="33"/>
        <v>2.030135635304315E-3</v>
      </c>
      <c r="G138" s="523">
        <f t="shared" si="33"/>
        <v>1.733079092131019E-4</v>
      </c>
      <c r="H138" s="523">
        <f t="shared" si="33"/>
        <v>3.0533071691973431E-3</v>
      </c>
      <c r="I138" s="523">
        <f t="shared" si="33"/>
        <v>3.0376462489026977E-3</v>
      </c>
    </row>
    <row r="139" spans="1:9" x14ac:dyDescent="0.25">
      <c r="A139" s="484" t="s">
        <v>385</v>
      </c>
      <c r="B139" s="500" t="s">
        <v>85</v>
      </c>
      <c r="C139" s="500" t="s">
        <v>85</v>
      </c>
      <c r="D139" s="534">
        <f t="shared" ref="D139:I139" si="34">IF(D65="-","-",D65/D$68)</f>
        <v>1.0149907121309205E-2</v>
      </c>
      <c r="E139" s="534">
        <f t="shared" si="34"/>
        <v>1.0607925445999143E-2</v>
      </c>
      <c r="F139" s="534">
        <f t="shared" si="34"/>
        <v>9.2296973261124363E-4</v>
      </c>
      <c r="G139" s="535">
        <f t="shared" si="34"/>
        <v>1.0149907121309205E-2</v>
      </c>
      <c r="H139" s="535">
        <f t="shared" si="34"/>
        <v>2.6884423725487194E-3</v>
      </c>
      <c r="I139" s="535">
        <f t="shared" si="34"/>
        <v>2.7290164716979115E-3</v>
      </c>
    </row>
    <row r="140" spans="1:9" ht="13" x14ac:dyDescent="0.3">
      <c r="A140" s="485" t="s">
        <v>386</v>
      </c>
      <c r="B140" s="514" t="s">
        <v>85</v>
      </c>
      <c r="C140" s="514" t="s">
        <v>85</v>
      </c>
      <c r="D140" s="530">
        <f t="shared" ref="D140:I140" si="35">IF(D66="-","-",D66/D$68)</f>
        <v>2.1510156167025497E-3</v>
      </c>
      <c r="E140" s="530">
        <f t="shared" si="35"/>
        <v>6.0821070019050967E-2</v>
      </c>
      <c r="F140" s="530">
        <f t="shared" si="35"/>
        <v>1.9777969233020401E-2</v>
      </c>
      <c r="G140" s="531">
        <f t="shared" si="35"/>
        <v>2.1510156167025497E-3</v>
      </c>
      <c r="H140" s="531">
        <f t="shared" si="35"/>
        <v>2.7259725635602652E-2</v>
      </c>
      <c r="I140" s="531">
        <f t="shared" si="35"/>
        <v>2.7123188965773051E-2</v>
      </c>
    </row>
    <row r="141" spans="1:9" s="7" customFormat="1" ht="13" x14ac:dyDescent="0.3">
      <c r="A141" s="510" t="s">
        <v>387</v>
      </c>
      <c r="B141" s="511" t="s">
        <v>85</v>
      </c>
      <c r="C141" s="511" t="s">
        <v>85</v>
      </c>
      <c r="D141" s="536">
        <f t="shared" ref="D141:I141" si="36">IF(D67="-","-",D67/D$68)</f>
        <v>2.1936216499841388E-2</v>
      </c>
      <c r="E141" s="536">
        <f t="shared" si="36"/>
        <v>4.0659516213363868E-2</v>
      </c>
      <c r="F141" s="536">
        <f t="shared" si="36"/>
        <v>0.13616088466097379</v>
      </c>
      <c r="G141" s="537">
        <f t="shared" si="36"/>
        <v>2.1936216499841388E-2</v>
      </c>
      <c r="H141" s="537">
        <f t="shared" si="36"/>
        <v>0.11875191799625939</v>
      </c>
      <c r="I141" s="537">
        <f t="shared" si="36"/>
        <v>0.1182254515315498</v>
      </c>
    </row>
    <row r="142" spans="1:9" ht="13" x14ac:dyDescent="0.3">
      <c r="A142" s="663" t="s">
        <v>389</v>
      </c>
      <c r="B142" s="664" t="s">
        <v>85</v>
      </c>
      <c r="C142" s="664" t="s">
        <v>85</v>
      </c>
      <c r="D142" s="669">
        <f>IF(D68="-","-",D68/D$68)</f>
        <v>1</v>
      </c>
      <c r="E142" s="669">
        <f t="shared" ref="E142:I142" si="37">IF(E68="-","-",E68/E$68)</f>
        <v>1</v>
      </c>
      <c r="F142" s="669">
        <f t="shared" si="37"/>
        <v>1</v>
      </c>
      <c r="G142" s="669">
        <f t="shared" si="37"/>
        <v>1</v>
      </c>
      <c r="H142" s="669">
        <f t="shared" si="37"/>
        <v>1</v>
      </c>
      <c r="I142" s="669">
        <f t="shared" si="37"/>
        <v>1</v>
      </c>
    </row>
    <row r="143" spans="1:9" ht="13" x14ac:dyDescent="0.3">
      <c r="A143" s="519" t="s">
        <v>629</v>
      </c>
      <c r="B143" s="3"/>
      <c r="C143" s="212"/>
      <c r="D143" s="3"/>
      <c r="E143" s="3"/>
      <c r="F143" s="212"/>
      <c r="G143" s="3"/>
      <c r="H143" s="3"/>
      <c r="I143" s="3"/>
    </row>
    <row r="144" spans="1:9" ht="13" x14ac:dyDescent="0.3">
      <c r="A144" s="761" t="s">
        <v>630</v>
      </c>
      <c r="B144" s="3"/>
      <c r="C144" s="212"/>
      <c r="D144" s="3"/>
      <c r="E144" s="3"/>
      <c r="F144" s="212"/>
      <c r="G144" s="3"/>
      <c r="H144" s="3"/>
      <c r="I144" s="3"/>
    </row>
    <row r="145" spans="1:9" ht="13" x14ac:dyDescent="0.3">
      <c r="A145" s="38" t="s">
        <v>423</v>
      </c>
      <c r="B145" s="3"/>
      <c r="C145" s="212"/>
      <c r="D145" s="3"/>
      <c r="E145" s="3"/>
      <c r="F145" s="212"/>
      <c r="G145" s="3"/>
      <c r="H145" s="3"/>
      <c r="I145" s="3"/>
    </row>
    <row r="146" spans="1:9" ht="13" x14ac:dyDescent="0.3">
      <c r="A146" s="242" t="s">
        <v>708</v>
      </c>
      <c r="B146" s="3"/>
      <c r="C146" s="212"/>
      <c r="D146" s="3"/>
      <c r="E146" s="3"/>
      <c r="F146" s="212"/>
      <c r="G146" s="3"/>
      <c r="H146" s="3"/>
      <c r="I146" s="3"/>
    </row>
    <row r="149" spans="1:9" ht="16.5" x14ac:dyDescent="0.35">
      <c r="A149" s="88" t="s">
        <v>779</v>
      </c>
    </row>
    <row r="150" spans="1:9" ht="13.5" thickBot="1" x14ac:dyDescent="0.35">
      <c r="A150" s="205"/>
      <c r="I150" s="400" t="s">
        <v>396</v>
      </c>
    </row>
    <row r="151" spans="1:9" ht="13" x14ac:dyDescent="0.3">
      <c r="A151" s="204" t="s">
        <v>395</v>
      </c>
      <c r="B151" s="486" t="s">
        <v>96</v>
      </c>
      <c r="C151" s="486" t="s">
        <v>554</v>
      </c>
      <c r="D151" s="486" t="s">
        <v>98</v>
      </c>
      <c r="E151" s="486" t="s">
        <v>289</v>
      </c>
      <c r="F151" s="487">
        <v>300000</v>
      </c>
      <c r="G151" s="488" t="s">
        <v>413</v>
      </c>
      <c r="H151" s="488" t="s">
        <v>413</v>
      </c>
      <c r="I151" s="488" t="s">
        <v>402</v>
      </c>
    </row>
    <row r="152" spans="1:9" x14ac:dyDescent="0.25">
      <c r="A152" s="203"/>
      <c r="B152" s="489" t="s">
        <v>36</v>
      </c>
      <c r="C152" s="489" t="s">
        <v>36</v>
      </c>
      <c r="D152" s="489" t="s">
        <v>36</v>
      </c>
      <c r="E152" s="489" t="s">
        <v>36</v>
      </c>
      <c r="F152" s="489" t="s">
        <v>37</v>
      </c>
      <c r="G152" s="490" t="s">
        <v>401</v>
      </c>
      <c r="H152" s="490" t="s">
        <v>304</v>
      </c>
      <c r="I152" s="490" t="s">
        <v>112</v>
      </c>
    </row>
    <row r="153" spans="1:9" ht="13" thickBot="1" x14ac:dyDescent="0.3">
      <c r="A153" s="206"/>
      <c r="B153" s="491" t="s">
        <v>553</v>
      </c>
      <c r="C153" s="491" t="s">
        <v>100</v>
      </c>
      <c r="D153" s="491" t="s">
        <v>101</v>
      </c>
      <c r="E153" s="491" t="s">
        <v>290</v>
      </c>
      <c r="F153" s="491" t="s">
        <v>102</v>
      </c>
      <c r="G153" s="492" t="s">
        <v>304</v>
      </c>
      <c r="H153" s="492" t="s">
        <v>102</v>
      </c>
      <c r="I153" s="492" t="s">
        <v>414</v>
      </c>
    </row>
    <row r="155" spans="1:9" ht="13" x14ac:dyDescent="0.3">
      <c r="A155" s="502" t="s">
        <v>344</v>
      </c>
      <c r="B155" s="503" t="s">
        <v>85</v>
      </c>
      <c r="C155" s="503" t="s">
        <v>85</v>
      </c>
      <c r="D155" s="503">
        <v>12.051152</v>
      </c>
      <c r="E155" s="503">
        <v>25.779675000000001</v>
      </c>
      <c r="F155" s="503">
        <v>15.925075</v>
      </c>
      <c r="G155" s="504">
        <v>12.051152</v>
      </c>
      <c r="H155" s="504">
        <v>17.523745999999999</v>
      </c>
      <c r="I155" s="504">
        <v>17.485520000000001</v>
      </c>
    </row>
    <row r="156" spans="1:9" x14ac:dyDescent="0.25">
      <c r="A156" s="482" t="s">
        <v>345</v>
      </c>
      <c r="B156" s="494" t="s">
        <v>85</v>
      </c>
      <c r="C156" s="494" t="s">
        <v>85</v>
      </c>
      <c r="D156" s="494">
        <v>12.051152</v>
      </c>
      <c r="E156" s="494">
        <v>25.777982999999999</v>
      </c>
      <c r="F156" s="494">
        <v>15.510724</v>
      </c>
      <c r="G156" s="267">
        <v>12.051152</v>
      </c>
      <c r="H156" s="267">
        <v>17.176338999999999</v>
      </c>
      <c r="I156" s="267">
        <v>17.140540000000001</v>
      </c>
    </row>
    <row r="157" spans="1:9" x14ac:dyDescent="0.25">
      <c r="A157" s="483" t="s">
        <v>346</v>
      </c>
      <c r="B157" s="495" t="s">
        <v>85</v>
      </c>
      <c r="C157" s="495" t="s">
        <v>85</v>
      </c>
      <c r="D157" s="495" t="s">
        <v>85</v>
      </c>
      <c r="E157" s="495">
        <v>3.4200000000000002E-4</v>
      </c>
      <c r="F157" s="495">
        <v>1.75E-3</v>
      </c>
      <c r="G157" s="496" t="s">
        <v>85</v>
      </c>
      <c r="H157" s="496">
        <v>1.5219999999999999E-3</v>
      </c>
      <c r="I157" s="496">
        <v>1.511E-3</v>
      </c>
    </row>
    <row r="158" spans="1:9" x14ac:dyDescent="0.25">
      <c r="A158" s="482" t="s">
        <v>347</v>
      </c>
      <c r="B158" s="494" t="s">
        <v>85</v>
      </c>
      <c r="C158" s="494" t="s">
        <v>85</v>
      </c>
      <c r="D158" s="494" t="s">
        <v>85</v>
      </c>
      <c r="E158" s="494">
        <v>1.3500000000000001E-3</v>
      </c>
      <c r="F158" s="494">
        <v>0.35747600000000002</v>
      </c>
      <c r="G158" s="267" t="s">
        <v>85</v>
      </c>
      <c r="H158" s="267">
        <v>0.299703</v>
      </c>
      <c r="I158" s="267">
        <v>0.29760999999999999</v>
      </c>
    </row>
    <row r="159" spans="1:9" x14ac:dyDescent="0.25">
      <c r="A159" s="483" t="s">
        <v>397</v>
      </c>
      <c r="B159" s="495" t="s">
        <v>85</v>
      </c>
      <c r="C159" s="495" t="s">
        <v>85</v>
      </c>
      <c r="D159" s="495" t="s">
        <v>85</v>
      </c>
      <c r="E159" s="495" t="s">
        <v>85</v>
      </c>
      <c r="F159" s="495">
        <v>5.5123999999999999E-2</v>
      </c>
      <c r="G159" s="496" t="s">
        <v>85</v>
      </c>
      <c r="H159" s="496">
        <v>4.6182000000000001E-2</v>
      </c>
      <c r="I159" s="496">
        <v>4.5858999999999997E-2</v>
      </c>
    </row>
    <row r="160" spans="1:9" ht="13" x14ac:dyDescent="0.3">
      <c r="A160" s="507" t="s">
        <v>348</v>
      </c>
      <c r="B160" s="508" t="s">
        <v>85</v>
      </c>
      <c r="C160" s="508" t="s">
        <v>85</v>
      </c>
      <c r="D160" s="508">
        <v>0.33762999999999999</v>
      </c>
      <c r="E160" s="508">
        <v>2.5694539999999999</v>
      </c>
      <c r="F160" s="508">
        <v>1.021795</v>
      </c>
      <c r="G160" s="509">
        <v>0.33762999999999999</v>
      </c>
      <c r="H160" s="509">
        <v>1.2728649999999999</v>
      </c>
      <c r="I160" s="509">
        <v>1.2663329999999999</v>
      </c>
    </row>
    <row r="161" spans="1:9" x14ac:dyDescent="0.25">
      <c r="A161" s="483" t="s">
        <v>354</v>
      </c>
      <c r="B161" s="495" t="s">
        <v>85</v>
      </c>
      <c r="C161" s="495" t="s">
        <v>85</v>
      </c>
      <c r="D161" s="495" t="s">
        <v>85</v>
      </c>
      <c r="E161" s="495">
        <v>0.73184199999999999</v>
      </c>
      <c r="F161" s="495">
        <v>9.3120000000000008E-3</v>
      </c>
      <c r="G161" s="496" t="s">
        <v>85</v>
      </c>
      <c r="H161" s="496">
        <v>0.126525</v>
      </c>
      <c r="I161" s="496">
        <v>0.125641</v>
      </c>
    </row>
    <row r="162" spans="1:9" x14ac:dyDescent="0.25">
      <c r="A162" s="482" t="s">
        <v>349</v>
      </c>
      <c r="B162" s="494" t="s">
        <v>85</v>
      </c>
      <c r="C162" s="494" t="s">
        <v>85</v>
      </c>
      <c r="D162" s="494" t="s">
        <v>85</v>
      </c>
      <c r="E162" s="494">
        <v>0.61544299999999996</v>
      </c>
      <c r="F162" s="494">
        <v>4.6030000000000001E-2</v>
      </c>
      <c r="G162" s="267" t="s">
        <v>85</v>
      </c>
      <c r="H162" s="267">
        <v>0.138403</v>
      </c>
      <c r="I162" s="267">
        <v>0.137436</v>
      </c>
    </row>
    <row r="163" spans="1:9" x14ac:dyDescent="0.25">
      <c r="A163" s="497" t="s">
        <v>350</v>
      </c>
      <c r="B163" s="495" t="s">
        <v>85</v>
      </c>
      <c r="C163" s="495" t="s">
        <v>85</v>
      </c>
      <c r="D163" s="495">
        <v>0.32085399999999997</v>
      </c>
      <c r="E163" s="495">
        <v>0.62133899999999997</v>
      </c>
      <c r="F163" s="495">
        <v>0.77794600000000003</v>
      </c>
      <c r="G163" s="496">
        <v>0.32085399999999997</v>
      </c>
      <c r="H163" s="496">
        <v>0.75253999999999999</v>
      </c>
      <c r="I163" s="496">
        <v>0.749525</v>
      </c>
    </row>
    <row r="164" spans="1:9" x14ac:dyDescent="0.25">
      <c r="A164" s="482" t="s">
        <v>351</v>
      </c>
      <c r="B164" s="494" t="s">
        <v>85</v>
      </c>
      <c r="C164" s="494" t="s">
        <v>85</v>
      </c>
      <c r="D164" s="494">
        <v>1.6775000000000002E-2</v>
      </c>
      <c r="E164" s="494">
        <v>3.7183000000000001E-2</v>
      </c>
      <c r="F164" s="494">
        <v>3.8143000000000003E-2</v>
      </c>
      <c r="G164" s="267">
        <v>1.6775000000000002E-2</v>
      </c>
      <c r="H164" s="267">
        <v>3.7988000000000001E-2</v>
      </c>
      <c r="I164" s="267">
        <v>3.7838999999999998E-2</v>
      </c>
    </row>
    <row r="165" spans="1:9" x14ac:dyDescent="0.25">
      <c r="A165" s="483" t="s">
        <v>352</v>
      </c>
      <c r="B165" s="495" t="s">
        <v>85</v>
      </c>
      <c r="C165" s="495" t="s">
        <v>85</v>
      </c>
      <c r="D165" s="495" t="s">
        <v>85</v>
      </c>
      <c r="E165" s="495">
        <v>0.56364700000000001</v>
      </c>
      <c r="F165" s="495">
        <v>0.150364</v>
      </c>
      <c r="G165" s="496" t="s">
        <v>85</v>
      </c>
      <c r="H165" s="496">
        <v>0.21740899999999999</v>
      </c>
      <c r="I165" s="496">
        <v>0.215891</v>
      </c>
    </row>
    <row r="166" spans="1:9" ht="13" x14ac:dyDescent="0.3">
      <c r="A166" s="507" t="s">
        <v>353</v>
      </c>
      <c r="B166" s="508" t="s">
        <v>85</v>
      </c>
      <c r="C166" s="508" t="s">
        <v>85</v>
      </c>
      <c r="D166" s="508">
        <v>1.825893</v>
      </c>
      <c r="E166" s="508">
        <v>14.299226000000001</v>
      </c>
      <c r="F166" s="508">
        <v>8.3984330000000007</v>
      </c>
      <c r="G166" s="509">
        <v>1.825893</v>
      </c>
      <c r="H166" s="509">
        <v>9.3556939999999997</v>
      </c>
      <c r="I166" s="509">
        <v>9.3031000000000006</v>
      </c>
    </row>
    <row r="167" spans="1:9" x14ac:dyDescent="0.25">
      <c r="A167" s="497" t="s">
        <v>404</v>
      </c>
      <c r="B167" s="495" t="s">
        <v>85</v>
      </c>
      <c r="C167" s="495" t="s">
        <v>85</v>
      </c>
      <c r="D167" s="495" t="s">
        <v>85</v>
      </c>
      <c r="E167" s="495">
        <v>3.1767999999999998E-2</v>
      </c>
      <c r="F167" s="495">
        <v>0.18107500000000001</v>
      </c>
      <c r="G167" s="496" t="s">
        <v>85</v>
      </c>
      <c r="H167" s="496">
        <v>0.15685299999999999</v>
      </c>
      <c r="I167" s="496">
        <v>0.15575800000000001</v>
      </c>
    </row>
    <row r="168" spans="1:9" x14ac:dyDescent="0.25">
      <c r="A168" s="482" t="s">
        <v>355</v>
      </c>
      <c r="B168" s="494" t="s">
        <v>85</v>
      </c>
      <c r="C168" s="494" t="s">
        <v>85</v>
      </c>
      <c r="D168" s="494" t="s">
        <v>85</v>
      </c>
      <c r="E168" s="494">
        <v>0.273559</v>
      </c>
      <c r="F168" s="494">
        <v>1.6359250000000001</v>
      </c>
      <c r="G168" s="267" t="s">
        <v>85</v>
      </c>
      <c r="H168" s="267">
        <v>1.414914</v>
      </c>
      <c r="I168" s="267">
        <v>1.4050309999999999</v>
      </c>
    </row>
    <row r="169" spans="1:9" x14ac:dyDescent="0.25">
      <c r="A169" s="483" t="s">
        <v>356</v>
      </c>
      <c r="B169" s="495" t="s">
        <v>85</v>
      </c>
      <c r="C169" s="495" t="s">
        <v>85</v>
      </c>
      <c r="D169" s="495" t="s">
        <v>85</v>
      </c>
      <c r="E169" s="495" t="s">
        <v>85</v>
      </c>
      <c r="F169" s="495">
        <v>3.1801270000000001</v>
      </c>
      <c r="G169" s="496" t="s">
        <v>85</v>
      </c>
      <c r="H169" s="496">
        <v>2.664228</v>
      </c>
      <c r="I169" s="496">
        <v>2.6456189999999999</v>
      </c>
    </row>
    <row r="170" spans="1:9" x14ac:dyDescent="0.25">
      <c r="A170" s="482" t="s">
        <v>357</v>
      </c>
      <c r="B170" s="494" t="s">
        <v>85</v>
      </c>
      <c r="C170" s="494" t="s">
        <v>85</v>
      </c>
      <c r="D170" s="494">
        <v>1.0858140000000001</v>
      </c>
      <c r="E170" s="494">
        <v>13.898683999999999</v>
      </c>
      <c r="F170" s="494">
        <v>3.3513639999999998</v>
      </c>
      <c r="G170" s="267">
        <v>1.0858140000000001</v>
      </c>
      <c r="H170" s="267">
        <v>5.0624120000000001</v>
      </c>
      <c r="I170" s="267">
        <v>5.0346359999999999</v>
      </c>
    </row>
    <row r="171" spans="1:9" x14ac:dyDescent="0.25">
      <c r="A171" s="483" t="s">
        <v>358</v>
      </c>
      <c r="B171" s="495" t="s">
        <v>85</v>
      </c>
      <c r="C171" s="495" t="s">
        <v>85</v>
      </c>
      <c r="D171" s="495">
        <v>0.74007900000000004</v>
      </c>
      <c r="E171" s="495">
        <v>3.8814000000000001E-2</v>
      </c>
      <c r="F171" s="495">
        <v>4.9883999999999998E-2</v>
      </c>
      <c r="G171" s="496">
        <v>0.74007900000000004</v>
      </c>
      <c r="H171" s="496">
        <v>4.8087999999999999E-2</v>
      </c>
      <c r="I171" s="496">
        <v>5.2921999999999997E-2</v>
      </c>
    </row>
    <row r="172" spans="1:9" x14ac:dyDescent="0.25">
      <c r="A172" s="485" t="s">
        <v>359</v>
      </c>
      <c r="B172" s="498" t="s">
        <v>85</v>
      </c>
      <c r="C172" s="498" t="s">
        <v>85</v>
      </c>
      <c r="D172" s="498" t="s">
        <v>85</v>
      </c>
      <c r="E172" s="498">
        <v>5.6401E-2</v>
      </c>
      <c r="F172" s="498">
        <v>5.8999999999999998E-5</v>
      </c>
      <c r="G172" s="499" t="s">
        <v>85</v>
      </c>
      <c r="H172" s="499">
        <v>9.1990000000000006E-3</v>
      </c>
      <c r="I172" s="499">
        <v>9.1350000000000008E-3</v>
      </c>
    </row>
    <row r="173" spans="1:9" ht="13" x14ac:dyDescent="0.3">
      <c r="A173" s="481" t="s">
        <v>360</v>
      </c>
      <c r="B173" s="505" t="s">
        <v>85</v>
      </c>
      <c r="C173" s="505" t="s">
        <v>85</v>
      </c>
      <c r="D173" s="505">
        <v>9.1946080000000006</v>
      </c>
      <c r="E173" s="505">
        <v>7.3786639999999997</v>
      </c>
      <c r="F173" s="505">
        <v>5.0371670000000002</v>
      </c>
      <c r="G173" s="506">
        <v>9.1946080000000006</v>
      </c>
      <c r="H173" s="506">
        <v>5.4170179999999997</v>
      </c>
      <c r="I173" s="506">
        <v>5.4434040000000001</v>
      </c>
    </row>
    <row r="174" spans="1:9" x14ac:dyDescent="0.25">
      <c r="A174" s="485" t="s">
        <v>405</v>
      </c>
      <c r="B174" s="498" t="s">
        <v>85</v>
      </c>
      <c r="C174" s="498" t="s">
        <v>85</v>
      </c>
      <c r="D174" s="498" t="s">
        <v>85</v>
      </c>
      <c r="E174" s="498">
        <v>0.304977</v>
      </c>
      <c r="F174" s="498">
        <v>0.12027599999999999</v>
      </c>
      <c r="G174" s="499" t="s">
        <v>85</v>
      </c>
      <c r="H174" s="499">
        <v>0.15023900000000001</v>
      </c>
      <c r="I174" s="499">
        <v>0.14918999999999999</v>
      </c>
    </row>
    <row r="175" spans="1:9" x14ac:dyDescent="0.25">
      <c r="A175" s="483" t="s">
        <v>361</v>
      </c>
      <c r="B175" s="495" t="s">
        <v>85</v>
      </c>
      <c r="C175" s="495" t="s">
        <v>85</v>
      </c>
      <c r="D175" s="495">
        <v>1.414361</v>
      </c>
      <c r="E175" s="495">
        <v>3.635243</v>
      </c>
      <c r="F175" s="495">
        <v>2.6111740000000001</v>
      </c>
      <c r="G175" s="496">
        <v>1.414361</v>
      </c>
      <c r="H175" s="496">
        <v>2.777304</v>
      </c>
      <c r="I175" s="496">
        <v>2.7677849999999999</v>
      </c>
    </row>
    <row r="176" spans="1:9" x14ac:dyDescent="0.25">
      <c r="A176" s="482" t="s">
        <v>362</v>
      </c>
      <c r="B176" s="494" t="s">
        <v>85</v>
      </c>
      <c r="C176" s="494" t="s">
        <v>85</v>
      </c>
      <c r="D176" s="494">
        <v>7.7802470000000001</v>
      </c>
      <c r="E176" s="494">
        <v>3.4384450000000002</v>
      </c>
      <c r="F176" s="494">
        <v>2.305717</v>
      </c>
      <c r="G176" s="267">
        <v>7.7802470000000001</v>
      </c>
      <c r="H176" s="267">
        <v>2.4894750000000001</v>
      </c>
      <c r="I176" s="267">
        <v>2.52643</v>
      </c>
    </row>
    <row r="177" spans="1:9" ht="13" x14ac:dyDescent="0.3">
      <c r="A177" s="481" t="s">
        <v>363</v>
      </c>
      <c r="B177" s="505" t="s">
        <v>85</v>
      </c>
      <c r="C177" s="505" t="s">
        <v>85</v>
      </c>
      <c r="D177" s="505">
        <v>4.5896720000000002</v>
      </c>
      <c r="E177" s="505">
        <v>19.193698000000001</v>
      </c>
      <c r="F177" s="505">
        <v>3.3250899999999999</v>
      </c>
      <c r="G177" s="506">
        <v>4.5896720000000002</v>
      </c>
      <c r="H177" s="506">
        <v>5.8993880000000001</v>
      </c>
      <c r="I177" s="506">
        <v>5.8902400000000004</v>
      </c>
    </row>
    <row r="178" spans="1:9" x14ac:dyDescent="0.25">
      <c r="A178" s="482" t="s">
        <v>406</v>
      </c>
      <c r="B178" s="494" t="s">
        <v>85</v>
      </c>
      <c r="C178" s="494" t="s">
        <v>85</v>
      </c>
      <c r="D178" s="494" t="s">
        <v>85</v>
      </c>
      <c r="E178" s="494">
        <v>7.7197000000000002E-2</v>
      </c>
      <c r="F178" s="494">
        <v>2.3280000000000002E-3</v>
      </c>
      <c r="G178" s="267" t="s">
        <v>85</v>
      </c>
      <c r="H178" s="267">
        <v>1.4473E-2</v>
      </c>
      <c r="I178" s="267">
        <v>1.4371999999999999E-2</v>
      </c>
    </row>
    <row r="179" spans="1:9" x14ac:dyDescent="0.25">
      <c r="A179" s="483" t="s">
        <v>364</v>
      </c>
      <c r="B179" s="495" t="s">
        <v>85</v>
      </c>
      <c r="C179" s="495" t="s">
        <v>85</v>
      </c>
      <c r="D179" s="495">
        <v>3.6677780000000002</v>
      </c>
      <c r="E179" s="495">
        <v>18.707284999999999</v>
      </c>
      <c r="F179" s="495">
        <v>3.2718669999999999</v>
      </c>
      <c r="G179" s="496">
        <v>3.6677780000000002</v>
      </c>
      <c r="H179" s="496">
        <v>5.7758909999999997</v>
      </c>
      <c r="I179" s="496">
        <v>5.7611660000000002</v>
      </c>
    </row>
    <row r="180" spans="1:9" x14ac:dyDescent="0.25">
      <c r="A180" s="482" t="s">
        <v>365</v>
      </c>
      <c r="B180" s="494" t="s">
        <v>85</v>
      </c>
      <c r="C180" s="494" t="s">
        <v>85</v>
      </c>
      <c r="D180" s="494">
        <v>0.92189399999999999</v>
      </c>
      <c r="E180" s="494">
        <v>0.409215</v>
      </c>
      <c r="F180" s="494">
        <v>5.0895999999999997E-2</v>
      </c>
      <c r="G180" s="267">
        <v>0.92189399999999999</v>
      </c>
      <c r="H180" s="267">
        <v>0.109024</v>
      </c>
      <c r="I180" s="267">
        <v>0.114702</v>
      </c>
    </row>
    <row r="181" spans="1:9" ht="13" x14ac:dyDescent="0.3">
      <c r="A181" s="481" t="s">
        <v>366</v>
      </c>
      <c r="B181" s="505" t="s">
        <v>85</v>
      </c>
      <c r="C181" s="505" t="s">
        <v>85</v>
      </c>
      <c r="D181" s="505">
        <v>6.8276440000000003</v>
      </c>
      <c r="E181" s="505">
        <v>0.76925500000000002</v>
      </c>
      <c r="F181" s="505">
        <v>0.83183200000000002</v>
      </c>
      <c r="G181" s="506">
        <v>6.8276440000000003</v>
      </c>
      <c r="H181" s="506">
        <v>0.82168099999999999</v>
      </c>
      <c r="I181" s="506">
        <v>0.86363100000000004</v>
      </c>
    </row>
    <row r="182" spans="1:9" x14ac:dyDescent="0.25">
      <c r="A182" s="485" t="s">
        <v>407</v>
      </c>
      <c r="B182" s="498" t="s">
        <v>85</v>
      </c>
      <c r="C182" s="498" t="s">
        <v>85</v>
      </c>
      <c r="D182" s="498">
        <v>5.4153060000000002</v>
      </c>
      <c r="E182" s="498">
        <v>0.53672399999999998</v>
      </c>
      <c r="F182" s="498">
        <v>2.8435999999999999E-2</v>
      </c>
      <c r="G182" s="499">
        <v>5.4153060000000002</v>
      </c>
      <c r="H182" s="499">
        <v>0.11089300000000001</v>
      </c>
      <c r="I182" s="499">
        <v>0.14794299999999999</v>
      </c>
    </row>
    <row r="183" spans="1:9" x14ac:dyDescent="0.25">
      <c r="A183" s="484" t="s">
        <v>367</v>
      </c>
      <c r="B183" s="495" t="s">
        <v>85</v>
      </c>
      <c r="C183" s="495" t="s">
        <v>85</v>
      </c>
      <c r="D183" s="495" t="s">
        <v>85</v>
      </c>
      <c r="E183" s="495">
        <v>2.9269999999999999E-3</v>
      </c>
      <c r="F183" s="495">
        <v>9.3080000000000003E-3</v>
      </c>
      <c r="G183" s="496" t="s">
        <v>85</v>
      </c>
      <c r="H183" s="496">
        <v>8.2719999999999998E-3</v>
      </c>
      <c r="I183" s="496">
        <v>8.2150000000000001E-3</v>
      </c>
    </row>
    <row r="184" spans="1:9" x14ac:dyDescent="0.25">
      <c r="A184" s="485" t="s">
        <v>628</v>
      </c>
      <c r="B184" s="494" t="s">
        <v>85</v>
      </c>
      <c r="C184" s="494" t="s">
        <v>85</v>
      </c>
      <c r="D184" s="494">
        <v>1.412339</v>
      </c>
      <c r="E184" s="494">
        <v>1.5854E-2</v>
      </c>
      <c r="F184" s="494">
        <v>5.5399999999999998E-3</v>
      </c>
      <c r="G184" s="267">
        <v>1.412339</v>
      </c>
      <c r="H184" s="267">
        <v>7.2129999999999998E-3</v>
      </c>
      <c r="I184" s="267">
        <v>1.7028000000000001E-2</v>
      </c>
    </row>
    <row r="185" spans="1:9" x14ac:dyDescent="0.25">
      <c r="A185" s="484" t="s">
        <v>368</v>
      </c>
      <c r="B185" s="500" t="s">
        <v>85</v>
      </c>
      <c r="C185" s="500" t="s">
        <v>85</v>
      </c>
      <c r="D185" s="500" t="s">
        <v>85</v>
      </c>
      <c r="E185" s="500">
        <v>9.6089999999999995E-3</v>
      </c>
      <c r="F185" s="500" t="s">
        <v>85</v>
      </c>
      <c r="G185" s="501" t="s">
        <v>85</v>
      </c>
      <c r="H185" s="501">
        <v>1.5590000000000001E-3</v>
      </c>
      <c r="I185" s="501">
        <v>1.5479999999999999E-3</v>
      </c>
    </row>
    <row r="186" spans="1:9" x14ac:dyDescent="0.25">
      <c r="A186" s="485" t="s">
        <v>369</v>
      </c>
      <c r="B186" s="498" t="s">
        <v>85</v>
      </c>
      <c r="C186" s="498" t="s">
        <v>85</v>
      </c>
      <c r="D186" s="498" t="s">
        <v>85</v>
      </c>
      <c r="E186" s="498" t="s">
        <v>85</v>
      </c>
      <c r="F186" s="498">
        <v>2.1930000000000002E-2</v>
      </c>
      <c r="G186" s="499" t="s">
        <v>85</v>
      </c>
      <c r="H186" s="499">
        <v>1.8373E-2</v>
      </c>
      <c r="I186" s="499">
        <v>1.8244E-2</v>
      </c>
    </row>
    <row r="187" spans="1:9" x14ac:dyDescent="0.25">
      <c r="A187" s="484" t="s">
        <v>370</v>
      </c>
      <c r="B187" s="500" t="s">
        <v>85</v>
      </c>
      <c r="C187" s="500" t="s">
        <v>85</v>
      </c>
      <c r="D187" s="500" t="s">
        <v>85</v>
      </c>
      <c r="E187" s="500">
        <v>0.20414099999999999</v>
      </c>
      <c r="F187" s="500">
        <v>0.61023899999999998</v>
      </c>
      <c r="G187" s="501" t="s">
        <v>85</v>
      </c>
      <c r="H187" s="501">
        <v>0.54435999999999996</v>
      </c>
      <c r="I187" s="501">
        <v>0.54055699999999995</v>
      </c>
    </row>
    <row r="188" spans="1:9" x14ac:dyDescent="0.25">
      <c r="A188" s="485" t="s">
        <v>398</v>
      </c>
      <c r="B188" s="498" t="s">
        <v>85</v>
      </c>
      <c r="C188" s="498" t="s">
        <v>85</v>
      </c>
      <c r="D188" s="498" t="s">
        <v>85</v>
      </c>
      <c r="E188" s="498" t="s">
        <v>85</v>
      </c>
      <c r="F188" s="498" t="s">
        <v>85</v>
      </c>
      <c r="G188" s="499" t="s">
        <v>85</v>
      </c>
      <c r="H188" s="499" t="s">
        <v>85</v>
      </c>
      <c r="I188" s="499" t="s">
        <v>85</v>
      </c>
    </row>
    <row r="189" spans="1:9" x14ac:dyDescent="0.25">
      <c r="A189" s="484" t="s">
        <v>399</v>
      </c>
      <c r="B189" s="500" t="s">
        <v>85</v>
      </c>
      <c r="C189" s="500" t="s">
        <v>85</v>
      </c>
      <c r="D189" s="500" t="s">
        <v>85</v>
      </c>
      <c r="E189" s="500" t="s">
        <v>85</v>
      </c>
      <c r="F189" s="500">
        <v>1.0776000000000001E-2</v>
      </c>
      <c r="G189" s="501" t="s">
        <v>85</v>
      </c>
      <c r="H189" s="501">
        <v>9.0270000000000003E-3</v>
      </c>
      <c r="I189" s="501">
        <v>8.9639999999999997E-3</v>
      </c>
    </row>
    <row r="190" spans="1:9" s="7" customFormat="1" ht="13" x14ac:dyDescent="0.3">
      <c r="A190" s="513" t="s">
        <v>422</v>
      </c>
      <c r="B190" s="514" t="s">
        <v>85</v>
      </c>
      <c r="C190" s="514" t="s">
        <v>85</v>
      </c>
      <c r="D190" s="514">
        <v>8.990971</v>
      </c>
      <c r="E190" s="514">
        <v>10.874385</v>
      </c>
      <c r="F190" s="514">
        <v>18.818493</v>
      </c>
      <c r="G190" s="515">
        <v>8.990971</v>
      </c>
      <c r="H190" s="515">
        <v>17.529754000000001</v>
      </c>
      <c r="I190" s="515">
        <v>17.470112</v>
      </c>
    </row>
    <row r="191" spans="1:9" x14ac:dyDescent="0.25">
      <c r="A191" s="484" t="s">
        <v>408</v>
      </c>
      <c r="B191" s="500" t="s">
        <v>85</v>
      </c>
      <c r="C191" s="500" t="s">
        <v>85</v>
      </c>
      <c r="D191" s="500">
        <v>3.7115490000000002</v>
      </c>
      <c r="E191" s="500">
        <v>0.970059</v>
      </c>
      <c r="F191" s="500">
        <v>1.139648</v>
      </c>
      <c r="G191" s="501">
        <v>3.7115490000000002</v>
      </c>
      <c r="H191" s="501">
        <v>1.112136</v>
      </c>
      <c r="I191" s="501">
        <v>1.130293</v>
      </c>
    </row>
    <row r="192" spans="1:9" s="47" customFormat="1" x14ac:dyDescent="0.25">
      <c r="A192" s="485" t="s">
        <v>484</v>
      </c>
      <c r="B192" s="498" t="s">
        <v>85</v>
      </c>
      <c r="C192" s="498" t="s">
        <v>85</v>
      </c>
      <c r="D192" s="498">
        <v>5.2794220000000003</v>
      </c>
      <c r="E192" s="498">
        <v>9.9043259999999993</v>
      </c>
      <c r="F192" s="498">
        <v>17.678844999999999</v>
      </c>
      <c r="G192" s="499">
        <v>5.2794220000000003</v>
      </c>
      <c r="H192" s="499">
        <v>16.417617</v>
      </c>
      <c r="I192" s="499">
        <v>16.339818999999999</v>
      </c>
    </row>
    <row r="193" spans="1:9" s="7" customFormat="1" ht="13" x14ac:dyDescent="0.3">
      <c r="A193" s="510" t="s">
        <v>371</v>
      </c>
      <c r="B193" s="511" t="s">
        <v>85</v>
      </c>
      <c r="C193" s="511" t="s">
        <v>85</v>
      </c>
      <c r="D193" s="511">
        <v>71.383063000000007</v>
      </c>
      <c r="E193" s="511">
        <v>58.276459000000003</v>
      </c>
      <c r="F193" s="511">
        <v>55.387827000000001</v>
      </c>
      <c r="G193" s="512">
        <v>71.383063000000007</v>
      </c>
      <c r="H193" s="512">
        <v>55.856437</v>
      </c>
      <c r="I193" s="512">
        <v>55.964888000000002</v>
      </c>
    </row>
    <row r="194" spans="1:9" x14ac:dyDescent="0.25">
      <c r="A194" s="482" t="s">
        <v>409</v>
      </c>
      <c r="B194" s="494" t="s">
        <v>85</v>
      </c>
      <c r="C194" s="494" t="s">
        <v>85</v>
      </c>
      <c r="D194" s="494">
        <v>2.2100599999999999</v>
      </c>
      <c r="E194" s="494">
        <v>5.5400090000000004</v>
      </c>
      <c r="F194" s="494">
        <v>5.0054499999999997</v>
      </c>
      <c r="G194" s="267">
        <v>2.2100599999999999</v>
      </c>
      <c r="H194" s="267">
        <v>5.0921700000000003</v>
      </c>
      <c r="I194" s="267">
        <v>5.0720390000000002</v>
      </c>
    </row>
    <row r="195" spans="1:9" x14ac:dyDescent="0.25">
      <c r="A195" s="483" t="s">
        <v>372</v>
      </c>
      <c r="B195" s="495" t="s">
        <v>85</v>
      </c>
      <c r="C195" s="495" t="s">
        <v>85</v>
      </c>
      <c r="D195" s="495">
        <v>6.1373959999999999</v>
      </c>
      <c r="E195" s="495">
        <v>6.7024980000000003</v>
      </c>
      <c r="F195" s="495">
        <v>5.5647390000000003</v>
      </c>
      <c r="G195" s="496">
        <v>6.1373959999999999</v>
      </c>
      <c r="H195" s="496">
        <v>5.7493129999999999</v>
      </c>
      <c r="I195" s="496">
        <v>5.7520230000000003</v>
      </c>
    </row>
    <row r="196" spans="1:9" x14ac:dyDescent="0.25">
      <c r="A196" s="482" t="s">
        <v>373</v>
      </c>
      <c r="B196" s="494" t="s">
        <v>85</v>
      </c>
      <c r="C196" s="494" t="s">
        <v>85</v>
      </c>
      <c r="D196" s="494">
        <v>11.926349</v>
      </c>
      <c r="E196" s="494">
        <v>9.5126989999999996</v>
      </c>
      <c r="F196" s="494">
        <v>5.2368519999999998</v>
      </c>
      <c r="G196" s="267">
        <v>11.926349</v>
      </c>
      <c r="H196" s="267">
        <v>5.9305050000000001</v>
      </c>
      <c r="I196" s="267">
        <v>5.9723839999999999</v>
      </c>
    </row>
    <row r="197" spans="1:9" x14ac:dyDescent="0.25">
      <c r="A197" s="483" t="s">
        <v>374</v>
      </c>
      <c r="B197" s="495" t="s">
        <v>85</v>
      </c>
      <c r="C197" s="495" t="s">
        <v>85</v>
      </c>
      <c r="D197" s="495">
        <v>4.9729049999999999</v>
      </c>
      <c r="E197" s="495">
        <v>5.1318460000000004</v>
      </c>
      <c r="F197" s="495">
        <v>3.539847</v>
      </c>
      <c r="G197" s="496">
        <v>4.9729049999999999</v>
      </c>
      <c r="H197" s="496">
        <v>3.7981099999999999</v>
      </c>
      <c r="I197" s="496">
        <v>3.8063159999999998</v>
      </c>
    </row>
    <row r="198" spans="1:9" s="47" customFormat="1" x14ac:dyDescent="0.25">
      <c r="A198" s="482" t="s">
        <v>375</v>
      </c>
      <c r="B198" s="494" t="s">
        <v>85</v>
      </c>
      <c r="C198" s="494" t="s">
        <v>85</v>
      </c>
      <c r="D198" s="494">
        <v>0.56401900000000005</v>
      </c>
      <c r="E198" s="494">
        <v>2.1595759999999999</v>
      </c>
      <c r="F198" s="494">
        <v>1.241217</v>
      </c>
      <c r="G198" s="267">
        <v>0.56401900000000005</v>
      </c>
      <c r="H198" s="267">
        <v>1.390199</v>
      </c>
      <c r="I198" s="267">
        <v>1.384428</v>
      </c>
    </row>
    <row r="199" spans="1:9" x14ac:dyDescent="0.25">
      <c r="A199" s="483" t="s">
        <v>376</v>
      </c>
      <c r="B199" s="495" t="s">
        <v>85</v>
      </c>
      <c r="C199" s="495" t="s">
        <v>85</v>
      </c>
      <c r="D199" s="495">
        <v>45.572333999999998</v>
      </c>
      <c r="E199" s="495">
        <v>29.229831000000001</v>
      </c>
      <c r="F199" s="495">
        <v>34.799722000000003</v>
      </c>
      <c r="G199" s="496">
        <v>45.572333999999998</v>
      </c>
      <c r="H199" s="496">
        <v>33.896141999999998</v>
      </c>
      <c r="I199" s="496">
        <v>33.977697999999997</v>
      </c>
    </row>
    <row r="200" spans="1:9" s="7" customFormat="1" ht="13" x14ac:dyDescent="0.3">
      <c r="A200" s="507" t="s">
        <v>377</v>
      </c>
      <c r="B200" s="508" t="s">
        <v>85</v>
      </c>
      <c r="C200" s="508" t="s">
        <v>85</v>
      </c>
      <c r="D200" s="508">
        <v>32.088603999999997</v>
      </c>
      <c r="E200" s="508">
        <v>83.773077000000001</v>
      </c>
      <c r="F200" s="508">
        <v>72.375686999999999</v>
      </c>
      <c r="G200" s="509">
        <v>32.088603999999997</v>
      </c>
      <c r="H200" s="509">
        <v>74.224637999999999</v>
      </c>
      <c r="I200" s="509">
        <v>73.930324999999996</v>
      </c>
    </row>
    <row r="201" spans="1:9" x14ac:dyDescent="0.25">
      <c r="A201" s="483" t="s">
        <v>410</v>
      </c>
      <c r="B201" s="495" t="s">
        <v>85</v>
      </c>
      <c r="C201" s="495" t="s">
        <v>85</v>
      </c>
      <c r="D201" s="495" t="s">
        <v>85</v>
      </c>
      <c r="E201" s="495">
        <v>8.2048999999999997E-2</v>
      </c>
      <c r="F201" s="495">
        <v>9.9448999999999996E-2</v>
      </c>
      <c r="G201" s="496" t="s">
        <v>85</v>
      </c>
      <c r="H201" s="496">
        <v>9.6627000000000005E-2</v>
      </c>
      <c r="I201" s="496">
        <v>9.5951999999999996E-2</v>
      </c>
    </row>
    <row r="202" spans="1:9" x14ac:dyDescent="0.25">
      <c r="A202" s="482" t="s">
        <v>378</v>
      </c>
      <c r="B202" s="494" t="s">
        <v>85</v>
      </c>
      <c r="C202" s="494" t="s">
        <v>85</v>
      </c>
      <c r="D202" s="494">
        <v>6.1550000000000001E-2</v>
      </c>
      <c r="E202" s="494" t="s">
        <v>85</v>
      </c>
      <c r="F202" s="494">
        <v>1.2030000000000001E-3</v>
      </c>
      <c r="G202" s="267">
        <v>6.1550000000000001E-2</v>
      </c>
      <c r="H202" s="267">
        <v>1.0070000000000001E-3</v>
      </c>
      <c r="I202" s="267">
        <v>1.4300000000000001E-3</v>
      </c>
    </row>
    <row r="203" spans="1:9" x14ac:dyDescent="0.25">
      <c r="A203" s="483" t="s">
        <v>379</v>
      </c>
      <c r="B203" s="495" t="s">
        <v>85</v>
      </c>
      <c r="C203" s="495" t="s">
        <v>85</v>
      </c>
      <c r="D203" s="495" t="s">
        <v>85</v>
      </c>
      <c r="E203" s="495">
        <v>0.79620500000000005</v>
      </c>
      <c r="F203" s="495">
        <v>3.8317239999999999</v>
      </c>
      <c r="G203" s="496" t="s">
        <v>85</v>
      </c>
      <c r="H203" s="496">
        <v>3.3392849999999998</v>
      </c>
      <c r="I203" s="496">
        <v>3.3159610000000002</v>
      </c>
    </row>
    <row r="204" spans="1:9" x14ac:dyDescent="0.25">
      <c r="A204" s="482" t="s">
        <v>380</v>
      </c>
      <c r="B204" s="494" t="s">
        <v>85</v>
      </c>
      <c r="C204" s="494" t="s">
        <v>85</v>
      </c>
      <c r="D204" s="494">
        <v>32.027053000000002</v>
      </c>
      <c r="E204" s="494">
        <v>78.946323000000007</v>
      </c>
      <c r="F204" s="494">
        <v>61.883977999999999</v>
      </c>
      <c r="G204" s="267">
        <v>32.027053000000002</v>
      </c>
      <c r="H204" s="267">
        <v>64.651931000000005</v>
      </c>
      <c r="I204" s="267">
        <v>64.424052000000003</v>
      </c>
    </row>
    <row r="205" spans="1:9" s="47" customFormat="1" x14ac:dyDescent="0.25">
      <c r="A205" s="484" t="s">
        <v>381</v>
      </c>
      <c r="B205" s="500" t="s">
        <v>85</v>
      </c>
      <c r="C205" s="500" t="s">
        <v>85</v>
      </c>
      <c r="D205" s="500" t="s">
        <v>85</v>
      </c>
      <c r="E205" s="500">
        <v>3.1071019999999998</v>
      </c>
      <c r="F205" s="500">
        <v>4.4777319999999996</v>
      </c>
      <c r="G205" s="501" t="s">
        <v>85</v>
      </c>
      <c r="H205" s="501">
        <v>4.2553799999999997</v>
      </c>
      <c r="I205" s="501">
        <v>4.225657</v>
      </c>
    </row>
    <row r="206" spans="1:9" x14ac:dyDescent="0.25">
      <c r="A206" s="485" t="s">
        <v>400</v>
      </c>
      <c r="B206" s="498" t="s">
        <v>85</v>
      </c>
      <c r="C206" s="498" t="s">
        <v>85</v>
      </c>
      <c r="D206" s="498" t="s">
        <v>85</v>
      </c>
      <c r="E206" s="498">
        <v>0.84139799999999998</v>
      </c>
      <c r="F206" s="498">
        <v>2.077798</v>
      </c>
      <c r="G206" s="499" t="s">
        <v>85</v>
      </c>
      <c r="H206" s="499">
        <v>1.8772219999999999</v>
      </c>
      <c r="I206" s="499">
        <v>1.8641099999999999</v>
      </c>
    </row>
    <row r="207" spans="1:9" s="7" customFormat="1" ht="13" x14ac:dyDescent="0.3">
      <c r="A207" s="510" t="s">
        <v>382</v>
      </c>
      <c r="B207" s="511" t="s">
        <v>85</v>
      </c>
      <c r="C207" s="511" t="s">
        <v>85</v>
      </c>
      <c r="D207" s="511">
        <v>31.177508</v>
      </c>
      <c r="E207" s="511">
        <v>30.139741999999998</v>
      </c>
      <c r="F207" s="511">
        <v>16.803968999999999</v>
      </c>
      <c r="G207" s="512">
        <v>31.177508</v>
      </c>
      <c r="H207" s="512">
        <v>18.967376000000002</v>
      </c>
      <c r="I207" s="512">
        <v>19.052661000000001</v>
      </c>
    </row>
    <row r="208" spans="1:9" x14ac:dyDescent="0.25">
      <c r="A208" s="485" t="s">
        <v>485</v>
      </c>
      <c r="B208" s="498" t="s">
        <v>85</v>
      </c>
      <c r="C208" s="498" t="s">
        <v>85</v>
      </c>
      <c r="D208" s="498" t="s">
        <v>85</v>
      </c>
      <c r="E208" s="498">
        <v>1.59595</v>
      </c>
      <c r="F208" s="498">
        <v>0.74890199999999996</v>
      </c>
      <c r="G208" s="499" t="s">
        <v>85</v>
      </c>
      <c r="H208" s="499">
        <v>0.88631499999999996</v>
      </c>
      <c r="I208" s="499">
        <v>0.88012400000000002</v>
      </c>
    </row>
    <row r="209" spans="1:9" x14ac:dyDescent="0.25">
      <c r="A209" s="483" t="s">
        <v>383</v>
      </c>
      <c r="B209" s="495" t="s">
        <v>85</v>
      </c>
      <c r="C209" s="495" t="s">
        <v>85</v>
      </c>
      <c r="D209" s="495">
        <v>28.901343000000001</v>
      </c>
      <c r="E209" s="495">
        <v>7.6862779999999997</v>
      </c>
      <c r="F209" s="495">
        <v>10.846856000000001</v>
      </c>
      <c r="G209" s="496">
        <v>28.901343000000001</v>
      </c>
      <c r="H209" s="496">
        <v>10.334129000000001</v>
      </c>
      <c r="I209" s="496">
        <v>10.463817000000001</v>
      </c>
    </row>
    <row r="210" spans="1:9" x14ac:dyDescent="0.25">
      <c r="A210" s="482" t="s">
        <v>384</v>
      </c>
      <c r="B210" s="494" t="s">
        <v>85</v>
      </c>
      <c r="C210" s="494" t="s">
        <v>85</v>
      </c>
      <c r="D210" s="494">
        <v>3.1622999999999998E-2</v>
      </c>
      <c r="E210" s="494">
        <v>2.0160629999999999</v>
      </c>
      <c r="F210" s="494">
        <v>0.46515099999999998</v>
      </c>
      <c r="G210" s="267">
        <v>3.1622999999999998E-2</v>
      </c>
      <c r="H210" s="267">
        <v>0.71674899999999997</v>
      </c>
      <c r="I210" s="267">
        <v>0.71196300000000001</v>
      </c>
    </row>
    <row r="211" spans="1:9" x14ac:dyDescent="0.25">
      <c r="A211" s="484" t="s">
        <v>385</v>
      </c>
      <c r="B211" s="500" t="s">
        <v>85</v>
      </c>
      <c r="C211" s="500" t="s">
        <v>85</v>
      </c>
      <c r="D211" s="500">
        <v>1.852047</v>
      </c>
      <c r="E211" s="500">
        <v>2.7981449999999999</v>
      </c>
      <c r="F211" s="500">
        <v>0.211474</v>
      </c>
      <c r="G211" s="501">
        <v>1.852047</v>
      </c>
      <c r="H211" s="501">
        <v>0.63109800000000005</v>
      </c>
      <c r="I211" s="501">
        <v>0.63962699999999995</v>
      </c>
    </row>
    <row r="212" spans="1:9" s="47" customFormat="1" x14ac:dyDescent="0.25">
      <c r="A212" s="485" t="s">
        <v>386</v>
      </c>
      <c r="B212" s="498" t="s">
        <v>85</v>
      </c>
      <c r="C212" s="498" t="s">
        <v>85</v>
      </c>
      <c r="D212" s="498">
        <v>0.39249600000000001</v>
      </c>
      <c r="E212" s="498">
        <v>16.043306000000001</v>
      </c>
      <c r="F212" s="498">
        <v>4.531587</v>
      </c>
      <c r="G212" s="499">
        <v>0.39249600000000001</v>
      </c>
      <c r="H212" s="499">
        <v>6.3990850000000004</v>
      </c>
      <c r="I212" s="499">
        <v>6.3571299999999997</v>
      </c>
    </row>
    <row r="213" spans="1:9" s="7" customFormat="1" ht="13" x14ac:dyDescent="0.3">
      <c r="A213" s="510" t="s">
        <v>387</v>
      </c>
      <c r="B213" s="511" t="s">
        <v>85</v>
      </c>
      <c r="C213" s="511" t="s">
        <v>85</v>
      </c>
      <c r="D213" s="511">
        <v>4.0026910000000004</v>
      </c>
      <c r="E213" s="511">
        <v>10.725116</v>
      </c>
      <c r="F213" s="511">
        <v>31.197583999999999</v>
      </c>
      <c r="G213" s="512">
        <v>4.0026910000000004</v>
      </c>
      <c r="H213" s="512">
        <v>27.876421000000001</v>
      </c>
      <c r="I213" s="512">
        <v>27.709667</v>
      </c>
    </row>
    <row r="214" spans="1:9" ht="13" x14ac:dyDescent="0.3">
      <c r="A214" s="663" t="s">
        <v>389</v>
      </c>
      <c r="B214" s="664" t="s">
        <v>85</v>
      </c>
      <c r="C214" s="664" t="s">
        <v>85</v>
      </c>
      <c r="D214" s="664">
        <f>SUM(D155,D160,D166,D173,D177,D181,D190,D193,D200,D207,D213)</f>
        <v>182.469436</v>
      </c>
      <c r="E214" s="664">
        <f t="shared" ref="E214:I214" si="38">SUM(E155,E160,E166,E173,E177,E181,E190,E193,E200,E207,E213)</f>
        <v>263.77875100000006</v>
      </c>
      <c r="F214" s="664">
        <f t="shared" si="38"/>
        <v>229.122952</v>
      </c>
      <c r="G214" s="664">
        <f t="shared" si="38"/>
        <v>182.469436</v>
      </c>
      <c r="H214" s="664">
        <f t="shared" si="38"/>
        <v>234.74501799999999</v>
      </c>
      <c r="I214" s="664">
        <f t="shared" si="38"/>
        <v>234.37988099999998</v>
      </c>
    </row>
    <row r="215" spans="1:9" ht="13" x14ac:dyDescent="0.3">
      <c r="A215" s="519" t="s">
        <v>629</v>
      </c>
      <c r="B215" s="3"/>
      <c r="C215" s="212"/>
      <c r="D215" s="3"/>
      <c r="E215" s="3"/>
      <c r="F215" s="212"/>
      <c r="G215" s="3"/>
      <c r="H215" s="3"/>
      <c r="I215" s="3"/>
    </row>
    <row r="216" spans="1:9" ht="13" x14ac:dyDescent="0.3">
      <c r="A216" s="761" t="s">
        <v>630</v>
      </c>
      <c r="B216" s="3"/>
      <c r="C216" s="212"/>
      <c r="D216" s="3"/>
      <c r="E216" s="3"/>
      <c r="F216" s="212"/>
      <c r="G216" s="3"/>
      <c r="H216" s="3"/>
      <c r="I216" s="3"/>
    </row>
    <row r="217" spans="1:9" ht="13" x14ac:dyDescent="0.3">
      <c r="A217" s="38" t="s">
        <v>423</v>
      </c>
      <c r="B217" s="3"/>
      <c r="C217" s="212"/>
      <c r="D217" s="3"/>
      <c r="E217" s="3"/>
      <c r="F217" s="212"/>
      <c r="G217" s="3"/>
      <c r="H217" s="3"/>
      <c r="I217" s="3"/>
    </row>
    <row r="218" spans="1:9" ht="13" x14ac:dyDescent="0.3">
      <c r="A218" s="242" t="s">
        <v>708</v>
      </c>
      <c r="B218" s="3"/>
      <c r="C218" s="212"/>
      <c r="D218" s="3"/>
      <c r="E218" s="3"/>
      <c r="F218" s="212"/>
      <c r="G218" s="3"/>
      <c r="H218" s="3"/>
      <c r="I218" s="3"/>
    </row>
    <row r="220" spans="1:9" ht="87" customHeight="1" x14ac:dyDescent="0.25">
      <c r="A220" s="803" t="s">
        <v>424</v>
      </c>
      <c r="B220" s="804"/>
      <c r="C220" s="804"/>
      <c r="D220" s="804"/>
      <c r="E220" s="804"/>
      <c r="F220" s="804"/>
      <c r="G220" s="804"/>
      <c r="H220" s="804"/>
      <c r="I220" s="805"/>
    </row>
  </sheetData>
  <mergeCells count="1">
    <mergeCell ref="A220:I220"/>
  </mergeCells>
  <printOptions horizontalCentered="1" verticalCentered="1"/>
  <pageMargins left="0.70866141732283472" right="0.70866141732283472" top="0.19685039370078741" bottom="0.19685039370078741" header="0" footer="0"/>
  <pageSetup paperSize="9" scale="50" firstPageNumber="80" orientation="landscape" useFirstPageNumber="1" r:id="rId1"/>
  <headerFooter>
    <oddHeader>&amp;R&amp;12Les groupements à fiscalité prorpre en 2019</oddHeader>
    <oddFooter>&amp;L&amp;12Direction Générale des Collectivités Locales / DESL&amp;C&amp;12&amp;P&amp;R&amp;12Mise en ligne : mai 2021</oddFooter>
    <evenHeader>&amp;RLes groupements à fiscalité propre en 2019</evenHeader>
    <evenFooter>&amp;LDirection Générale des Collectivités Locales / DESL&amp;C81&amp;RMise en ligne : mai 2021</evenFooter>
    <firstHeader>&amp;RLes groupements à fiscalité prorpre en 2019</firstHeader>
    <firstFooter>&amp;LDirection Générale des Collectivités Locales / DESL&amp;C80&amp;RMise en ligne : mai 2021</firstFooter>
  </headerFooter>
  <rowBreaks count="2" manualBreakCount="2">
    <brk id="74" max="16383" man="1"/>
    <brk id="14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17"/>
  <sheetViews>
    <sheetView zoomScaleNormal="100" workbookViewId="0"/>
  </sheetViews>
  <sheetFormatPr baseColWidth="10" defaultRowHeight="12.5" x14ac:dyDescent="0.25"/>
  <cols>
    <col min="1" max="1" width="78.54296875" customWidth="1"/>
    <col min="2" max="9" width="17.26953125" customWidth="1"/>
    <col min="11" max="11" width="12" bestFit="1" customWidth="1"/>
  </cols>
  <sheetData>
    <row r="1" spans="1:9" ht="21" x14ac:dyDescent="0.4">
      <c r="A1" s="9" t="s">
        <v>486</v>
      </c>
    </row>
    <row r="2" spans="1:9" ht="18" x14ac:dyDescent="0.4">
      <c r="A2" s="9"/>
    </row>
    <row r="3" spans="1:9" ht="16.5" x14ac:dyDescent="0.35">
      <c r="A3" s="88" t="s">
        <v>780</v>
      </c>
    </row>
    <row r="4" spans="1:9" ht="13.5" thickBot="1" x14ac:dyDescent="0.35">
      <c r="A4" s="205"/>
      <c r="I4" s="400" t="s">
        <v>388</v>
      </c>
    </row>
    <row r="5" spans="1:9" ht="13" x14ac:dyDescent="0.3">
      <c r="A5" s="204" t="s">
        <v>417</v>
      </c>
      <c r="B5" s="486" t="s">
        <v>96</v>
      </c>
      <c r="C5" s="486" t="s">
        <v>554</v>
      </c>
      <c r="D5" s="486" t="s">
        <v>98</v>
      </c>
      <c r="E5" s="486" t="s">
        <v>289</v>
      </c>
      <c r="F5" s="487">
        <v>300000</v>
      </c>
      <c r="G5" s="488" t="s">
        <v>413</v>
      </c>
      <c r="H5" s="488" t="s">
        <v>413</v>
      </c>
      <c r="I5" s="488" t="s">
        <v>402</v>
      </c>
    </row>
    <row r="6" spans="1:9" x14ac:dyDescent="0.25">
      <c r="A6" s="203"/>
      <c r="B6" s="489" t="s">
        <v>36</v>
      </c>
      <c r="C6" s="489" t="s">
        <v>36</v>
      </c>
      <c r="D6" s="489" t="s">
        <v>36</v>
      </c>
      <c r="E6" s="489" t="s">
        <v>36</v>
      </c>
      <c r="F6" s="489" t="s">
        <v>37</v>
      </c>
      <c r="G6" s="490" t="s">
        <v>401</v>
      </c>
      <c r="H6" s="490" t="s">
        <v>304</v>
      </c>
      <c r="I6" s="490" t="s">
        <v>112</v>
      </c>
    </row>
    <row r="7" spans="1:9" ht="13" thickBot="1" x14ac:dyDescent="0.3">
      <c r="A7" s="206"/>
      <c r="B7" s="491" t="s">
        <v>553</v>
      </c>
      <c r="C7" s="491" t="s">
        <v>100</v>
      </c>
      <c r="D7" s="491" t="s">
        <v>101</v>
      </c>
      <c r="E7" s="491" t="s">
        <v>290</v>
      </c>
      <c r="F7" s="491" t="s">
        <v>102</v>
      </c>
      <c r="G7" s="492" t="s">
        <v>304</v>
      </c>
      <c r="H7" s="492" t="s">
        <v>102</v>
      </c>
      <c r="I7" s="492" t="s">
        <v>414</v>
      </c>
    </row>
    <row r="9" spans="1:9" ht="13" x14ac:dyDescent="0.3">
      <c r="A9" s="502" t="s">
        <v>344</v>
      </c>
      <c r="B9" s="503" t="s">
        <v>85</v>
      </c>
      <c r="C9" s="503" t="s">
        <v>85</v>
      </c>
      <c r="D9" s="503">
        <v>18.578509</v>
      </c>
      <c r="E9" s="503">
        <v>618.44233899999995</v>
      </c>
      <c r="F9" s="503">
        <v>2378.0077179999998</v>
      </c>
      <c r="G9" s="504">
        <v>18.578509</v>
      </c>
      <c r="H9" s="504">
        <v>2996.450057</v>
      </c>
      <c r="I9" s="504">
        <v>3015.028566</v>
      </c>
    </row>
    <row r="10" spans="1:9" x14ac:dyDescent="0.25">
      <c r="A10" s="482" t="s">
        <v>345</v>
      </c>
      <c r="B10" s="494" t="s">
        <v>85</v>
      </c>
      <c r="C10" s="494" t="s">
        <v>85</v>
      </c>
      <c r="D10" s="494">
        <v>17.967699</v>
      </c>
      <c r="E10" s="494">
        <v>601.17487200000005</v>
      </c>
      <c r="F10" s="494">
        <v>2297.8444549999999</v>
      </c>
      <c r="G10" s="267">
        <v>17.967699</v>
      </c>
      <c r="H10" s="267">
        <v>2899.0193260000001</v>
      </c>
      <c r="I10" s="267">
        <v>2916.9870259999998</v>
      </c>
    </row>
    <row r="11" spans="1:9" x14ac:dyDescent="0.25">
      <c r="A11" s="483" t="s">
        <v>346</v>
      </c>
      <c r="B11" s="495" t="s">
        <v>85</v>
      </c>
      <c r="C11" s="495" t="s">
        <v>85</v>
      </c>
      <c r="D11" s="495">
        <v>0.60680999999999996</v>
      </c>
      <c r="E11" s="495">
        <v>16.186259</v>
      </c>
      <c r="F11" s="495">
        <v>50.721532000000003</v>
      </c>
      <c r="G11" s="496">
        <v>0.60680999999999996</v>
      </c>
      <c r="H11" s="496">
        <v>66.907792000000001</v>
      </c>
      <c r="I11" s="496">
        <v>67.514601999999996</v>
      </c>
    </row>
    <row r="12" spans="1:9" x14ac:dyDescent="0.25">
      <c r="A12" s="482" t="s">
        <v>347</v>
      </c>
      <c r="B12" s="494" t="s">
        <v>85</v>
      </c>
      <c r="C12" s="494" t="s">
        <v>85</v>
      </c>
      <c r="D12" s="494">
        <v>4.0000000000000001E-3</v>
      </c>
      <c r="E12" s="494">
        <v>1.0812079999999999</v>
      </c>
      <c r="F12" s="494">
        <v>18.467701999999999</v>
      </c>
      <c r="G12" s="267">
        <v>4.0000000000000001E-3</v>
      </c>
      <c r="H12" s="267">
        <v>19.548909999999999</v>
      </c>
      <c r="I12" s="267">
        <v>19.552910000000001</v>
      </c>
    </row>
    <row r="13" spans="1:9" x14ac:dyDescent="0.25">
      <c r="A13" s="483" t="s">
        <v>397</v>
      </c>
      <c r="B13" s="495" t="s">
        <v>85</v>
      </c>
      <c r="C13" s="495" t="s">
        <v>85</v>
      </c>
      <c r="D13" s="495" t="s">
        <v>85</v>
      </c>
      <c r="E13" s="495" t="s">
        <v>85</v>
      </c>
      <c r="F13" s="495">
        <v>10.973436</v>
      </c>
      <c r="G13" s="496" t="s">
        <v>85</v>
      </c>
      <c r="H13" s="496">
        <v>10.973436</v>
      </c>
      <c r="I13" s="496">
        <v>10.973436</v>
      </c>
    </row>
    <row r="14" spans="1:9" ht="13" x14ac:dyDescent="0.3">
      <c r="A14" s="507" t="s">
        <v>348</v>
      </c>
      <c r="B14" s="508" t="s">
        <v>85</v>
      </c>
      <c r="C14" s="508" t="s">
        <v>85</v>
      </c>
      <c r="D14" s="508">
        <v>5.1380290000000004</v>
      </c>
      <c r="E14" s="508">
        <v>149.43690599999999</v>
      </c>
      <c r="F14" s="508">
        <v>542.05743399999994</v>
      </c>
      <c r="G14" s="509">
        <v>5.1380290000000004</v>
      </c>
      <c r="H14" s="509">
        <v>691.49433999999997</v>
      </c>
      <c r="I14" s="509">
        <v>696.63236800000004</v>
      </c>
    </row>
    <row r="15" spans="1:9" x14ac:dyDescent="0.25">
      <c r="A15" s="483" t="s">
        <v>354</v>
      </c>
      <c r="B15" s="495" t="s">
        <v>85</v>
      </c>
      <c r="C15" s="495" t="s">
        <v>85</v>
      </c>
      <c r="D15" s="495" t="s">
        <v>85</v>
      </c>
      <c r="E15" s="495">
        <v>5.1993220000000004</v>
      </c>
      <c r="F15" s="495">
        <v>10.364585999999999</v>
      </c>
      <c r="G15" s="496" t="s">
        <v>85</v>
      </c>
      <c r="H15" s="496">
        <v>15.563908</v>
      </c>
      <c r="I15" s="496">
        <v>15.563908</v>
      </c>
    </row>
    <row r="16" spans="1:9" x14ac:dyDescent="0.25">
      <c r="A16" s="482" t="s">
        <v>349</v>
      </c>
      <c r="B16" s="494" t="s">
        <v>85</v>
      </c>
      <c r="C16" s="494" t="s">
        <v>85</v>
      </c>
      <c r="D16" s="494">
        <v>2.0785000000000001E-2</v>
      </c>
      <c r="E16" s="494">
        <v>4.6296489999999997</v>
      </c>
      <c r="F16" s="494">
        <v>4.7010490000000003</v>
      </c>
      <c r="G16" s="267">
        <v>2.0785000000000001E-2</v>
      </c>
      <c r="H16" s="267">
        <v>9.3306979999999999</v>
      </c>
      <c r="I16" s="267">
        <v>9.351483</v>
      </c>
    </row>
    <row r="17" spans="1:9" x14ac:dyDescent="0.25">
      <c r="A17" s="497" t="s">
        <v>350</v>
      </c>
      <c r="B17" s="495" t="s">
        <v>85</v>
      </c>
      <c r="C17" s="495" t="s">
        <v>85</v>
      </c>
      <c r="D17" s="495">
        <v>5.1119089999999998</v>
      </c>
      <c r="E17" s="495">
        <v>125.42225500000001</v>
      </c>
      <c r="F17" s="495">
        <v>520.95516699999996</v>
      </c>
      <c r="G17" s="496">
        <v>5.1119089999999998</v>
      </c>
      <c r="H17" s="496">
        <v>646.37742200000002</v>
      </c>
      <c r="I17" s="496">
        <v>651.48933099999999</v>
      </c>
    </row>
    <row r="18" spans="1:9" x14ac:dyDescent="0.25">
      <c r="A18" s="482" t="s">
        <v>351</v>
      </c>
      <c r="B18" s="494" t="s">
        <v>85</v>
      </c>
      <c r="C18" s="494" t="s">
        <v>85</v>
      </c>
      <c r="D18" s="494">
        <v>5.3340000000000002E-3</v>
      </c>
      <c r="E18" s="494">
        <v>1.547947</v>
      </c>
      <c r="F18" s="494">
        <v>2.3098100000000001</v>
      </c>
      <c r="G18" s="267">
        <v>5.3340000000000002E-3</v>
      </c>
      <c r="H18" s="267">
        <v>3.8577569999999999</v>
      </c>
      <c r="I18" s="267">
        <v>3.8630909999999998</v>
      </c>
    </row>
    <row r="19" spans="1:9" x14ac:dyDescent="0.25">
      <c r="A19" s="483" t="s">
        <v>352</v>
      </c>
      <c r="B19" s="495" t="s">
        <v>85</v>
      </c>
      <c r="C19" s="495" t="s">
        <v>85</v>
      </c>
      <c r="D19" s="495" t="s">
        <v>85</v>
      </c>
      <c r="E19" s="495">
        <v>12.637734</v>
      </c>
      <c r="F19" s="495">
        <v>3.7268219999999999</v>
      </c>
      <c r="G19" s="496" t="s">
        <v>85</v>
      </c>
      <c r="H19" s="496">
        <v>16.364554999999999</v>
      </c>
      <c r="I19" s="496">
        <v>16.364554999999999</v>
      </c>
    </row>
    <row r="20" spans="1:9" ht="13" x14ac:dyDescent="0.3">
      <c r="A20" s="507" t="s">
        <v>353</v>
      </c>
      <c r="B20" s="508" t="s">
        <v>85</v>
      </c>
      <c r="C20" s="508" t="s">
        <v>85</v>
      </c>
      <c r="D20" s="508">
        <v>5.1097989999999998</v>
      </c>
      <c r="E20" s="508">
        <v>78.157520000000005</v>
      </c>
      <c r="F20" s="508">
        <v>226.13441</v>
      </c>
      <c r="G20" s="509">
        <v>5.1097989999999998</v>
      </c>
      <c r="H20" s="509">
        <v>304.29192999999998</v>
      </c>
      <c r="I20" s="509">
        <v>309.40172899999999</v>
      </c>
    </row>
    <row r="21" spans="1:9" x14ac:dyDescent="0.25">
      <c r="A21" s="497" t="s">
        <v>404</v>
      </c>
      <c r="B21" s="495" t="s">
        <v>85</v>
      </c>
      <c r="C21" s="495" t="s">
        <v>85</v>
      </c>
      <c r="D21" s="495">
        <v>3.0399430000000001</v>
      </c>
      <c r="E21" s="495">
        <v>0.312255</v>
      </c>
      <c r="F21" s="495">
        <v>3.8736820000000001</v>
      </c>
      <c r="G21" s="496">
        <v>3.0399430000000001</v>
      </c>
      <c r="H21" s="496">
        <v>4.1859380000000002</v>
      </c>
      <c r="I21" s="496">
        <v>7.2258810000000002</v>
      </c>
    </row>
    <row r="22" spans="1:9" x14ac:dyDescent="0.25">
      <c r="A22" s="482" t="s">
        <v>355</v>
      </c>
      <c r="B22" s="494" t="s">
        <v>85</v>
      </c>
      <c r="C22" s="494" t="s">
        <v>85</v>
      </c>
      <c r="D22" s="494" t="s">
        <v>85</v>
      </c>
      <c r="E22" s="494">
        <v>0.99627500000000002</v>
      </c>
      <c r="F22" s="494">
        <v>33.957993999999999</v>
      </c>
      <c r="G22" s="267" t="s">
        <v>85</v>
      </c>
      <c r="H22" s="267">
        <v>34.954268999999996</v>
      </c>
      <c r="I22" s="267">
        <v>34.954268999999996</v>
      </c>
    </row>
    <row r="23" spans="1:9" x14ac:dyDescent="0.25">
      <c r="A23" s="483" t="s">
        <v>356</v>
      </c>
      <c r="B23" s="495" t="s">
        <v>85</v>
      </c>
      <c r="C23" s="495" t="s">
        <v>85</v>
      </c>
      <c r="D23" s="495" t="s">
        <v>85</v>
      </c>
      <c r="E23" s="495">
        <v>2.0053030000000001</v>
      </c>
      <c r="F23" s="495">
        <v>93.661009000000007</v>
      </c>
      <c r="G23" s="496" t="s">
        <v>85</v>
      </c>
      <c r="H23" s="496">
        <v>95.666312000000005</v>
      </c>
      <c r="I23" s="496">
        <v>95.666312000000005</v>
      </c>
    </row>
    <row r="24" spans="1:9" x14ac:dyDescent="0.25">
      <c r="A24" s="482" t="s">
        <v>357</v>
      </c>
      <c r="B24" s="494" t="s">
        <v>85</v>
      </c>
      <c r="C24" s="494" t="s">
        <v>85</v>
      </c>
      <c r="D24" s="494">
        <v>0.53173400000000004</v>
      </c>
      <c r="E24" s="494">
        <v>73.134707000000006</v>
      </c>
      <c r="F24" s="494">
        <v>82.690825000000004</v>
      </c>
      <c r="G24" s="267">
        <v>0.53173400000000004</v>
      </c>
      <c r="H24" s="267">
        <v>155.82553200000001</v>
      </c>
      <c r="I24" s="267">
        <v>156.35726700000001</v>
      </c>
    </row>
    <row r="25" spans="1:9" x14ac:dyDescent="0.25">
      <c r="A25" s="483" t="s">
        <v>358</v>
      </c>
      <c r="B25" s="495" t="s">
        <v>85</v>
      </c>
      <c r="C25" s="495" t="s">
        <v>85</v>
      </c>
      <c r="D25" s="495">
        <v>1.538122</v>
      </c>
      <c r="E25" s="495">
        <v>0.144204</v>
      </c>
      <c r="F25" s="495">
        <v>11.708280999999999</v>
      </c>
      <c r="G25" s="496">
        <v>1.538122</v>
      </c>
      <c r="H25" s="496">
        <v>11.852485</v>
      </c>
      <c r="I25" s="496">
        <v>13.390606999999999</v>
      </c>
    </row>
    <row r="26" spans="1:9" s="47" customFormat="1" x14ac:dyDescent="0.25">
      <c r="A26" s="485" t="s">
        <v>359</v>
      </c>
      <c r="B26" s="498" t="s">
        <v>85</v>
      </c>
      <c r="C26" s="498" t="s">
        <v>85</v>
      </c>
      <c r="D26" s="498" t="s">
        <v>85</v>
      </c>
      <c r="E26" s="498">
        <v>1.5647759999999999</v>
      </c>
      <c r="F26" s="498">
        <v>0.242618</v>
      </c>
      <c r="G26" s="499" t="s">
        <v>85</v>
      </c>
      <c r="H26" s="499">
        <v>1.8073939999999999</v>
      </c>
      <c r="I26" s="499">
        <v>1.8073939999999999</v>
      </c>
    </row>
    <row r="27" spans="1:9" s="7" customFormat="1" ht="13" x14ac:dyDescent="0.3">
      <c r="A27" s="481" t="s">
        <v>360</v>
      </c>
      <c r="B27" s="505" t="s">
        <v>85</v>
      </c>
      <c r="C27" s="505" t="s">
        <v>85</v>
      </c>
      <c r="D27" s="505">
        <v>7.4672489999999998</v>
      </c>
      <c r="E27" s="505">
        <v>168.95340100000001</v>
      </c>
      <c r="F27" s="505">
        <v>552.48593400000004</v>
      </c>
      <c r="G27" s="506">
        <v>7.4672489999999998</v>
      </c>
      <c r="H27" s="506">
        <v>721.43933500000003</v>
      </c>
      <c r="I27" s="506">
        <v>728.90658399999995</v>
      </c>
    </row>
    <row r="28" spans="1:9" x14ac:dyDescent="0.25">
      <c r="A28" s="485" t="s">
        <v>405</v>
      </c>
      <c r="B28" s="498" t="s">
        <v>85</v>
      </c>
      <c r="C28" s="498" t="s">
        <v>85</v>
      </c>
      <c r="D28" s="498" t="s">
        <v>85</v>
      </c>
      <c r="E28" s="498">
        <v>10.654533000000001</v>
      </c>
      <c r="F28" s="498">
        <v>74.806578999999999</v>
      </c>
      <c r="G28" s="499" t="s">
        <v>85</v>
      </c>
      <c r="H28" s="499">
        <v>85.461112</v>
      </c>
      <c r="I28" s="499">
        <v>85.461112</v>
      </c>
    </row>
    <row r="29" spans="1:9" s="47" customFormat="1" x14ac:dyDescent="0.25">
      <c r="A29" s="483" t="s">
        <v>361</v>
      </c>
      <c r="B29" s="495" t="s">
        <v>85</v>
      </c>
      <c r="C29" s="495" t="s">
        <v>85</v>
      </c>
      <c r="D29" s="495">
        <v>3.1161150000000002</v>
      </c>
      <c r="E29" s="495">
        <v>96.352661999999995</v>
      </c>
      <c r="F29" s="495">
        <v>294.57162799999998</v>
      </c>
      <c r="G29" s="496">
        <v>3.1161150000000002</v>
      </c>
      <c r="H29" s="496">
        <v>390.92428899999999</v>
      </c>
      <c r="I29" s="496">
        <v>394.04040500000002</v>
      </c>
    </row>
    <row r="30" spans="1:9" x14ac:dyDescent="0.25">
      <c r="A30" s="482" t="s">
        <v>362</v>
      </c>
      <c r="B30" s="494" t="s">
        <v>85</v>
      </c>
      <c r="C30" s="494" t="s">
        <v>85</v>
      </c>
      <c r="D30" s="494">
        <v>4.3511329999999999</v>
      </c>
      <c r="E30" s="494">
        <v>61.946205999999997</v>
      </c>
      <c r="F30" s="494">
        <v>183.10772800000001</v>
      </c>
      <c r="G30" s="267">
        <v>4.3511329999999999</v>
      </c>
      <c r="H30" s="267">
        <v>245.053933</v>
      </c>
      <c r="I30" s="267">
        <v>249.405067</v>
      </c>
    </row>
    <row r="31" spans="1:9" s="7" customFormat="1" ht="13" x14ac:dyDescent="0.3">
      <c r="A31" s="481" t="s">
        <v>363</v>
      </c>
      <c r="B31" s="505" t="s">
        <v>85</v>
      </c>
      <c r="C31" s="505" t="s">
        <v>85</v>
      </c>
      <c r="D31" s="505">
        <v>3.470837</v>
      </c>
      <c r="E31" s="505">
        <v>155.33275599999999</v>
      </c>
      <c r="F31" s="505">
        <v>193.51745700000001</v>
      </c>
      <c r="G31" s="506">
        <v>3.470837</v>
      </c>
      <c r="H31" s="506">
        <v>348.850213</v>
      </c>
      <c r="I31" s="506">
        <v>352.32105000000001</v>
      </c>
    </row>
    <row r="32" spans="1:9" s="47" customFormat="1" x14ac:dyDescent="0.25">
      <c r="A32" s="482" t="s">
        <v>406</v>
      </c>
      <c r="B32" s="494" t="s">
        <v>85</v>
      </c>
      <c r="C32" s="494" t="s">
        <v>85</v>
      </c>
      <c r="D32" s="494">
        <v>0.39205099999999998</v>
      </c>
      <c r="E32" s="494">
        <v>13.746333999999999</v>
      </c>
      <c r="F32" s="494">
        <v>1.5726990000000001</v>
      </c>
      <c r="G32" s="267">
        <v>0.39205099999999998</v>
      </c>
      <c r="H32" s="267">
        <v>15.319032999999999</v>
      </c>
      <c r="I32" s="267">
        <v>15.711084</v>
      </c>
    </row>
    <row r="33" spans="1:9" x14ac:dyDescent="0.25">
      <c r="A33" s="483" t="s">
        <v>364</v>
      </c>
      <c r="B33" s="495" t="s">
        <v>85</v>
      </c>
      <c r="C33" s="495" t="s">
        <v>85</v>
      </c>
      <c r="D33" s="495">
        <v>1.735894</v>
      </c>
      <c r="E33" s="495">
        <v>136.04517200000001</v>
      </c>
      <c r="F33" s="495">
        <v>187.628941</v>
      </c>
      <c r="G33" s="496">
        <v>1.735894</v>
      </c>
      <c r="H33" s="496">
        <v>323.67411299999998</v>
      </c>
      <c r="I33" s="496">
        <v>325.41000700000001</v>
      </c>
    </row>
    <row r="34" spans="1:9" x14ac:dyDescent="0.25">
      <c r="A34" s="482" t="s">
        <v>365</v>
      </c>
      <c r="B34" s="494" t="s">
        <v>85</v>
      </c>
      <c r="C34" s="494" t="s">
        <v>85</v>
      </c>
      <c r="D34" s="494">
        <v>1.342892</v>
      </c>
      <c r="E34" s="494">
        <v>5.5412499999999998</v>
      </c>
      <c r="F34" s="494">
        <v>4.315817</v>
      </c>
      <c r="G34" s="267">
        <v>1.342892</v>
      </c>
      <c r="H34" s="267">
        <v>9.8570670000000007</v>
      </c>
      <c r="I34" s="267">
        <v>11.199960000000001</v>
      </c>
    </row>
    <row r="35" spans="1:9" s="7" customFormat="1" ht="13" x14ac:dyDescent="0.3">
      <c r="A35" s="481" t="s">
        <v>366</v>
      </c>
      <c r="B35" s="505" t="s">
        <v>85</v>
      </c>
      <c r="C35" s="505" t="s">
        <v>85</v>
      </c>
      <c r="D35" s="505">
        <v>7.2304899999999996</v>
      </c>
      <c r="E35" s="505">
        <v>20.527408999999999</v>
      </c>
      <c r="F35" s="505">
        <v>960.37314400000002</v>
      </c>
      <c r="G35" s="506">
        <v>7.2304899999999996</v>
      </c>
      <c r="H35" s="506">
        <v>980.90055299999995</v>
      </c>
      <c r="I35" s="506">
        <v>988.13104199999998</v>
      </c>
    </row>
    <row r="36" spans="1:9" x14ac:dyDescent="0.25">
      <c r="A36" s="485" t="s">
        <v>407</v>
      </c>
      <c r="B36" s="498" t="s">
        <v>85</v>
      </c>
      <c r="C36" s="498" t="s">
        <v>85</v>
      </c>
      <c r="D36" s="498">
        <v>2.6192310000000001</v>
      </c>
      <c r="E36" s="498">
        <v>8.4729729999999996</v>
      </c>
      <c r="F36" s="498">
        <v>74.801838000000004</v>
      </c>
      <c r="G36" s="499">
        <v>2.6192310000000001</v>
      </c>
      <c r="H36" s="499">
        <v>83.274810000000002</v>
      </c>
      <c r="I36" s="499">
        <v>85.894041000000001</v>
      </c>
    </row>
    <row r="37" spans="1:9" x14ac:dyDescent="0.25">
      <c r="A37" s="484" t="s">
        <v>367</v>
      </c>
      <c r="B37" s="495" t="s">
        <v>85</v>
      </c>
      <c r="C37" s="495" t="s">
        <v>85</v>
      </c>
      <c r="D37" s="495" t="s">
        <v>85</v>
      </c>
      <c r="E37" s="495">
        <v>2.4690539999999999</v>
      </c>
      <c r="F37" s="495">
        <v>6.5896949999999999</v>
      </c>
      <c r="G37" s="496" t="s">
        <v>85</v>
      </c>
      <c r="H37" s="496">
        <v>9.0587490000000006</v>
      </c>
      <c r="I37" s="496">
        <v>9.0587490000000006</v>
      </c>
    </row>
    <row r="38" spans="1:9" x14ac:dyDescent="0.25">
      <c r="A38" s="485" t="s">
        <v>628</v>
      </c>
      <c r="B38" s="494" t="s">
        <v>85</v>
      </c>
      <c r="C38" s="494" t="s">
        <v>85</v>
      </c>
      <c r="D38" s="494">
        <v>3.1742110000000001</v>
      </c>
      <c r="E38" s="494">
        <v>2.0313889999999999</v>
      </c>
      <c r="F38" s="494">
        <v>0.378751</v>
      </c>
      <c r="G38" s="267">
        <v>3.1742110000000001</v>
      </c>
      <c r="H38" s="267">
        <v>2.410139</v>
      </c>
      <c r="I38" s="267">
        <v>5.5843499999999997</v>
      </c>
    </row>
    <row r="39" spans="1:9" x14ac:dyDescent="0.25">
      <c r="A39" s="484" t="s">
        <v>368</v>
      </c>
      <c r="B39" s="500" t="s">
        <v>85</v>
      </c>
      <c r="C39" s="500" t="s">
        <v>85</v>
      </c>
      <c r="D39" s="500" t="s">
        <v>85</v>
      </c>
      <c r="E39" s="500">
        <v>0.102768</v>
      </c>
      <c r="F39" s="500">
        <v>0.13889199999999999</v>
      </c>
      <c r="G39" s="501" t="s">
        <v>85</v>
      </c>
      <c r="H39" s="501">
        <v>0.24166000000000001</v>
      </c>
      <c r="I39" s="501">
        <v>0.24166000000000001</v>
      </c>
    </row>
    <row r="40" spans="1:9" x14ac:dyDescent="0.25">
      <c r="A40" s="485" t="s">
        <v>369</v>
      </c>
      <c r="B40" s="498" t="s">
        <v>85</v>
      </c>
      <c r="C40" s="498" t="s">
        <v>85</v>
      </c>
      <c r="D40" s="498">
        <v>0.31478499999999998</v>
      </c>
      <c r="E40" s="498" t="s">
        <v>85</v>
      </c>
      <c r="F40" s="498">
        <v>43.337757000000003</v>
      </c>
      <c r="G40" s="499">
        <v>0.31478499999999998</v>
      </c>
      <c r="H40" s="499">
        <v>43.337757000000003</v>
      </c>
      <c r="I40" s="499">
        <v>43.652540999999999</v>
      </c>
    </row>
    <row r="41" spans="1:9" x14ac:dyDescent="0.25">
      <c r="A41" s="484" t="s">
        <v>370</v>
      </c>
      <c r="B41" s="500" t="s">
        <v>85</v>
      </c>
      <c r="C41" s="500" t="s">
        <v>85</v>
      </c>
      <c r="D41" s="500">
        <v>1.122263</v>
      </c>
      <c r="E41" s="500">
        <v>7.3711779999999996</v>
      </c>
      <c r="F41" s="500">
        <v>467.08247</v>
      </c>
      <c r="G41" s="501">
        <v>1.122263</v>
      </c>
      <c r="H41" s="501">
        <v>474.45364799999999</v>
      </c>
      <c r="I41" s="501">
        <v>475.57591100000002</v>
      </c>
    </row>
    <row r="42" spans="1:9" x14ac:dyDescent="0.25">
      <c r="A42" s="485" t="s">
        <v>398</v>
      </c>
      <c r="B42" s="498" t="s">
        <v>85</v>
      </c>
      <c r="C42" s="498" t="s">
        <v>85</v>
      </c>
      <c r="D42" s="498" t="s">
        <v>85</v>
      </c>
      <c r="E42" s="498" t="s">
        <v>85</v>
      </c>
      <c r="F42" s="498">
        <v>104.961389</v>
      </c>
      <c r="G42" s="499" t="s">
        <v>85</v>
      </c>
      <c r="H42" s="499">
        <v>104.961389</v>
      </c>
      <c r="I42" s="499">
        <v>104.961389</v>
      </c>
    </row>
    <row r="43" spans="1:9" s="47" customFormat="1" x14ac:dyDescent="0.25">
      <c r="A43" s="484" t="s">
        <v>399</v>
      </c>
      <c r="B43" s="500" t="s">
        <v>85</v>
      </c>
      <c r="C43" s="500" t="s">
        <v>85</v>
      </c>
      <c r="D43" s="500" t="s">
        <v>85</v>
      </c>
      <c r="E43" s="500" t="s">
        <v>85</v>
      </c>
      <c r="F43" s="500">
        <v>260.37645800000001</v>
      </c>
      <c r="G43" s="501" t="s">
        <v>85</v>
      </c>
      <c r="H43" s="501">
        <v>260.37645800000001</v>
      </c>
      <c r="I43" s="501">
        <v>260.37645800000001</v>
      </c>
    </row>
    <row r="44" spans="1:9" s="7" customFormat="1" ht="13" x14ac:dyDescent="0.3">
      <c r="A44" s="513" t="s">
        <v>422</v>
      </c>
      <c r="B44" s="514" t="s">
        <v>85</v>
      </c>
      <c r="C44" s="514" t="s">
        <v>85</v>
      </c>
      <c r="D44" s="514">
        <v>1.5299130000000001</v>
      </c>
      <c r="E44" s="514">
        <v>56.761426</v>
      </c>
      <c r="F44" s="514">
        <v>431.32677100000001</v>
      </c>
      <c r="G44" s="515">
        <v>1.5299130000000001</v>
      </c>
      <c r="H44" s="515">
        <v>488.08819699999998</v>
      </c>
      <c r="I44" s="515">
        <v>489.61811</v>
      </c>
    </row>
    <row r="45" spans="1:9" x14ac:dyDescent="0.25">
      <c r="A45" s="484" t="s">
        <v>408</v>
      </c>
      <c r="B45" s="500" t="s">
        <v>85</v>
      </c>
      <c r="C45" s="500" t="s">
        <v>85</v>
      </c>
      <c r="D45" s="500">
        <v>0.60217799999999999</v>
      </c>
      <c r="E45" s="500">
        <v>6.3940989999999998</v>
      </c>
      <c r="F45" s="500">
        <v>31.804068999999998</v>
      </c>
      <c r="G45" s="501">
        <v>0.60217799999999999</v>
      </c>
      <c r="H45" s="501">
        <v>38.198166999999998</v>
      </c>
      <c r="I45" s="501">
        <v>38.800345</v>
      </c>
    </row>
    <row r="46" spans="1:9" s="47" customFormat="1" x14ac:dyDescent="0.25">
      <c r="A46" s="485" t="s">
        <v>484</v>
      </c>
      <c r="B46" s="498" t="s">
        <v>85</v>
      </c>
      <c r="C46" s="498" t="s">
        <v>85</v>
      </c>
      <c r="D46" s="498">
        <v>0.92773499999999998</v>
      </c>
      <c r="E46" s="498">
        <v>50.367327000000003</v>
      </c>
      <c r="F46" s="498">
        <v>399.52270199999998</v>
      </c>
      <c r="G46" s="499">
        <v>0.92773499999999998</v>
      </c>
      <c r="H46" s="499">
        <v>449.89002900000003</v>
      </c>
      <c r="I46" s="499">
        <v>450.81776400000001</v>
      </c>
    </row>
    <row r="47" spans="1:9" s="7" customFormat="1" ht="13" x14ac:dyDescent="0.3">
      <c r="A47" s="510" t="s">
        <v>371</v>
      </c>
      <c r="B47" s="511" t="s">
        <v>85</v>
      </c>
      <c r="C47" s="511" t="s">
        <v>85</v>
      </c>
      <c r="D47" s="511">
        <v>39.848256999999997</v>
      </c>
      <c r="E47" s="511">
        <v>698.26981899999998</v>
      </c>
      <c r="F47" s="511">
        <v>3094.3327730000001</v>
      </c>
      <c r="G47" s="512">
        <v>39.848256999999997</v>
      </c>
      <c r="H47" s="512">
        <v>3792.6025920000002</v>
      </c>
      <c r="I47" s="512">
        <v>3832.4508489999998</v>
      </c>
    </row>
    <row r="48" spans="1:9" s="47" customFormat="1" x14ac:dyDescent="0.25">
      <c r="A48" s="482" t="s">
        <v>409</v>
      </c>
      <c r="B48" s="494" t="s">
        <v>85</v>
      </c>
      <c r="C48" s="494" t="s">
        <v>85</v>
      </c>
      <c r="D48" s="494">
        <v>3.0260959999999999</v>
      </c>
      <c r="E48" s="494">
        <v>69.501248000000004</v>
      </c>
      <c r="F48" s="494">
        <v>316.27811000000003</v>
      </c>
      <c r="G48" s="267">
        <v>3.0260959999999999</v>
      </c>
      <c r="H48" s="267">
        <v>385.779357</v>
      </c>
      <c r="I48" s="267">
        <v>388.805453</v>
      </c>
    </row>
    <row r="49" spans="1:9" x14ac:dyDescent="0.25">
      <c r="A49" s="483" t="s">
        <v>372</v>
      </c>
      <c r="B49" s="495" t="s">
        <v>85</v>
      </c>
      <c r="C49" s="495" t="s">
        <v>85</v>
      </c>
      <c r="D49" s="495">
        <v>3.3058879999999999</v>
      </c>
      <c r="E49" s="495">
        <v>62.285057000000002</v>
      </c>
      <c r="F49" s="495">
        <v>240.79271800000001</v>
      </c>
      <c r="G49" s="496">
        <v>3.3058879999999999</v>
      </c>
      <c r="H49" s="496">
        <v>303.07777499999997</v>
      </c>
      <c r="I49" s="496">
        <v>306.38366200000002</v>
      </c>
    </row>
    <row r="50" spans="1:9" x14ac:dyDescent="0.25">
      <c r="A50" s="482" t="s">
        <v>373</v>
      </c>
      <c r="B50" s="494" t="s">
        <v>85</v>
      </c>
      <c r="C50" s="494" t="s">
        <v>85</v>
      </c>
      <c r="D50" s="494">
        <v>19.99127</v>
      </c>
      <c r="E50" s="494">
        <v>291.23912799999999</v>
      </c>
      <c r="F50" s="494">
        <v>1458.0192380000001</v>
      </c>
      <c r="G50" s="267">
        <v>19.99127</v>
      </c>
      <c r="H50" s="267">
        <v>1749.2583649999999</v>
      </c>
      <c r="I50" s="267">
        <v>1769.2496349999999</v>
      </c>
    </row>
    <row r="51" spans="1:9" x14ac:dyDescent="0.25">
      <c r="A51" s="483" t="s">
        <v>374</v>
      </c>
      <c r="B51" s="495" t="s">
        <v>85</v>
      </c>
      <c r="C51" s="495" t="s">
        <v>85</v>
      </c>
      <c r="D51" s="495">
        <v>2.2004549999999998</v>
      </c>
      <c r="E51" s="495">
        <v>58.927470999999997</v>
      </c>
      <c r="F51" s="495">
        <v>146.85649000000001</v>
      </c>
      <c r="G51" s="496">
        <v>2.2004549999999998</v>
      </c>
      <c r="H51" s="496">
        <v>205.78396100000001</v>
      </c>
      <c r="I51" s="496">
        <v>207.98441700000001</v>
      </c>
    </row>
    <row r="52" spans="1:9" s="47" customFormat="1" x14ac:dyDescent="0.25">
      <c r="A52" s="482" t="s">
        <v>375</v>
      </c>
      <c r="B52" s="494" t="s">
        <v>85</v>
      </c>
      <c r="C52" s="494" t="s">
        <v>85</v>
      </c>
      <c r="D52" s="494">
        <v>3.0199959999999999</v>
      </c>
      <c r="E52" s="494">
        <v>68.990864999999999</v>
      </c>
      <c r="F52" s="494">
        <v>107.76101199999999</v>
      </c>
      <c r="G52" s="267">
        <v>3.0199959999999999</v>
      </c>
      <c r="H52" s="267">
        <v>176.75187700000001</v>
      </c>
      <c r="I52" s="267">
        <v>179.771873</v>
      </c>
    </row>
    <row r="53" spans="1:9" x14ac:dyDescent="0.25">
      <c r="A53" s="483" t="s">
        <v>376</v>
      </c>
      <c r="B53" s="495" t="s">
        <v>85</v>
      </c>
      <c r="C53" s="495" t="s">
        <v>85</v>
      </c>
      <c r="D53" s="495">
        <v>8.3045519999999993</v>
      </c>
      <c r="E53" s="495">
        <v>147.32605000000001</v>
      </c>
      <c r="F53" s="495">
        <v>824.62520600000005</v>
      </c>
      <c r="G53" s="496">
        <v>8.3045519999999993</v>
      </c>
      <c r="H53" s="496">
        <v>971.95125599999994</v>
      </c>
      <c r="I53" s="496">
        <v>980.255808</v>
      </c>
    </row>
    <row r="54" spans="1:9" s="7" customFormat="1" ht="13" x14ac:dyDescent="0.3">
      <c r="A54" s="507" t="s">
        <v>377</v>
      </c>
      <c r="B54" s="508" t="s">
        <v>85</v>
      </c>
      <c r="C54" s="508" t="s">
        <v>85</v>
      </c>
      <c r="D54" s="508">
        <v>18.760525000000001</v>
      </c>
      <c r="E54" s="508">
        <v>614.93824300000006</v>
      </c>
      <c r="F54" s="508">
        <v>2525.1462969999998</v>
      </c>
      <c r="G54" s="509">
        <v>18.760525000000001</v>
      </c>
      <c r="H54" s="509">
        <v>3140.0845410000002</v>
      </c>
      <c r="I54" s="509">
        <v>3158.8450659999999</v>
      </c>
    </row>
    <row r="55" spans="1:9" x14ac:dyDescent="0.25">
      <c r="A55" s="483" t="s">
        <v>410</v>
      </c>
      <c r="B55" s="495" t="s">
        <v>85</v>
      </c>
      <c r="C55" s="495" t="s">
        <v>85</v>
      </c>
      <c r="D55" s="495" t="s">
        <v>85</v>
      </c>
      <c r="E55" s="495">
        <v>5.221368</v>
      </c>
      <c r="F55" s="495">
        <v>87.288837000000001</v>
      </c>
      <c r="G55" s="496" t="s">
        <v>85</v>
      </c>
      <c r="H55" s="496">
        <v>92.510204999999999</v>
      </c>
      <c r="I55" s="496">
        <v>92.510204999999999</v>
      </c>
    </row>
    <row r="56" spans="1:9" x14ac:dyDescent="0.25">
      <c r="A56" s="482" t="s">
        <v>378</v>
      </c>
      <c r="B56" s="494" t="s">
        <v>85</v>
      </c>
      <c r="C56" s="494" t="s">
        <v>85</v>
      </c>
      <c r="D56" s="494">
        <v>4.1033020000000002</v>
      </c>
      <c r="E56" s="494">
        <v>7.0000000000000007E-2</v>
      </c>
      <c r="F56" s="494">
        <v>28.352616000000001</v>
      </c>
      <c r="G56" s="267">
        <v>4.1033020000000002</v>
      </c>
      <c r="H56" s="267">
        <v>28.422616000000001</v>
      </c>
      <c r="I56" s="267">
        <v>32.525917999999997</v>
      </c>
    </row>
    <row r="57" spans="1:9" x14ac:dyDescent="0.25">
      <c r="A57" s="483" t="s">
        <v>379</v>
      </c>
      <c r="B57" s="495" t="s">
        <v>85</v>
      </c>
      <c r="C57" s="495" t="s">
        <v>85</v>
      </c>
      <c r="D57" s="495">
        <v>0.31785600000000003</v>
      </c>
      <c r="E57" s="495">
        <v>111.471864</v>
      </c>
      <c r="F57" s="495">
        <v>708.60412899999994</v>
      </c>
      <c r="G57" s="496">
        <v>0.31785600000000003</v>
      </c>
      <c r="H57" s="496">
        <v>820.07599300000004</v>
      </c>
      <c r="I57" s="496">
        <v>820.39385000000004</v>
      </c>
    </row>
    <row r="58" spans="1:9" x14ac:dyDescent="0.25">
      <c r="A58" s="482" t="s">
        <v>380</v>
      </c>
      <c r="B58" s="494" t="s">
        <v>85</v>
      </c>
      <c r="C58" s="494" t="s">
        <v>85</v>
      </c>
      <c r="D58" s="494">
        <v>13.787906</v>
      </c>
      <c r="E58" s="494">
        <v>460.00923799999998</v>
      </c>
      <c r="F58" s="494">
        <v>1515.145164</v>
      </c>
      <c r="G58" s="267">
        <v>13.787906</v>
      </c>
      <c r="H58" s="267">
        <v>1975.1544019999999</v>
      </c>
      <c r="I58" s="267">
        <v>1988.942307</v>
      </c>
    </row>
    <row r="59" spans="1:9" s="47" customFormat="1" x14ac:dyDescent="0.25">
      <c r="A59" s="484" t="s">
        <v>381</v>
      </c>
      <c r="B59" s="500" t="s">
        <v>85</v>
      </c>
      <c r="C59" s="500" t="s">
        <v>85</v>
      </c>
      <c r="D59" s="500">
        <v>0.55145999999999995</v>
      </c>
      <c r="E59" s="500">
        <v>31.312913999999999</v>
      </c>
      <c r="F59" s="500">
        <v>129.44743399999999</v>
      </c>
      <c r="G59" s="501">
        <v>0.55145999999999995</v>
      </c>
      <c r="H59" s="501">
        <v>160.76034899999999</v>
      </c>
      <c r="I59" s="501">
        <v>161.31180900000001</v>
      </c>
    </row>
    <row r="60" spans="1:9" s="47" customFormat="1" x14ac:dyDescent="0.25">
      <c r="A60" s="485" t="s">
        <v>400</v>
      </c>
      <c r="B60" s="498" t="s">
        <v>85</v>
      </c>
      <c r="C60" s="498" t="s">
        <v>85</v>
      </c>
      <c r="D60" s="498" t="s">
        <v>85</v>
      </c>
      <c r="E60" s="498">
        <v>6.8528589999999996</v>
      </c>
      <c r="F60" s="498">
        <v>56.237529000000002</v>
      </c>
      <c r="G60" s="499" t="s">
        <v>85</v>
      </c>
      <c r="H60" s="499">
        <v>63.090387999999997</v>
      </c>
      <c r="I60" s="499">
        <v>63.090387999999997</v>
      </c>
    </row>
    <row r="61" spans="1:9" s="7" customFormat="1" ht="13" x14ac:dyDescent="0.3">
      <c r="A61" s="510" t="s">
        <v>382</v>
      </c>
      <c r="B61" s="511" t="s">
        <v>85</v>
      </c>
      <c r="C61" s="511" t="s">
        <v>85</v>
      </c>
      <c r="D61" s="511">
        <v>7.9628269999999999</v>
      </c>
      <c r="E61" s="511">
        <v>214.44770199999999</v>
      </c>
      <c r="F61" s="511">
        <v>634.19683399999997</v>
      </c>
      <c r="G61" s="512">
        <v>7.9628269999999999</v>
      </c>
      <c r="H61" s="512">
        <v>848.64453600000002</v>
      </c>
      <c r="I61" s="512">
        <v>856.60736299999996</v>
      </c>
    </row>
    <row r="62" spans="1:9" x14ac:dyDescent="0.25">
      <c r="A62" s="485" t="s">
        <v>485</v>
      </c>
      <c r="B62" s="498" t="s">
        <v>85</v>
      </c>
      <c r="C62" s="498" t="s">
        <v>85</v>
      </c>
      <c r="D62" s="498" t="s">
        <v>85</v>
      </c>
      <c r="E62" s="498">
        <v>12.535456999999999</v>
      </c>
      <c r="F62" s="498">
        <v>42.41048</v>
      </c>
      <c r="G62" s="499" t="s">
        <v>85</v>
      </c>
      <c r="H62" s="499">
        <v>54.945937000000001</v>
      </c>
      <c r="I62" s="499">
        <v>54.945937000000001</v>
      </c>
    </row>
    <row r="63" spans="1:9" x14ac:dyDescent="0.25">
      <c r="A63" s="483" t="s">
        <v>383</v>
      </c>
      <c r="B63" s="495" t="s">
        <v>85</v>
      </c>
      <c r="C63" s="495" t="s">
        <v>85</v>
      </c>
      <c r="D63" s="495">
        <v>6.5619019999999999</v>
      </c>
      <c r="E63" s="495">
        <v>60.220312999999997</v>
      </c>
      <c r="F63" s="495">
        <v>327.80886400000003</v>
      </c>
      <c r="G63" s="496">
        <v>6.5619019999999999</v>
      </c>
      <c r="H63" s="496">
        <v>388.029178</v>
      </c>
      <c r="I63" s="496">
        <v>394.59107999999998</v>
      </c>
    </row>
    <row r="64" spans="1:9" x14ac:dyDescent="0.25">
      <c r="A64" s="482" t="s">
        <v>384</v>
      </c>
      <c r="B64" s="494" t="s">
        <v>85</v>
      </c>
      <c r="C64" s="494" t="s">
        <v>85</v>
      </c>
      <c r="D64" s="494">
        <v>0.46397300000000002</v>
      </c>
      <c r="E64" s="494">
        <v>16.719429999999999</v>
      </c>
      <c r="F64" s="494">
        <v>21.160087000000001</v>
      </c>
      <c r="G64" s="267">
        <v>0.46397300000000002</v>
      </c>
      <c r="H64" s="267">
        <v>37.879517</v>
      </c>
      <c r="I64" s="267">
        <v>38.343491</v>
      </c>
    </row>
    <row r="65" spans="1:11" x14ac:dyDescent="0.25">
      <c r="A65" s="484" t="s">
        <v>385</v>
      </c>
      <c r="B65" s="500" t="s">
        <v>85</v>
      </c>
      <c r="C65" s="500" t="s">
        <v>85</v>
      </c>
      <c r="D65" s="500">
        <v>0.85778699999999997</v>
      </c>
      <c r="E65" s="500">
        <v>32.666575999999999</v>
      </c>
      <c r="F65" s="500">
        <v>64.320600999999996</v>
      </c>
      <c r="G65" s="501">
        <v>0.85778699999999997</v>
      </c>
      <c r="H65" s="501">
        <v>96.987177000000003</v>
      </c>
      <c r="I65" s="501">
        <v>97.844964000000004</v>
      </c>
    </row>
    <row r="66" spans="1:11" s="47" customFormat="1" x14ac:dyDescent="0.25">
      <c r="A66" s="485" t="s">
        <v>386</v>
      </c>
      <c r="B66" s="498" t="s">
        <v>85</v>
      </c>
      <c r="C66" s="498" t="s">
        <v>85</v>
      </c>
      <c r="D66" s="498">
        <v>7.9163999999999998E-2</v>
      </c>
      <c r="E66" s="498">
        <v>92.305925000000002</v>
      </c>
      <c r="F66" s="498">
        <v>178.496802</v>
      </c>
      <c r="G66" s="499">
        <v>7.9163999999999998E-2</v>
      </c>
      <c r="H66" s="499">
        <v>270.802727</v>
      </c>
      <c r="I66" s="499">
        <v>270.881891</v>
      </c>
    </row>
    <row r="67" spans="1:11" s="7" customFormat="1" ht="13" x14ac:dyDescent="0.3">
      <c r="A67" s="510" t="s">
        <v>387</v>
      </c>
      <c r="B67" s="511" t="s">
        <v>85</v>
      </c>
      <c r="C67" s="511" t="s">
        <v>85</v>
      </c>
      <c r="D67" s="511">
        <v>4.8418060000000001</v>
      </c>
      <c r="E67" s="511">
        <v>108.091408</v>
      </c>
      <c r="F67" s="511">
        <v>1034.1991169999999</v>
      </c>
      <c r="G67" s="512">
        <v>4.8418060000000001</v>
      </c>
      <c r="H67" s="512">
        <v>1142.2905249999999</v>
      </c>
      <c r="I67" s="512">
        <v>1147.1323319999999</v>
      </c>
    </row>
    <row r="68" spans="1:11" ht="13" x14ac:dyDescent="0.3">
      <c r="A68" s="663" t="s">
        <v>389</v>
      </c>
      <c r="B68" s="664" t="s">
        <v>85</v>
      </c>
      <c r="C68" s="664" t="s">
        <v>85</v>
      </c>
      <c r="D68" s="664">
        <f>SUM(D9,D14,D20,D27,D31,D35,D44,D47,D54,D61,D67)</f>
        <v>119.938241</v>
      </c>
      <c r="E68" s="664">
        <f t="shared" ref="E68:I68" si="0">SUM(E9,E14,E20,E27,E31,E35,E44,E47,E54,E61,E67)</f>
        <v>2883.358929</v>
      </c>
      <c r="F68" s="664">
        <f t="shared" si="0"/>
        <v>12571.777888999999</v>
      </c>
      <c r="G68" s="664">
        <f t="shared" si="0"/>
        <v>119.938241</v>
      </c>
      <c r="H68" s="664">
        <f t="shared" si="0"/>
        <v>15455.136818999999</v>
      </c>
      <c r="I68" s="664">
        <f t="shared" si="0"/>
        <v>15575.075058999999</v>
      </c>
      <c r="K68" s="541"/>
    </row>
    <row r="69" spans="1:11" ht="13" x14ac:dyDescent="0.3">
      <c r="A69" s="217" t="s">
        <v>527</v>
      </c>
      <c r="B69" s="539"/>
      <c r="C69" s="539"/>
      <c r="D69" s="539"/>
      <c r="E69" s="539"/>
      <c r="F69" s="539"/>
      <c r="G69" s="539"/>
      <c r="H69" s="539"/>
      <c r="I69" s="539"/>
    </row>
    <row r="70" spans="1:11" ht="13" x14ac:dyDescent="0.3">
      <c r="A70" s="217" t="s">
        <v>403</v>
      </c>
      <c r="B70" s="539"/>
      <c r="C70" s="539"/>
      <c r="D70" s="539"/>
      <c r="E70" s="539"/>
      <c r="F70" s="539"/>
      <c r="G70" s="539"/>
      <c r="H70" s="539"/>
      <c r="I70" s="539"/>
    </row>
    <row r="71" spans="1:11" ht="13" x14ac:dyDescent="0.3">
      <c r="A71" s="519" t="s">
        <v>419</v>
      </c>
      <c r="B71" s="3"/>
      <c r="C71" s="212"/>
      <c r="D71" s="3"/>
      <c r="E71" s="3"/>
      <c r="F71" s="212"/>
      <c r="G71" s="3"/>
      <c r="H71" s="3"/>
      <c r="I71" s="3"/>
    </row>
    <row r="72" spans="1:11" ht="13" x14ac:dyDescent="0.3">
      <c r="A72" s="38" t="s">
        <v>423</v>
      </c>
      <c r="B72" s="3"/>
      <c r="C72" s="212"/>
      <c r="D72" s="3"/>
      <c r="E72" s="3"/>
      <c r="F72" s="212"/>
      <c r="G72" s="3"/>
      <c r="H72" s="3"/>
      <c r="I72" s="3"/>
    </row>
    <row r="73" spans="1:11" ht="13" x14ac:dyDescent="0.3">
      <c r="A73" s="242" t="s">
        <v>708</v>
      </c>
      <c r="B73" s="3"/>
      <c r="C73" s="212"/>
      <c r="D73" s="3"/>
      <c r="E73" s="3"/>
      <c r="F73" s="212"/>
      <c r="G73" s="3"/>
      <c r="H73" s="3"/>
      <c r="I73" s="3"/>
    </row>
    <row r="76" spans="1:11" ht="16.5" x14ac:dyDescent="0.35">
      <c r="A76" s="88" t="s">
        <v>781</v>
      </c>
    </row>
    <row r="77" spans="1:11" ht="13.5" thickBot="1" x14ac:dyDescent="0.35">
      <c r="A77" s="205"/>
      <c r="I77" s="400" t="s">
        <v>25</v>
      </c>
    </row>
    <row r="78" spans="1:11" ht="13" x14ac:dyDescent="0.3">
      <c r="A78" s="204" t="s">
        <v>417</v>
      </c>
      <c r="B78" s="486" t="s">
        <v>96</v>
      </c>
      <c r="C78" s="486" t="s">
        <v>554</v>
      </c>
      <c r="D78" s="486" t="s">
        <v>98</v>
      </c>
      <c r="E78" s="486" t="s">
        <v>289</v>
      </c>
      <c r="F78" s="487">
        <v>300000</v>
      </c>
      <c r="G78" s="488" t="s">
        <v>413</v>
      </c>
      <c r="H78" s="488" t="s">
        <v>413</v>
      </c>
      <c r="I78" s="488" t="s">
        <v>402</v>
      </c>
    </row>
    <row r="79" spans="1:11" x14ac:dyDescent="0.25">
      <c r="A79" s="203"/>
      <c r="B79" s="489" t="s">
        <v>36</v>
      </c>
      <c r="C79" s="489" t="s">
        <v>36</v>
      </c>
      <c r="D79" s="489" t="s">
        <v>36</v>
      </c>
      <c r="E79" s="489" t="s">
        <v>36</v>
      </c>
      <c r="F79" s="489" t="s">
        <v>37</v>
      </c>
      <c r="G79" s="490" t="s">
        <v>401</v>
      </c>
      <c r="H79" s="490" t="s">
        <v>304</v>
      </c>
      <c r="I79" s="490" t="s">
        <v>112</v>
      </c>
    </row>
    <row r="80" spans="1:11" ht="13" thickBot="1" x14ac:dyDescent="0.3">
      <c r="A80" s="206"/>
      <c r="B80" s="491" t="s">
        <v>553</v>
      </c>
      <c r="C80" s="491" t="s">
        <v>100</v>
      </c>
      <c r="D80" s="491" t="s">
        <v>101</v>
      </c>
      <c r="E80" s="491" t="s">
        <v>290</v>
      </c>
      <c r="F80" s="491" t="s">
        <v>102</v>
      </c>
      <c r="G80" s="492" t="s">
        <v>304</v>
      </c>
      <c r="H80" s="492" t="s">
        <v>102</v>
      </c>
      <c r="I80" s="492" t="s">
        <v>414</v>
      </c>
    </row>
    <row r="82" spans="1:9" ht="13" x14ac:dyDescent="0.3">
      <c r="A82" s="502" t="s">
        <v>344</v>
      </c>
      <c r="B82" s="503" t="s">
        <v>85</v>
      </c>
      <c r="C82" s="503" t="s">
        <v>85</v>
      </c>
      <c r="D82" s="520">
        <f t="shared" ref="D82:I91" si="1">IF(D9="-","-",D9/D$68)</f>
        <v>0.15490062923300668</v>
      </c>
      <c r="E82" s="520">
        <f t="shared" si="1"/>
        <v>0.21448676846294912</v>
      </c>
      <c r="F82" s="520">
        <f t="shared" si="1"/>
        <v>0.18915444887717106</v>
      </c>
      <c r="G82" s="521">
        <f t="shared" si="1"/>
        <v>0.15490062923300668</v>
      </c>
      <c r="H82" s="521">
        <f t="shared" si="1"/>
        <v>0.19388052607313513</v>
      </c>
      <c r="I82" s="521">
        <f t="shared" si="1"/>
        <v>0.19358035544475768</v>
      </c>
    </row>
    <row r="83" spans="1:9" x14ac:dyDescent="0.25">
      <c r="A83" s="482" t="s">
        <v>345</v>
      </c>
      <c r="B83" s="494" t="s">
        <v>85</v>
      </c>
      <c r="C83" s="494" t="s">
        <v>85</v>
      </c>
      <c r="D83" s="522">
        <f t="shared" si="1"/>
        <v>0.14980792489694758</v>
      </c>
      <c r="E83" s="522">
        <f t="shared" si="1"/>
        <v>0.20849810474636196</v>
      </c>
      <c r="F83" s="522">
        <f t="shared" si="1"/>
        <v>0.18277800286390344</v>
      </c>
      <c r="G83" s="523">
        <f t="shared" si="1"/>
        <v>0.14980792489694758</v>
      </c>
      <c r="H83" s="523">
        <f t="shared" si="1"/>
        <v>0.18757642588036155</v>
      </c>
      <c r="I83" s="523">
        <f t="shared" si="1"/>
        <v>0.18728558385434102</v>
      </c>
    </row>
    <row r="84" spans="1:9" x14ac:dyDescent="0.25">
      <c r="A84" s="483" t="s">
        <v>346</v>
      </c>
      <c r="B84" s="495" t="s">
        <v>85</v>
      </c>
      <c r="C84" s="495" t="s">
        <v>85</v>
      </c>
      <c r="D84" s="524">
        <f t="shared" si="1"/>
        <v>5.0593538386143246E-3</v>
      </c>
      <c r="E84" s="524">
        <f t="shared" si="1"/>
        <v>5.6136816118185053E-3</v>
      </c>
      <c r="F84" s="524">
        <f t="shared" si="1"/>
        <v>4.0345552115091145E-3</v>
      </c>
      <c r="G84" s="525">
        <f t="shared" si="1"/>
        <v>5.0593538386143246E-3</v>
      </c>
      <c r="H84" s="525">
        <f t="shared" si="1"/>
        <v>4.329162063304799E-3</v>
      </c>
      <c r="I84" s="525">
        <f t="shared" si="1"/>
        <v>4.3347850167172672E-3</v>
      </c>
    </row>
    <row r="85" spans="1:9" x14ac:dyDescent="0.25">
      <c r="A85" s="482" t="s">
        <v>347</v>
      </c>
      <c r="B85" s="494" t="s">
        <v>85</v>
      </c>
      <c r="C85" s="494" t="s">
        <v>85</v>
      </c>
      <c r="D85" s="522">
        <f t="shared" si="1"/>
        <v>3.3350497444764096E-5</v>
      </c>
      <c r="E85" s="522">
        <f t="shared" si="1"/>
        <v>3.749821047686845E-4</v>
      </c>
      <c r="F85" s="522">
        <f t="shared" si="1"/>
        <v>1.4689809319777111E-3</v>
      </c>
      <c r="G85" s="523">
        <f t="shared" si="1"/>
        <v>3.3350497444764096E-5</v>
      </c>
      <c r="H85" s="523">
        <f t="shared" si="1"/>
        <v>1.2648810702191428E-3</v>
      </c>
      <c r="I85" s="523">
        <f t="shared" si="1"/>
        <v>1.2553974812918429E-3</v>
      </c>
    </row>
    <row r="86" spans="1:9" x14ac:dyDescent="0.25">
      <c r="A86" s="483" t="s">
        <v>397</v>
      </c>
      <c r="B86" s="495" t="s">
        <v>85</v>
      </c>
      <c r="C86" s="495" t="s">
        <v>85</v>
      </c>
      <c r="D86" s="524" t="str">
        <f t="shared" si="1"/>
        <v>-</v>
      </c>
      <c r="E86" s="524" t="str">
        <f t="shared" si="1"/>
        <v>-</v>
      </c>
      <c r="F86" s="524">
        <f t="shared" si="1"/>
        <v>8.7286270063691553E-4</v>
      </c>
      <c r="G86" s="525" t="str">
        <f t="shared" si="1"/>
        <v>-</v>
      </c>
      <c r="H86" s="525">
        <f t="shared" si="1"/>
        <v>7.1001869012959136E-4</v>
      </c>
      <c r="I86" s="525">
        <f t="shared" si="1"/>
        <v>7.0455108295988862E-4</v>
      </c>
    </row>
    <row r="87" spans="1:9" ht="13" x14ac:dyDescent="0.3">
      <c r="A87" s="507" t="s">
        <v>348</v>
      </c>
      <c r="B87" s="508" t="s">
        <v>85</v>
      </c>
      <c r="C87" s="508" t="s">
        <v>85</v>
      </c>
      <c r="D87" s="528">
        <f t="shared" si="1"/>
        <v>4.2838955758905957E-2</v>
      </c>
      <c r="E87" s="528">
        <f t="shared" si="1"/>
        <v>5.1827368593277204E-2</v>
      </c>
      <c r="F87" s="528">
        <f t="shared" si="1"/>
        <v>4.3117006901170839E-2</v>
      </c>
      <c r="G87" s="529">
        <f t="shared" si="1"/>
        <v>4.2838955758905957E-2</v>
      </c>
      <c r="H87" s="529">
        <f t="shared" si="1"/>
        <v>4.4742039368419001E-2</v>
      </c>
      <c r="I87" s="529">
        <f t="shared" si="1"/>
        <v>4.4727384321493438E-2</v>
      </c>
    </row>
    <row r="88" spans="1:9" x14ac:dyDescent="0.25">
      <c r="A88" s="483" t="s">
        <v>354</v>
      </c>
      <c r="B88" s="495" t="s">
        <v>85</v>
      </c>
      <c r="C88" s="495" t="s">
        <v>85</v>
      </c>
      <c r="D88" s="524" t="str">
        <f t="shared" si="1"/>
        <v>-</v>
      </c>
      <c r="E88" s="524">
        <f t="shared" si="1"/>
        <v>1.8032170562279658E-3</v>
      </c>
      <c r="F88" s="524">
        <f t="shared" si="1"/>
        <v>8.2443279634050487E-4</v>
      </c>
      <c r="G88" s="525" t="str">
        <f t="shared" si="1"/>
        <v>-</v>
      </c>
      <c r="H88" s="525">
        <f t="shared" si="1"/>
        <v>1.0070378659389337E-3</v>
      </c>
      <c r="I88" s="525">
        <f t="shared" si="1"/>
        <v>9.9928301732365998E-4</v>
      </c>
    </row>
    <row r="89" spans="1:9" x14ac:dyDescent="0.25">
      <c r="A89" s="482" t="s">
        <v>349</v>
      </c>
      <c r="B89" s="494" t="s">
        <v>85</v>
      </c>
      <c r="C89" s="494" t="s">
        <v>85</v>
      </c>
      <c r="D89" s="522">
        <f t="shared" si="1"/>
        <v>1.7329752234735541E-4</v>
      </c>
      <c r="E89" s="522">
        <f t="shared" si="1"/>
        <v>1.6056443592354435E-3</v>
      </c>
      <c r="F89" s="522">
        <f t="shared" si="1"/>
        <v>3.7393668910690062E-4</v>
      </c>
      <c r="G89" s="523">
        <f t="shared" si="1"/>
        <v>1.7329752234735541E-4</v>
      </c>
      <c r="H89" s="523">
        <f t="shared" si="1"/>
        <v>6.0372794555459185E-4</v>
      </c>
      <c r="I89" s="523">
        <f t="shared" si="1"/>
        <v>6.0041335047026181E-4</v>
      </c>
    </row>
    <row r="90" spans="1:9" x14ac:dyDescent="0.25">
      <c r="A90" s="497" t="s">
        <v>350</v>
      </c>
      <c r="B90" s="495" t="s">
        <v>85</v>
      </c>
      <c r="C90" s="495" t="s">
        <v>85</v>
      </c>
      <c r="D90" s="524">
        <f t="shared" si="1"/>
        <v>4.2621177010591642E-2</v>
      </c>
      <c r="E90" s="524">
        <f t="shared" si="1"/>
        <v>4.3498661834480201E-2</v>
      </c>
      <c r="F90" s="524">
        <f t="shared" si="1"/>
        <v>4.1438464121755052E-2</v>
      </c>
      <c r="G90" s="525">
        <f t="shared" si="1"/>
        <v>4.2621177010591642E-2</v>
      </c>
      <c r="H90" s="525">
        <f t="shared" si="1"/>
        <v>4.1822821083367337E-2</v>
      </c>
      <c r="I90" s="525">
        <f t="shared" si="1"/>
        <v>4.1828968947635298E-2</v>
      </c>
    </row>
    <row r="91" spans="1:9" x14ac:dyDescent="0.25">
      <c r="A91" s="482" t="s">
        <v>351</v>
      </c>
      <c r="B91" s="494" t="s">
        <v>85</v>
      </c>
      <c r="C91" s="494" t="s">
        <v>85</v>
      </c>
      <c r="D91" s="522">
        <f t="shared" si="1"/>
        <v>4.4472888342592917E-5</v>
      </c>
      <c r="E91" s="522">
        <f t="shared" si="1"/>
        <v>5.3685546548894463E-4</v>
      </c>
      <c r="F91" s="522">
        <f t="shared" si="1"/>
        <v>1.837297811331067E-4</v>
      </c>
      <c r="G91" s="523">
        <f t="shared" si="1"/>
        <v>4.4472888342592917E-5</v>
      </c>
      <c r="H91" s="523">
        <f t="shared" si="1"/>
        <v>2.4961001932104606E-4</v>
      </c>
      <c r="I91" s="523">
        <f t="shared" si="1"/>
        <v>2.4803032957248751E-4</v>
      </c>
    </row>
    <row r="92" spans="1:9" x14ac:dyDescent="0.25">
      <c r="A92" s="483" t="s">
        <v>352</v>
      </c>
      <c r="B92" s="495" t="s">
        <v>85</v>
      </c>
      <c r="C92" s="495" t="s">
        <v>85</v>
      </c>
      <c r="D92" s="524" t="str">
        <f t="shared" ref="D92:I101" si="2">IF(D19="-","-",D19/D$68)</f>
        <v>-</v>
      </c>
      <c r="E92" s="524">
        <f t="shared" si="2"/>
        <v>4.382990224662384E-3</v>
      </c>
      <c r="F92" s="524">
        <f t="shared" si="2"/>
        <v>2.9644351283527519E-4</v>
      </c>
      <c r="G92" s="525" t="str">
        <f t="shared" si="2"/>
        <v>-</v>
      </c>
      <c r="H92" s="525">
        <f t="shared" si="2"/>
        <v>1.0588424542370919E-3</v>
      </c>
      <c r="I92" s="525">
        <f t="shared" si="2"/>
        <v>1.0506886764917258E-3</v>
      </c>
    </row>
    <row r="93" spans="1:9" ht="13" x14ac:dyDescent="0.3">
      <c r="A93" s="507" t="s">
        <v>353</v>
      </c>
      <c r="B93" s="508" t="s">
        <v>85</v>
      </c>
      <c r="C93" s="508" t="s">
        <v>85</v>
      </c>
      <c r="D93" s="528">
        <f t="shared" si="2"/>
        <v>4.2603584623189528E-2</v>
      </c>
      <c r="E93" s="528">
        <f t="shared" si="2"/>
        <v>2.7106413708648622E-2</v>
      </c>
      <c r="F93" s="528">
        <f t="shared" si="2"/>
        <v>1.7987464620884061E-2</v>
      </c>
      <c r="G93" s="529">
        <f t="shared" si="2"/>
        <v>4.2603584623189528E-2</v>
      </c>
      <c r="H93" s="529">
        <f t="shared" si="2"/>
        <v>1.96887244392372E-2</v>
      </c>
      <c r="I93" s="529">
        <f t="shared" si="2"/>
        <v>1.9865183816318969E-2</v>
      </c>
    </row>
    <row r="94" spans="1:9" x14ac:dyDescent="0.25">
      <c r="A94" s="497" t="s">
        <v>404</v>
      </c>
      <c r="B94" s="495" t="s">
        <v>85</v>
      </c>
      <c r="C94" s="495" t="s">
        <v>85</v>
      </c>
      <c r="D94" s="524">
        <f t="shared" si="2"/>
        <v>2.5345902813432124E-2</v>
      </c>
      <c r="E94" s="524">
        <f t="shared" si="2"/>
        <v>1.0829557044023498E-4</v>
      </c>
      <c r="F94" s="524">
        <f t="shared" si="2"/>
        <v>3.0812523369422377E-4</v>
      </c>
      <c r="G94" s="525">
        <f t="shared" si="2"/>
        <v>2.5345902813432124E-2</v>
      </c>
      <c r="H94" s="525">
        <f t="shared" si="2"/>
        <v>2.7084444796722577E-4</v>
      </c>
      <c r="I94" s="525">
        <f t="shared" si="2"/>
        <v>4.6393875937211304E-4</v>
      </c>
    </row>
    <row r="95" spans="1:9" x14ac:dyDescent="0.25">
      <c r="A95" s="482" t="s">
        <v>355</v>
      </c>
      <c r="B95" s="494" t="s">
        <v>85</v>
      </c>
      <c r="C95" s="494" t="s">
        <v>85</v>
      </c>
      <c r="D95" s="522" t="str">
        <f t="shared" si="2"/>
        <v>-</v>
      </c>
      <c r="E95" s="522">
        <f t="shared" si="2"/>
        <v>3.4552583446332359E-4</v>
      </c>
      <c r="F95" s="522">
        <f t="shared" si="2"/>
        <v>2.7011290129228594E-3</v>
      </c>
      <c r="G95" s="523" t="str">
        <f t="shared" si="2"/>
        <v>-</v>
      </c>
      <c r="H95" s="523">
        <f t="shared" si="2"/>
        <v>2.2616602757620659E-3</v>
      </c>
      <c r="I95" s="523">
        <f t="shared" si="2"/>
        <v>2.2442440160056758E-3</v>
      </c>
    </row>
    <row r="96" spans="1:9" x14ac:dyDescent="0.25">
      <c r="A96" s="483" t="s">
        <v>356</v>
      </c>
      <c r="B96" s="495" t="s">
        <v>85</v>
      </c>
      <c r="C96" s="495" t="s">
        <v>85</v>
      </c>
      <c r="D96" s="524" t="str">
        <f t="shared" si="2"/>
        <v>-</v>
      </c>
      <c r="E96" s="524">
        <f t="shared" si="2"/>
        <v>6.9547463544383445E-4</v>
      </c>
      <c r="F96" s="524">
        <f t="shared" si="2"/>
        <v>7.4501005209415229E-3</v>
      </c>
      <c r="G96" s="525" t="str">
        <f t="shared" si="2"/>
        <v>-</v>
      </c>
      <c r="H96" s="525">
        <f t="shared" si="2"/>
        <v>6.1899362729931464E-3</v>
      </c>
      <c r="I96" s="525">
        <f t="shared" si="2"/>
        <v>6.1422697250322136E-3</v>
      </c>
    </row>
    <row r="97" spans="1:9" x14ac:dyDescent="0.25">
      <c r="A97" s="482" t="s">
        <v>357</v>
      </c>
      <c r="B97" s="494" t="s">
        <v>85</v>
      </c>
      <c r="C97" s="494" t="s">
        <v>85</v>
      </c>
      <c r="D97" s="522">
        <f t="shared" si="2"/>
        <v>4.4333983520735481E-3</v>
      </c>
      <c r="E97" s="522">
        <f t="shared" si="2"/>
        <v>2.5364413103215151E-2</v>
      </c>
      <c r="F97" s="522">
        <f t="shared" si="2"/>
        <v>6.5774964949350933E-3</v>
      </c>
      <c r="G97" s="523">
        <f t="shared" si="2"/>
        <v>4.4333983520735481E-3</v>
      </c>
      <c r="H97" s="523">
        <f t="shared" si="2"/>
        <v>1.0082442738936714E-2</v>
      </c>
      <c r="I97" s="523">
        <f t="shared" si="2"/>
        <v>1.0038941475896743E-2</v>
      </c>
    </row>
    <row r="98" spans="1:9" x14ac:dyDescent="0.25">
      <c r="A98" s="483" t="s">
        <v>358</v>
      </c>
      <c r="B98" s="495" t="s">
        <v>85</v>
      </c>
      <c r="C98" s="495" t="s">
        <v>85</v>
      </c>
      <c r="D98" s="524">
        <f t="shared" si="2"/>
        <v>1.2824283457683858E-2</v>
      </c>
      <c r="E98" s="524">
        <f t="shared" si="2"/>
        <v>5.0012504010387809E-5</v>
      </c>
      <c r="F98" s="524">
        <f t="shared" si="2"/>
        <v>9.3131465599980584E-4</v>
      </c>
      <c r="G98" s="525">
        <f t="shared" si="2"/>
        <v>1.2824283457683858E-2</v>
      </c>
      <c r="H98" s="525">
        <f t="shared" si="2"/>
        <v>7.6689615490358994E-4</v>
      </c>
      <c r="I98" s="525">
        <f t="shared" si="2"/>
        <v>8.5974590486883641E-4</v>
      </c>
    </row>
    <row r="99" spans="1:9" x14ac:dyDescent="0.25">
      <c r="A99" s="485" t="s">
        <v>359</v>
      </c>
      <c r="B99" s="498" t="s">
        <v>85</v>
      </c>
      <c r="C99" s="498" t="s">
        <v>85</v>
      </c>
      <c r="D99" s="530" t="str">
        <f t="shared" si="2"/>
        <v>-</v>
      </c>
      <c r="E99" s="530">
        <f t="shared" si="2"/>
        <v>5.4269206107568856E-4</v>
      </c>
      <c r="F99" s="530">
        <f t="shared" si="2"/>
        <v>1.9298622847313019E-5</v>
      </c>
      <c r="G99" s="531" t="str">
        <f t="shared" si="2"/>
        <v>-</v>
      </c>
      <c r="H99" s="531">
        <f t="shared" si="2"/>
        <v>1.1694454867446101E-4</v>
      </c>
      <c r="I99" s="531">
        <f t="shared" si="2"/>
        <v>1.1604399934853631E-4</v>
      </c>
    </row>
    <row r="100" spans="1:9" ht="13" x14ac:dyDescent="0.3">
      <c r="A100" s="481" t="s">
        <v>360</v>
      </c>
      <c r="B100" s="505" t="s">
        <v>85</v>
      </c>
      <c r="C100" s="505" t="s">
        <v>85</v>
      </c>
      <c r="D100" s="526">
        <f t="shared" si="2"/>
        <v>6.2259117173479303E-2</v>
      </c>
      <c r="E100" s="526">
        <f t="shared" si="2"/>
        <v>5.8596035096676657E-2</v>
      </c>
      <c r="F100" s="526">
        <f t="shared" si="2"/>
        <v>4.3946523624428004E-2</v>
      </c>
      <c r="G100" s="527">
        <f t="shared" si="2"/>
        <v>6.2259117173479303E-2</v>
      </c>
      <c r="H100" s="527">
        <f t="shared" si="2"/>
        <v>4.6679582552325773E-2</v>
      </c>
      <c r="I100" s="527">
        <f t="shared" si="2"/>
        <v>4.6799555137861375E-2</v>
      </c>
    </row>
    <row r="101" spans="1:9" x14ac:dyDescent="0.25">
      <c r="A101" s="485" t="s">
        <v>405</v>
      </c>
      <c r="B101" s="498" t="s">
        <v>85</v>
      </c>
      <c r="C101" s="498" t="s">
        <v>85</v>
      </c>
      <c r="D101" s="530" t="str">
        <f t="shared" si="2"/>
        <v>-</v>
      </c>
      <c r="E101" s="530">
        <f t="shared" si="2"/>
        <v>3.6951809546982698E-3</v>
      </c>
      <c r="F101" s="530">
        <f t="shared" si="2"/>
        <v>5.9503579891793936E-3</v>
      </c>
      <c r="G101" s="531" t="str">
        <f t="shared" si="2"/>
        <v>-</v>
      </c>
      <c r="H101" s="531">
        <f t="shared" si="2"/>
        <v>5.5296250690538779E-3</v>
      </c>
      <c r="I101" s="531">
        <f t="shared" si="2"/>
        <v>5.4870433481870517E-3</v>
      </c>
    </row>
    <row r="102" spans="1:9" x14ac:dyDescent="0.25">
      <c r="A102" s="483" t="s">
        <v>361</v>
      </c>
      <c r="B102" s="495" t="s">
        <v>85</v>
      </c>
      <c r="C102" s="495" t="s">
        <v>85</v>
      </c>
      <c r="D102" s="524">
        <f t="shared" ref="D102:I111" si="3">IF(D29="-","-",D29/D$68)</f>
        <v>2.5980996336272766E-2</v>
      </c>
      <c r="E102" s="524">
        <f t="shared" si="3"/>
        <v>3.3416811563386183E-2</v>
      </c>
      <c r="F102" s="524">
        <f t="shared" si="3"/>
        <v>2.3431182971959997E-2</v>
      </c>
      <c r="G102" s="525">
        <f t="shared" si="3"/>
        <v>2.5980996336272766E-2</v>
      </c>
      <c r="H102" s="525">
        <f t="shared" si="3"/>
        <v>2.5294133179035432E-2</v>
      </c>
      <c r="I102" s="525">
        <f t="shared" si="3"/>
        <v>2.5299422539367171E-2</v>
      </c>
    </row>
    <row r="103" spans="1:9" x14ac:dyDescent="0.25">
      <c r="A103" s="482" t="s">
        <v>362</v>
      </c>
      <c r="B103" s="494" t="s">
        <v>85</v>
      </c>
      <c r="C103" s="494" t="s">
        <v>85</v>
      </c>
      <c r="D103" s="522">
        <f t="shared" si="3"/>
        <v>3.6278112499582175E-2</v>
      </c>
      <c r="E103" s="522">
        <f t="shared" si="3"/>
        <v>2.1484042578592197E-2</v>
      </c>
      <c r="F103" s="522">
        <f t="shared" si="3"/>
        <v>1.456498274283185E-2</v>
      </c>
      <c r="G103" s="523">
        <f t="shared" si="3"/>
        <v>3.6278112499582175E-2</v>
      </c>
      <c r="H103" s="523">
        <f t="shared" si="3"/>
        <v>1.5855824239533058E-2</v>
      </c>
      <c r="I103" s="523">
        <f t="shared" si="3"/>
        <v>1.6013089250307158E-2</v>
      </c>
    </row>
    <row r="104" spans="1:9" ht="13" x14ac:dyDescent="0.3">
      <c r="A104" s="481" t="s">
        <v>363</v>
      </c>
      <c r="B104" s="505" t="s">
        <v>85</v>
      </c>
      <c r="C104" s="505" t="s">
        <v>85</v>
      </c>
      <c r="D104" s="526">
        <f t="shared" si="3"/>
        <v>2.8938535124923167E-2</v>
      </c>
      <c r="E104" s="526">
        <f t="shared" si="3"/>
        <v>5.3872153909701466E-2</v>
      </c>
      <c r="F104" s="526">
        <f t="shared" si="3"/>
        <v>1.5393006359850112E-2</v>
      </c>
      <c r="G104" s="527">
        <f t="shared" si="3"/>
        <v>2.8938535124923167E-2</v>
      </c>
      <c r="H104" s="527">
        <f t="shared" si="3"/>
        <v>2.2571797136802817E-2</v>
      </c>
      <c r="I104" s="527">
        <f t="shared" si="3"/>
        <v>2.2620825175183514E-2</v>
      </c>
    </row>
    <row r="105" spans="1:9" x14ac:dyDescent="0.25">
      <c r="A105" s="482" t="s">
        <v>406</v>
      </c>
      <c r="B105" s="494" t="s">
        <v>85</v>
      </c>
      <c r="C105" s="494" t="s">
        <v>85</v>
      </c>
      <c r="D105" s="522">
        <f t="shared" si="3"/>
        <v>3.2687739684293016E-3</v>
      </c>
      <c r="E105" s="522">
        <f t="shared" si="3"/>
        <v>4.7674723607051836E-3</v>
      </c>
      <c r="F105" s="522">
        <f t="shared" si="3"/>
        <v>1.2509758077861632E-4</v>
      </c>
      <c r="G105" s="523">
        <f t="shared" si="3"/>
        <v>3.2687739684293016E-3</v>
      </c>
      <c r="H105" s="523">
        <f t="shared" si="3"/>
        <v>9.9119361927403463E-4</v>
      </c>
      <c r="I105" s="523">
        <f t="shared" si="3"/>
        <v>1.0087324741925663E-3</v>
      </c>
    </row>
    <row r="106" spans="1:9" x14ac:dyDescent="0.25">
      <c r="A106" s="483" t="s">
        <v>364</v>
      </c>
      <c r="B106" s="495" t="s">
        <v>85</v>
      </c>
      <c r="C106" s="495" t="s">
        <v>85</v>
      </c>
      <c r="D106" s="524">
        <f t="shared" si="3"/>
        <v>1.447323210284533E-2</v>
      </c>
      <c r="E106" s="524">
        <f t="shared" si="3"/>
        <v>4.7182877799810681E-2</v>
      </c>
      <c r="F106" s="524">
        <f t="shared" si="3"/>
        <v>1.4924614693055529E-2</v>
      </c>
      <c r="G106" s="525">
        <f t="shared" si="3"/>
        <v>1.447323210284533E-2</v>
      </c>
      <c r="H106" s="525">
        <f t="shared" si="3"/>
        <v>2.0942817704602035E-2</v>
      </c>
      <c r="I106" s="525">
        <f t="shared" si="3"/>
        <v>2.0892997675280099E-2</v>
      </c>
    </row>
    <row r="107" spans="1:9" x14ac:dyDescent="0.25">
      <c r="A107" s="482" t="s">
        <v>365</v>
      </c>
      <c r="B107" s="494" t="s">
        <v>85</v>
      </c>
      <c r="C107" s="494" t="s">
        <v>85</v>
      </c>
      <c r="D107" s="522">
        <f t="shared" si="3"/>
        <v>1.1196529053648535E-2</v>
      </c>
      <c r="E107" s="522">
        <f t="shared" si="3"/>
        <v>1.9218037491856082E-3</v>
      </c>
      <c r="F107" s="522">
        <f t="shared" si="3"/>
        <v>3.432940860159672E-4</v>
      </c>
      <c r="G107" s="523">
        <f t="shared" si="3"/>
        <v>1.1196529053648535E-2</v>
      </c>
      <c r="H107" s="523">
        <f t="shared" si="3"/>
        <v>6.3778581292674619E-4</v>
      </c>
      <c r="I107" s="523">
        <f t="shared" si="3"/>
        <v>7.1909508991599663E-4</v>
      </c>
    </row>
    <row r="108" spans="1:9" ht="13" x14ac:dyDescent="0.3">
      <c r="A108" s="481" t="s">
        <v>366</v>
      </c>
      <c r="B108" s="505" t="s">
        <v>85</v>
      </c>
      <c r="C108" s="505" t="s">
        <v>85</v>
      </c>
      <c r="D108" s="526">
        <f t="shared" si="3"/>
        <v>6.0285109567348075E-2</v>
      </c>
      <c r="E108" s="526">
        <f t="shared" si="3"/>
        <v>7.1192694026196964E-3</v>
      </c>
      <c r="F108" s="526">
        <f t="shared" si="3"/>
        <v>7.6391195619221308E-2</v>
      </c>
      <c r="G108" s="527">
        <f t="shared" si="3"/>
        <v>6.0285109567348075E-2</v>
      </c>
      <c r="H108" s="527">
        <f t="shared" si="3"/>
        <v>6.3467607209669957E-2</v>
      </c>
      <c r="I108" s="527">
        <f t="shared" si="3"/>
        <v>6.3443099841050982E-2</v>
      </c>
    </row>
    <row r="109" spans="1:9" x14ac:dyDescent="0.25">
      <c r="A109" s="485" t="s">
        <v>407</v>
      </c>
      <c r="B109" s="498" t="s">
        <v>85</v>
      </c>
      <c r="C109" s="498" t="s">
        <v>85</v>
      </c>
      <c r="D109" s="530">
        <f t="shared" si="3"/>
        <v>2.1838164193186724E-2</v>
      </c>
      <c r="E109" s="530">
        <f t="shared" si="3"/>
        <v>2.938577266528027E-3</v>
      </c>
      <c r="F109" s="530">
        <f t="shared" si="3"/>
        <v>5.9499808746581338E-3</v>
      </c>
      <c r="G109" s="531">
        <f t="shared" si="3"/>
        <v>2.1838164193186724E-2</v>
      </c>
      <c r="H109" s="531">
        <f t="shared" si="3"/>
        <v>5.3881638820320824E-3</v>
      </c>
      <c r="I109" s="531">
        <f t="shared" si="3"/>
        <v>5.5148396187257188E-3</v>
      </c>
    </row>
    <row r="110" spans="1:9" x14ac:dyDescent="0.25">
      <c r="A110" s="484" t="s">
        <v>367</v>
      </c>
      <c r="B110" s="495" t="s">
        <v>85</v>
      </c>
      <c r="C110" s="495" t="s">
        <v>85</v>
      </c>
      <c r="D110" s="524" t="str">
        <f t="shared" si="3"/>
        <v>-</v>
      </c>
      <c r="E110" s="524">
        <f t="shared" si="3"/>
        <v>8.5631170478533232E-4</v>
      </c>
      <c r="F110" s="524">
        <f t="shared" si="3"/>
        <v>5.2416571929462922E-4</v>
      </c>
      <c r="G110" s="525" t="str">
        <f t="shared" si="3"/>
        <v>-</v>
      </c>
      <c r="H110" s="525">
        <f t="shared" si="3"/>
        <v>5.8613191886230953E-4</v>
      </c>
      <c r="I110" s="525">
        <f t="shared" si="3"/>
        <v>5.816183206619885E-4</v>
      </c>
    </row>
    <row r="111" spans="1:9" x14ac:dyDescent="0.25">
      <c r="A111" s="485" t="s">
        <v>628</v>
      </c>
      <c r="B111" s="494" t="s">
        <v>85</v>
      </c>
      <c r="C111" s="494" t="s">
        <v>85</v>
      </c>
      <c r="D111" s="522">
        <f t="shared" si="3"/>
        <v>2.646537896116052E-2</v>
      </c>
      <c r="E111" s="522">
        <f t="shared" si="3"/>
        <v>7.0452172276190452E-4</v>
      </c>
      <c r="F111" s="522">
        <f t="shared" si="3"/>
        <v>3.0127083324578772E-5</v>
      </c>
      <c r="G111" s="523">
        <f t="shared" si="3"/>
        <v>2.646537896116052E-2</v>
      </c>
      <c r="H111" s="523">
        <f t="shared" si="3"/>
        <v>1.5594420342090147E-4</v>
      </c>
      <c r="I111" s="523">
        <f t="shared" si="3"/>
        <v>3.585440184940299E-4</v>
      </c>
    </row>
    <row r="112" spans="1:9" x14ac:dyDescent="0.25">
      <c r="A112" s="484" t="s">
        <v>368</v>
      </c>
      <c r="B112" s="500" t="s">
        <v>85</v>
      </c>
      <c r="C112" s="500" t="s">
        <v>85</v>
      </c>
      <c r="D112" s="534" t="str">
        <f t="shared" ref="D112:I121" si="4">IF(D39="-","-",D39/D$68)</f>
        <v>-</v>
      </c>
      <c r="E112" s="534">
        <f t="shared" si="4"/>
        <v>3.5641764528997354E-5</v>
      </c>
      <c r="F112" s="534">
        <f t="shared" si="4"/>
        <v>1.1047920288309191E-5</v>
      </c>
      <c r="G112" s="535" t="str">
        <f t="shared" si="4"/>
        <v>-</v>
      </c>
      <c r="H112" s="535">
        <f t="shared" si="4"/>
        <v>1.5636225213025079E-5</v>
      </c>
      <c r="I112" s="535">
        <f t="shared" si="4"/>
        <v>1.5515816076941324E-5</v>
      </c>
    </row>
    <row r="113" spans="1:11" x14ac:dyDescent="0.25">
      <c r="A113" s="485" t="s">
        <v>369</v>
      </c>
      <c r="B113" s="498" t="s">
        <v>85</v>
      </c>
      <c r="C113" s="498" t="s">
        <v>85</v>
      </c>
      <c r="D113" s="530">
        <f t="shared" si="4"/>
        <v>2.6245590845375161E-3</v>
      </c>
      <c r="E113" s="530" t="str">
        <f t="shared" si="4"/>
        <v>-</v>
      </c>
      <c r="F113" s="530">
        <f t="shared" si="4"/>
        <v>3.4472257927750608E-3</v>
      </c>
      <c r="G113" s="531">
        <f t="shared" si="4"/>
        <v>2.6245590845375161E-3</v>
      </c>
      <c r="H113" s="531">
        <f t="shared" si="4"/>
        <v>2.804100507652711E-3</v>
      </c>
      <c r="I113" s="531">
        <f t="shared" si="4"/>
        <v>2.8027178575152703E-3</v>
      </c>
    </row>
    <row r="114" spans="1:11" x14ac:dyDescent="0.25">
      <c r="A114" s="484" t="s">
        <v>370</v>
      </c>
      <c r="B114" s="500" t="s">
        <v>85</v>
      </c>
      <c r="C114" s="500" t="s">
        <v>85</v>
      </c>
      <c r="D114" s="534">
        <f t="shared" si="4"/>
        <v>9.3570073284633213E-3</v>
      </c>
      <c r="E114" s="534">
        <f t="shared" si="4"/>
        <v>2.5564552251413439E-3</v>
      </c>
      <c r="F114" s="534">
        <f t="shared" si="4"/>
        <v>3.7153255022798794E-2</v>
      </c>
      <c r="G114" s="535">
        <f t="shared" si="4"/>
        <v>9.3570073284633213E-3</v>
      </c>
      <c r="H114" s="535">
        <f t="shared" si="4"/>
        <v>3.0698767248486823E-2</v>
      </c>
      <c r="I114" s="535">
        <f t="shared" si="4"/>
        <v>3.0534421773151601E-2</v>
      </c>
    </row>
    <row r="115" spans="1:11" x14ac:dyDescent="0.25">
      <c r="A115" s="485" t="s">
        <v>398</v>
      </c>
      <c r="B115" s="498" t="s">
        <v>85</v>
      </c>
      <c r="C115" s="498" t="s">
        <v>85</v>
      </c>
      <c r="D115" s="530" t="str">
        <f t="shared" si="4"/>
        <v>-</v>
      </c>
      <c r="E115" s="530" t="str">
        <f t="shared" si="4"/>
        <v>-</v>
      </c>
      <c r="F115" s="530">
        <f t="shared" si="4"/>
        <v>8.3489694080451961E-3</v>
      </c>
      <c r="G115" s="531" t="str">
        <f t="shared" si="4"/>
        <v>-</v>
      </c>
      <c r="H115" s="531">
        <f t="shared" si="4"/>
        <v>6.7913594185050616E-3</v>
      </c>
      <c r="I115" s="531">
        <f t="shared" si="4"/>
        <v>6.7390615199217577E-3</v>
      </c>
    </row>
    <row r="116" spans="1:11" x14ac:dyDescent="0.25">
      <c r="A116" s="484" t="s">
        <v>399</v>
      </c>
      <c r="B116" s="500" t="s">
        <v>85</v>
      </c>
      <c r="C116" s="500" t="s">
        <v>85</v>
      </c>
      <c r="D116" s="534" t="str">
        <f t="shared" si="4"/>
        <v>-</v>
      </c>
      <c r="E116" s="534" t="str">
        <f t="shared" si="4"/>
        <v>-</v>
      </c>
      <c r="F116" s="534">
        <f t="shared" si="4"/>
        <v>2.0711188210525346E-2</v>
      </c>
      <c r="G116" s="535" t="str">
        <f t="shared" si="4"/>
        <v>-</v>
      </c>
      <c r="H116" s="535">
        <f t="shared" si="4"/>
        <v>1.6847243803102565E-2</v>
      </c>
      <c r="I116" s="535">
        <f t="shared" si="4"/>
        <v>1.6717509033739291E-2</v>
      </c>
    </row>
    <row r="117" spans="1:11" s="7" customFormat="1" ht="13" x14ac:dyDescent="0.3">
      <c r="A117" s="513" t="s">
        <v>422</v>
      </c>
      <c r="B117" s="514" t="s">
        <v>85</v>
      </c>
      <c r="C117" s="514" t="s">
        <v>85</v>
      </c>
      <c r="D117" s="532">
        <f t="shared" si="4"/>
        <v>1.2755839899302842E-2</v>
      </c>
      <c r="E117" s="532">
        <f t="shared" si="4"/>
        <v>1.9685868945801301E-2</v>
      </c>
      <c r="F117" s="532">
        <f t="shared" si="4"/>
        <v>3.4309130721868739E-2</v>
      </c>
      <c r="G117" s="533">
        <f t="shared" si="4"/>
        <v>1.2755839899302842E-2</v>
      </c>
      <c r="H117" s="533">
        <f t="shared" si="4"/>
        <v>3.1580969014778415E-2</v>
      </c>
      <c r="I117" s="533">
        <f t="shared" si="4"/>
        <v>3.1436003238846419E-2</v>
      </c>
    </row>
    <row r="118" spans="1:11" x14ac:dyDescent="0.25">
      <c r="A118" s="484" t="s">
        <v>408</v>
      </c>
      <c r="B118" s="500" t="s">
        <v>85</v>
      </c>
      <c r="C118" s="500" t="s">
        <v>85</v>
      </c>
      <c r="D118" s="534">
        <f t="shared" si="4"/>
        <v>5.0207339625732879E-3</v>
      </c>
      <c r="E118" s="534">
        <f t="shared" si="4"/>
        <v>2.2175869038328802E-3</v>
      </c>
      <c r="F118" s="534">
        <f t="shared" si="4"/>
        <v>2.5297988304285733E-3</v>
      </c>
      <c r="G118" s="535">
        <f t="shared" si="4"/>
        <v>5.0207339625732879E-3</v>
      </c>
      <c r="H118" s="535">
        <f t="shared" si="4"/>
        <v>2.4715515266769119E-3</v>
      </c>
      <c r="I118" s="535">
        <f t="shared" si="4"/>
        <v>2.4911818949841509E-3</v>
      </c>
    </row>
    <row r="119" spans="1:11" x14ac:dyDescent="0.25">
      <c r="A119" s="485" t="s">
        <v>484</v>
      </c>
      <c r="B119" s="498" t="s">
        <v>85</v>
      </c>
      <c r="C119" s="498" t="s">
        <v>85</v>
      </c>
      <c r="D119" s="530">
        <f t="shared" si="4"/>
        <v>7.7351059367295532E-3</v>
      </c>
      <c r="E119" s="530">
        <f t="shared" si="4"/>
        <v>1.7468282041968423E-2</v>
      </c>
      <c r="F119" s="530">
        <f t="shared" si="4"/>
        <v>3.1779331891440166E-2</v>
      </c>
      <c r="G119" s="531">
        <f t="shared" si="4"/>
        <v>7.7351059367295532E-3</v>
      </c>
      <c r="H119" s="531">
        <f t="shared" si="4"/>
        <v>2.9109417423398096E-2</v>
      </c>
      <c r="I119" s="531">
        <f t="shared" si="4"/>
        <v>2.8944821279657119E-2</v>
      </c>
    </row>
    <row r="120" spans="1:11" s="7" customFormat="1" ht="13" x14ac:dyDescent="0.3">
      <c r="A120" s="510" t="s">
        <v>371</v>
      </c>
      <c r="B120" s="511" t="s">
        <v>85</v>
      </c>
      <c r="C120" s="511" t="s">
        <v>85</v>
      </c>
      <c r="D120" s="536">
        <f t="shared" si="4"/>
        <v>0.3322397983142007</v>
      </c>
      <c r="E120" s="536">
        <f t="shared" si="4"/>
        <v>0.24217235390883934</v>
      </c>
      <c r="F120" s="536">
        <f t="shared" si="4"/>
        <v>0.24613326773037139</v>
      </c>
      <c r="G120" s="537">
        <f t="shared" si="4"/>
        <v>0.3322397983142007</v>
      </c>
      <c r="H120" s="537">
        <f t="shared" si="4"/>
        <v>0.24539430717543106</v>
      </c>
      <c r="I120" s="537">
        <f t="shared" si="4"/>
        <v>0.24606307414136233</v>
      </c>
    </row>
    <row r="121" spans="1:11" x14ac:dyDescent="0.25">
      <c r="A121" s="482" t="s">
        <v>409</v>
      </c>
      <c r="B121" s="494" t="s">
        <v>85</v>
      </c>
      <c r="C121" s="494" t="s">
        <v>85</v>
      </c>
      <c r="D121" s="522">
        <f t="shared" si="4"/>
        <v>2.523045172890271E-2</v>
      </c>
      <c r="E121" s="522">
        <f t="shared" si="4"/>
        <v>2.4104265098935939E-2</v>
      </c>
      <c r="F121" s="522">
        <f t="shared" si="4"/>
        <v>2.5157786972734835E-2</v>
      </c>
      <c r="G121" s="523">
        <f t="shared" si="4"/>
        <v>2.523045172890271E-2</v>
      </c>
      <c r="H121" s="523">
        <f t="shared" si="4"/>
        <v>2.4961238552462149E-2</v>
      </c>
      <c r="I121" s="523">
        <f t="shared" si="4"/>
        <v>2.4963311671190324E-2</v>
      </c>
      <c r="K121" s="267"/>
    </row>
    <row r="122" spans="1:11" x14ac:dyDescent="0.25">
      <c r="A122" s="483" t="s">
        <v>372</v>
      </c>
      <c r="B122" s="495" t="s">
        <v>85</v>
      </c>
      <c r="C122" s="495" t="s">
        <v>85</v>
      </c>
      <c r="D122" s="524">
        <f t="shared" ref="D122:I131" si="5">IF(D49="-","-",D49/D$68)</f>
        <v>2.7563252324169066E-2</v>
      </c>
      <c r="E122" s="524">
        <f t="shared" si="5"/>
        <v>2.1601562113393064E-2</v>
      </c>
      <c r="F122" s="524">
        <f t="shared" si="5"/>
        <v>1.9153433995257568E-2</v>
      </c>
      <c r="G122" s="525">
        <f t="shared" si="5"/>
        <v>2.7563252324169066E-2</v>
      </c>
      <c r="H122" s="525">
        <f t="shared" si="5"/>
        <v>1.9610164474727059E-2</v>
      </c>
      <c r="I122" s="525">
        <f t="shared" si="5"/>
        <v>1.9671408377769414E-2</v>
      </c>
    </row>
    <row r="123" spans="1:11" x14ac:dyDescent="0.25">
      <c r="A123" s="482" t="s">
        <v>373</v>
      </c>
      <c r="B123" s="494" t="s">
        <v>85</v>
      </c>
      <c r="C123" s="494" t="s">
        <v>85</v>
      </c>
      <c r="D123" s="522">
        <f t="shared" si="5"/>
        <v>0.16667969976314725</v>
      </c>
      <c r="E123" s="522">
        <f t="shared" si="5"/>
        <v>0.10100689340851744</v>
      </c>
      <c r="F123" s="522">
        <f t="shared" si="5"/>
        <v>0.11597558045276408</v>
      </c>
      <c r="G123" s="523">
        <f t="shared" si="5"/>
        <v>0.16667969976314725</v>
      </c>
      <c r="H123" s="523">
        <f t="shared" si="5"/>
        <v>0.11318297505134496</v>
      </c>
      <c r="I123" s="523">
        <f t="shared" si="5"/>
        <v>0.11359493474656776</v>
      </c>
    </row>
    <row r="124" spans="1:11" x14ac:dyDescent="0.25">
      <c r="A124" s="483" t="s">
        <v>374</v>
      </c>
      <c r="B124" s="495" t="s">
        <v>85</v>
      </c>
      <c r="C124" s="495" t="s">
        <v>85</v>
      </c>
      <c r="D124" s="524">
        <f t="shared" si="5"/>
        <v>1.834656721370459E-2</v>
      </c>
      <c r="E124" s="524">
        <f t="shared" si="5"/>
        <v>2.0437091756882689E-2</v>
      </c>
      <c r="F124" s="524">
        <f t="shared" si="5"/>
        <v>1.1681441662161075E-2</v>
      </c>
      <c r="G124" s="525">
        <f t="shared" si="5"/>
        <v>1.834656721370459E-2</v>
      </c>
      <c r="H124" s="525">
        <f t="shared" si="5"/>
        <v>1.3314923278260241E-2</v>
      </c>
      <c r="I124" s="525">
        <f t="shared" si="5"/>
        <v>1.3353670284870762E-2</v>
      </c>
    </row>
    <row r="125" spans="1:11" x14ac:dyDescent="0.25">
      <c r="A125" s="482" t="s">
        <v>375</v>
      </c>
      <c r="B125" s="494" t="s">
        <v>85</v>
      </c>
      <c r="C125" s="494" t="s">
        <v>85</v>
      </c>
      <c r="D125" s="522">
        <f t="shared" si="5"/>
        <v>2.5179592220299443E-2</v>
      </c>
      <c r="E125" s="522">
        <f t="shared" si="5"/>
        <v>2.392725522518532E-2</v>
      </c>
      <c r="F125" s="522">
        <f t="shared" si="5"/>
        <v>8.5716605043021209E-3</v>
      </c>
      <c r="G125" s="523">
        <f t="shared" si="5"/>
        <v>2.5179592220299443E-2</v>
      </c>
      <c r="H125" s="523">
        <f t="shared" si="5"/>
        <v>1.1436448545878124E-2</v>
      </c>
      <c r="I125" s="523">
        <f t="shared" si="5"/>
        <v>1.1542279720579548E-2</v>
      </c>
    </row>
    <row r="126" spans="1:11" x14ac:dyDescent="0.25">
      <c r="A126" s="483" t="s">
        <v>376</v>
      </c>
      <c r="B126" s="495" t="s">
        <v>85</v>
      </c>
      <c r="C126" s="495" t="s">
        <v>85</v>
      </c>
      <c r="D126" s="524">
        <f t="shared" si="5"/>
        <v>6.9240235063977626E-2</v>
      </c>
      <c r="E126" s="524">
        <f t="shared" si="5"/>
        <v>5.1095286305924907E-2</v>
      </c>
      <c r="F126" s="524">
        <f t="shared" si="5"/>
        <v>6.5593364222694961E-2</v>
      </c>
      <c r="G126" s="525">
        <f t="shared" si="5"/>
        <v>6.9240235063977626E-2</v>
      </c>
      <c r="H126" s="525">
        <f t="shared" si="5"/>
        <v>6.2888557208055085E-2</v>
      </c>
      <c r="I126" s="525">
        <f t="shared" si="5"/>
        <v>6.2937469276179367E-2</v>
      </c>
    </row>
    <row r="127" spans="1:11" s="7" customFormat="1" ht="13" x14ac:dyDescent="0.3">
      <c r="A127" s="507" t="s">
        <v>377</v>
      </c>
      <c r="B127" s="508" t="s">
        <v>85</v>
      </c>
      <c r="C127" s="508" t="s">
        <v>85</v>
      </c>
      <c r="D127" s="528">
        <f t="shared" si="5"/>
        <v>0.15641821026873323</v>
      </c>
      <c r="E127" s="528">
        <f t="shared" si="5"/>
        <v>0.21327148584074185</v>
      </c>
      <c r="F127" s="528">
        <f t="shared" si="5"/>
        <v>0.20085832881357549</v>
      </c>
      <c r="G127" s="529">
        <f t="shared" si="5"/>
        <v>0.15641821026873323</v>
      </c>
      <c r="H127" s="529">
        <f t="shared" si="5"/>
        <v>0.20317416647775588</v>
      </c>
      <c r="I127" s="529">
        <f t="shared" si="5"/>
        <v>0.20281411511880151</v>
      </c>
    </row>
    <row r="128" spans="1:11" x14ac:dyDescent="0.25">
      <c r="A128" s="483" t="s">
        <v>410</v>
      </c>
      <c r="B128" s="495" t="s">
        <v>85</v>
      </c>
      <c r="C128" s="495" t="s">
        <v>85</v>
      </c>
      <c r="D128" s="524" t="str">
        <f t="shared" si="5"/>
        <v>-</v>
      </c>
      <c r="E128" s="524">
        <f t="shared" si="5"/>
        <v>1.8108629999147776E-3</v>
      </c>
      <c r="F128" s="524">
        <f t="shared" si="5"/>
        <v>6.9432372867783178E-3</v>
      </c>
      <c r="G128" s="525" t="str">
        <f t="shared" si="5"/>
        <v>-</v>
      </c>
      <c r="H128" s="525">
        <f t="shared" si="5"/>
        <v>5.9857253988377006E-3</v>
      </c>
      <c r="I128" s="525">
        <f t="shared" si="5"/>
        <v>5.9396314078463026E-3</v>
      </c>
    </row>
    <row r="129" spans="1:9" x14ac:dyDescent="0.25">
      <c r="A129" s="482" t="s">
        <v>378</v>
      </c>
      <c r="B129" s="494" t="s">
        <v>85</v>
      </c>
      <c r="C129" s="494" t="s">
        <v>85</v>
      </c>
      <c r="D129" s="522">
        <f t="shared" si="5"/>
        <v>3.4211790716523846E-2</v>
      </c>
      <c r="E129" s="522">
        <f t="shared" si="5"/>
        <v>2.4277241135663E-5</v>
      </c>
      <c r="F129" s="522">
        <f t="shared" si="5"/>
        <v>2.2552590612349151E-3</v>
      </c>
      <c r="G129" s="523">
        <f t="shared" si="5"/>
        <v>3.4211790716523846E-2</v>
      </c>
      <c r="H129" s="523">
        <f t="shared" si="5"/>
        <v>1.8390400766338244E-3</v>
      </c>
      <c r="I129" s="523">
        <f t="shared" si="5"/>
        <v>2.0883313805415671E-3</v>
      </c>
    </row>
    <row r="130" spans="1:9" x14ac:dyDescent="0.25">
      <c r="A130" s="483" t="s">
        <v>379</v>
      </c>
      <c r="B130" s="495" t="s">
        <v>85</v>
      </c>
      <c r="C130" s="495" t="s">
        <v>85</v>
      </c>
      <c r="D130" s="524">
        <f t="shared" si="5"/>
        <v>2.6501639289507341E-3</v>
      </c>
      <c r="E130" s="524">
        <f t="shared" si="5"/>
        <v>3.8660418888140445E-2</v>
      </c>
      <c r="F130" s="524">
        <f t="shared" si="5"/>
        <v>5.6364671350104853E-2</v>
      </c>
      <c r="G130" s="525">
        <f t="shared" si="5"/>
        <v>2.6501639289507341E-3</v>
      </c>
      <c r="H130" s="525">
        <f t="shared" si="5"/>
        <v>5.3061710329980874E-2</v>
      </c>
      <c r="I130" s="525">
        <f t="shared" si="5"/>
        <v>5.2673508595770045E-2</v>
      </c>
    </row>
    <row r="131" spans="1:9" x14ac:dyDescent="0.25">
      <c r="A131" s="482" t="s">
        <v>380</v>
      </c>
      <c r="B131" s="494" t="s">
        <v>85</v>
      </c>
      <c r="C131" s="494" t="s">
        <v>85</v>
      </c>
      <c r="D131" s="522">
        <f t="shared" si="5"/>
        <v>0.11495838095541187</v>
      </c>
      <c r="E131" s="522">
        <f t="shared" si="5"/>
        <v>0.15953935993655127</v>
      </c>
      <c r="F131" s="522">
        <f t="shared" si="5"/>
        <v>0.12051956194085447</v>
      </c>
      <c r="G131" s="523">
        <f t="shared" si="5"/>
        <v>0.11495838095541187</v>
      </c>
      <c r="H131" s="523">
        <f t="shared" si="5"/>
        <v>0.12779921815844522</v>
      </c>
      <c r="I131" s="523">
        <f t="shared" si="5"/>
        <v>0.12770033527708088</v>
      </c>
    </row>
    <row r="132" spans="1:9" x14ac:dyDescent="0.25">
      <c r="A132" s="484" t="s">
        <v>381</v>
      </c>
      <c r="B132" s="500" t="s">
        <v>85</v>
      </c>
      <c r="C132" s="500" t="s">
        <v>85</v>
      </c>
      <c r="D132" s="534">
        <f t="shared" ref="D132:I141" si="6">IF(D59="-","-",D59/D$68)</f>
        <v>4.5978663302224014E-3</v>
      </c>
      <c r="E132" s="534">
        <f t="shared" si="6"/>
        <v>1.0859873769118253E-2</v>
      </c>
      <c r="F132" s="534">
        <f t="shared" si="6"/>
        <v>1.0296668867596155E-2</v>
      </c>
      <c r="G132" s="535">
        <f t="shared" si="6"/>
        <v>4.5978663302224014E-3</v>
      </c>
      <c r="H132" s="535">
        <f t="shared" si="6"/>
        <v>1.0401742209254782E-2</v>
      </c>
      <c r="I132" s="535">
        <f t="shared" si="6"/>
        <v>1.0357048578509841E-2</v>
      </c>
    </row>
    <row r="133" spans="1:9" x14ac:dyDescent="0.25">
      <c r="A133" s="485" t="s">
        <v>400</v>
      </c>
      <c r="B133" s="498" t="s">
        <v>85</v>
      </c>
      <c r="C133" s="498" t="s">
        <v>85</v>
      </c>
      <c r="D133" s="530" t="str">
        <f t="shared" si="6"/>
        <v>-</v>
      </c>
      <c r="E133" s="530">
        <f t="shared" si="6"/>
        <v>2.3766930058814052E-3</v>
      </c>
      <c r="F133" s="530">
        <f t="shared" si="6"/>
        <v>4.4733155084776413E-3</v>
      </c>
      <c r="G133" s="531" t="str">
        <f t="shared" si="6"/>
        <v>-</v>
      </c>
      <c r="H133" s="531">
        <f t="shared" si="6"/>
        <v>4.0821630205459519E-3</v>
      </c>
      <c r="I133" s="531">
        <f t="shared" si="6"/>
        <v>4.0507277018574268E-3</v>
      </c>
    </row>
    <row r="134" spans="1:9" s="7" customFormat="1" ht="13" x14ac:dyDescent="0.3">
      <c r="A134" s="510" t="s">
        <v>382</v>
      </c>
      <c r="B134" s="511" t="s">
        <v>85</v>
      </c>
      <c r="C134" s="511" t="s">
        <v>85</v>
      </c>
      <c r="D134" s="536">
        <f t="shared" si="6"/>
        <v>6.639106037914963E-2</v>
      </c>
      <c r="E134" s="536">
        <f t="shared" si="6"/>
        <v>7.4374265320611421E-2</v>
      </c>
      <c r="F134" s="536">
        <f t="shared" si="6"/>
        <v>5.04460737056854E-2</v>
      </c>
      <c r="G134" s="537">
        <f t="shared" si="6"/>
        <v>6.639106037914963E-2</v>
      </c>
      <c r="H134" s="537">
        <f t="shared" si="6"/>
        <v>5.4910192380613961E-2</v>
      </c>
      <c r="I134" s="537">
        <f t="shared" si="6"/>
        <v>5.4998602559222509E-2</v>
      </c>
    </row>
    <row r="135" spans="1:9" x14ac:dyDescent="0.25">
      <c r="A135" s="485" t="s">
        <v>485</v>
      </c>
      <c r="B135" s="498" t="s">
        <v>85</v>
      </c>
      <c r="C135" s="498" t="s">
        <v>85</v>
      </c>
      <c r="D135" s="530" t="str">
        <f t="shared" si="6"/>
        <v>-</v>
      </c>
      <c r="E135" s="530">
        <f t="shared" si="6"/>
        <v>4.347518747639066E-3</v>
      </c>
      <c r="F135" s="530">
        <f t="shared" si="6"/>
        <v>3.3734671718236562E-3</v>
      </c>
      <c r="G135" s="531" t="str">
        <f t="shared" si="6"/>
        <v>-</v>
      </c>
      <c r="H135" s="531">
        <f t="shared" si="6"/>
        <v>3.5551892968331026E-3</v>
      </c>
      <c r="I135" s="531">
        <f t="shared" si="6"/>
        <v>3.5278120196441491E-3</v>
      </c>
    </row>
    <row r="136" spans="1:9" x14ac:dyDescent="0.25">
      <c r="A136" s="483" t="s">
        <v>383</v>
      </c>
      <c r="B136" s="495" t="s">
        <v>85</v>
      </c>
      <c r="C136" s="495" t="s">
        <v>85</v>
      </c>
      <c r="D136" s="524">
        <f t="shared" si="6"/>
        <v>5.4710673970948094E-2</v>
      </c>
      <c r="E136" s="524">
        <f t="shared" si="6"/>
        <v>2.0885472285230015E-2</v>
      </c>
      <c r="F136" s="524">
        <f t="shared" si="6"/>
        <v>2.6074980555202524E-2</v>
      </c>
      <c r="G136" s="525">
        <f t="shared" si="6"/>
        <v>5.4710673970948094E-2</v>
      </c>
      <c r="H136" s="525">
        <f t="shared" si="6"/>
        <v>2.5106809635160952E-2</v>
      </c>
      <c r="I136" s="525">
        <f t="shared" si="6"/>
        <v>2.5334778709267727E-2</v>
      </c>
    </row>
    <row r="137" spans="1:9" x14ac:dyDescent="0.25">
      <c r="A137" s="482" t="s">
        <v>384</v>
      </c>
      <c r="B137" s="494" t="s">
        <v>85</v>
      </c>
      <c r="C137" s="494" t="s">
        <v>85</v>
      </c>
      <c r="D137" s="522">
        <f t="shared" si="6"/>
        <v>3.8684325877348827E-3</v>
      </c>
      <c r="E137" s="522">
        <f t="shared" si="6"/>
        <v>5.7985947680119707E-3</v>
      </c>
      <c r="F137" s="522">
        <f t="shared" si="6"/>
        <v>1.6831419698016272E-3</v>
      </c>
      <c r="G137" s="523">
        <f t="shared" si="6"/>
        <v>3.8684325877348827E-3</v>
      </c>
      <c r="H137" s="523">
        <f t="shared" si="6"/>
        <v>2.450933786198014E-3</v>
      </c>
      <c r="I137" s="523">
        <f t="shared" si="6"/>
        <v>2.4618495162784695E-3</v>
      </c>
    </row>
    <row r="138" spans="1:9" x14ac:dyDescent="0.25">
      <c r="A138" s="484" t="s">
        <v>385</v>
      </c>
      <c r="B138" s="500" t="s">
        <v>85</v>
      </c>
      <c r="C138" s="500" t="s">
        <v>85</v>
      </c>
      <c r="D138" s="534">
        <f t="shared" si="6"/>
        <v>7.1519057879129641E-3</v>
      </c>
      <c r="E138" s="534">
        <f t="shared" si="6"/>
        <v>1.1329347751835165E-2</v>
      </c>
      <c r="F138" s="534">
        <f t="shared" si="6"/>
        <v>5.1162692793259544E-3</v>
      </c>
      <c r="G138" s="535">
        <f t="shared" si="6"/>
        <v>7.1519057879129641E-3</v>
      </c>
      <c r="H138" s="535">
        <f t="shared" si="6"/>
        <v>6.2754007380101222E-3</v>
      </c>
      <c r="I138" s="535">
        <f t="shared" si="6"/>
        <v>6.2821503992342344E-3</v>
      </c>
    </row>
    <row r="139" spans="1:9" ht="13" x14ac:dyDescent="0.3">
      <c r="A139" s="485" t="s">
        <v>386</v>
      </c>
      <c r="B139" s="514" t="s">
        <v>85</v>
      </c>
      <c r="C139" s="514" t="s">
        <v>85</v>
      </c>
      <c r="D139" s="530">
        <f t="shared" si="6"/>
        <v>6.6003969492932617E-4</v>
      </c>
      <c r="E139" s="530">
        <f t="shared" si="6"/>
        <v>3.2013331421077477E-2</v>
      </c>
      <c r="F139" s="530">
        <f t="shared" si="6"/>
        <v>1.4198214729531642E-2</v>
      </c>
      <c r="G139" s="531">
        <f t="shared" si="6"/>
        <v>6.6003969492932617E-4</v>
      </c>
      <c r="H139" s="531">
        <f t="shared" si="6"/>
        <v>1.7521858924411767E-2</v>
      </c>
      <c r="I139" s="531">
        <f t="shared" si="6"/>
        <v>1.7392011914797927E-2</v>
      </c>
    </row>
    <row r="140" spans="1:9" s="7" customFormat="1" ht="13" x14ac:dyDescent="0.3">
      <c r="A140" s="510" t="s">
        <v>387</v>
      </c>
      <c r="B140" s="511" t="s">
        <v>85</v>
      </c>
      <c r="C140" s="511" t="s">
        <v>85</v>
      </c>
      <c r="D140" s="536">
        <f t="shared" si="6"/>
        <v>4.0369159657760861E-2</v>
      </c>
      <c r="E140" s="536">
        <f t="shared" si="6"/>
        <v>3.7488016810133321E-2</v>
      </c>
      <c r="F140" s="536">
        <f t="shared" si="6"/>
        <v>8.2263553025773636E-2</v>
      </c>
      <c r="G140" s="537">
        <f t="shared" si="6"/>
        <v>4.0369159657760861E-2</v>
      </c>
      <c r="H140" s="537">
        <f t="shared" si="6"/>
        <v>7.3910088171830882E-2</v>
      </c>
      <c r="I140" s="537">
        <f t="shared" si="6"/>
        <v>7.3651801205101342E-2</v>
      </c>
    </row>
    <row r="141" spans="1:9" ht="13" x14ac:dyDescent="0.3">
      <c r="A141" s="663" t="s">
        <v>389</v>
      </c>
      <c r="B141" s="664" t="s">
        <v>85</v>
      </c>
      <c r="C141" s="664" t="s">
        <v>85</v>
      </c>
      <c r="D141" s="669">
        <f t="shared" si="6"/>
        <v>1</v>
      </c>
      <c r="E141" s="669">
        <f t="shared" si="6"/>
        <v>1</v>
      </c>
      <c r="F141" s="669">
        <f t="shared" si="6"/>
        <v>1</v>
      </c>
      <c r="G141" s="669">
        <f t="shared" si="6"/>
        <v>1</v>
      </c>
      <c r="H141" s="669">
        <f t="shared" si="6"/>
        <v>1</v>
      </c>
      <c r="I141" s="669">
        <f t="shared" si="6"/>
        <v>1</v>
      </c>
    </row>
    <row r="142" spans="1:9" ht="13" x14ac:dyDescent="0.3">
      <c r="A142" s="519" t="s">
        <v>419</v>
      </c>
      <c r="B142" s="3"/>
      <c r="C142" s="212"/>
      <c r="D142" s="3"/>
      <c r="E142" s="3"/>
      <c r="F142" s="212"/>
      <c r="G142" s="3"/>
      <c r="H142" s="3"/>
      <c r="I142" s="3"/>
    </row>
    <row r="143" spans="1:9" ht="13" x14ac:dyDescent="0.3">
      <c r="A143" s="38" t="s">
        <v>423</v>
      </c>
      <c r="B143" s="3"/>
      <c r="C143" s="212"/>
      <c r="D143" s="3"/>
      <c r="E143" s="3"/>
      <c r="F143" s="212"/>
      <c r="G143" s="3"/>
      <c r="H143" s="3"/>
      <c r="I143" s="3"/>
    </row>
    <row r="144" spans="1:9" ht="13" x14ac:dyDescent="0.3">
      <c r="A144" s="242" t="s">
        <v>708</v>
      </c>
      <c r="B144" s="3"/>
      <c r="C144" s="212"/>
      <c r="D144" s="3"/>
      <c r="E144" s="3"/>
      <c r="F144" s="212"/>
      <c r="G144" s="3"/>
      <c r="H144" s="3"/>
      <c r="I144" s="3"/>
    </row>
    <row r="147" spans="1:9" ht="16.5" x14ac:dyDescent="0.35">
      <c r="A147" s="88" t="s">
        <v>782</v>
      </c>
    </row>
    <row r="148" spans="1:9" ht="13.5" thickBot="1" x14ac:dyDescent="0.35">
      <c r="A148" s="205"/>
      <c r="I148" s="400" t="s">
        <v>396</v>
      </c>
    </row>
    <row r="149" spans="1:9" ht="13" x14ac:dyDescent="0.3">
      <c r="A149" s="204" t="s">
        <v>417</v>
      </c>
      <c r="B149" s="486" t="s">
        <v>96</v>
      </c>
      <c r="C149" s="486" t="s">
        <v>554</v>
      </c>
      <c r="D149" s="486" t="s">
        <v>98</v>
      </c>
      <c r="E149" s="486" t="s">
        <v>289</v>
      </c>
      <c r="F149" s="487">
        <v>300000</v>
      </c>
      <c r="G149" s="488" t="s">
        <v>413</v>
      </c>
      <c r="H149" s="488" t="s">
        <v>413</v>
      </c>
      <c r="I149" s="488" t="s">
        <v>402</v>
      </c>
    </row>
    <row r="150" spans="1:9" x14ac:dyDescent="0.25">
      <c r="A150" s="203"/>
      <c r="B150" s="489" t="s">
        <v>36</v>
      </c>
      <c r="C150" s="489" t="s">
        <v>36</v>
      </c>
      <c r="D150" s="489" t="s">
        <v>36</v>
      </c>
      <c r="E150" s="489" t="s">
        <v>36</v>
      </c>
      <c r="F150" s="489" t="s">
        <v>37</v>
      </c>
      <c r="G150" s="490" t="s">
        <v>401</v>
      </c>
      <c r="H150" s="490" t="s">
        <v>304</v>
      </c>
      <c r="I150" s="490" t="s">
        <v>112</v>
      </c>
    </row>
    <row r="151" spans="1:9" ht="13" thickBot="1" x14ac:dyDescent="0.3">
      <c r="A151" s="206"/>
      <c r="B151" s="491" t="s">
        <v>553</v>
      </c>
      <c r="C151" s="491" t="s">
        <v>100</v>
      </c>
      <c r="D151" s="491" t="s">
        <v>101</v>
      </c>
      <c r="E151" s="491" t="s">
        <v>290</v>
      </c>
      <c r="F151" s="491" t="s">
        <v>102</v>
      </c>
      <c r="G151" s="492" t="s">
        <v>304</v>
      </c>
      <c r="H151" s="492" t="s">
        <v>102</v>
      </c>
      <c r="I151" s="492" t="s">
        <v>414</v>
      </c>
    </row>
    <row r="153" spans="1:9" ht="13" x14ac:dyDescent="0.3">
      <c r="A153" s="502" t="s">
        <v>344</v>
      </c>
      <c r="B153" s="503" t="s">
        <v>85</v>
      </c>
      <c r="C153" s="503" t="s">
        <v>85</v>
      </c>
      <c r="D153" s="503">
        <v>119.21987</v>
      </c>
      <c r="E153" s="503">
        <v>172.07436999999999</v>
      </c>
      <c r="F153" s="503">
        <v>128.121861</v>
      </c>
      <c r="G153" s="504">
        <v>119.21987</v>
      </c>
      <c r="H153" s="504">
        <v>135.252092</v>
      </c>
      <c r="I153" s="504">
        <v>135.14010999999999</v>
      </c>
    </row>
    <row r="154" spans="1:9" x14ac:dyDescent="0.25">
      <c r="A154" s="482" t="s">
        <v>345</v>
      </c>
      <c r="B154" s="494" t="s">
        <v>85</v>
      </c>
      <c r="C154" s="494" t="s">
        <v>85</v>
      </c>
      <c r="D154" s="494">
        <v>115.30025000000001</v>
      </c>
      <c r="E154" s="494">
        <v>167.26989800000001</v>
      </c>
      <c r="F154" s="494">
        <v>123.80283900000001</v>
      </c>
      <c r="G154" s="267">
        <v>115.30025000000001</v>
      </c>
      <c r="H154" s="267">
        <v>130.85431800000001</v>
      </c>
      <c r="I154" s="267">
        <v>130.745676</v>
      </c>
    </row>
    <row r="155" spans="1:9" x14ac:dyDescent="0.25">
      <c r="A155" s="483" t="s">
        <v>346</v>
      </c>
      <c r="B155" s="495" t="s">
        <v>85</v>
      </c>
      <c r="C155" s="495" t="s">
        <v>85</v>
      </c>
      <c r="D155" s="495">
        <v>3.8939520000000001</v>
      </c>
      <c r="E155" s="495">
        <v>4.5036379999999996</v>
      </c>
      <c r="F155" s="495">
        <v>2.7327650000000001</v>
      </c>
      <c r="G155" s="496">
        <v>3.8939520000000001</v>
      </c>
      <c r="H155" s="496">
        <v>3.0200469999999999</v>
      </c>
      <c r="I155" s="496">
        <v>3.026151</v>
      </c>
    </row>
    <row r="156" spans="1:9" x14ac:dyDescent="0.25">
      <c r="A156" s="482" t="s">
        <v>347</v>
      </c>
      <c r="B156" s="494" t="s">
        <v>85</v>
      </c>
      <c r="C156" s="494" t="s">
        <v>85</v>
      </c>
      <c r="D156" s="494">
        <v>2.5668E-2</v>
      </c>
      <c r="E156" s="494">
        <v>0.30083399999999999</v>
      </c>
      <c r="F156" s="494">
        <v>0.99499899999999997</v>
      </c>
      <c r="G156" s="267">
        <v>2.5668E-2</v>
      </c>
      <c r="H156" s="267">
        <v>0.88238799999999995</v>
      </c>
      <c r="I156" s="267">
        <v>0.87640399999999996</v>
      </c>
    </row>
    <row r="157" spans="1:9" x14ac:dyDescent="0.25">
      <c r="A157" s="483" t="s">
        <v>397</v>
      </c>
      <c r="B157" s="495" t="s">
        <v>85</v>
      </c>
      <c r="C157" s="495" t="s">
        <v>85</v>
      </c>
      <c r="D157" s="495" t="s">
        <v>85</v>
      </c>
      <c r="E157" s="495" t="s">
        <v>85</v>
      </c>
      <c r="F157" s="495">
        <v>0.591225</v>
      </c>
      <c r="G157" s="496" t="s">
        <v>85</v>
      </c>
      <c r="H157" s="496">
        <v>0.495313</v>
      </c>
      <c r="I157" s="496">
        <v>0.49185299999999998</v>
      </c>
    </row>
    <row r="158" spans="1:9" ht="13" x14ac:dyDescent="0.3">
      <c r="A158" s="507" t="s">
        <v>348</v>
      </c>
      <c r="B158" s="508" t="s">
        <v>85</v>
      </c>
      <c r="C158" s="508" t="s">
        <v>85</v>
      </c>
      <c r="D158" s="508">
        <v>32.971164999999999</v>
      </c>
      <c r="E158" s="508">
        <v>41.579076999999998</v>
      </c>
      <c r="F158" s="508">
        <v>29.20487</v>
      </c>
      <c r="G158" s="509">
        <v>32.971164999999999</v>
      </c>
      <c r="H158" s="509">
        <v>31.212285999999999</v>
      </c>
      <c r="I158" s="509">
        <v>31.224571999999998</v>
      </c>
    </row>
    <row r="159" spans="1:9" x14ac:dyDescent="0.25">
      <c r="A159" s="483" t="s">
        <v>354</v>
      </c>
      <c r="B159" s="495" t="s">
        <v>85</v>
      </c>
      <c r="C159" s="495" t="s">
        <v>85</v>
      </c>
      <c r="D159" s="495" t="s">
        <v>85</v>
      </c>
      <c r="E159" s="495">
        <v>1.4466509999999999</v>
      </c>
      <c r="F159" s="495">
        <v>0.55842099999999995</v>
      </c>
      <c r="G159" s="496" t="s">
        <v>85</v>
      </c>
      <c r="H159" s="496">
        <v>0.702515</v>
      </c>
      <c r="I159" s="496">
        <v>0.69760800000000001</v>
      </c>
    </row>
    <row r="160" spans="1:9" x14ac:dyDescent="0.25">
      <c r="A160" s="482" t="s">
        <v>349</v>
      </c>
      <c r="B160" s="494" t="s">
        <v>85</v>
      </c>
      <c r="C160" s="494" t="s">
        <v>85</v>
      </c>
      <c r="D160" s="494">
        <v>0.133379</v>
      </c>
      <c r="E160" s="494">
        <v>1.288146</v>
      </c>
      <c r="F160" s="494">
        <v>0.25328200000000001</v>
      </c>
      <c r="G160" s="267">
        <v>0.133379</v>
      </c>
      <c r="H160" s="267">
        <v>0.42116399999999998</v>
      </c>
      <c r="I160" s="267">
        <v>0.41915400000000003</v>
      </c>
    </row>
    <row r="161" spans="1:9" x14ac:dyDescent="0.25">
      <c r="A161" s="497" t="s">
        <v>350</v>
      </c>
      <c r="B161" s="495" t="s">
        <v>85</v>
      </c>
      <c r="C161" s="495" t="s">
        <v>85</v>
      </c>
      <c r="D161" s="495">
        <v>32.803556</v>
      </c>
      <c r="E161" s="495">
        <v>34.897280000000002</v>
      </c>
      <c r="F161" s="495">
        <v>28.067926</v>
      </c>
      <c r="G161" s="496">
        <v>32.803556</v>
      </c>
      <c r="H161" s="496">
        <v>29.175823999999999</v>
      </c>
      <c r="I161" s="496">
        <v>29.201163000000001</v>
      </c>
    </row>
    <row r="162" spans="1:9" x14ac:dyDescent="0.25">
      <c r="A162" s="482" t="s">
        <v>351</v>
      </c>
      <c r="B162" s="494" t="s">
        <v>85</v>
      </c>
      <c r="C162" s="494" t="s">
        <v>85</v>
      </c>
      <c r="D162" s="494">
        <v>3.4230999999999998E-2</v>
      </c>
      <c r="E162" s="494">
        <v>0.43069800000000003</v>
      </c>
      <c r="F162" s="494">
        <v>0.124448</v>
      </c>
      <c r="G162" s="267">
        <v>3.4230999999999998E-2</v>
      </c>
      <c r="H162" s="267">
        <v>0.17412900000000001</v>
      </c>
      <c r="I162" s="267">
        <v>0.173152</v>
      </c>
    </row>
    <row r="163" spans="1:9" x14ac:dyDescent="0.25">
      <c r="A163" s="483" t="s">
        <v>352</v>
      </c>
      <c r="B163" s="495" t="s">
        <v>85</v>
      </c>
      <c r="C163" s="495" t="s">
        <v>85</v>
      </c>
      <c r="D163" s="495" t="s">
        <v>85</v>
      </c>
      <c r="E163" s="495">
        <v>3.516302</v>
      </c>
      <c r="F163" s="495">
        <v>0.200793</v>
      </c>
      <c r="G163" s="496" t="s">
        <v>85</v>
      </c>
      <c r="H163" s="496">
        <v>0.73865400000000003</v>
      </c>
      <c r="I163" s="496">
        <v>0.73349500000000001</v>
      </c>
    </row>
    <row r="164" spans="1:9" ht="13" x14ac:dyDescent="0.3">
      <c r="A164" s="507" t="s">
        <v>353</v>
      </c>
      <c r="B164" s="508" t="s">
        <v>85</v>
      </c>
      <c r="C164" s="508" t="s">
        <v>85</v>
      </c>
      <c r="D164" s="508">
        <v>32.790013000000002</v>
      </c>
      <c r="E164" s="508">
        <v>21.746418999999999</v>
      </c>
      <c r="F164" s="508">
        <v>12.183628000000001</v>
      </c>
      <c r="G164" s="509">
        <v>32.790013000000002</v>
      </c>
      <c r="H164" s="509">
        <v>13.734959999999999</v>
      </c>
      <c r="I164" s="509">
        <v>13.868055999999999</v>
      </c>
    </row>
    <row r="165" spans="1:9" x14ac:dyDescent="0.25">
      <c r="A165" s="497" t="s">
        <v>404</v>
      </c>
      <c r="B165" s="495" t="s">
        <v>85</v>
      </c>
      <c r="C165" s="495" t="s">
        <v>85</v>
      </c>
      <c r="D165" s="495">
        <v>19.507570999999999</v>
      </c>
      <c r="E165" s="495">
        <v>8.6881E-2</v>
      </c>
      <c r="F165" s="495">
        <v>0.208706</v>
      </c>
      <c r="G165" s="496">
        <v>19.507570999999999</v>
      </c>
      <c r="H165" s="496">
        <v>0.188943</v>
      </c>
      <c r="I165" s="496">
        <v>0.32388</v>
      </c>
    </row>
    <row r="166" spans="1:9" x14ac:dyDescent="0.25">
      <c r="A166" s="482" t="s">
        <v>355</v>
      </c>
      <c r="B166" s="494" t="s">
        <v>85</v>
      </c>
      <c r="C166" s="494" t="s">
        <v>85</v>
      </c>
      <c r="D166" s="494" t="s">
        <v>85</v>
      </c>
      <c r="E166" s="494">
        <v>0.277202</v>
      </c>
      <c r="F166" s="494">
        <v>1.829583</v>
      </c>
      <c r="G166" s="267" t="s">
        <v>85</v>
      </c>
      <c r="H166" s="267">
        <v>1.5777460000000001</v>
      </c>
      <c r="I166" s="267">
        <v>1.5667260000000001</v>
      </c>
    </row>
    <row r="167" spans="1:9" x14ac:dyDescent="0.25">
      <c r="A167" s="483" t="s">
        <v>356</v>
      </c>
      <c r="B167" s="495" t="s">
        <v>85</v>
      </c>
      <c r="C167" s="495" t="s">
        <v>85</v>
      </c>
      <c r="D167" s="495" t="s">
        <v>85</v>
      </c>
      <c r="E167" s="495">
        <v>0.557952</v>
      </c>
      <c r="F167" s="495">
        <v>5.0462509999999998</v>
      </c>
      <c r="G167" s="496" t="s">
        <v>85</v>
      </c>
      <c r="H167" s="496">
        <v>4.3181330000000004</v>
      </c>
      <c r="I167" s="496">
        <v>4.2879709999999998</v>
      </c>
    </row>
    <row r="168" spans="1:9" x14ac:dyDescent="0.25">
      <c r="A168" s="482" t="s">
        <v>357</v>
      </c>
      <c r="B168" s="494" t="s">
        <v>85</v>
      </c>
      <c r="C168" s="494" t="s">
        <v>85</v>
      </c>
      <c r="D168" s="494">
        <v>3.4121839999999999</v>
      </c>
      <c r="E168" s="494">
        <v>20.348879</v>
      </c>
      <c r="F168" s="494">
        <v>4.4552009999999997</v>
      </c>
      <c r="G168" s="267">
        <v>3.4121839999999999</v>
      </c>
      <c r="H168" s="267">
        <v>7.0335660000000004</v>
      </c>
      <c r="I168" s="267">
        <v>7.0082709999999997</v>
      </c>
    </row>
    <row r="169" spans="1:9" x14ac:dyDescent="0.25">
      <c r="A169" s="483" t="s">
        <v>358</v>
      </c>
      <c r="B169" s="495" t="s">
        <v>85</v>
      </c>
      <c r="C169" s="495" t="s">
        <v>85</v>
      </c>
      <c r="D169" s="495">
        <v>9.8702590000000008</v>
      </c>
      <c r="E169" s="495">
        <v>4.0122999999999999E-2</v>
      </c>
      <c r="F169" s="495">
        <v>0.63081699999999996</v>
      </c>
      <c r="G169" s="496">
        <v>9.8702590000000008</v>
      </c>
      <c r="H169" s="496">
        <v>0.53499099999999999</v>
      </c>
      <c r="I169" s="496">
        <v>0.60019599999999995</v>
      </c>
    </row>
    <row r="170" spans="1:9" x14ac:dyDescent="0.25">
      <c r="A170" s="485" t="s">
        <v>359</v>
      </c>
      <c r="B170" s="498" t="s">
        <v>85</v>
      </c>
      <c r="C170" s="498" t="s">
        <v>85</v>
      </c>
      <c r="D170" s="498" t="s">
        <v>85</v>
      </c>
      <c r="E170" s="498">
        <v>0.43538100000000002</v>
      </c>
      <c r="F170" s="498">
        <v>1.3072E-2</v>
      </c>
      <c r="G170" s="499" t="s">
        <v>85</v>
      </c>
      <c r="H170" s="499">
        <v>8.1581000000000001E-2</v>
      </c>
      <c r="I170" s="499">
        <v>8.1011E-2</v>
      </c>
    </row>
    <row r="171" spans="1:9" ht="13" x14ac:dyDescent="0.3">
      <c r="A171" s="481" t="s">
        <v>360</v>
      </c>
      <c r="B171" s="505" t="s">
        <v>85</v>
      </c>
      <c r="C171" s="505" t="s">
        <v>85</v>
      </c>
      <c r="D171" s="505">
        <v>47.917969999999997</v>
      </c>
      <c r="E171" s="505">
        <v>47.009314000000003</v>
      </c>
      <c r="F171" s="505">
        <v>29.766735000000001</v>
      </c>
      <c r="G171" s="506">
        <v>47.917969999999997</v>
      </c>
      <c r="H171" s="506">
        <v>32.563927</v>
      </c>
      <c r="I171" s="506">
        <v>32.671171999999999</v>
      </c>
    </row>
    <row r="172" spans="1:9" x14ac:dyDescent="0.25">
      <c r="A172" s="485" t="s">
        <v>405</v>
      </c>
      <c r="B172" s="498" t="s">
        <v>85</v>
      </c>
      <c r="C172" s="498" t="s">
        <v>85</v>
      </c>
      <c r="D172" s="498" t="s">
        <v>85</v>
      </c>
      <c r="E172" s="498">
        <v>2.9645000000000001</v>
      </c>
      <c r="F172" s="498">
        <v>4.0304149999999996</v>
      </c>
      <c r="G172" s="499" t="s">
        <v>85</v>
      </c>
      <c r="H172" s="499">
        <v>3.8574959999999998</v>
      </c>
      <c r="I172" s="499">
        <v>3.830552</v>
      </c>
    </row>
    <row r="173" spans="1:9" x14ac:dyDescent="0.25">
      <c r="A173" s="483" t="s">
        <v>361</v>
      </c>
      <c r="B173" s="495" t="s">
        <v>85</v>
      </c>
      <c r="C173" s="495" t="s">
        <v>85</v>
      </c>
      <c r="D173" s="495">
        <v>19.996376999999999</v>
      </c>
      <c r="E173" s="495">
        <v>26.809004999999999</v>
      </c>
      <c r="F173" s="495">
        <v>15.870876000000001</v>
      </c>
      <c r="G173" s="496">
        <v>19.996376999999999</v>
      </c>
      <c r="H173" s="496">
        <v>17.645323000000001</v>
      </c>
      <c r="I173" s="496">
        <v>17.661743999999999</v>
      </c>
    </row>
    <row r="174" spans="1:9" x14ac:dyDescent="0.25">
      <c r="A174" s="482" t="s">
        <v>362</v>
      </c>
      <c r="B174" s="494" t="s">
        <v>85</v>
      </c>
      <c r="C174" s="494" t="s">
        <v>85</v>
      </c>
      <c r="D174" s="494">
        <v>27.921593000000001</v>
      </c>
      <c r="E174" s="494">
        <v>17.235809</v>
      </c>
      <c r="F174" s="494">
        <v>9.8654440000000001</v>
      </c>
      <c r="G174" s="267">
        <v>27.921593000000001</v>
      </c>
      <c r="H174" s="267">
        <v>11.061108000000001</v>
      </c>
      <c r="I174" s="267">
        <v>11.178875</v>
      </c>
    </row>
    <row r="175" spans="1:9" ht="13" x14ac:dyDescent="0.3">
      <c r="A175" s="481" t="s">
        <v>363</v>
      </c>
      <c r="B175" s="505" t="s">
        <v>85</v>
      </c>
      <c r="C175" s="505" t="s">
        <v>85</v>
      </c>
      <c r="D175" s="505">
        <v>22.272656000000001</v>
      </c>
      <c r="E175" s="505">
        <v>43.219527999999997</v>
      </c>
      <c r="F175" s="505">
        <v>10.426297999999999</v>
      </c>
      <c r="G175" s="506">
        <v>22.272656000000001</v>
      </c>
      <c r="H175" s="506">
        <v>15.746206000000001</v>
      </c>
      <c r="I175" s="506">
        <v>15.791793</v>
      </c>
    </row>
    <row r="176" spans="1:9" x14ac:dyDescent="0.25">
      <c r="A176" s="482" t="s">
        <v>406</v>
      </c>
      <c r="B176" s="494" t="s">
        <v>85</v>
      </c>
      <c r="C176" s="494" t="s">
        <v>85</v>
      </c>
      <c r="D176" s="494">
        <v>2.515825</v>
      </c>
      <c r="E176" s="494">
        <v>3.824757</v>
      </c>
      <c r="F176" s="494">
        <v>8.4734000000000004E-2</v>
      </c>
      <c r="G176" s="267">
        <v>2.515825</v>
      </c>
      <c r="H176" s="267">
        <v>0.69146200000000002</v>
      </c>
      <c r="I176" s="267">
        <v>0.70420499999999997</v>
      </c>
    </row>
    <row r="177" spans="1:9" x14ac:dyDescent="0.25">
      <c r="A177" s="483" t="s">
        <v>364</v>
      </c>
      <c r="B177" s="495" t="s">
        <v>85</v>
      </c>
      <c r="C177" s="495" t="s">
        <v>85</v>
      </c>
      <c r="D177" s="495">
        <v>11.139378000000001</v>
      </c>
      <c r="E177" s="495">
        <v>37.852983000000002</v>
      </c>
      <c r="F177" s="495">
        <v>10.109037000000001</v>
      </c>
      <c r="G177" s="496">
        <v>11.139378000000001</v>
      </c>
      <c r="H177" s="496">
        <v>14.609821999999999</v>
      </c>
      <c r="I177" s="496">
        <v>14.585580999999999</v>
      </c>
    </row>
    <row r="178" spans="1:9" x14ac:dyDescent="0.25">
      <c r="A178" s="482" t="s">
        <v>365</v>
      </c>
      <c r="B178" s="494" t="s">
        <v>85</v>
      </c>
      <c r="C178" s="494" t="s">
        <v>85</v>
      </c>
      <c r="D178" s="494">
        <v>8.6174529999999994</v>
      </c>
      <c r="E178" s="494">
        <v>1.5417879999999999</v>
      </c>
      <c r="F178" s="494">
        <v>0.23252700000000001</v>
      </c>
      <c r="G178" s="267">
        <v>8.6174529999999994</v>
      </c>
      <c r="H178" s="267">
        <v>0.44492300000000001</v>
      </c>
      <c r="I178" s="267">
        <v>0.50200599999999995</v>
      </c>
    </row>
    <row r="179" spans="1:9" ht="13" x14ac:dyDescent="0.3">
      <c r="A179" s="481" t="s">
        <v>366</v>
      </c>
      <c r="B179" s="505" t="s">
        <v>85</v>
      </c>
      <c r="C179" s="505" t="s">
        <v>85</v>
      </c>
      <c r="D179" s="505">
        <v>46.398665000000001</v>
      </c>
      <c r="E179" s="505">
        <v>5.7115119999999999</v>
      </c>
      <c r="F179" s="505">
        <v>51.742806999999999</v>
      </c>
      <c r="G179" s="506">
        <v>46.398665000000001</v>
      </c>
      <c r="H179" s="506">
        <v>44.275342000000002</v>
      </c>
      <c r="I179" s="506">
        <v>44.290173000000003</v>
      </c>
    </row>
    <row r="180" spans="1:9" x14ac:dyDescent="0.25">
      <c r="A180" s="485" t="s">
        <v>407</v>
      </c>
      <c r="B180" s="498" t="s">
        <v>85</v>
      </c>
      <c r="C180" s="498" t="s">
        <v>85</v>
      </c>
      <c r="D180" s="498">
        <v>16.807825999999999</v>
      </c>
      <c r="E180" s="498">
        <v>2.3575059999999999</v>
      </c>
      <c r="F180" s="498">
        <v>4.0301600000000004</v>
      </c>
      <c r="G180" s="499">
        <v>16.807825999999999</v>
      </c>
      <c r="H180" s="499">
        <v>3.7588119999999998</v>
      </c>
      <c r="I180" s="499">
        <v>3.8499569999999999</v>
      </c>
    </row>
    <row r="181" spans="1:9" x14ac:dyDescent="0.25">
      <c r="A181" s="484" t="s">
        <v>367</v>
      </c>
      <c r="B181" s="495" t="s">
        <v>85</v>
      </c>
      <c r="C181" s="495" t="s">
        <v>85</v>
      </c>
      <c r="D181" s="495" t="s">
        <v>85</v>
      </c>
      <c r="E181" s="495">
        <v>0.68698499999999996</v>
      </c>
      <c r="F181" s="495">
        <v>0.35503800000000002</v>
      </c>
      <c r="G181" s="496" t="s">
        <v>85</v>
      </c>
      <c r="H181" s="496">
        <v>0.408889</v>
      </c>
      <c r="I181" s="496">
        <v>0.40603299999999998</v>
      </c>
    </row>
    <row r="182" spans="1:9" x14ac:dyDescent="0.25">
      <c r="A182" s="485" t="s">
        <v>628</v>
      </c>
      <c r="B182" s="494" t="s">
        <v>85</v>
      </c>
      <c r="C182" s="494" t="s">
        <v>85</v>
      </c>
      <c r="D182" s="494">
        <v>20.36918</v>
      </c>
      <c r="E182" s="494">
        <v>0.56520999999999999</v>
      </c>
      <c r="F182" s="494">
        <v>2.0406000000000001E-2</v>
      </c>
      <c r="G182" s="267">
        <v>20.36918</v>
      </c>
      <c r="H182" s="267">
        <v>0.108788</v>
      </c>
      <c r="I182" s="267">
        <v>0.250303</v>
      </c>
    </row>
    <row r="183" spans="1:9" x14ac:dyDescent="0.25">
      <c r="A183" s="484" t="s">
        <v>368</v>
      </c>
      <c r="B183" s="500" t="s">
        <v>85</v>
      </c>
      <c r="C183" s="500" t="s">
        <v>85</v>
      </c>
      <c r="D183" s="500" t="s">
        <v>85</v>
      </c>
      <c r="E183" s="500">
        <v>2.8594000000000001E-2</v>
      </c>
      <c r="F183" s="500">
        <v>7.4830000000000001E-3</v>
      </c>
      <c r="G183" s="501" t="s">
        <v>85</v>
      </c>
      <c r="H183" s="501">
        <v>1.0907999999999999E-2</v>
      </c>
      <c r="I183" s="501">
        <v>1.0832E-2</v>
      </c>
    </row>
    <row r="184" spans="1:9" x14ac:dyDescent="0.25">
      <c r="A184" s="485" t="s">
        <v>369</v>
      </c>
      <c r="B184" s="498" t="s">
        <v>85</v>
      </c>
      <c r="C184" s="498" t="s">
        <v>85</v>
      </c>
      <c r="D184" s="498">
        <v>2.02</v>
      </c>
      <c r="E184" s="498" t="s">
        <v>85</v>
      </c>
      <c r="F184" s="498">
        <v>2.3349440000000001</v>
      </c>
      <c r="G184" s="499">
        <v>2.02</v>
      </c>
      <c r="H184" s="499">
        <v>1.956156</v>
      </c>
      <c r="I184" s="499">
        <v>1.956601</v>
      </c>
    </row>
    <row r="185" spans="1:9" x14ac:dyDescent="0.25">
      <c r="A185" s="484" t="s">
        <v>370</v>
      </c>
      <c r="B185" s="500" t="s">
        <v>85</v>
      </c>
      <c r="C185" s="500" t="s">
        <v>85</v>
      </c>
      <c r="D185" s="500">
        <v>7.2016590000000003</v>
      </c>
      <c r="E185" s="500">
        <v>2.0509439999999999</v>
      </c>
      <c r="F185" s="500">
        <v>25.165382999999999</v>
      </c>
      <c r="G185" s="501">
        <v>7.2016590000000003</v>
      </c>
      <c r="H185" s="501">
        <v>21.415624000000001</v>
      </c>
      <c r="I185" s="501">
        <v>21.316341999999999</v>
      </c>
    </row>
    <row r="186" spans="1:9" x14ac:dyDescent="0.25">
      <c r="A186" s="485" t="s">
        <v>398</v>
      </c>
      <c r="B186" s="498" t="s">
        <v>85</v>
      </c>
      <c r="C186" s="498" t="s">
        <v>85</v>
      </c>
      <c r="D186" s="498" t="s">
        <v>85</v>
      </c>
      <c r="E186" s="498" t="s">
        <v>85</v>
      </c>
      <c r="F186" s="498">
        <v>5.6550900000000004</v>
      </c>
      <c r="G186" s="499" t="s">
        <v>85</v>
      </c>
      <c r="H186" s="499">
        <v>4.7376889999999996</v>
      </c>
      <c r="I186" s="499">
        <v>4.7045969999999997</v>
      </c>
    </row>
    <row r="187" spans="1:9" x14ac:dyDescent="0.25">
      <c r="A187" s="484" t="s">
        <v>399</v>
      </c>
      <c r="B187" s="500" t="s">
        <v>85</v>
      </c>
      <c r="C187" s="500" t="s">
        <v>85</v>
      </c>
      <c r="D187" s="500" t="s">
        <v>85</v>
      </c>
      <c r="E187" s="500" t="s">
        <v>85</v>
      </c>
      <c r="F187" s="500">
        <v>14.028515000000001</v>
      </c>
      <c r="G187" s="501" t="s">
        <v>85</v>
      </c>
      <c r="H187" s="501">
        <v>11.752727</v>
      </c>
      <c r="I187" s="501">
        <v>11.670636999999999</v>
      </c>
    </row>
    <row r="188" spans="1:9" s="7" customFormat="1" ht="13" x14ac:dyDescent="0.3">
      <c r="A188" s="513" t="s">
        <v>422</v>
      </c>
      <c r="B188" s="514" t="s">
        <v>85</v>
      </c>
      <c r="C188" s="514" t="s">
        <v>85</v>
      </c>
      <c r="D188" s="514">
        <v>9.8175819999999998</v>
      </c>
      <c r="E188" s="514">
        <v>15.793205</v>
      </c>
      <c r="F188" s="514">
        <v>23.238944</v>
      </c>
      <c r="G188" s="515">
        <v>9.8175819999999998</v>
      </c>
      <c r="H188" s="515">
        <v>22.031053</v>
      </c>
      <c r="I188" s="515">
        <v>21.945744000000001</v>
      </c>
    </row>
    <row r="189" spans="1:9" x14ac:dyDescent="0.25">
      <c r="A189" s="484" t="s">
        <v>408</v>
      </c>
      <c r="B189" s="500" t="s">
        <v>85</v>
      </c>
      <c r="C189" s="500" t="s">
        <v>85</v>
      </c>
      <c r="D189" s="500">
        <v>3.8642270000000001</v>
      </c>
      <c r="E189" s="500">
        <v>1.779083</v>
      </c>
      <c r="F189" s="500">
        <v>1.7135339999999999</v>
      </c>
      <c r="G189" s="501">
        <v>3.8642270000000001</v>
      </c>
      <c r="H189" s="501">
        <v>1.7241679999999999</v>
      </c>
      <c r="I189" s="501">
        <v>1.7391160000000001</v>
      </c>
    </row>
    <row r="190" spans="1:9" s="47" customFormat="1" x14ac:dyDescent="0.25">
      <c r="A190" s="485" t="s">
        <v>484</v>
      </c>
      <c r="B190" s="498" t="s">
        <v>85</v>
      </c>
      <c r="C190" s="498" t="s">
        <v>85</v>
      </c>
      <c r="D190" s="498">
        <v>5.9533550000000002</v>
      </c>
      <c r="E190" s="498">
        <v>14.014122</v>
      </c>
      <c r="F190" s="498">
        <v>21.525410000000001</v>
      </c>
      <c r="G190" s="499">
        <v>5.9533550000000002</v>
      </c>
      <c r="H190" s="499">
        <v>20.306885000000001</v>
      </c>
      <c r="I190" s="499">
        <v>20.206629</v>
      </c>
    </row>
    <row r="191" spans="1:9" s="7" customFormat="1" ht="13" x14ac:dyDescent="0.3">
      <c r="A191" s="510" t="s">
        <v>371</v>
      </c>
      <c r="B191" s="511" t="s">
        <v>85</v>
      </c>
      <c r="C191" s="511" t="s">
        <v>85</v>
      </c>
      <c r="D191" s="511">
        <v>255.70964699999999</v>
      </c>
      <c r="E191" s="511">
        <v>194.28543500000001</v>
      </c>
      <c r="F191" s="511">
        <v>166.71589</v>
      </c>
      <c r="G191" s="512">
        <v>255.70964699999999</v>
      </c>
      <c r="H191" s="512">
        <v>171.18838199999999</v>
      </c>
      <c r="I191" s="512">
        <v>171.77874700000001</v>
      </c>
    </row>
    <row r="192" spans="1:9" x14ac:dyDescent="0.25">
      <c r="A192" s="482" t="s">
        <v>409</v>
      </c>
      <c r="B192" s="494" t="s">
        <v>85</v>
      </c>
      <c r="C192" s="494" t="s">
        <v>85</v>
      </c>
      <c r="D192" s="494">
        <v>19.418714999999999</v>
      </c>
      <c r="E192" s="494">
        <v>19.337911999999999</v>
      </c>
      <c r="F192" s="494">
        <v>17.040374</v>
      </c>
      <c r="G192" s="267">
        <v>19.418714999999999</v>
      </c>
      <c r="H192" s="267">
        <v>17.413094000000001</v>
      </c>
      <c r="I192" s="267">
        <v>17.427102000000001</v>
      </c>
    </row>
    <row r="193" spans="1:9" x14ac:dyDescent="0.25">
      <c r="A193" s="483" t="s">
        <v>372</v>
      </c>
      <c r="B193" s="495" t="s">
        <v>85</v>
      </c>
      <c r="C193" s="495" t="s">
        <v>85</v>
      </c>
      <c r="D193" s="495">
        <v>21.214162000000002</v>
      </c>
      <c r="E193" s="495">
        <v>17.330090999999999</v>
      </c>
      <c r="F193" s="495">
        <v>12.973386</v>
      </c>
      <c r="G193" s="496">
        <v>21.214162000000002</v>
      </c>
      <c r="H193" s="496">
        <v>13.680156</v>
      </c>
      <c r="I193" s="496">
        <v>13.732779000000001</v>
      </c>
    </row>
    <row r="194" spans="1:9" x14ac:dyDescent="0.25">
      <c r="A194" s="482" t="s">
        <v>373</v>
      </c>
      <c r="B194" s="494" t="s">
        <v>85</v>
      </c>
      <c r="C194" s="494" t="s">
        <v>85</v>
      </c>
      <c r="D194" s="494">
        <v>128.28567699999999</v>
      </c>
      <c r="E194" s="494">
        <v>81.033890999999997</v>
      </c>
      <c r="F194" s="494">
        <v>78.554890999999998</v>
      </c>
      <c r="G194" s="267">
        <v>128.28567699999999</v>
      </c>
      <c r="H194" s="267">
        <v>78.957048999999998</v>
      </c>
      <c r="I194" s="267">
        <v>79.301601000000005</v>
      </c>
    </row>
    <row r="195" spans="1:9" x14ac:dyDescent="0.25">
      <c r="A195" s="483" t="s">
        <v>374</v>
      </c>
      <c r="B195" s="495" t="s">
        <v>85</v>
      </c>
      <c r="C195" s="495" t="s">
        <v>85</v>
      </c>
      <c r="D195" s="495">
        <v>14.120507999999999</v>
      </c>
      <c r="E195" s="495">
        <v>16.395882</v>
      </c>
      <c r="F195" s="495">
        <v>7.9123070000000002</v>
      </c>
      <c r="G195" s="496">
        <v>14.120507999999999</v>
      </c>
      <c r="H195" s="496">
        <v>9.2885620000000007</v>
      </c>
      <c r="I195" s="496">
        <v>9.3223120000000002</v>
      </c>
    </row>
    <row r="196" spans="1:9" s="47" customFormat="1" x14ac:dyDescent="0.25">
      <c r="A196" s="482" t="s">
        <v>375</v>
      </c>
      <c r="B196" s="494" t="s">
        <v>85</v>
      </c>
      <c r="C196" s="494" t="s">
        <v>85</v>
      </c>
      <c r="D196" s="494">
        <v>19.379570000000001</v>
      </c>
      <c r="E196" s="494">
        <v>19.195903999999999</v>
      </c>
      <c r="F196" s="494">
        <v>5.8059279999999998</v>
      </c>
      <c r="G196" s="267">
        <v>19.379570000000001</v>
      </c>
      <c r="H196" s="267">
        <v>7.9781279999999999</v>
      </c>
      <c r="I196" s="267">
        <v>8.0577649999999998</v>
      </c>
    </row>
    <row r="197" spans="1:9" x14ac:dyDescent="0.25">
      <c r="A197" s="483" t="s">
        <v>376</v>
      </c>
      <c r="B197" s="495" t="s">
        <v>85</v>
      </c>
      <c r="C197" s="495" t="s">
        <v>85</v>
      </c>
      <c r="D197" s="495">
        <v>53.291015000000002</v>
      </c>
      <c r="E197" s="495">
        <v>40.991756000000002</v>
      </c>
      <c r="F197" s="495">
        <v>44.429004999999997</v>
      </c>
      <c r="G197" s="496">
        <v>53.291015000000002</v>
      </c>
      <c r="H197" s="496">
        <v>43.871394000000002</v>
      </c>
      <c r="I197" s="496">
        <v>43.937187999999999</v>
      </c>
    </row>
    <row r="198" spans="1:9" s="7" customFormat="1" ht="13" x14ac:dyDescent="0.3">
      <c r="A198" s="507" t="s">
        <v>377</v>
      </c>
      <c r="B198" s="508" t="s">
        <v>85</v>
      </c>
      <c r="C198" s="508" t="s">
        <v>85</v>
      </c>
      <c r="D198" s="508">
        <v>120.387879</v>
      </c>
      <c r="E198" s="508">
        <v>171.09939600000001</v>
      </c>
      <c r="F198" s="508">
        <v>136.04936599999999</v>
      </c>
      <c r="G198" s="509">
        <v>120.387879</v>
      </c>
      <c r="H198" s="509">
        <v>141.73538600000001</v>
      </c>
      <c r="I198" s="509">
        <v>141.586277</v>
      </c>
    </row>
    <row r="199" spans="1:9" x14ac:dyDescent="0.25">
      <c r="A199" s="483" t="s">
        <v>410</v>
      </c>
      <c r="B199" s="495" t="s">
        <v>85</v>
      </c>
      <c r="C199" s="495" t="s">
        <v>85</v>
      </c>
      <c r="D199" s="495" t="s">
        <v>85</v>
      </c>
      <c r="E199" s="495">
        <v>1.452785</v>
      </c>
      <c r="F199" s="495">
        <v>4.7029319999999997</v>
      </c>
      <c r="G199" s="496" t="s">
        <v>85</v>
      </c>
      <c r="H199" s="496">
        <v>4.1756739999999999</v>
      </c>
      <c r="I199" s="496">
        <v>4.1465079999999999</v>
      </c>
    </row>
    <row r="200" spans="1:9" x14ac:dyDescent="0.25">
      <c r="A200" s="482" t="s">
        <v>378</v>
      </c>
      <c r="B200" s="494" t="s">
        <v>85</v>
      </c>
      <c r="C200" s="494" t="s">
        <v>85</v>
      </c>
      <c r="D200" s="494">
        <v>26.331240000000001</v>
      </c>
      <c r="E200" s="494">
        <v>1.9477000000000001E-2</v>
      </c>
      <c r="F200" s="494">
        <v>1.527577</v>
      </c>
      <c r="G200" s="267">
        <v>26.331240000000001</v>
      </c>
      <c r="H200" s="267">
        <v>1.282924</v>
      </c>
      <c r="I200" s="267">
        <v>1.4578819999999999</v>
      </c>
    </row>
    <row r="201" spans="1:9" x14ac:dyDescent="0.25">
      <c r="A201" s="483" t="s">
        <v>379</v>
      </c>
      <c r="B201" s="495" t="s">
        <v>85</v>
      </c>
      <c r="C201" s="495" t="s">
        <v>85</v>
      </c>
      <c r="D201" s="495">
        <v>2.0397110000000001</v>
      </c>
      <c r="E201" s="495">
        <v>31.015746</v>
      </c>
      <c r="F201" s="495">
        <v>38.178041999999998</v>
      </c>
      <c r="G201" s="496">
        <v>2.0397110000000001</v>
      </c>
      <c r="H201" s="496">
        <v>37.016133000000004</v>
      </c>
      <c r="I201" s="496">
        <v>36.771828999999997</v>
      </c>
    </row>
    <row r="202" spans="1:9" x14ac:dyDescent="0.25">
      <c r="A202" s="482" t="s">
        <v>380</v>
      </c>
      <c r="B202" s="494" t="s">
        <v>85</v>
      </c>
      <c r="C202" s="494" t="s">
        <v>85</v>
      </c>
      <c r="D202" s="494">
        <v>88.478161</v>
      </c>
      <c r="E202" s="494">
        <v>127.99220699999999</v>
      </c>
      <c r="F202" s="494">
        <v>81.632711</v>
      </c>
      <c r="G202" s="267">
        <v>88.478161</v>
      </c>
      <c r="H202" s="267">
        <v>89.153418000000002</v>
      </c>
      <c r="I202" s="267">
        <v>89.148702</v>
      </c>
    </row>
    <row r="203" spans="1:9" s="47" customFormat="1" x14ac:dyDescent="0.25">
      <c r="A203" s="484" t="s">
        <v>381</v>
      </c>
      <c r="B203" s="500" t="s">
        <v>85</v>
      </c>
      <c r="C203" s="500" t="s">
        <v>85</v>
      </c>
      <c r="D203" s="500">
        <v>3.538767</v>
      </c>
      <c r="E203" s="500">
        <v>8.712453</v>
      </c>
      <c r="F203" s="500">
        <v>6.9743449999999996</v>
      </c>
      <c r="G203" s="501">
        <v>3.538767</v>
      </c>
      <c r="H203" s="501">
        <v>7.2563110000000002</v>
      </c>
      <c r="I203" s="501">
        <v>7.2303449999999998</v>
      </c>
    </row>
    <row r="204" spans="1:9" x14ac:dyDescent="0.25">
      <c r="A204" s="485" t="s">
        <v>400</v>
      </c>
      <c r="B204" s="498" t="s">
        <v>85</v>
      </c>
      <c r="C204" s="498" t="s">
        <v>85</v>
      </c>
      <c r="D204" s="498" t="s">
        <v>85</v>
      </c>
      <c r="E204" s="498">
        <v>1.906728</v>
      </c>
      <c r="F204" s="498">
        <v>3.0299550000000002</v>
      </c>
      <c r="G204" s="499" t="s">
        <v>85</v>
      </c>
      <c r="H204" s="499">
        <v>2.8477389999999998</v>
      </c>
      <c r="I204" s="499">
        <v>2.8278479999999999</v>
      </c>
    </row>
    <row r="205" spans="1:9" s="7" customFormat="1" ht="13" x14ac:dyDescent="0.3">
      <c r="A205" s="510" t="s">
        <v>382</v>
      </c>
      <c r="B205" s="511" t="s">
        <v>85</v>
      </c>
      <c r="C205" s="511" t="s">
        <v>85</v>
      </c>
      <c r="D205" s="511">
        <v>51.098135999999997</v>
      </c>
      <c r="E205" s="511">
        <v>59.667572999999997</v>
      </c>
      <c r="F205" s="511">
        <v>34.169139999999999</v>
      </c>
      <c r="G205" s="512">
        <v>51.098135999999997</v>
      </c>
      <c r="H205" s="512">
        <v>38.305644000000001</v>
      </c>
      <c r="I205" s="512">
        <v>38.394996999999996</v>
      </c>
    </row>
    <row r="206" spans="1:9" x14ac:dyDescent="0.25">
      <c r="A206" s="485" t="s">
        <v>485</v>
      </c>
      <c r="B206" s="498" t="s">
        <v>85</v>
      </c>
      <c r="C206" s="498" t="s">
        <v>85</v>
      </c>
      <c r="D206" s="498" t="s">
        <v>85</v>
      </c>
      <c r="E206" s="498">
        <v>3.4878450000000001</v>
      </c>
      <c r="F206" s="498">
        <v>2.2849840000000001</v>
      </c>
      <c r="G206" s="499" t="s">
        <v>85</v>
      </c>
      <c r="H206" s="499">
        <v>2.4801190000000002</v>
      </c>
      <c r="I206" s="499">
        <v>2.462796</v>
      </c>
    </row>
    <row r="207" spans="1:9" x14ac:dyDescent="0.25">
      <c r="A207" s="483" t="s">
        <v>383</v>
      </c>
      <c r="B207" s="495" t="s">
        <v>85</v>
      </c>
      <c r="C207" s="495" t="s">
        <v>85</v>
      </c>
      <c r="D207" s="495">
        <v>42.108285000000002</v>
      </c>
      <c r="E207" s="495">
        <v>16.755600000000001</v>
      </c>
      <c r="F207" s="495">
        <v>17.661625000000001</v>
      </c>
      <c r="G207" s="496">
        <v>42.108285000000002</v>
      </c>
      <c r="H207" s="496">
        <v>17.514645000000002</v>
      </c>
      <c r="I207" s="496">
        <v>17.686426999999998</v>
      </c>
    </row>
    <row r="208" spans="1:9" x14ac:dyDescent="0.25">
      <c r="A208" s="482" t="s">
        <v>384</v>
      </c>
      <c r="B208" s="494" t="s">
        <v>85</v>
      </c>
      <c r="C208" s="494" t="s">
        <v>85</v>
      </c>
      <c r="D208" s="494">
        <v>2.9773559999999999</v>
      </c>
      <c r="E208" s="494">
        <v>4.6519870000000001</v>
      </c>
      <c r="F208" s="494">
        <v>1.1400589999999999</v>
      </c>
      <c r="G208" s="267">
        <v>2.9773559999999999</v>
      </c>
      <c r="H208" s="267">
        <v>1.7097850000000001</v>
      </c>
      <c r="I208" s="267">
        <v>1.7186380000000001</v>
      </c>
    </row>
    <row r="209" spans="1:9" x14ac:dyDescent="0.25">
      <c r="A209" s="484" t="s">
        <v>385</v>
      </c>
      <c r="B209" s="500" t="s">
        <v>85</v>
      </c>
      <c r="C209" s="500" t="s">
        <v>85</v>
      </c>
      <c r="D209" s="500">
        <v>5.5044919999999999</v>
      </c>
      <c r="E209" s="500">
        <v>9.0890939999999993</v>
      </c>
      <c r="F209" s="500">
        <v>3.4654530000000001</v>
      </c>
      <c r="G209" s="501">
        <v>5.5044919999999999</v>
      </c>
      <c r="H209" s="501">
        <v>4.3777530000000002</v>
      </c>
      <c r="I209" s="501">
        <v>4.3856229999999998</v>
      </c>
    </row>
    <row r="210" spans="1:9" s="47" customFormat="1" x14ac:dyDescent="0.25">
      <c r="A210" s="485" t="s">
        <v>386</v>
      </c>
      <c r="B210" s="498" t="s">
        <v>85</v>
      </c>
      <c r="C210" s="498" t="s">
        <v>85</v>
      </c>
      <c r="D210" s="498">
        <v>0.50800400000000001</v>
      </c>
      <c r="E210" s="498">
        <v>25.683046999999998</v>
      </c>
      <c r="F210" s="498">
        <v>9.6170179999999998</v>
      </c>
      <c r="G210" s="499">
        <v>0.50800400000000001</v>
      </c>
      <c r="H210" s="499">
        <v>12.223343</v>
      </c>
      <c r="I210" s="499">
        <v>12.141513</v>
      </c>
    </row>
    <row r="211" spans="1:9" s="7" customFormat="1" ht="13" x14ac:dyDescent="0.3">
      <c r="A211" s="510" t="s">
        <v>387</v>
      </c>
      <c r="B211" s="511" t="s">
        <v>85</v>
      </c>
      <c r="C211" s="511" t="s">
        <v>85</v>
      </c>
      <c r="D211" s="511">
        <v>31.070281999999999</v>
      </c>
      <c r="E211" s="511">
        <v>30.075174000000001</v>
      </c>
      <c r="F211" s="511">
        <v>55.720388999999997</v>
      </c>
      <c r="G211" s="512">
        <v>31.070281999999999</v>
      </c>
      <c r="H211" s="512">
        <v>51.560073000000003</v>
      </c>
      <c r="I211" s="512">
        <v>51.416955999999999</v>
      </c>
    </row>
    <row r="212" spans="1:9" ht="13" x14ac:dyDescent="0.3">
      <c r="A212" s="663" t="s">
        <v>389</v>
      </c>
      <c r="B212" s="664" t="s">
        <v>85</v>
      </c>
      <c r="C212" s="664" t="s">
        <v>85</v>
      </c>
      <c r="D212" s="664">
        <f>SUM(D153,D158,D164,D171,D175,D179,D188,D191,D198,D205,D211)</f>
        <v>769.653865</v>
      </c>
      <c r="E212" s="664">
        <f t="shared" ref="E212:I212" si="7">SUM(E153,E158,E164,E171,E175,E179,E188,E191,E198,E205,E211)</f>
        <v>802.26100299999996</v>
      </c>
      <c r="F212" s="664">
        <f t="shared" si="7"/>
        <v>677.33992799999987</v>
      </c>
      <c r="G212" s="664">
        <f t="shared" si="7"/>
        <v>769.653865</v>
      </c>
      <c r="H212" s="664">
        <f t="shared" si="7"/>
        <v>697.60535100000004</v>
      </c>
      <c r="I212" s="664">
        <f t="shared" si="7"/>
        <v>698.10859700000003</v>
      </c>
    </row>
    <row r="213" spans="1:9" ht="13" x14ac:dyDescent="0.3">
      <c r="A213" s="519" t="s">
        <v>419</v>
      </c>
      <c r="B213" s="3"/>
      <c r="C213" s="212"/>
      <c r="D213" s="3"/>
      <c r="E213" s="3"/>
      <c r="F213" s="212"/>
      <c r="G213" s="3"/>
      <c r="H213" s="3"/>
      <c r="I213" s="3"/>
    </row>
    <row r="214" spans="1:9" ht="13" x14ac:dyDescent="0.3">
      <c r="A214" s="38" t="s">
        <v>423</v>
      </c>
      <c r="B214" s="3"/>
      <c r="C214" s="212"/>
      <c r="D214" s="3"/>
      <c r="E214" s="3"/>
      <c r="F214" s="212"/>
      <c r="G214" s="3"/>
      <c r="H214" s="3"/>
      <c r="I214" s="3"/>
    </row>
    <row r="215" spans="1:9" ht="13" x14ac:dyDescent="0.3">
      <c r="A215" s="242" t="s">
        <v>708</v>
      </c>
      <c r="B215" s="3"/>
      <c r="C215" s="212"/>
      <c r="D215" s="3"/>
      <c r="E215" s="3"/>
      <c r="F215" s="212"/>
      <c r="G215" s="3"/>
      <c r="H215" s="3"/>
      <c r="I215" s="3"/>
    </row>
    <row r="216" spans="1:9" x14ac:dyDescent="0.25">
      <c r="D216" s="541"/>
      <c r="E216" s="541"/>
      <c r="F216" s="541"/>
      <c r="G216" s="541"/>
      <c r="H216" s="541"/>
      <c r="I216" s="541"/>
    </row>
    <row r="217" spans="1:9" ht="87" customHeight="1" x14ac:dyDescent="0.25">
      <c r="A217" s="803" t="s">
        <v>424</v>
      </c>
      <c r="B217" s="804"/>
      <c r="C217" s="804"/>
      <c r="D217" s="804"/>
      <c r="E217" s="804"/>
      <c r="F217" s="804"/>
      <c r="G217" s="804"/>
      <c r="H217" s="804"/>
      <c r="I217" s="805"/>
    </row>
  </sheetData>
  <mergeCells count="1">
    <mergeCell ref="A217:I217"/>
  </mergeCells>
  <printOptions horizontalCentered="1" verticalCentered="1"/>
  <pageMargins left="0.70866141732283472" right="0.70866141732283472" top="0.19685039370078741" bottom="0.19685039370078741" header="0" footer="0"/>
  <pageSetup paperSize="9" scale="50" firstPageNumber="83" orientation="landscape" useFirstPageNumber="1" r:id="rId1"/>
  <headerFooter>
    <oddHeader>&amp;R&amp;12Les groupements à fiscalité propre en 2019</oddHeader>
    <oddFooter>&amp;L&amp;12Direction Générale des Collectivités Locales / DESL&amp;C&amp;12&amp;P&amp;R&amp;12Mise en ligne : mai 2021</oddFooter>
    <evenHeader>&amp;RLes groupements à fiscalité propre en 2019</evenHeader>
    <evenFooter>&amp;LDirection Générale des Collectivités Locales / DESL&amp;C84&amp;RMise en ligne : mai 2021</evenFooter>
    <firstHeader>&amp;R&amp;12Les groupements à fiscalité propre en 2019</firstHeader>
    <firstFooter>&amp;L&amp;12Direction Générale des Collectivités Locales / DESL&amp;C&amp;12 83&amp;R&amp;12Mise en ligne : mai 2021</firstFooter>
  </headerFooter>
  <rowBreaks count="2" manualBreakCount="2">
    <brk id="73" max="16383" man="1"/>
    <brk id="144"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06"/>
  <sheetViews>
    <sheetView zoomScaleNormal="100" workbookViewId="0"/>
  </sheetViews>
  <sheetFormatPr baseColWidth="10" defaultRowHeight="12.5" x14ac:dyDescent="0.25"/>
  <cols>
    <col min="1" max="1" width="78.54296875" customWidth="1"/>
    <col min="2" max="9" width="17.26953125" customWidth="1"/>
    <col min="11" max="11" width="12" bestFit="1" customWidth="1"/>
  </cols>
  <sheetData>
    <row r="1" spans="1:9" ht="18" x14ac:dyDescent="0.4">
      <c r="A1" s="9" t="s">
        <v>787</v>
      </c>
    </row>
    <row r="2" spans="1:9" ht="18" x14ac:dyDescent="0.4">
      <c r="A2" s="9"/>
    </row>
    <row r="3" spans="1:9" ht="16.5" x14ac:dyDescent="0.35">
      <c r="A3" s="88" t="s">
        <v>783</v>
      </c>
    </row>
    <row r="4" spans="1:9" ht="13.5" thickBot="1" x14ac:dyDescent="0.35">
      <c r="A4" s="205"/>
      <c r="I4" s="400" t="s">
        <v>388</v>
      </c>
    </row>
    <row r="5" spans="1:9" ht="13" x14ac:dyDescent="0.3">
      <c r="A5" s="204" t="s">
        <v>392</v>
      </c>
      <c r="B5" s="486" t="s">
        <v>96</v>
      </c>
      <c r="C5" s="486" t="s">
        <v>554</v>
      </c>
      <c r="D5" s="486" t="s">
        <v>98</v>
      </c>
      <c r="E5" s="486" t="s">
        <v>289</v>
      </c>
      <c r="F5" s="487">
        <v>300000</v>
      </c>
      <c r="G5" s="488" t="s">
        <v>411</v>
      </c>
      <c r="H5" s="488" t="s">
        <v>411</v>
      </c>
      <c r="I5" s="488" t="s">
        <v>402</v>
      </c>
    </row>
    <row r="6" spans="1:9" x14ac:dyDescent="0.25">
      <c r="A6" s="203"/>
      <c r="B6" s="489" t="s">
        <v>36</v>
      </c>
      <c r="C6" s="489" t="s">
        <v>36</v>
      </c>
      <c r="D6" s="489" t="s">
        <v>36</v>
      </c>
      <c r="E6" s="489" t="s">
        <v>36</v>
      </c>
      <c r="F6" s="489" t="s">
        <v>37</v>
      </c>
      <c r="G6" s="490" t="s">
        <v>632</v>
      </c>
      <c r="H6" s="490" t="s">
        <v>304</v>
      </c>
      <c r="I6" s="490" t="s">
        <v>112</v>
      </c>
    </row>
    <row r="7" spans="1:9" ht="13" thickBot="1" x14ac:dyDescent="0.3">
      <c r="A7" s="206"/>
      <c r="B7" s="491" t="s">
        <v>553</v>
      </c>
      <c r="C7" s="491" t="s">
        <v>100</v>
      </c>
      <c r="D7" s="491" t="s">
        <v>101</v>
      </c>
      <c r="E7" s="491" t="s">
        <v>290</v>
      </c>
      <c r="F7" s="491" t="s">
        <v>102</v>
      </c>
      <c r="G7" s="492" t="s">
        <v>304</v>
      </c>
      <c r="H7" s="492" t="s">
        <v>102</v>
      </c>
      <c r="I7" s="492" t="s">
        <v>412</v>
      </c>
    </row>
    <row r="9" spans="1:9" ht="13" x14ac:dyDescent="0.3">
      <c r="A9" s="502" t="s">
        <v>344</v>
      </c>
      <c r="B9" s="503">
        <v>4.3258989999999997</v>
      </c>
      <c r="C9" s="503">
        <v>93.903807</v>
      </c>
      <c r="D9" s="503">
        <v>722.02810499999998</v>
      </c>
      <c r="E9" s="503">
        <v>1160.0251780000001</v>
      </c>
      <c r="F9" s="503">
        <v>68.982281999999998</v>
      </c>
      <c r="G9" s="504">
        <v>820.25781099999995</v>
      </c>
      <c r="H9" s="504">
        <v>1229.00746</v>
      </c>
      <c r="I9" s="504">
        <v>2049.2652710000002</v>
      </c>
    </row>
    <row r="10" spans="1:9" x14ac:dyDescent="0.25">
      <c r="A10" s="482" t="s">
        <v>345</v>
      </c>
      <c r="B10" s="494">
        <v>4.0542490000000004</v>
      </c>
      <c r="C10" s="494">
        <v>88.243246999999997</v>
      </c>
      <c r="D10" s="494">
        <v>690.61780599999997</v>
      </c>
      <c r="E10" s="494">
        <v>1095.9805899999999</v>
      </c>
      <c r="F10" s="494">
        <v>63.088434999999997</v>
      </c>
      <c r="G10" s="267">
        <v>782.915301</v>
      </c>
      <c r="H10" s="267">
        <v>1159.069025</v>
      </c>
      <c r="I10" s="267">
        <v>1941.984326</v>
      </c>
    </row>
    <row r="11" spans="1:9" x14ac:dyDescent="0.25">
      <c r="A11" s="483" t="s">
        <v>346</v>
      </c>
      <c r="B11" s="495">
        <v>0.27165</v>
      </c>
      <c r="C11" s="495">
        <v>3.3509220000000002</v>
      </c>
      <c r="D11" s="495">
        <v>30.735284</v>
      </c>
      <c r="E11" s="495">
        <v>49.801138000000002</v>
      </c>
      <c r="F11" s="495">
        <v>4.9591000000000003</v>
      </c>
      <c r="G11" s="496">
        <v>34.357855999999998</v>
      </c>
      <c r="H11" s="496">
        <v>54.760238999999999</v>
      </c>
      <c r="I11" s="496">
        <v>89.118094999999997</v>
      </c>
    </row>
    <row r="12" spans="1:9" x14ac:dyDescent="0.25">
      <c r="A12" s="482" t="s">
        <v>347</v>
      </c>
      <c r="B12" s="494" t="s">
        <v>85</v>
      </c>
      <c r="C12" s="494">
        <v>8.6788000000000004E-2</v>
      </c>
      <c r="D12" s="494">
        <v>0.63749100000000003</v>
      </c>
      <c r="E12" s="494">
        <v>1.8197700000000001</v>
      </c>
      <c r="F12" s="494">
        <v>0.93474699999999999</v>
      </c>
      <c r="G12" s="267">
        <v>0.72427900000000001</v>
      </c>
      <c r="H12" s="267">
        <v>2.7545169999999999</v>
      </c>
      <c r="I12" s="267">
        <v>3.478796</v>
      </c>
    </row>
    <row r="13" spans="1:9" ht="13" x14ac:dyDescent="0.3">
      <c r="A13" s="481" t="s">
        <v>348</v>
      </c>
      <c r="B13" s="505">
        <v>1.2471509999999999</v>
      </c>
      <c r="C13" s="505">
        <v>16.47448</v>
      </c>
      <c r="D13" s="505">
        <v>148.08506</v>
      </c>
      <c r="E13" s="505">
        <v>276.68541399999998</v>
      </c>
      <c r="F13" s="505">
        <v>14.826145</v>
      </c>
      <c r="G13" s="506">
        <v>165.806691</v>
      </c>
      <c r="H13" s="506">
        <v>291.51155899999998</v>
      </c>
      <c r="I13" s="506">
        <v>457.31824999999998</v>
      </c>
    </row>
    <row r="14" spans="1:9" x14ac:dyDescent="0.25">
      <c r="A14" s="482" t="s">
        <v>349</v>
      </c>
      <c r="B14" s="494">
        <v>0.119894</v>
      </c>
      <c r="C14" s="494">
        <v>6.9525000000000003E-2</v>
      </c>
      <c r="D14" s="494">
        <v>9.4254339999999992</v>
      </c>
      <c r="E14" s="494">
        <v>23.080756999999998</v>
      </c>
      <c r="F14" s="494">
        <v>5.6630710000000004</v>
      </c>
      <c r="G14" s="267">
        <v>9.6148530000000001</v>
      </c>
      <c r="H14" s="267">
        <v>28.743827</v>
      </c>
      <c r="I14" s="267">
        <v>38.35868</v>
      </c>
    </row>
    <row r="15" spans="1:9" x14ac:dyDescent="0.25">
      <c r="A15" s="483" t="s">
        <v>350</v>
      </c>
      <c r="B15" s="495">
        <v>1.057064</v>
      </c>
      <c r="C15" s="495">
        <v>16.163550000000001</v>
      </c>
      <c r="D15" s="495">
        <v>134.79425599999999</v>
      </c>
      <c r="E15" s="495">
        <v>236.156486</v>
      </c>
      <c r="F15" s="495">
        <v>9.1129979999999993</v>
      </c>
      <c r="G15" s="496">
        <v>152.014871</v>
      </c>
      <c r="H15" s="496">
        <v>245.26948400000001</v>
      </c>
      <c r="I15" s="496">
        <v>397.28435400000001</v>
      </c>
    </row>
    <row r="16" spans="1:9" x14ac:dyDescent="0.25">
      <c r="A16" s="482" t="s">
        <v>351</v>
      </c>
      <c r="B16" s="494" t="s">
        <v>85</v>
      </c>
      <c r="C16" s="494">
        <v>0.24140500000000001</v>
      </c>
      <c r="D16" s="494">
        <v>1.3877969999999999</v>
      </c>
      <c r="E16" s="494">
        <v>5.8889810000000002</v>
      </c>
      <c r="F16" s="494">
        <v>5.0077000000000003E-2</v>
      </c>
      <c r="G16" s="267">
        <v>1.629203</v>
      </c>
      <c r="H16" s="267">
        <v>5.939057</v>
      </c>
      <c r="I16" s="267">
        <v>7.5682600000000004</v>
      </c>
    </row>
    <row r="17" spans="1:9" x14ac:dyDescent="0.25">
      <c r="A17" s="497" t="s">
        <v>352</v>
      </c>
      <c r="B17" s="495">
        <v>7.0193000000000005E-2</v>
      </c>
      <c r="C17" s="495" t="s">
        <v>85</v>
      </c>
      <c r="D17" s="495">
        <v>2.4773700000000001</v>
      </c>
      <c r="E17" s="495">
        <v>4.6779270000000004</v>
      </c>
      <c r="F17" s="495" t="s">
        <v>85</v>
      </c>
      <c r="G17" s="496">
        <v>2.5475620000000001</v>
      </c>
      <c r="H17" s="496">
        <v>4.6779270000000004</v>
      </c>
      <c r="I17" s="496">
        <v>7.2254889999999996</v>
      </c>
    </row>
    <row r="18" spans="1:9" ht="13" x14ac:dyDescent="0.3">
      <c r="A18" s="507" t="s">
        <v>353</v>
      </c>
      <c r="B18" s="508">
        <v>3.6893389999999999</v>
      </c>
      <c r="C18" s="508">
        <v>15.208318999999999</v>
      </c>
      <c r="D18" s="508">
        <v>73.086903000000007</v>
      </c>
      <c r="E18" s="508">
        <v>120.932035</v>
      </c>
      <c r="F18" s="508">
        <v>5.6121420000000004</v>
      </c>
      <c r="G18" s="509">
        <v>91.984561999999997</v>
      </c>
      <c r="H18" s="509">
        <v>126.54417599999999</v>
      </c>
      <c r="I18" s="509">
        <v>218.528738</v>
      </c>
    </row>
    <row r="19" spans="1:9" x14ac:dyDescent="0.25">
      <c r="A19" s="483" t="s">
        <v>404</v>
      </c>
      <c r="B19" s="495">
        <v>0.31671300000000002</v>
      </c>
      <c r="C19" s="495">
        <v>0.76353099999999996</v>
      </c>
      <c r="D19" s="495">
        <v>6.8357250000000001</v>
      </c>
      <c r="E19" s="495">
        <v>2.0242559999999998</v>
      </c>
      <c r="F19" s="495">
        <v>0</v>
      </c>
      <c r="G19" s="496">
        <v>7.9159689999999996</v>
      </c>
      <c r="H19" s="496">
        <v>2.0242559999999998</v>
      </c>
      <c r="I19" s="496">
        <v>9.9402259999999991</v>
      </c>
    </row>
    <row r="20" spans="1:9" x14ac:dyDescent="0.25">
      <c r="A20" s="482" t="s">
        <v>355</v>
      </c>
      <c r="B20" s="494">
        <v>2.4743360000000001</v>
      </c>
      <c r="C20" s="494">
        <v>4.5569699999999997</v>
      </c>
      <c r="D20" s="494">
        <v>26.632337</v>
      </c>
      <c r="E20" s="494">
        <v>20.128291999999998</v>
      </c>
      <c r="F20" s="494">
        <v>4.5250000000000004E-3</v>
      </c>
      <c r="G20" s="267">
        <v>33.663643999999998</v>
      </c>
      <c r="H20" s="267">
        <v>20.132816999999999</v>
      </c>
      <c r="I20" s="267">
        <v>53.796461000000001</v>
      </c>
    </row>
    <row r="21" spans="1:9" x14ac:dyDescent="0.25">
      <c r="A21" s="497" t="s">
        <v>356</v>
      </c>
      <c r="B21" s="495" t="s">
        <v>85</v>
      </c>
      <c r="C21" s="495" t="s">
        <v>85</v>
      </c>
      <c r="D21" s="495">
        <v>0.78395499999999996</v>
      </c>
      <c r="E21" s="495">
        <v>0.12664</v>
      </c>
      <c r="F21" s="495">
        <v>1.27887</v>
      </c>
      <c r="G21" s="496">
        <v>0.78395499999999996</v>
      </c>
      <c r="H21" s="496">
        <v>1.40551</v>
      </c>
      <c r="I21" s="496">
        <v>2.1894650000000002</v>
      </c>
    </row>
    <row r="22" spans="1:9" x14ac:dyDescent="0.25">
      <c r="A22" s="482" t="s">
        <v>357</v>
      </c>
      <c r="B22" s="494" t="s">
        <v>85</v>
      </c>
      <c r="C22" s="494">
        <v>0.326795</v>
      </c>
      <c r="D22" s="494">
        <v>9.7544529999999998</v>
      </c>
      <c r="E22" s="494">
        <v>29.880378</v>
      </c>
      <c r="F22" s="494">
        <v>1.841672</v>
      </c>
      <c r="G22" s="267">
        <v>10.081248</v>
      </c>
      <c r="H22" s="267">
        <v>31.722049999999999</v>
      </c>
      <c r="I22" s="267">
        <v>41.803297999999998</v>
      </c>
    </row>
    <row r="23" spans="1:9" x14ac:dyDescent="0.25">
      <c r="A23" s="483" t="s">
        <v>358</v>
      </c>
      <c r="B23" s="495">
        <v>0.81875900000000001</v>
      </c>
      <c r="C23" s="495">
        <v>8.8531840000000006</v>
      </c>
      <c r="D23" s="495">
        <v>13.619871</v>
      </c>
      <c r="E23" s="495">
        <v>56.069355000000002</v>
      </c>
      <c r="F23" s="495">
        <v>2.2433160000000001</v>
      </c>
      <c r="G23" s="496">
        <v>23.291813000000001</v>
      </c>
      <c r="H23" s="496">
        <v>58.312671000000002</v>
      </c>
      <c r="I23" s="496">
        <v>81.604483999999999</v>
      </c>
    </row>
    <row r="24" spans="1:9" x14ac:dyDescent="0.25">
      <c r="A24" s="482" t="s">
        <v>359</v>
      </c>
      <c r="B24" s="494">
        <v>7.9531000000000004E-2</v>
      </c>
      <c r="C24" s="494">
        <v>0.707839</v>
      </c>
      <c r="D24" s="494">
        <v>15.460259000000001</v>
      </c>
      <c r="E24" s="494">
        <v>12.703113999999999</v>
      </c>
      <c r="F24" s="494">
        <v>0.243758</v>
      </c>
      <c r="G24" s="267">
        <v>16.247629</v>
      </c>
      <c r="H24" s="267">
        <v>12.946873</v>
      </c>
      <c r="I24" s="267">
        <v>29.194500999999999</v>
      </c>
    </row>
    <row r="25" spans="1:9" ht="13" x14ac:dyDescent="0.3">
      <c r="A25" s="481" t="s">
        <v>360</v>
      </c>
      <c r="B25" s="505">
        <v>2.4091480000000001</v>
      </c>
      <c r="C25" s="505">
        <v>34.682015</v>
      </c>
      <c r="D25" s="505">
        <v>214.64561499999999</v>
      </c>
      <c r="E25" s="505">
        <v>432.521727</v>
      </c>
      <c r="F25" s="505">
        <v>62.162207000000002</v>
      </c>
      <c r="G25" s="506">
        <v>251.73677900000001</v>
      </c>
      <c r="H25" s="506">
        <v>494.68393400000002</v>
      </c>
      <c r="I25" s="506">
        <v>746.42071299999998</v>
      </c>
    </row>
    <row r="26" spans="1:9" s="47" customFormat="1" x14ac:dyDescent="0.25">
      <c r="A26" s="485" t="s">
        <v>405</v>
      </c>
      <c r="B26" s="498" t="s">
        <v>85</v>
      </c>
      <c r="C26" s="498">
        <v>1.503844</v>
      </c>
      <c r="D26" s="498">
        <v>13.617533</v>
      </c>
      <c r="E26" s="498">
        <v>35.250439</v>
      </c>
      <c r="F26" s="498">
        <v>4.4109619999999996</v>
      </c>
      <c r="G26" s="499">
        <v>15.121378</v>
      </c>
      <c r="H26" s="499">
        <v>39.6614</v>
      </c>
      <c r="I26" s="499">
        <v>54.782778</v>
      </c>
    </row>
    <row r="27" spans="1:9" s="7" customFormat="1" ht="13" x14ac:dyDescent="0.3">
      <c r="A27" s="483" t="s">
        <v>361</v>
      </c>
      <c r="B27" s="495">
        <v>1.646719</v>
      </c>
      <c r="C27" s="495">
        <v>16.470988999999999</v>
      </c>
      <c r="D27" s="495">
        <v>119.98765299999999</v>
      </c>
      <c r="E27" s="495">
        <v>251.914342</v>
      </c>
      <c r="F27" s="495">
        <v>41.120596999999997</v>
      </c>
      <c r="G27" s="496">
        <v>138.10536099999999</v>
      </c>
      <c r="H27" s="496">
        <v>293.03493900000001</v>
      </c>
      <c r="I27" s="496">
        <v>431.14030000000002</v>
      </c>
    </row>
    <row r="28" spans="1:9" x14ac:dyDescent="0.25">
      <c r="A28" s="485" t="s">
        <v>362</v>
      </c>
      <c r="B28" s="498">
        <v>0.76243000000000005</v>
      </c>
      <c r="C28" s="498">
        <v>15.038968000000001</v>
      </c>
      <c r="D28" s="498">
        <v>81.033773999999994</v>
      </c>
      <c r="E28" s="498">
        <v>141.830928</v>
      </c>
      <c r="F28" s="498">
        <v>16.630648999999998</v>
      </c>
      <c r="G28" s="499">
        <v>96.835172</v>
      </c>
      <c r="H28" s="499">
        <v>158.46157700000001</v>
      </c>
      <c r="I28" s="499">
        <v>255.29674800000001</v>
      </c>
    </row>
    <row r="29" spans="1:9" s="47" customFormat="1" ht="13" x14ac:dyDescent="0.3">
      <c r="A29" s="481" t="s">
        <v>363</v>
      </c>
      <c r="B29" s="505">
        <v>2.642166</v>
      </c>
      <c r="C29" s="505">
        <v>39.795130999999998</v>
      </c>
      <c r="D29" s="505">
        <v>259.68372199999999</v>
      </c>
      <c r="E29" s="505">
        <v>316.93620600000003</v>
      </c>
      <c r="F29" s="505">
        <v>31.613985</v>
      </c>
      <c r="G29" s="506">
        <v>302.12101899999999</v>
      </c>
      <c r="H29" s="506">
        <v>348.55019099999998</v>
      </c>
      <c r="I29" s="506">
        <v>650.67120999999997</v>
      </c>
    </row>
    <row r="30" spans="1:9" x14ac:dyDescent="0.25">
      <c r="A30" s="482" t="s">
        <v>406</v>
      </c>
      <c r="B30" s="494">
        <v>0.13924800000000001</v>
      </c>
      <c r="C30" s="494">
        <v>2.934491</v>
      </c>
      <c r="D30" s="494">
        <v>12.839693</v>
      </c>
      <c r="E30" s="494">
        <v>48.302700000000002</v>
      </c>
      <c r="F30" s="494">
        <v>5.4147000000000001E-2</v>
      </c>
      <c r="G30" s="267">
        <v>15.913432</v>
      </c>
      <c r="H30" s="267">
        <v>48.356847000000002</v>
      </c>
      <c r="I30" s="267">
        <v>64.270279000000002</v>
      </c>
    </row>
    <row r="31" spans="1:9" s="7" customFormat="1" ht="13" x14ac:dyDescent="0.3">
      <c r="A31" s="483" t="s">
        <v>364</v>
      </c>
      <c r="B31" s="495">
        <v>2.253479</v>
      </c>
      <c r="C31" s="495">
        <v>22.357267</v>
      </c>
      <c r="D31" s="495">
        <v>168.73982699999999</v>
      </c>
      <c r="E31" s="495">
        <v>224.8288</v>
      </c>
      <c r="F31" s="495">
        <v>29.547889999999999</v>
      </c>
      <c r="G31" s="496">
        <v>193.350572</v>
      </c>
      <c r="H31" s="496">
        <v>254.37669</v>
      </c>
      <c r="I31" s="496">
        <v>447.72726299999999</v>
      </c>
    </row>
    <row r="32" spans="1:9" s="47" customFormat="1" x14ac:dyDescent="0.25">
      <c r="A32" s="482" t="s">
        <v>365</v>
      </c>
      <c r="B32" s="494">
        <v>0.24943899999999999</v>
      </c>
      <c r="C32" s="494">
        <v>13.667539</v>
      </c>
      <c r="D32" s="494">
        <v>78.100542000000004</v>
      </c>
      <c r="E32" s="494">
        <v>41.296315</v>
      </c>
      <c r="F32" s="494">
        <v>2.0119479999999998</v>
      </c>
      <c r="G32" s="267">
        <v>92.017518999999993</v>
      </c>
      <c r="H32" s="267">
        <v>43.308262999999997</v>
      </c>
      <c r="I32" s="267">
        <v>135.325782</v>
      </c>
    </row>
    <row r="33" spans="1:9" s="47" customFormat="1" x14ac:dyDescent="0.25">
      <c r="A33" s="483" t="s">
        <v>786</v>
      </c>
      <c r="B33" s="495" t="s">
        <v>85</v>
      </c>
      <c r="C33" s="495" t="s">
        <v>85</v>
      </c>
      <c r="D33" s="495" t="s">
        <v>85</v>
      </c>
      <c r="E33" s="495">
        <v>7.6800000000000002E-4</v>
      </c>
      <c r="F33" s="495" t="s">
        <v>85</v>
      </c>
      <c r="G33" s="496" t="s">
        <v>85</v>
      </c>
      <c r="H33" s="496">
        <v>7.6800000000000002E-4</v>
      </c>
      <c r="I33" s="496">
        <v>7.6800000000000002E-4</v>
      </c>
    </row>
    <row r="34" spans="1:9" s="7" customFormat="1" ht="13" x14ac:dyDescent="0.3">
      <c r="A34" s="507" t="s">
        <v>366</v>
      </c>
      <c r="B34" s="508">
        <v>3.539876</v>
      </c>
      <c r="C34" s="508">
        <v>42.667611000000001</v>
      </c>
      <c r="D34" s="508">
        <v>269.55407600000001</v>
      </c>
      <c r="E34" s="508">
        <v>274.61560400000002</v>
      </c>
      <c r="F34" s="508">
        <v>23.391964000000002</v>
      </c>
      <c r="G34" s="509">
        <v>315.76156300000002</v>
      </c>
      <c r="H34" s="509">
        <v>298.00756799999999</v>
      </c>
      <c r="I34" s="509">
        <v>613.76913100000002</v>
      </c>
    </row>
    <row r="35" spans="1:9" s="7" customFormat="1" ht="13" x14ac:dyDescent="0.3">
      <c r="A35" s="483" t="s">
        <v>407</v>
      </c>
      <c r="B35" s="495">
        <v>0.27556900000000001</v>
      </c>
      <c r="C35" s="495">
        <v>3.5137580000000002</v>
      </c>
      <c r="D35" s="495">
        <v>30.914266000000001</v>
      </c>
      <c r="E35" s="495">
        <v>45.192549</v>
      </c>
      <c r="F35" s="495">
        <v>3.4538989999999998</v>
      </c>
      <c r="G35" s="496">
        <v>34.703592999999998</v>
      </c>
      <c r="H35" s="496">
        <v>48.646447000000002</v>
      </c>
      <c r="I35" s="496">
        <v>83.350041000000004</v>
      </c>
    </row>
    <row r="36" spans="1:9" x14ac:dyDescent="0.25">
      <c r="A36" s="485" t="s">
        <v>367</v>
      </c>
      <c r="B36" s="498">
        <v>0.01</v>
      </c>
      <c r="C36" s="498">
        <v>0.36566599999999999</v>
      </c>
      <c r="D36" s="498">
        <v>1.90466</v>
      </c>
      <c r="E36" s="498">
        <v>1.9417949999999999</v>
      </c>
      <c r="F36" s="498">
        <v>1.3764999999999999E-2</v>
      </c>
      <c r="G36" s="499">
        <v>2.2803260000000001</v>
      </c>
      <c r="H36" s="499">
        <v>1.95556</v>
      </c>
      <c r="I36" s="499">
        <v>4.2358849999999997</v>
      </c>
    </row>
    <row r="37" spans="1:9" x14ac:dyDescent="0.25">
      <c r="A37" s="484" t="s">
        <v>628</v>
      </c>
      <c r="B37" s="495">
        <v>2.4162119999999998</v>
      </c>
      <c r="C37" s="495">
        <v>32.77704</v>
      </c>
      <c r="D37" s="495">
        <v>155.72737699999999</v>
      </c>
      <c r="E37" s="495">
        <v>147.07884799999999</v>
      </c>
      <c r="F37" s="495">
        <v>13.162803</v>
      </c>
      <c r="G37" s="496">
        <v>190.92062999999999</v>
      </c>
      <c r="H37" s="496">
        <v>160.24165099999999</v>
      </c>
      <c r="I37" s="496">
        <v>351.16228100000001</v>
      </c>
    </row>
    <row r="38" spans="1:9" x14ac:dyDescent="0.25">
      <c r="A38" s="485" t="s">
        <v>368</v>
      </c>
      <c r="B38" s="494" t="s">
        <v>85</v>
      </c>
      <c r="C38" s="494" t="s">
        <v>85</v>
      </c>
      <c r="D38" s="494">
        <v>1.328878</v>
      </c>
      <c r="E38" s="494">
        <v>0.13364699999999999</v>
      </c>
      <c r="F38" s="494">
        <v>7.6367000000000004E-2</v>
      </c>
      <c r="G38" s="267">
        <v>1.328878</v>
      </c>
      <c r="H38" s="267">
        <v>0.21001400000000001</v>
      </c>
      <c r="I38" s="267">
        <v>1.5388919999999999</v>
      </c>
    </row>
    <row r="39" spans="1:9" x14ac:dyDescent="0.25">
      <c r="A39" s="484" t="s">
        <v>369</v>
      </c>
      <c r="B39" s="500">
        <v>4.4289000000000002E-2</v>
      </c>
      <c r="C39" s="500">
        <v>1.405025</v>
      </c>
      <c r="D39" s="500">
        <v>8.6126900000000006</v>
      </c>
      <c r="E39" s="500">
        <v>29.461751</v>
      </c>
      <c r="F39" s="500">
        <v>1.1736470000000001</v>
      </c>
      <c r="G39" s="501">
        <v>10.062004</v>
      </c>
      <c r="H39" s="501">
        <v>30.635397999999999</v>
      </c>
      <c r="I39" s="501">
        <v>40.697401999999997</v>
      </c>
    </row>
    <row r="40" spans="1:9" s="47" customFormat="1" x14ac:dyDescent="0.25">
      <c r="A40" s="485" t="s">
        <v>370</v>
      </c>
      <c r="B40" s="498">
        <v>0.79380499999999998</v>
      </c>
      <c r="C40" s="498">
        <v>4.2256489999999998</v>
      </c>
      <c r="D40" s="498">
        <v>70.977655999999996</v>
      </c>
      <c r="E40" s="498">
        <v>49.954906000000001</v>
      </c>
      <c r="F40" s="498">
        <v>5.5114840000000003</v>
      </c>
      <c r="G40" s="499">
        <v>75.997108999999995</v>
      </c>
      <c r="H40" s="499">
        <v>55.466389999999997</v>
      </c>
      <c r="I40" s="499">
        <v>131.46350000000001</v>
      </c>
    </row>
    <row r="41" spans="1:9" s="7" customFormat="1" ht="13" x14ac:dyDescent="0.3">
      <c r="A41" s="510" t="s">
        <v>422</v>
      </c>
      <c r="B41" s="511" t="s">
        <v>85</v>
      </c>
      <c r="C41" s="511">
        <v>3.114376</v>
      </c>
      <c r="D41" s="511">
        <v>27.638763000000001</v>
      </c>
      <c r="E41" s="511">
        <v>32.575423000000001</v>
      </c>
      <c r="F41" s="511">
        <v>1.971198</v>
      </c>
      <c r="G41" s="512">
        <v>30.753139000000001</v>
      </c>
      <c r="H41" s="512">
        <v>34.546621000000002</v>
      </c>
      <c r="I41" s="512">
        <v>65.299760000000006</v>
      </c>
    </row>
    <row r="42" spans="1:9" x14ac:dyDescent="0.25">
      <c r="A42" s="485" t="s">
        <v>408</v>
      </c>
      <c r="B42" s="498" t="s">
        <v>85</v>
      </c>
      <c r="C42" s="498">
        <v>1.903999</v>
      </c>
      <c r="D42" s="498">
        <v>20.808947</v>
      </c>
      <c r="E42" s="498">
        <v>22.465395000000001</v>
      </c>
      <c r="F42" s="498">
        <v>1.971198</v>
      </c>
      <c r="G42" s="499">
        <v>22.712945999999999</v>
      </c>
      <c r="H42" s="499">
        <v>24.436592999999998</v>
      </c>
      <c r="I42" s="499">
        <v>47.149538999999997</v>
      </c>
    </row>
    <row r="43" spans="1:9" s="47" customFormat="1" x14ac:dyDescent="0.25">
      <c r="A43" s="484" t="s">
        <v>484</v>
      </c>
      <c r="B43" s="500" t="s">
        <v>85</v>
      </c>
      <c r="C43" s="500">
        <v>1.210377</v>
      </c>
      <c r="D43" s="500">
        <v>6.829815</v>
      </c>
      <c r="E43" s="500">
        <v>9.1326280000000004</v>
      </c>
      <c r="F43" s="500" t="s">
        <v>85</v>
      </c>
      <c r="G43" s="501">
        <v>8.0401930000000004</v>
      </c>
      <c r="H43" s="501">
        <v>9.1326280000000004</v>
      </c>
      <c r="I43" s="501">
        <v>17.172820999999999</v>
      </c>
    </row>
    <row r="44" spans="1:9" s="7" customFormat="1" ht="13" x14ac:dyDescent="0.3">
      <c r="A44" s="513" t="s">
        <v>371</v>
      </c>
      <c r="B44" s="514">
        <v>6.7696709999999998</v>
      </c>
      <c r="C44" s="514">
        <v>97.105166999999994</v>
      </c>
      <c r="D44" s="514">
        <v>832.64092900000003</v>
      </c>
      <c r="E44" s="514">
        <v>1474.819616</v>
      </c>
      <c r="F44" s="514">
        <v>235.36164500000001</v>
      </c>
      <c r="G44" s="515">
        <v>936.51576699999998</v>
      </c>
      <c r="H44" s="515">
        <v>1710.1812609999999</v>
      </c>
      <c r="I44" s="515">
        <v>2646.697028</v>
      </c>
    </row>
    <row r="45" spans="1:9" x14ac:dyDescent="0.25">
      <c r="A45" s="484" t="s">
        <v>409</v>
      </c>
      <c r="B45" s="500">
        <v>1.7537609999999999</v>
      </c>
      <c r="C45" s="500">
        <v>8.4397400000000005</v>
      </c>
      <c r="D45" s="500">
        <v>95.060706999999994</v>
      </c>
      <c r="E45" s="500">
        <v>141.17321200000001</v>
      </c>
      <c r="F45" s="500">
        <v>11.967662000000001</v>
      </c>
      <c r="G45" s="501">
        <v>105.25420800000001</v>
      </c>
      <c r="H45" s="501">
        <v>153.140874</v>
      </c>
      <c r="I45" s="501">
        <v>258.395082</v>
      </c>
    </row>
    <row r="46" spans="1:9" s="7" customFormat="1" ht="13" x14ac:dyDescent="0.3">
      <c r="A46" s="485" t="s">
        <v>372</v>
      </c>
      <c r="B46" s="498">
        <v>0.476605</v>
      </c>
      <c r="C46" s="498">
        <v>4.9921170000000004</v>
      </c>
      <c r="D46" s="498">
        <v>34.034837000000003</v>
      </c>
      <c r="E46" s="498">
        <v>83.378977000000006</v>
      </c>
      <c r="F46" s="498">
        <v>16.791067999999999</v>
      </c>
      <c r="G46" s="499">
        <v>39.503559000000003</v>
      </c>
      <c r="H46" s="499">
        <v>100.170045</v>
      </c>
      <c r="I46" s="499">
        <v>139.67360400000001</v>
      </c>
    </row>
    <row r="47" spans="1:9" x14ac:dyDescent="0.25">
      <c r="A47" s="484" t="s">
        <v>373</v>
      </c>
      <c r="B47" s="500">
        <v>3.1514519999999999</v>
      </c>
      <c r="C47" s="500">
        <v>63.243540000000003</v>
      </c>
      <c r="D47" s="500">
        <v>587.24681199999998</v>
      </c>
      <c r="E47" s="500">
        <v>1046.780796</v>
      </c>
      <c r="F47" s="500">
        <v>169.182196</v>
      </c>
      <c r="G47" s="501">
        <v>653.64180399999998</v>
      </c>
      <c r="H47" s="501">
        <v>1215.962992</v>
      </c>
      <c r="I47" s="501">
        <v>1869.6047960000001</v>
      </c>
    </row>
    <row r="48" spans="1:9" s="47" customFormat="1" x14ac:dyDescent="0.25">
      <c r="A48" s="482" t="s">
        <v>374</v>
      </c>
      <c r="B48" s="494">
        <v>0.56542300000000001</v>
      </c>
      <c r="C48" s="494">
        <v>1.033628</v>
      </c>
      <c r="D48" s="494">
        <v>12.050549999999999</v>
      </c>
      <c r="E48" s="494">
        <v>34.232999</v>
      </c>
      <c r="F48" s="494">
        <v>13.349012</v>
      </c>
      <c r="G48" s="267">
        <v>13.649602</v>
      </c>
      <c r="H48" s="267">
        <v>47.582011000000001</v>
      </c>
      <c r="I48" s="267">
        <v>61.231611999999998</v>
      </c>
    </row>
    <row r="49" spans="1:9" s="47" customFormat="1" x14ac:dyDescent="0.25">
      <c r="A49" s="483" t="s">
        <v>375</v>
      </c>
      <c r="B49" s="495">
        <v>0.67544999999999999</v>
      </c>
      <c r="C49" s="495">
        <v>6.7634949999999998</v>
      </c>
      <c r="D49" s="495">
        <v>23.330862</v>
      </c>
      <c r="E49" s="495">
        <v>29.122026000000002</v>
      </c>
      <c r="F49" s="495">
        <v>12.133383</v>
      </c>
      <c r="G49" s="496">
        <v>30.769807</v>
      </c>
      <c r="H49" s="496">
        <v>41.255409999999998</v>
      </c>
      <c r="I49" s="496">
        <v>72.025216999999998</v>
      </c>
    </row>
    <row r="50" spans="1:9" s="47" customFormat="1" x14ac:dyDescent="0.25">
      <c r="A50" s="482" t="s">
        <v>376</v>
      </c>
      <c r="B50" s="494">
        <v>0.146979</v>
      </c>
      <c r="C50" s="494">
        <v>7.484108</v>
      </c>
      <c r="D50" s="494">
        <v>80.787932999999995</v>
      </c>
      <c r="E50" s="494">
        <v>119.262201</v>
      </c>
      <c r="F50" s="494">
        <v>11.938324</v>
      </c>
      <c r="G50" s="267">
        <v>88.419020000000003</v>
      </c>
      <c r="H50" s="267">
        <v>131.200526</v>
      </c>
      <c r="I50" s="267">
        <v>219.61954499999999</v>
      </c>
    </row>
    <row r="51" spans="1:9" s="7" customFormat="1" ht="13" x14ac:dyDescent="0.3">
      <c r="A51" s="481" t="s">
        <v>377</v>
      </c>
      <c r="B51" s="505">
        <v>0.58340700000000001</v>
      </c>
      <c r="C51" s="505">
        <v>22.495754999999999</v>
      </c>
      <c r="D51" s="505">
        <v>202.44023300000001</v>
      </c>
      <c r="E51" s="505">
        <v>372.06953600000003</v>
      </c>
      <c r="F51" s="505">
        <v>46.517268000000001</v>
      </c>
      <c r="G51" s="506">
        <v>225.519395</v>
      </c>
      <c r="H51" s="506">
        <v>418.58680399999997</v>
      </c>
      <c r="I51" s="506">
        <v>644.10619899999995</v>
      </c>
    </row>
    <row r="52" spans="1:9" s="7" customFormat="1" ht="13" x14ac:dyDescent="0.3">
      <c r="A52" s="482" t="s">
        <v>410</v>
      </c>
      <c r="B52" s="494" t="s">
        <v>85</v>
      </c>
      <c r="C52" s="494" t="s">
        <v>85</v>
      </c>
      <c r="D52" s="494">
        <v>0.47847299999999998</v>
      </c>
      <c r="E52" s="494" t="s">
        <v>85</v>
      </c>
      <c r="F52" s="494" t="s">
        <v>85</v>
      </c>
      <c r="G52" s="267">
        <v>0.47847299999999998</v>
      </c>
      <c r="H52" s="267" t="s">
        <v>85</v>
      </c>
      <c r="I52" s="267">
        <v>0.47847299999999998</v>
      </c>
    </row>
    <row r="53" spans="1:9" x14ac:dyDescent="0.25">
      <c r="A53" s="483" t="s">
        <v>378</v>
      </c>
      <c r="B53" s="495">
        <v>9.1521000000000005E-2</v>
      </c>
      <c r="C53" s="495">
        <v>3.4064369999999999</v>
      </c>
      <c r="D53" s="495">
        <v>32.228608999999999</v>
      </c>
      <c r="E53" s="495">
        <v>46.732869000000001</v>
      </c>
      <c r="F53" s="495" t="s">
        <v>85</v>
      </c>
      <c r="G53" s="496">
        <v>35.726567000000003</v>
      </c>
      <c r="H53" s="496">
        <v>46.732869000000001</v>
      </c>
      <c r="I53" s="496">
        <v>82.459435999999997</v>
      </c>
    </row>
    <row r="54" spans="1:9" s="47" customFormat="1" x14ac:dyDescent="0.25">
      <c r="A54" s="482" t="s">
        <v>379</v>
      </c>
      <c r="B54" s="494" t="s">
        <v>85</v>
      </c>
      <c r="C54" s="494">
        <v>8.1448140000000002</v>
      </c>
      <c r="D54" s="494">
        <v>121.074854</v>
      </c>
      <c r="E54" s="494">
        <v>261.477598</v>
      </c>
      <c r="F54" s="494">
        <v>34.024790000000003</v>
      </c>
      <c r="G54" s="267">
        <v>129.21966800000001</v>
      </c>
      <c r="H54" s="267">
        <v>295.502388</v>
      </c>
      <c r="I54" s="267">
        <v>424.72205600000001</v>
      </c>
    </row>
    <row r="55" spans="1:9" s="47" customFormat="1" x14ac:dyDescent="0.25">
      <c r="A55" s="483" t="s">
        <v>380</v>
      </c>
      <c r="B55" s="495">
        <v>0.45566400000000001</v>
      </c>
      <c r="C55" s="495">
        <v>10.403506</v>
      </c>
      <c r="D55" s="495">
        <v>46.555146999999998</v>
      </c>
      <c r="E55" s="495">
        <v>57.825184999999998</v>
      </c>
      <c r="F55" s="495">
        <v>11.581491</v>
      </c>
      <c r="G55" s="496">
        <v>57.414315999999999</v>
      </c>
      <c r="H55" s="496">
        <v>69.406676000000004</v>
      </c>
      <c r="I55" s="496">
        <v>126.820992</v>
      </c>
    </row>
    <row r="56" spans="1:9" s="47" customFormat="1" x14ac:dyDescent="0.25">
      <c r="A56" s="482" t="s">
        <v>381</v>
      </c>
      <c r="B56" s="494">
        <v>3.6222999999999998E-2</v>
      </c>
      <c r="C56" s="494">
        <v>0.54099799999999998</v>
      </c>
      <c r="D56" s="494">
        <v>1.986281</v>
      </c>
      <c r="E56" s="494">
        <v>5.9711939999999997</v>
      </c>
      <c r="F56" s="494">
        <v>0.91098699999999999</v>
      </c>
      <c r="G56" s="267">
        <v>2.5635029999999999</v>
      </c>
      <c r="H56" s="267">
        <v>6.8821810000000001</v>
      </c>
      <c r="I56" s="267">
        <v>9.445684</v>
      </c>
    </row>
    <row r="57" spans="1:9" x14ac:dyDescent="0.25">
      <c r="A57" s="483" t="s">
        <v>400</v>
      </c>
      <c r="B57" s="495" t="s">
        <v>85</v>
      </c>
      <c r="C57" s="495" t="s">
        <v>85</v>
      </c>
      <c r="D57" s="495">
        <v>0.116869</v>
      </c>
      <c r="E57" s="495">
        <v>6.2688999999999995E-2</v>
      </c>
      <c r="F57" s="495" t="s">
        <v>85</v>
      </c>
      <c r="G57" s="496">
        <v>0.116869</v>
      </c>
      <c r="H57" s="496">
        <v>6.2688999999999995E-2</v>
      </c>
      <c r="I57" s="496">
        <v>0.179558</v>
      </c>
    </row>
    <row r="58" spans="1:9" s="7" customFormat="1" ht="13" x14ac:dyDescent="0.3">
      <c r="A58" s="507" t="s">
        <v>382</v>
      </c>
      <c r="B58" s="508">
        <v>0.81250699999999998</v>
      </c>
      <c r="C58" s="508">
        <v>21.118652999999998</v>
      </c>
      <c r="D58" s="508">
        <v>200.78114299999999</v>
      </c>
      <c r="E58" s="508">
        <v>276.05436600000002</v>
      </c>
      <c r="F58" s="508">
        <v>15.663705999999999</v>
      </c>
      <c r="G58" s="509">
        <v>222.71230399999999</v>
      </c>
      <c r="H58" s="509">
        <v>291.71807200000001</v>
      </c>
      <c r="I58" s="509">
        <v>514.43037500000003</v>
      </c>
    </row>
    <row r="59" spans="1:9" s="7" customFormat="1" ht="13" x14ac:dyDescent="0.3">
      <c r="A59" s="484" t="s">
        <v>485</v>
      </c>
      <c r="B59" s="500" t="s">
        <v>85</v>
      </c>
      <c r="C59" s="500" t="s">
        <v>85</v>
      </c>
      <c r="D59" s="500">
        <v>1.5389280000000001</v>
      </c>
      <c r="E59" s="500">
        <v>0.26850000000000002</v>
      </c>
      <c r="F59" s="500" t="s">
        <v>85</v>
      </c>
      <c r="G59" s="501">
        <v>1.5389280000000001</v>
      </c>
      <c r="H59" s="501">
        <v>0.26850000000000002</v>
      </c>
      <c r="I59" s="501">
        <v>1.807428</v>
      </c>
    </row>
    <row r="60" spans="1:9" s="47" customFormat="1" x14ac:dyDescent="0.25">
      <c r="A60" s="485" t="s">
        <v>383</v>
      </c>
      <c r="B60" s="498">
        <v>0.42153099999999999</v>
      </c>
      <c r="C60" s="498">
        <v>10.677030999999999</v>
      </c>
      <c r="D60" s="498">
        <v>110.332418</v>
      </c>
      <c r="E60" s="498">
        <v>187.12053</v>
      </c>
      <c r="F60" s="498">
        <v>7.3889240000000003</v>
      </c>
      <c r="G60" s="499">
        <v>121.43098000000001</v>
      </c>
      <c r="H60" s="499">
        <v>194.50945300000001</v>
      </c>
      <c r="I60" s="499">
        <v>315.94043399999998</v>
      </c>
    </row>
    <row r="61" spans="1:9" s="47" customFormat="1" x14ac:dyDescent="0.25">
      <c r="A61" s="770" t="s">
        <v>384</v>
      </c>
      <c r="B61" s="771">
        <v>7.2727E-2</v>
      </c>
      <c r="C61" s="771">
        <v>7.6580999999999996E-2</v>
      </c>
      <c r="D61" s="771">
        <v>1.1149960000000001</v>
      </c>
      <c r="E61" s="771">
        <v>2.2646489999999999</v>
      </c>
      <c r="F61" s="771" t="s">
        <v>85</v>
      </c>
      <c r="G61" s="772">
        <v>1.2643040000000001</v>
      </c>
      <c r="H61" s="772">
        <v>2.2646489999999999</v>
      </c>
      <c r="I61" s="772">
        <v>3.528953</v>
      </c>
    </row>
    <row r="62" spans="1:9" s="47" customFormat="1" x14ac:dyDescent="0.25">
      <c r="A62" s="485" t="s">
        <v>385</v>
      </c>
      <c r="B62" s="498">
        <v>0.31704900000000003</v>
      </c>
      <c r="C62" s="498">
        <v>8.10243</v>
      </c>
      <c r="D62" s="498">
        <v>79.290985000000006</v>
      </c>
      <c r="E62" s="498">
        <v>72.361384000000001</v>
      </c>
      <c r="F62" s="498">
        <v>4.2359720000000003</v>
      </c>
      <c r="G62" s="499">
        <v>87.710464000000002</v>
      </c>
      <c r="H62" s="499">
        <v>76.597356000000005</v>
      </c>
      <c r="I62" s="499">
        <v>164.30781999999999</v>
      </c>
    </row>
    <row r="63" spans="1:9" s="47" customFormat="1" x14ac:dyDescent="0.25">
      <c r="A63" s="770" t="s">
        <v>386</v>
      </c>
      <c r="B63" s="771">
        <v>1.1999999999999999E-3</v>
      </c>
      <c r="C63" s="771">
        <v>1.150264</v>
      </c>
      <c r="D63" s="771">
        <v>8.5038160000000005</v>
      </c>
      <c r="E63" s="771">
        <v>10.628828</v>
      </c>
      <c r="F63" s="771">
        <v>4.0388109999999999</v>
      </c>
      <c r="G63" s="772">
        <v>9.6552799999999994</v>
      </c>
      <c r="H63" s="772">
        <v>14.667638999999999</v>
      </c>
      <c r="I63" s="772">
        <v>24.322918999999999</v>
      </c>
    </row>
    <row r="64" spans="1:9" s="7" customFormat="1" ht="13" x14ac:dyDescent="0.3">
      <c r="A64" s="513" t="s">
        <v>387</v>
      </c>
      <c r="B64" s="514">
        <v>0.60820099999999999</v>
      </c>
      <c r="C64" s="514">
        <v>17.149805000000001</v>
      </c>
      <c r="D64" s="514">
        <v>114.668632</v>
      </c>
      <c r="E64" s="514">
        <v>153.63294500000001</v>
      </c>
      <c r="F64" s="514">
        <v>35.910238</v>
      </c>
      <c r="G64" s="515">
        <v>132.426638</v>
      </c>
      <c r="H64" s="515">
        <v>189.543183</v>
      </c>
      <c r="I64" s="515">
        <v>321.96982100000002</v>
      </c>
    </row>
    <row r="65" spans="1:9" ht="13" x14ac:dyDescent="0.3">
      <c r="A65" s="773" t="s">
        <v>389</v>
      </c>
      <c r="B65" s="774">
        <f>SUM(B9,B13,B18,B25,B29,B34,B41,B44,B51,B58,B64)</f>
        <v>26.627365000000001</v>
      </c>
      <c r="C65" s="774">
        <f t="shared" ref="C65:I65" si="0">SUM(C9,C13,C18,C25,C29,C34,C41,C44,C51,C58,C64)</f>
        <v>403.71511899999996</v>
      </c>
      <c r="D65" s="774">
        <f t="shared" si="0"/>
        <v>3065.253181</v>
      </c>
      <c r="E65" s="774">
        <f t="shared" si="0"/>
        <v>4890.8680500000009</v>
      </c>
      <c r="F65" s="774">
        <f t="shared" si="0"/>
        <v>542.01278000000002</v>
      </c>
      <c r="G65" s="774">
        <f t="shared" si="0"/>
        <v>3495.5956679999999</v>
      </c>
      <c r="H65" s="774">
        <f t="shared" si="0"/>
        <v>5432.8808289999988</v>
      </c>
      <c r="I65" s="774">
        <f t="shared" si="0"/>
        <v>8928.4764959999993</v>
      </c>
    </row>
    <row r="66" spans="1:9" ht="15" customHeight="1" x14ac:dyDescent="0.3">
      <c r="A66" s="519" t="s">
        <v>631</v>
      </c>
      <c r="B66" s="3"/>
      <c r="C66" s="212"/>
      <c r="D66" s="3"/>
      <c r="E66" s="3"/>
      <c r="F66" s="212"/>
      <c r="G66" s="3"/>
      <c r="H66" s="3"/>
      <c r="I66" s="3"/>
    </row>
    <row r="67" spans="1:9" ht="13" x14ac:dyDescent="0.3">
      <c r="A67" s="38" t="s">
        <v>423</v>
      </c>
      <c r="B67" s="3"/>
      <c r="C67" s="212"/>
      <c r="D67" s="3"/>
      <c r="E67" s="3"/>
      <c r="F67" s="212"/>
      <c r="G67" s="3"/>
      <c r="H67" s="3"/>
      <c r="I67" s="3"/>
    </row>
    <row r="68" spans="1:9" ht="13" x14ac:dyDescent="0.3">
      <c r="A68" s="242" t="s">
        <v>708</v>
      </c>
      <c r="B68" s="3"/>
      <c r="C68" s="212"/>
      <c r="D68" s="3"/>
      <c r="E68" s="3"/>
      <c r="F68" s="212"/>
      <c r="G68" s="3"/>
      <c r="H68" s="3"/>
      <c r="I68" s="3"/>
    </row>
    <row r="71" spans="1:9" ht="16.5" x14ac:dyDescent="0.35">
      <c r="A71" s="88" t="s">
        <v>784</v>
      </c>
    </row>
    <row r="72" spans="1:9" ht="13.5" thickBot="1" x14ac:dyDescent="0.35">
      <c r="A72" s="205"/>
      <c r="I72" s="400" t="s">
        <v>25</v>
      </c>
    </row>
    <row r="73" spans="1:9" ht="13" x14ac:dyDescent="0.3">
      <c r="A73" s="204" t="s">
        <v>392</v>
      </c>
      <c r="B73" s="486" t="s">
        <v>96</v>
      </c>
      <c r="C73" s="486" t="s">
        <v>554</v>
      </c>
      <c r="D73" s="486" t="s">
        <v>98</v>
      </c>
      <c r="E73" s="486" t="s">
        <v>289</v>
      </c>
      <c r="F73" s="487">
        <v>300000</v>
      </c>
      <c r="G73" s="488" t="s">
        <v>411</v>
      </c>
      <c r="H73" s="488" t="s">
        <v>411</v>
      </c>
      <c r="I73" s="488" t="s">
        <v>402</v>
      </c>
    </row>
    <row r="74" spans="1:9" x14ac:dyDescent="0.25">
      <c r="A74" s="203"/>
      <c r="B74" s="489" t="s">
        <v>36</v>
      </c>
      <c r="C74" s="489" t="s">
        <v>36</v>
      </c>
      <c r="D74" s="489" t="s">
        <v>36</v>
      </c>
      <c r="E74" s="489" t="s">
        <v>36</v>
      </c>
      <c r="F74" s="489" t="s">
        <v>37</v>
      </c>
      <c r="G74" s="490" t="s">
        <v>632</v>
      </c>
      <c r="H74" s="490" t="s">
        <v>304</v>
      </c>
      <c r="I74" s="490" t="s">
        <v>112</v>
      </c>
    </row>
    <row r="75" spans="1:9" ht="13" thickBot="1" x14ac:dyDescent="0.3">
      <c r="A75" s="206"/>
      <c r="B75" s="491" t="s">
        <v>553</v>
      </c>
      <c r="C75" s="491" t="s">
        <v>100</v>
      </c>
      <c r="D75" s="491" t="s">
        <v>101</v>
      </c>
      <c r="E75" s="491" t="s">
        <v>290</v>
      </c>
      <c r="F75" s="491" t="s">
        <v>102</v>
      </c>
      <c r="G75" s="492" t="s">
        <v>304</v>
      </c>
      <c r="H75" s="492" t="s">
        <v>102</v>
      </c>
      <c r="I75" s="492" t="s">
        <v>412</v>
      </c>
    </row>
    <row r="77" spans="1:9" ht="13" x14ac:dyDescent="0.3">
      <c r="A77" s="502" t="s">
        <v>344</v>
      </c>
      <c r="B77" s="520">
        <f t="shared" ref="B77:I86" si="1">IF(B9="-","-",B9/B$65)</f>
        <v>0.16246064903530633</v>
      </c>
      <c r="C77" s="520">
        <f t="shared" si="1"/>
        <v>0.23259918338604507</v>
      </c>
      <c r="D77" s="520">
        <f t="shared" si="1"/>
        <v>0.23555251796996665</v>
      </c>
      <c r="E77" s="520">
        <f t="shared" si="1"/>
        <v>0.23718185936339048</v>
      </c>
      <c r="F77" s="520">
        <f t="shared" si="1"/>
        <v>0.127270582070039</v>
      </c>
      <c r="G77" s="521">
        <f t="shared" si="1"/>
        <v>0.23465465943585784</v>
      </c>
      <c r="H77" s="521">
        <f t="shared" si="1"/>
        <v>0.22621653201736378</v>
      </c>
      <c r="I77" s="521">
        <f t="shared" si="1"/>
        <v>0.22952015071306744</v>
      </c>
    </row>
    <row r="78" spans="1:9" x14ac:dyDescent="0.25">
      <c r="A78" s="482" t="s">
        <v>345</v>
      </c>
      <c r="B78" s="522">
        <f t="shared" si="1"/>
        <v>0.15225873833178763</v>
      </c>
      <c r="C78" s="522">
        <f t="shared" si="1"/>
        <v>0.21857800921248136</v>
      </c>
      <c r="D78" s="522">
        <f t="shared" si="1"/>
        <v>0.22530530602848756</v>
      </c>
      <c r="E78" s="522">
        <f t="shared" si="1"/>
        <v>0.22408713111775724</v>
      </c>
      <c r="F78" s="522">
        <f t="shared" si="1"/>
        <v>0.11639658201417316</v>
      </c>
      <c r="G78" s="523">
        <f t="shared" si="1"/>
        <v>0.22397192792264325</v>
      </c>
      <c r="H78" s="523">
        <f t="shared" si="1"/>
        <v>0.21334335529928117</v>
      </c>
      <c r="I78" s="523">
        <f t="shared" si="1"/>
        <v>0.21750455711789335</v>
      </c>
    </row>
    <row r="79" spans="1:9" x14ac:dyDescent="0.25">
      <c r="A79" s="483" t="s">
        <v>346</v>
      </c>
      <c r="B79" s="524">
        <f t="shared" si="1"/>
        <v>1.0201910703518729E-2</v>
      </c>
      <c r="C79" s="524">
        <f t="shared" si="1"/>
        <v>8.3002142904635701E-3</v>
      </c>
      <c r="D79" s="524">
        <f t="shared" si="1"/>
        <v>1.0026996853151622E-2</v>
      </c>
      <c r="E79" s="524">
        <f t="shared" si="1"/>
        <v>1.0182474254237956E-2</v>
      </c>
      <c r="F79" s="524">
        <f t="shared" si="1"/>
        <v>9.1494152591752535E-3</v>
      </c>
      <c r="G79" s="525">
        <f t="shared" si="1"/>
        <v>9.8288987809788068E-3</v>
      </c>
      <c r="H79" s="525">
        <f t="shared" si="1"/>
        <v>1.0079411038743403E-2</v>
      </c>
      <c r="I79" s="525">
        <f t="shared" si="1"/>
        <v>9.9813327660016049E-3</v>
      </c>
    </row>
    <row r="80" spans="1:9" x14ac:dyDescent="0.25">
      <c r="A80" s="482" t="s">
        <v>347</v>
      </c>
      <c r="B80" s="522" t="str">
        <f t="shared" si="1"/>
        <v>-</v>
      </c>
      <c r="C80" s="522">
        <f t="shared" si="1"/>
        <v>2.149733708635272E-4</v>
      </c>
      <c r="D80" s="522">
        <f t="shared" si="1"/>
        <v>2.0797335892235391E-4</v>
      </c>
      <c r="E80" s="522">
        <f t="shared" si="1"/>
        <v>3.720750552654962E-4</v>
      </c>
      <c r="F80" s="522">
        <f t="shared" si="1"/>
        <v>1.7245847966905871E-3</v>
      </c>
      <c r="G80" s="523">
        <f t="shared" si="1"/>
        <v>2.071975905652713E-4</v>
      </c>
      <c r="H80" s="523">
        <f t="shared" si="1"/>
        <v>5.0700854421410323E-4</v>
      </c>
      <c r="I80" s="523">
        <f t="shared" si="1"/>
        <v>3.8962929471321532E-4</v>
      </c>
    </row>
    <row r="81" spans="1:9" ht="13" x14ac:dyDescent="0.3">
      <c r="A81" s="481" t="s">
        <v>348</v>
      </c>
      <c r="B81" s="526">
        <f t="shared" si="1"/>
        <v>4.6837191738649316E-2</v>
      </c>
      <c r="C81" s="526">
        <f t="shared" si="1"/>
        <v>4.0807191072772288E-2</v>
      </c>
      <c r="D81" s="526">
        <f t="shared" si="1"/>
        <v>4.8310873932994054E-2</v>
      </c>
      <c r="E81" s="526">
        <f t="shared" si="1"/>
        <v>5.6571841883978027E-2</v>
      </c>
      <c r="F81" s="526">
        <f t="shared" si="1"/>
        <v>2.7353866084117058E-2</v>
      </c>
      <c r="G81" s="527">
        <f t="shared" si="1"/>
        <v>4.7433029087962583E-2</v>
      </c>
      <c r="H81" s="527">
        <f t="shared" si="1"/>
        <v>5.3656902879950882E-2</v>
      </c>
      <c r="I81" s="527">
        <f t="shared" si="1"/>
        <v>5.1220188595991797E-2</v>
      </c>
    </row>
    <row r="82" spans="1:9" x14ac:dyDescent="0.25">
      <c r="A82" s="482" t="s">
        <v>349</v>
      </c>
      <c r="B82" s="522">
        <f t="shared" si="1"/>
        <v>4.5026610781802858E-3</v>
      </c>
      <c r="C82" s="522">
        <f t="shared" si="1"/>
        <v>1.7221302034021671E-4</v>
      </c>
      <c r="D82" s="522">
        <f t="shared" si="1"/>
        <v>3.0749283806060911E-3</v>
      </c>
      <c r="E82" s="522">
        <f t="shared" si="1"/>
        <v>4.7191534844208266E-3</v>
      </c>
      <c r="F82" s="522">
        <f t="shared" si="1"/>
        <v>1.0448224117519887E-2</v>
      </c>
      <c r="G82" s="523">
        <f t="shared" si="1"/>
        <v>2.7505621110639278E-3</v>
      </c>
      <c r="H82" s="523">
        <f t="shared" si="1"/>
        <v>5.2907155346697933E-3</v>
      </c>
      <c r="I82" s="523">
        <f t="shared" si="1"/>
        <v>4.2962178393127735E-3</v>
      </c>
    </row>
    <row r="83" spans="1:9" x14ac:dyDescent="0.25">
      <c r="A83" s="483" t="s">
        <v>350</v>
      </c>
      <c r="B83" s="524">
        <f t="shared" si="1"/>
        <v>3.9698408009955173E-2</v>
      </c>
      <c r="C83" s="524">
        <f t="shared" si="1"/>
        <v>4.0037019272493486E-2</v>
      </c>
      <c r="D83" s="524">
        <f t="shared" si="1"/>
        <v>4.3974917581204524E-2</v>
      </c>
      <c r="E83" s="524">
        <f t="shared" si="1"/>
        <v>4.8285188556661217E-2</v>
      </c>
      <c r="F83" s="524">
        <f t="shared" si="1"/>
        <v>1.6813253001156169E-2</v>
      </c>
      <c r="G83" s="525">
        <f t="shared" si="1"/>
        <v>4.3487544166392417E-2</v>
      </c>
      <c r="H83" s="525">
        <f t="shared" si="1"/>
        <v>4.5145382665267381E-2</v>
      </c>
      <c r="I83" s="525">
        <f t="shared" si="1"/>
        <v>4.44963207528166E-2</v>
      </c>
    </row>
    <row r="84" spans="1:9" x14ac:dyDescent="0.25">
      <c r="A84" s="482" t="s">
        <v>351</v>
      </c>
      <c r="B84" s="522" t="str">
        <f t="shared" si="1"/>
        <v>-</v>
      </c>
      <c r="C84" s="522">
        <f t="shared" si="1"/>
        <v>5.9795877993858344E-4</v>
      </c>
      <c r="D84" s="522">
        <f t="shared" si="1"/>
        <v>4.5275118173019848E-4</v>
      </c>
      <c r="E84" s="522">
        <f t="shared" si="1"/>
        <v>1.2040768509385567E-3</v>
      </c>
      <c r="F84" s="522">
        <f t="shared" si="1"/>
        <v>9.239081041594628E-5</v>
      </c>
      <c r="G84" s="523">
        <f t="shared" si="1"/>
        <v>4.6607306872311868E-4</v>
      </c>
      <c r="H84" s="523">
        <f t="shared" si="1"/>
        <v>1.093169017862144E-3</v>
      </c>
      <c r="I84" s="523">
        <f t="shared" si="1"/>
        <v>8.4765413263848742E-4</v>
      </c>
    </row>
    <row r="85" spans="1:9" x14ac:dyDescent="0.25">
      <c r="A85" s="497" t="s">
        <v>352</v>
      </c>
      <c r="B85" s="524">
        <f t="shared" si="1"/>
        <v>2.6361226505138605E-3</v>
      </c>
      <c r="C85" s="524" t="str">
        <f t="shared" si="1"/>
        <v>-</v>
      </c>
      <c r="D85" s="524">
        <f t="shared" si="1"/>
        <v>8.0821056327614335E-4</v>
      </c>
      <c r="E85" s="524">
        <f t="shared" si="1"/>
        <v>9.5646150175734133E-4</v>
      </c>
      <c r="F85" s="524" t="str">
        <f t="shared" si="1"/>
        <v>-</v>
      </c>
      <c r="G85" s="525">
        <f t="shared" si="1"/>
        <v>7.2879195477936495E-4</v>
      </c>
      <c r="H85" s="525">
        <f t="shared" si="1"/>
        <v>8.6103986949793662E-4</v>
      </c>
      <c r="I85" s="525">
        <f t="shared" si="1"/>
        <v>8.0926337245072592E-4</v>
      </c>
    </row>
    <row r="86" spans="1:9" ht="13" x14ac:dyDescent="0.3">
      <c r="A86" s="507" t="s">
        <v>353</v>
      </c>
      <c r="B86" s="528">
        <f t="shared" si="1"/>
        <v>0.13855441572983282</v>
      </c>
      <c r="C86" s="528">
        <f t="shared" si="1"/>
        <v>3.7670917645271543E-2</v>
      </c>
      <c r="D86" s="528">
        <f t="shared" si="1"/>
        <v>2.3843675769763439E-2</v>
      </c>
      <c r="E86" s="528">
        <f t="shared" si="1"/>
        <v>2.472608824521446E-2</v>
      </c>
      <c r="F86" s="528">
        <f t="shared" si="1"/>
        <v>1.0354261388449181E-2</v>
      </c>
      <c r="G86" s="529">
        <f t="shared" si="1"/>
        <v>2.6314416979647086E-2</v>
      </c>
      <c r="H86" s="529">
        <f t="shared" si="1"/>
        <v>2.3292278992118498E-2</v>
      </c>
      <c r="I86" s="529">
        <f t="shared" si="1"/>
        <v>2.4475478890256579E-2</v>
      </c>
    </row>
    <row r="87" spans="1:9" x14ac:dyDescent="0.25">
      <c r="A87" s="483" t="s">
        <v>404</v>
      </c>
      <c r="B87" s="524">
        <f t="shared" ref="B87:I96" si="2">IF(B19="-","-",B19/B$65)</f>
        <v>1.1894267420001941E-2</v>
      </c>
      <c r="C87" s="524">
        <f t="shared" si="2"/>
        <v>1.8912618429828981E-3</v>
      </c>
      <c r="D87" s="524">
        <f t="shared" si="2"/>
        <v>2.2300686424114339E-3</v>
      </c>
      <c r="E87" s="524">
        <f t="shared" si="2"/>
        <v>4.1388481130665537E-4</v>
      </c>
      <c r="F87" s="524">
        <f t="shared" si="2"/>
        <v>0</v>
      </c>
      <c r="G87" s="525">
        <f t="shared" si="2"/>
        <v>2.2645551007130955E-3</v>
      </c>
      <c r="H87" s="525">
        <f t="shared" si="2"/>
        <v>3.7259348469320165E-4</v>
      </c>
      <c r="I87" s="525">
        <f t="shared" si="2"/>
        <v>1.1133171492866973E-3</v>
      </c>
    </row>
    <row r="88" spans="1:9" x14ac:dyDescent="0.25">
      <c r="A88" s="482" t="s">
        <v>355</v>
      </c>
      <c r="B88" s="522">
        <f t="shared" si="2"/>
        <v>9.2924553368311139E-2</v>
      </c>
      <c r="C88" s="522">
        <f t="shared" si="2"/>
        <v>1.1287588166842966E-2</v>
      </c>
      <c r="D88" s="522">
        <f t="shared" si="2"/>
        <v>8.6884623968684817E-3</v>
      </c>
      <c r="E88" s="522">
        <f t="shared" si="2"/>
        <v>4.1154845712920007E-3</v>
      </c>
      <c r="F88" s="522">
        <f t="shared" si="2"/>
        <v>8.3485116347256619E-6</v>
      </c>
      <c r="G88" s="523">
        <f t="shared" si="2"/>
        <v>9.6303025856707865E-3</v>
      </c>
      <c r="H88" s="523">
        <f t="shared" si="2"/>
        <v>3.7057350664740679E-3</v>
      </c>
      <c r="I88" s="523">
        <f t="shared" si="2"/>
        <v>6.0252676953454574E-3</v>
      </c>
    </row>
    <row r="89" spans="1:9" x14ac:dyDescent="0.25">
      <c r="A89" s="497" t="s">
        <v>356</v>
      </c>
      <c r="B89" s="524" t="str">
        <f t="shared" si="2"/>
        <v>-</v>
      </c>
      <c r="C89" s="524" t="str">
        <f t="shared" si="2"/>
        <v>-</v>
      </c>
      <c r="D89" s="524">
        <f t="shared" si="2"/>
        <v>2.557553825763406E-4</v>
      </c>
      <c r="E89" s="524">
        <f t="shared" si="2"/>
        <v>2.5893154079264105E-5</v>
      </c>
      <c r="F89" s="524">
        <f t="shared" si="2"/>
        <v>2.3594831103428962E-3</v>
      </c>
      <c r="G89" s="525">
        <f t="shared" si="2"/>
        <v>2.242693590613524E-4</v>
      </c>
      <c r="H89" s="525">
        <f t="shared" si="2"/>
        <v>2.5870436776333721E-4</v>
      </c>
      <c r="I89" s="525">
        <f t="shared" si="2"/>
        <v>2.4522268731747135E-4</v>
      </c>
    </row>
    <row r="90" spans="1:9" x14ac:dyDescent="0.25">
      <c r="A90" s="482" t="s">
        <v>357</v>
      </c>
      <c r="B90" s="522" t="str">
        <f t="shared" si="2"/>
        <v>-</v>
      </c>
      <c r="C90" s="522">
        <f t="shared" si="2"/>
        <v>8.0946931293895887E-4</v>
      </c>
      <c r="D90" s="522">
        <f t="shared" si="2"/>
        <v>3.1822666592316311E-3</v>
      </c>
      <c r="E90" s="522">
        <f t="shared" si="2"/>
        <v>6.1094222323172251E-3</v>
      </c>
      <c r="F90" s="522">
        <f t="shared" si="2"/>
        <v>3.3978387004085031E-3</v>
      </c>
      <c r="G90" s="523">
        <f t="shared" si="2"/>
        <v>2.8839857230307108E-3</v>
      </c>
      <c r="H90" s="523">
        <f t="shared" si="2"/>
        <v>5.838900391606585E-3</v>
      </c>
      <c r="I90" s="523">
        <f t="shared" si="2"/>
        <v>4.6820191573252257E-3</v>
      </c>
    </row>
    <row r="91" spans="1:9" x14ac:dyDescent="0.25">
      <c r="A91" s="483" t="s">
        <v>358</v>
      </c>
      <c r="B91" s="524">
        <f t="shared" si="2"/>
        <v>3.0748780436967757E-2</v>
      </c>
      <c r="C91" s="524">
        <f t="shared" si="2"/>
        <v>2.1929285239376931E-2</v>
      </c>
      <c r="D91" s="524">
        <f t="shared" si="2"/>
        <v>4.4433102898066941E-3</v>
      </c>
      <c r="E91" s="524">
        <f t="shared" si="2"/>
        <v>1.1464090714939651E-2</v>
      </c>
      <c r="F91" s="524">
        <f t="shared" si="2"/>
        <v>4.1388618179814879E-3</v>
      </c>
      <c r="G91" s="525">
        <f t="shared" si="2"/>
        <v>6.6631885412898398E-3</v>
      </c>
      <c r="H91" s="525">
        <f t="shared" si="2"/>
        <v>1.073328733601788E-2</v>
      </c>
      <c r="I91" s="525">
        <f t="shared" si="2"/>
        <v>9.1397993864417073E-3</v>
      </c>
    </row>
    <row r="92" spans="1:9" x14ac:dyDescent="0.25">
      <c r="A92" s="482" t="s">
        <v>359</v>
      </c>
      <c r="B92" s="522">
        <f t="shared" si="2"/>
        <v>2.98681450455199E-3</v>
      </c>
      <c r="C92" s="522">
        <f t="shared" si="2"/>
        <v>1.75331308312979E-3</v>
      </c>
      <c r="D92" s="522">
        <f t="shared" si="2"/>
        <v>5.0437135489592045E-3</v>
      </c>
      <c r="E92" s="522">
        <f t="shared" si="2"/>
        <v>2.5973127612796661E-3</v>
      </c>
      <c r="F92" s="522">
        <f t="shared" si="2"/>
        <v>4.4972740310662048E-4</v>
      </c>
      <c r="G92" s="523">
        <f t="shared" si="2"/>
        <v>4.6480287033013913E-3</v>
      </c>
      <c r="H92" s="523">
        <f t="shared" si="2"/>
        <v>2.3830585296278368E-3</v>
      </c>
      <c r="I92" s="523">
        <f t="shared" si="2"/>
        <v>3.269818878179192E-3</v>
      </c>
    </row>
    <row r="93" spans="1:9" ht="13" x14ac:dyDescent="0.3">
      <c r="A93" s="481" t="s">
        <v>360</v>
      </c>
      <c r="B93" s="526">
        <f t="shared" si="2"/>
        <v>9.0476395242262989E-2</v>
      </c>
      <c r="C93" s="526">
        <f t="shared" si="2"/>
        <v>8.5907149293559165E-2</v>
      </c>
      <c r="D93" s="526">
        <f t="shared" si="2"/>
        <v>7.0025411385422523E-2</v>
      </c>
      <c r="E93" s="526">
        <f t="shared" si="2"/>
        <v>8.8434552430830746E-2</v>
      </c>
      <c r="F93" s="526">
        <f t="shared" si="2"/>
        <v>0.11468771455905523</v>
      </c>
      <c r="G93" s="527">
        <f t="shared" si="2"/>
        <v>7.2015416801346155E-2</v>
      </c>
      <c r="H93" s="527">
        <f t="shared" si="2"/>
        <v>9.1053706048445357E-2</v>
      </c>
      <c r="I93" s="527">
        <f t="shared" si="2"/>
        <v>8.3600008728745609E-2</v>
      </c>
    </row>
    <row r="94" spans="1:9" x14ac:dyDescent="0.25">
      <c r="A94" s="485" t="s">
        <v>405</v>
      </c>
      <c r="B94" s="530" t="str">
        <f t="shared" si="2"/>
        <v>-</v>
      </c>
      <c r="C94" s="530">
        <f t="shared" si="2"/>
        <v>3.725012835102666E-3</v>
      </c>
      <c r="D94" s="530">
        <f t="shared" si="2"/>
        <v>4.442547546939484E-3</v>
      </c>
      <c r="E94" s="530">
        <f t="shared" si="2"/>
        <v>7.2073993081862011E-3</v>
      </c>
      <c r="F94" s="530">
        <f t="shared" si="2"/>
        <v>8.1381143817309976E-3</v>
      </c>
      <c r="G94" s="531">
        <f t="shared" si="2"/>
        <v>4.3258372638537096E-3</v>
      </c>
      <c r="H94" s="531">
        <f t="shared" si="2"/>
        <v>7.3002521587244643E-3</v>
      </c>
      <c r="I94" s="531">
        <f t="shared" si="2"/>
        <v>6.1357363738979379E-3</v>
      </c>
    </row>
    <row r="95" spans="1:9" x14ac:dyDescent="0.25">
      <c r="A95" s="483" t="s">
        <v>361</v>
      </c>
      <c r="B95" s="524">
        <f t="shared" si="2"/>
        <v>6.1843107645086173E-2</v>
      </c>
      <c r="C95" s="524">
        <f t="shared" si="2"/>
        <v>4.0798543886091124E-2</v>
      </c>
      <c r="D95" s="524">
        <f t="shared" si="2"/>
        <v>3.9144451017535699E-2</v>
      </c>
      <c r="E95" s="524">
        <f t="shared" si="2"/>
        <v>5.1507082060821482E-2</v>
      </c>
      <c r="F95" s="524">
        <f t="shared" si="2"/>
        <v>7.5866471266600011E-2</v>
      </c>
      <c r="G95" s="525">
        <f t="shared" si="2"/>
        <v>3.9508391163276833E-2</v>
      </c>
      <c r="H95" s="525">
        <f t="shared" si="2"/>
        <v>5.3937302919625681E-2</v>
      </c>
      <c r="I95" s="525">
        <f t="shared" si="2"/>
        <v>4.8288227022062834E-2</v>
      </c>
    </row>
    <row r="96" spans="1:9" x14ac:dyDescent="0.25">
      <c r="A96" s="485" t="s">
        <v>362</v>
      </c>
      <c r="B96" s="530">
        <f t="shared" si="2"/>
        <v>2.8633325152526357E-2</v>
      </c>
      <c r="C96" s="530">
        <f t="shared" si="2"/>
        <v>3.725143620395352E-2</v>
      </c>
      <c r="D96" s="530">
        <f t="shared" si="2"/>
        <v>2.6436241711545586E-2</v>
      </c>
      <c r="E96" s="530">
        <f t="shared" si="2"/>
        <v>2.8999131963905665E-2</v>
      </c>
      <c r="F96" s="530">
        <f t="shared" si="2"/>
        <v>3.0683130755699152E-2</v>
      </c>
      <c r="G96" s="531">
        <f t="shared" si="2"/>
        <v>2.7702051723677786E-2</v>
      </c>
      <c r="H96" s="531">
        <f t="shared" si="2"/>
        <v>2.9167136550125133E-2</v>
      </c>
      <c r="I96" s="531">
        <f t="shared" si="2"/>
        <v>2.8593539795325012E-2</v>
      </c>
    </row>
    <row r="97" spans="1:9" ht="13" x14ac:dyDescent="0.3">
      <c r="A97" s="481" t="s">
        <v>363</v>
      </c>
      <c r="B97" s="526">
        <f t="shared" ref="B97:I106" si="3">IF(B29="-","-",B29/B$65)</f>
        <v>9.9227467682213383E-2</v>
      </c>
      <c r="C97" s="526">
        <f t="shared" si="3"/>
        <v>9.8572307865438163E-2</v>
      </c>
      <c r="D97" s="526">
        <f t="shared" si="3"/>
        <v>8.4718522962361459E-2</v>
      </c>
      <c r="E97" s="526">
        <f t="shared" si="3"/>
        <v>6.4801626778706489E-2</v>
      </c>
      <c r="F97" s="526">
        <f t="shared" si="3"/>
        <v>5.832701029669448E-2</v>
      </c>
      <c r="G97" s="527">
        <f t="shared" si="3"/>
        <v>8.6429051782427144E-2</v>
      </c>
      <c r="H97" s="527">
        <f t="shared" si="3"/>
        <v>6.4155684980146302E-2</v>
      </c>
      <c r="I97" s="527">
        <f t="shared" si="3"/>
        <v>7.2875950369752765E-2</v>
      </c>
    </row>
    <row r="98" spans="1:9" x14ac:dyDescent="0.25">
      <c r="A98" s="482" t="s">
        <v>406</v>
      </c>
      <c r="B98" s="522">
        <f t="shared" si="3"/>
        <v>5.2295073132471049E-3</v>
      </c>
      <c r="C98" s="522">
        <f t="shared" si="3"/>
        <v>7.2687171272374377E-3</v>
      </c>
      <c r="D98" s="522">
        <f t="shared" si="3"/>
        <v>4.1887871056090747E-3</v>
      </c>
      <c r="E98" s="522">
        <f t="shared" si="3"/>
        <v>9.8760996015829928E-3</v>
      </c>
      <c r="F98" s="522">
        <f t="shared" si="3"/>
        <v>9.9899858449832121E-5</v>
      </c>
      <c r="G98" s="523">
        <f t="shared" si="3"/>
        <v>4.5524235384765905E-3</v>
      </c>
      <c r="H98" s="523">
        <f t="shared" si="3"/>
        <v>8.9007744734391284E-3</v>
      </c>
      <c r="I98" s="523">
        <f t="shared" si="3"/>
        <v>7.1983477840585003E-3</v>
      </c>
    </row>
    <row r="99" spans="1:9" x14ac:dyDescent="0.25">
      <c r="A99" s="483" t="s">
        <v>364</v>
      </c>
      <c r="B99" s="524">
        <f t="shared" si="3"/>
        <v>8.4630191534160432E-2</v>
      </c>
      <c r="C99" s="524">
        <f t="shared" si="3"/>
        <v>5.537882023189724E-2</v>
      </c>
      <c r="D99" s="524">
        <f t="shared" si="3"/>
        <v>5.5049229879585597E-2</v>
      </c>
      <c r="E99" s="524">
        <f t="shared" si="3"/>
        <v>4.5969099493493787E-2</v>
      </c>
      <c r="F99" s="524">
        <f t="shared" si="3"/>
        <v>5.4515116783777677E-2</v>
      </c>
      <c r="G99" s="525">
        <f t="shared" si="3"/>
        <v>5.5312624903962437E-2</v>
      </c>
      <c r="H99" s="525">
        <f t="shared" si="3"/>
        <v>4.6821695157046497E-2</v>
      </c>
      <c r="I99" s="525">
        <f t="shared" si="3"/>
        <v>5.014598663059526E-2</v>
      </c>
    </row>
    <row r="100" spans="1:9" x14ac:dyDescent="0.25">
      <c r="A100" s="482" t="s">
        <v>365</v>
      </c>
      <c r="B100" s="522">
        <f t="shared" si="3"/>
        <v>9.3677688348058463E-3</v>
      </c>
      <c r="C100" s="522">
        <f t="shared" si="3"/>
        <v>3.3854414553149297E-2</v>
      </c>
      <c r="D100" s="522">
        <f t="shared" si="3"/>
        <v>2.5479311948555156E-2</v>
      </c>
      <c r="E100" s="522">
        <f t="shared" si="3"/>
        <v>8.4435553316552867E-3</v>
      </c>
      <c r="F100" s="522">
        <f t="shared" si="3"/>
        <v>3.7119936544669661E-3</v>
      </c>
      <c r="G100" s="523">
        <f t="shared" si="3"/>
        <v>2.6323845129562047E-2</v>
      </c>
      <c r="H100" s="523">
        <f t="shared" si="3"/>
        <v>7.9715098422233413E-3</v>
      </c>
      <c r="I100" s="523">
        <f t="shared" si="3"/>
        <v>1.5156648736279544E-2</v>
      </c>
    </row>
    <row r="101" spans="1:9" ht="13" x14ac:dyDescent="0.3">
      <c r="A101" s="483" t="s">
        <v>786</v>
      </c>
      <c r="B101" s="526" t="str">
        <f t="shared" si="3"/>
        <v>-</v>
      </c>
      <c r="C101" s="526" t="str">
        <f t="shared" si="3"/>
        <v>-</v>
      </c>
      <c r="D101" s="526" t="str">
        <f t="shared" si="3"/>
        <v>-</v>
      </c>
      <c r="E101" s="526">
        <f t="shared" si="3"/>
        <v>1.5702733996268818E-7</v>
      </c>
      <c r="F101" s="526" t="str">
        <f t="shared" si="3"/>
        <v>-</v>
      </c>
      <c r="G101" s="527" t="str">
        <f t="shared" si="3"/>
        <v>-</v>
      </c>
      <c r="H101" s="527">
        <f t="shared" si="3"/>
        <v>1.4136146625939552E-7</v>
      </c>
      <c r="I101" s="527">
        <f t="shared" si="3"/>
        <v>8.6016914570371301E-8</v>
      </c>
    </row>
    <row r="102" spans="1:9" ht="13" x14ac:dyDescent="0.3">
      <c r="A102" s="507" t="s">
        <v>366</v>
      </c>
      <c r="B102" s="528">
        <f t="shared" si="3"/>
        <v>0.13294128052099785</v>
      </c>
      <c r="C102" s="528">
        <f t="shared" si="3"/>
        <v>0.10568742410660129</v>
      </c>
      <c r="D102" s="528">
        <f t="shared" si="3"/>
        <v>8.7938600853865331E-2</v>
      </c>
      <c r="E102" s="528">
        <f t="shared" si="3"/>
        <v>5.6148642979644475E-2</v>
      </c>
      <c r="F102" s="528">
        <f t="shared" si="3"/>
        <v>4.3157587538803055E-2</v>
      </c>
      <c r="G102" s="529">
        <f t="shared" si="3"/>
        <v>9.0331260531817323E-2</v>
      </c>
      <c r="H102" s="529">
        <f t="shared" si="3"/>
        <v>5.4852586938641291E-2</v>
      </c>
      <c r="I102" s="529">
        <f t="shared" si="3"/>
        <v>6.8742873577028685E-2</v>
      </c>
    </row>
    <row r="103" spans="1:9" x14ac:dyDescent="0.25">
      <c r="A103" s="483" t="s">
        <v>407</v>
      </c>
      <c r="B103" s="524">
        <f t="shared" si="3"/>
        <v>1.0349090118380096E-2</v>
      </c>
      <c r="C103" s="524">
        <f t="shared" si="3"/>
        <v>8.7035581147011758E-3</v>
      </c>
      <c r="D103" s="524">
        <f t="shared" si="3"/>
        <v>1.0085387462158873E-2</v>
      </c>
      <c r="E103" s="524">
        <f t="shared" si="3"/>
        <v>9.2401897859419845E-3</v>
      </c>
      <c r="F103" s="524">
        <f t="shared" si="3"/>
        <v>6.3723571241253753E-3</v>
      </c>
      <c r="G103" s="525">
        <f t="shared" si="3"/>
        <v>9.9278052429489384E-3</v>
      </c>
      <c r="H103" s="525">
        <f t="shared" si="3"/>
        <v>8.9540795263411098E-3</v>
      </c>
      <c r="I103" s="525">
        <f t="shared" si="3"/>
        <v>9.3353038491327412E-3</v>
      </c>
    </row>
    <row r="104" spans="1:9" x14ac:dyDescent="0.25">
      <c r="A104" s="485" t="s">
        <v>367</v>
      </c>
      <c r="B104" s="530">
        <f t="shared" si="3"/>
        <v>3.7555349543599224E-4</v>
      </c>
      <c r="C104" s="530">
        <f t="shared" si="3"/>
        <v>9.0575255369616228E-4</v>
      </c>
      <c r="D104" s="530">
        <f t="shared" si="3"/>
        <v>6.2137118454229248E-4</v>
      </c>
      <c r="E104" s="530">
        <f t="shared" si="3"/>
        <v>3.9702461406620847E-4</v>
      </c>
      <c r="F104" s="530">
        <f t="shared" si="3"/>
        <v>2.5396080144088115E-5</v>
      </c>
      <c r="G104" s="531">
        <f t="shared" si="3"/>
        <v>6.5234260955148891E-4</v>
      </c>
      <c r="H104" s="531">
        <f t="shared" si="3"/>
        <v>3.5994899603935344E-4</v>
      </c>
      <c r="I104" s="531">
        <f t="shared" si="3"/>
        <v>4.7442416429025678E-4</v>
      </c>
    </row>
    <row r="105" spans="1:9" x14ac:dyDescent="0.25">
      <c r="A105" s="484" t="s">
        <v>628</v>
      </c>
      <c r="B105" s="524">
        <f t="shared" si="3"/>
        <v>9.0741686231438967E-2</v>
      </c>
      <c r="C105" s="524">
        <f t="shared" si="3"/>
        <v>8.1188537306179018E-2</v>
      </c>
      <c r="D105" s="524">
        <f t="shared" si="3"/>
        <v>5.0804082992321017E-2</v>
      </c>
      <c r="E105" s="524">
        <f t="shared" si="3"/>
        <v>3.0072135763302789E-2</v>
      </c>
      <c r="F105" s="524">
        <f t="shared" si="3"/>
        <v>2.4285041765989356E-2</v>
      </c>
      <c r="G105" s="525">
        <f t="shared" si="3"/>
        <v>5.4617481005529156E-2</v>
      </c>
      <c r="H105" s="525">
        <f t="shared" si="3"/>
        <v>2.9494784819253033E-2</v>
      </c>
      <c r="I105" s="525">
        <f t="shared" si="3"/>
        <v>3.9330593652491821E-2</v>
      </c>
    </row>
    <row r="106" spans="1:9" x14ac:dyDescent="0.25">
      <c r="A106" s="485" t="s">
        <v>368</v>
      </c>
      <c r="B106" s="522" t="str">
        <f t="shared" si="3"/>
        <v>-</v>
      </c>
      <c r="C106" s="522" t="str">
        <f t="shared" si="3"/>
        <v>-</v>
      </c>
      <c r="D106" s="522">
        <f t="shared" si="3"/>
        <v>4.3352960474425488E-4</v>
      </c>
      <c r="E106" s="522">
        <f t="shared" si="3"/>
        <v>2.7325824093741388E-5</v>
      </c>
      <c r="F106" s="522">
        <f t="shared" si="3"/>
        <v>1.4089520176996566E-4</v>
      </c>
      <c r="G106" s="523">
        <f t="shared" si="3"/>
        <v>3.8015781177584408E-4</v>
      </c>
      <c r="H106" s="523">
        <f t="shared" si="3"/>
        <v>3.8656102832032146E-5</v>
      </c>
      <c r="I106" s="523">
        <f t="shared" si="3"/>
        <v>1.7235773658467164E-4</v>
      </c>
    </row>
    <row r="107" spans="1:9" x14ac:dyDescent="0.25">
      <c r="A107" s="484" t="s">
        <v>369</v>
      </c>
      <c r="B107" s="534">
        <f t="shared" ref="B107:I116" si="4">IF(B39="-","-",B39/B$65)</f>
        <v>1.6632888759364661E-3</v>
      </c>
      <c r="C107" s="534">
        <f t="shared" si="4"/>
        <v>3.4802387472637609E-3</v>
      </c>
      <c r="D107" s="534">
        <f t="shared" si="4"/>
        <v>2.8097809516635817E-3</v>
      </c>
      <c r="E107" s="534">
        <f t="shared" si="4"/>
        <v>6.0238286330378497E-3</v>
      </c>
      <c r="F107" s="534">
        <f t="shared" si="4"/>
        <v>2.1653493115051641E-3</v>
      </c>
      <c r="G107" s="535">
        <f t="shared" si="4"/>
        <v>2.8784805096628814E-3</v>
      </c>
      <c r="H107" s="535">
        <f t="shared" si="4"/>
        <v>5.6388864332293648E-3</v>
      </c>
      <c r="I107" s="535">
        <f t="shared" si="4"/>
        <v>4.5581574883724711E-3</v>
      </c>
    </row>
    <row r="108" spans="1:9" x14ac:dyDescent="0.25">
      <c r="A108" s="485" t="s">
        <v>370</v>
      </c>
      <c r="B108" s="530">
        <f t="shared" si="4"/>
        <v>2.9811624244456783E-2</v>
      </c>
      <c r="C108" s="530">
        <f t="shared" si="4"/>
        <v>1.0466907978246908E-2</v>
      </c>
      <c r="D108" s="530">
        <f t="shared" si="4"/>
        <v>2.3155560669492377E-2</v>
      </c>
      <c r="E108" s="530">
        <f t="shared" si="4"/>
        <v>1.021391407196111E-2</v>
      </c>
      <c r="F108" s="530">
        <f t="shared" si="4"/>
        <v>1.016854990024405E-2</v>
      </c>
      <c r="G108" s="531">
        <f t="shared" si="4"/>
        <v>2.1740817937184832E-2</v>
      </c>
      <c r="H108" s="531">
        <f t="shared" si="4"/>
        <v>1.0209388305358688E-2</v>
      </c>
      <c r="I108" s="531">
        <f t="shared" si="4"/>
        <v>1.472406855289324E-2</v>
      </c>
    </row>
    <row r="109" spans="1:9" ht="13" x14ac:dyDescent="0.3">
      <c r="A109" s="510" t="s">
        <v>422</v>
      </c>
      <c r="B109" s="536" t="str">
        <f t="shared" si="4"/>
        <v>-</v>
      </c>
      <c r="C109" s="536">
        <f t="shared" si="4"/>
        <v>7.7142912252439085E-3</v>
      </c>
      <c r="D109" s="536">
        <f t="shared" si="4"/>
        <v>9.0167961235042924E-3</v>
      </c>
      <c r="E109" s="536">
        <f t="shared" si="4"/>
        <v>6.6604583617830369E-3</v>
      </c>
      <c r="F109" s="536">
        <f t="shared" si="4"/>
        <v>3.6368109253807632E-3</v>
      </c>
      <c r="G109" s="537">
        <f t="shared" si="4"/>
        <v>8.7976819749279993E-3</v>
      </c>
      <c r="H109" s="537">
        <f t="shared" si="4"/>
        <v>6.3588033839422188E-3</v>
      </c>
      <c r="I109" s="537">
        <f t="shared" si="4"/>
        <v>7.3136508820126943E-3</v>
      </c>
    </row>
    <row r="110" spans="1:9" x14ac:dyDescent="0.25">
      <c r="A110" s="485" t="s">
        <v>408</v>
      </c>
      <c r="B110" s="530" t="str">
        <f t="shared" si="4"/>
        <v>-</v>
      </c>
      <c r="C110" s="530">
        <f t="shared" si="4"/>
        <v>4.7161944410608024E-3</v>
      </c>
      <c r="D110" s="530">
        <f t="shared" si="4"/>
        <v>6.7886552174497199E-3</v>
      </c>
      <c r="E110" s="530">
        <f t="shared" si="4"/>
        <v>4.593334919350359E-3</v>
      </c>
      <c r="F110" s="530">
        <f t="shared" si="4"/>
        <v>3.6368109253807632E-3</v>
      </c>
      <c r="G110" s="531">
        <f t="shared" si="4"/>
        <v>6.4975895833499471E-3</v>
      </c>
      <c r="H110" s="531">
        <f t="shared" si="4"/>
        <v>4.4979070532084374E-3</v>
      </c>
      <c r="I110" s="531">
        <f t="shared" si="4"/>
        <v>5.280804515879413E-3</v>
      </c>
    </row>
    <row r="111" spans="1:9" ht="13" x14ac:dyDescent="0.3">
      <c r="A111" s="484" t="s">
        <v>484</v>
      </c>
      <c r="B111" s="536" t="str">
        <f t="shared" si="4"/>
        <v>-</v>
      </c>
      <c r="C111" s="536">
        <f t="shared" si="4"/>
        <v>2.9980967841831065E-3</v>
      </c>
      <c r="D111" s="536">
        <f t="shared" si="4"/>
        <v>2.2281405798172467E-3</v>
      </c>
      <c r="E111" s="536">
        <f t="shared" si="4"/>
        <v>1.867281616808288E-3</v>
      </c>
      <c r="F111" s="536" t="str">
        <f t="shared" si="4"/>
        <v>-</v>
      </c>
      <c r="G111" s="537">
        <f t="shared" si="4"/>
        <v>2.3000923915780526E-3</v>
      </c>
      <c r="H111" s="537">
        <f t="shared" si="4"/>
        <v>1.6809917771895974E-3</v>
      </c>
      <c r="I111" s="537">
        <f t="shared" si="4"/>
        <v>1.9233764021995808E-3</v>
      </c>
    </row>
    <row r="112" spans="1:9" ht="13" x14ac:dyDescent="0.3">
      <c r="A112" s="513" t="s">
        <v>371</v>
      </c>
      <c r="B112" s="532">
        <f t="shared" si="4"/>
        <v>0.25423736070016689</v>
      </c>
      <c r="C112" s="532">
        <f t="shared" si="4"/>
        <v>0.24052893347301171</v>
      </c>
      <c r="D112" s="532">
        <f t="shared" si="4"/>
        <v>0.27163854984675734</v>
      </c>
      <c r="E112" s="532">
        <f t="shared" si="4"/>
        <v>0.30154557451207453</v>
      </c>
      <c r="F112" s="532">
        <f t="shared" si="4"/>
        <v>0.43423633848633608</v>
      </c>
      <c r="G112" s="533">
        <f t="shared" si="4"/>
        <v>0.26791307003072989</v>
      </c>
      <c r="H112" s="533">
        <f t="shared" si="4"/>
        <v>0.31478350341705985</v>
      </c>
      <c r="I112" s="533">
        <f t="shared" si="4"/>
        <v>0.29643321894678593</v>
      </c>
    </row>
    <row r="113" spans="1:11" x14ac:dyDescent="0.25">
      <c r="A113" s="484" t="s">
        <v>409</v>
      </c>
      <c r="B113" s="534">
        <f t="shared" si="4"/>
        <v>6.5863107370932122E-2</v>
      </c>
      <c r="C113" s="534">
        <f t="shared" si="4"/>
        <v>2.0905186857765417E-2</v>
      </c>
      <c r="D113" s="534">
        <f t="shared" si="4"/>
        <v>3.1012350819578188E-2</v>
      </c>
      <c r="E113" s="534">
        <f t="shared" si="4"/>
        <v>2.8864653586391474E-2</v>
      </c>
      <c r="F113" s="534">
        <f t="shared" si="4"/>
        <v>2.2080036562975507E-2</v>
      </c>
      <c r="G113" s="535">
        <f t="shared" si="4"/>
        <v>3.0110521352208063E-2</v>
      </c>
      <c r="H113" s="535">
        <f t="shared" si="4"/>
        <v>2.8187784495944449E-2</v>
      </c>
      <c r="I113" s="535">
        <f t="shared" si="4"/>
        <v>2.8940556892966259E-2</v>
      </c>
    </row>
    <row r="114" spans="1:11" x14ac:dyDescent="0.25">
      <c r="A114" s="485" t="s">
        <v>372</v>
      </c>
      <c r="B114" s="530">
        <f t="shared" si="4"/>
        <v>1.7899067369227108E-2</v>
      </c>
      <c r="C114" s="530">
        <f t="shared" si="4"/>
        <v>1.2365444753135443E-2</v>
      </c>
      <c r="D114" s="530">
        <f t="shared" si="4"/>
        <v>1.1103434199486442E-2</v>
      </c>
      <c r="E114" s="530">
        <f t="shared" si="4"/>
        <v>1.7047889280104374E-2</v>
      </c>
      <c r="F114" s="530">
        <f t="shared" si="4"/>
        <v>3.0979099791706016E-2</v>
      </c>
      <c r="G114" s="531">
        <f t="shared" si="4"/>
        <v>1.1300952041344618E-2</v>
      </c>
      <c r="H114" s="531">
        <f t="shared" si="4"/>
        <v>1.8437740151653163E-2</v>
      </c>
      <c r="I114" s="531">
        <f t="shared" si="4"/>
        <v>1.5643609977869625E-2</v>
      </c>
    </row>
    <row r="115" spans="1:11" x14ac:dyDescent="0.25">
      <c r="A115" s="484" t="s">
        <v>373</v>
      </c>
      <c r="B115" s="534">
        <f t="shared" si="4"/>
        <v>0.11835388142987487</v>
      </c>
      <c r="C115" s="534">
        <f t="shared" si="4"/>
        <v>0.15665388048050785</v>
      </c>
      <c r="D115" s="534">
        <f t="shared" si="4"/>
        <v>0.19158182940321364</v>
      </c>
      <c r="E115" s="534">
        <f t="shared" si="4"/>
        <v>0.2140276092707101</v>
      </c>
      <c r="F115" s="534">
        <f t="shared" si="4"/>
        <v>0.3121369130816436</v>
      </c>
      <c r="G115" s="535">
        <f t="shared" si="4"/>
        <v>0.18699010585911963</v>
      </c>
      <c r="H115" s="535">
        <f t="shared" si="4"/>
        <v>0.22381550972172085</v>
      </c>
      <c r="I115" s="535">
        <f t="shared" si="4"/>
        <v>0.20939796356495893</v>
      </c>
    </row>
    <row r="116" spans="1:11" x14ac:dyDescent="0.25">
      <c r="A116" s="482" t="s">
        <v>374</v>
      </c>
      <c r="B116" s="522">
        <f t="shared" si="4"/>
        <v>2.1234658404990503E-2</v>
      </c>
      <c r="C116" s="522">
        <f t="shared" si="4"/>
        <v>2.5602905399240202E-3</v>
      </c>
      <c r="D116" s="522">
        <f t="shared" si="4"/>
        <v>3.9313392037876168E-3</v>
      </c>
      <c r="E116" s="522">
        <f t="shared" si="4"/>
        <v>6.9993707967647978E-3</v>
      </c>
      <c r="F116" s="522">
        <f t="shared" si="4"/>
        <v>2.4628592705876785E-2</v>
      </c>
      <c r="G116" s="523">
        <f t="shared" si="4"/>
        <v>3.9048000101824134E-3</v>
      </c>
      <c r="H116" s="523">
        <f t="shared" si="4"/>
        <v>8.7581547428784972E-3</v>
      </c>
      <c r="I116" s="523">
        <f t="shared" si="4"/>
        <v>6.8580134614715125E-3</v>
      </c>
      <c r="K116" s="267"/>
    </row>
    <row r="117" spans="1:11" x14ac:dyDescent="0.25">
      <c r="A117" s="483" t="s">
        <v>375</v>
      </c>
      <c r="B117" s="524">
        <f t="shared" ref="B117:I126" si="5">IF(B49="-","-",B49/B$65)</f>
        <v>2.5366760849224096E-2</v>
      </c>
      <c r="C117" s="524">
        <f t="shared" si="5"/>
        <v>1.6753137749096786E-2</v>
      </c>
      <c r="D117" s="524">
        <f t="shared" si="5"/>
        <v>7.6113980223938959E-3</v>
      </c>
      <c r="E117" s="524">
        <f t="shared" si="5"/>
        <v>5.9543675483128182E-3</v>
      </c>
      <c r="F117" s="524">
        <f t="shared" si="5"/>
        <v>2.2385787656150839E-2</v>
      </c>
      <c r="G117" s="525">
        <f t="shared" si="5"/>
        <v>8.8024502609607876E-3</v>
      </c>
      <c r="H117" s="525">
        <f t="shared" si="5"/>
        <v>7.5936526676204782E-3</v>
      </c>
      <c r="I117" s="525">
        <f t="shared" si="5"/>
        <v>8.0669100750018936E-3</v>
      </c>
    </row>
    <row r="118" spans="1:11" x14ac:dyDescent="0.25">
      <c r="A118" s="482" t="s">
        <v>376</v>
      </c>
      <c r="B118" s="522">
        <f t="shared" si="5"/>
        <v>5.5198477205686703E-3</v>
      </c>
      <c r="C118" s="522">
        <f t="shared" si="5"/>
        <v>1.8538091955877432E-2</v>
      </c>
      <c r="D118" s="522">
        <f t="shared" si="5"/>
        <v>2.6356039201187276E-2</v>
      </c>
      <c r="E118" s="522">
        <f t="shared" si="5"/>
        <v>2.4384669506673767E-2</v>
      </c>
      <c r="F118" s="522">
        <f t="shared" si="5"/>
        <v>2.2025908687983334E-2</v>
      </c>
      <c r="G118" s="523">
        <f t="shared" si="5"/>
        <v>2.5294407133359568E-2</v>
      </c>
      <c r="H118" s="523">
        <f t="shared" si="5"/>
        <v>2.41493473038593E-2</v>
      </c>
      <c r="I118" s="523">
        <f t="shared" si="5"/>
        <v>2.4597650573240641E-2</v>
      </c>
    </row>
    <row r="119" spans="1:11" ht="13" x14ac:dyDescent="0.3">
      <c r="A119" s="481" t="s">
        <v>377</v>
      </c>
      <c r="B119" s="526">
        <f t="shared" si="5"/>
        <v>2.1910053811182592E-2</v>
      </c>
      <c r="C119" s="526">
        <f t="shared" si="5"/>
        <v>5.5721854201848706E-2</v>
      </c>
      <c r="D119" s="526">
        <f t="shared" si="5"/>
        <v>6.6043560204040452E-2</v>
      </c>
      <c r="E119" s="526">
        <f t="shared" si="5"/>
        <v>7.6074335311499555E-2</v>
      </c>
      <c r="F119" s="526">
        <f t="shared" si="5"/>
        <v>8.5823194058265564E-2</v>
      </c>
      <c r="G119" s="527">
        <f t="shared" si="5"/>
        <v>6.4515297654270928E-2</v>
      </c>
      <c r="H119" s="527">
        <f t="shared" si="5"/>
        <v>7.7046932773794527E-2</v>
      </c>
      <c r="I119" s="527">
        <f t="shared" si="5"/>
        <v>7.2140661319830171E-2</v>
      </c>
    </row>
    <row r="120" spans="1:11" x14ac:dyDescent="0.25">
      <c r="A120" s="482" t="s">
        <v>410</v>
      </c>
      <c r="B120" s="522" t="str">
        <f t="shared" si="5"/>
        <v>-</v>
      </c>
      <c r="C120" s="522" t="str">
        <f t="shared" si="5"/>
        <v>-</v>
      </c>
      <c r="D120" s="522">
        <f t="shared" si="5"/>
        <v>1.5609575188301549E-4</v>
      </c>
      <c r="E120" s="522" t="str">
        <f t="shared" si="5"/>
        <v>-</v>
      </c>
      <c r="F120" s="522" t="str">
        <f t="shared" si="5"/>
        <v>-</v>
      </c>
      <c r="G120" s="523">
        <f t="shared" si="5"/>
        <v>1.3687881707261573E-4</v>
      </c>
      <c r="H120" s="523" t="str">
        <f t="shared" si="5"/>
        <v>-</v>
      </c>
      <c r="I120" s="523">
        <f t="shared" si="5"/>
        <v>5.3589545788058938E-5</v>
      </c>
    </row>
    <row r="121" spans="1:11" x14ac:dyDescent="0.25">
      <c r="A121" s="483" t="s">
        <v>378</v>
      </c>
      <c r="B121" s="524">
        <f t="shared" si="5"/>
        <v>3.4371031455797448E-3</v>
      </c>
      <c r="C121" s="524">
        <f t="shared" si="5"/>
        <v>8.4377246223468795E-3</v>
      </c>
      <c r="D121" s="524">
        <f t="shared" si="5"/>
        <v>1.0514175207375798E-2</v>
      </c>
      <c r="E121" s="524">
        <f t="shared" si="5"/>
        <v>9.5551277446546505E-3</v>
      </c>
      <c r="F121" s="524" t="str">
        <f t="shared" si="5"/>
        <v>-</v>
      </c>
      <c r="G121" s="525">
        <f t="shared" si="5"/>
        <v>1.0220451789391564E-2</v>
      </c>
      <c r="H121" s="525">
        <f t="shared" si="5"/>
        <v>8.6018579223284507E-3</v>
      </c>
      <c r="I121" s="525">
        <f t="shared" si="5"/>
        <v>9.2355550285585924E-3</v>
      </c>
    </row>
    <row r="122" spans="1:11" x14ac:dyDescent="0.25">
      <c r="A122" s="482" t="s">
        <v>379</v>
      </c>
      <c r="B122" s="522" t="str">
        <f t="shared" si="5"/>
        <v>-</v>
      </c>
      <c r="C122" s="522">
        <f t="shared" si="5"/>
        <v>2.0174656872337746E-2</v>
      </c>
      <c r="D122" s="522">
        <f t="shared" si="5"/>
        <v>3.9499136564145367E-2</v>
      </c>
      <c r="E122" s="522">
        <f t="shared" si="5"/>
        <v>5.3462411033558747E-2</v>
      </c>
      <c r="F122" s="522">
        <f t="shared" si="5"/>
        <v>6.2774885123557417E-2</v>
      </c>
      <c r="G122" s="523">
        <f t="shared" si="5"/>
        <v>3.6966422971319468E-2</v>
      </c>
      <c r="H122" s="523">
        <f t="shared" si="5"/>
        <v>5.4391472462021875E-2</v>
      </c>
      <c r="I122" s="523">
        <f t="shared" si="5"/>
        <v>4.756937605091726E-2</v>
      </c>
    </row>
    <row r="123" spans="1:11" x14ac:dyDescent="0.25">
      <c r="A123" s="483" t="s">
        <v>380</v>
      </c>
      <c r="B123" s="524">
        <f t="shared" si="5"/>
        <v>1.7112620794434596E-2</v>
      </c>
      <c r="C123" s="524">
        <f t="shared" si="5"/>
        <v>2.5769423809961403E-2</v>
      </c>
      <c r="D123" s="524">
        <f t="shared" si="5"/>
        <v>1.5188026649339279E-2</v>
      </c>
      <c r="E123" s="524">
        <f t="shared" si="5"/>
        <v>1.1823092426302523E-2</v>
      </c>
      <c r="F123" s="524">
        <f t="shared" si="5"/>
        <v>2.1367560742755917E-2</v>
      </c>
      <c r="G123" s="525">
        <f t="shared" si="5"/>
        <v>1.6424758883183281E-2</v>
      </c>
      <c r="H123" s="525">
        <f t="shared" si="5"/>
        <v>1.2775298811915099E-2</v>
      </c>
      <c r="I123" s="525">
        <f t="shared" si="5"/>
        <v>1.4204102128377269E-2</v>
      </c>
    </row>
    <row r="124" spans="1:11" x14ac:dyDescent="0.25">
      <c r="A124" s="482" t="s">
        <v>381</v>
      </c>
      <c r="B124" s="522">
        <f t="shared" si="5"/>
        <v>1.3603674265177947E-3</v>
      </c>
      <c r="C124" s="522">
        <f t="shared" si="5"/>
        <v>1.3400488972026832E-3</v>
      </c>
      <c r="D124" s="522">
        <f t="shared" si="5"/>
        <v>6.4799900129359003E-4</v>
      </c>
      <c r="E124" s="522">
        <f t="shared" si="5"/>
        <v>1.220886341433807E-3</v>
      </c>
      <c r="F124" s="522">
        <f t="shared" si="5"/>
        <v>1.6807481919522266E-3</v>
      </c>
      <c r="G124" s="523">
        <f t="shared" si="5"/>
        <v>7.3335226481348293E-4</v>
      </c>
      <c r="H124" s="523">
        <f t="shared" si="5"/>
        <v>1.2667645797168657E-3</v>
      </c>
      <c r="I124" s="523">
        <f t="shared" si="5"/>
        <v>1.0579278563629206E-3</v>
      </c>
    </row>
    <row r="125" spans="1:11" x14ac:dyDescent="0.25">
      <c r="A125" s="483" t="s">
        <v>400</v>
      </c>
      <c r="B125" s="524" t="str">
        <f t="shared" si="5"/>
        <v>-</v>
      </c>
      <c r="C125" s="524" t="str">
        <f t="shared" si="5"/>
        <v>-</v>
      </c>
      <c r="D125" s="524">
        <f t="shared" si="5"/>
        <v>3.8127030003398599E-5</v>
      </c>
      <c r="E125" s="524">
        <f t="shared" si="5"/>
        <v>1.2817561087136665E-5</v>
      </c>
      <c r="F125" s="524" t="str">
        <f t="shared" si="5"/>
        <v>-</v>
      </c>
      <c r="G125" s="525">
        <f t="shared" si="5"/>
        <v>3.3433214564791597E-5</v>
      </c>
      <c r="H125" s="525">
        <f t="shared" si="5"/>
        <v>1.1538813747832349E-5</v>
      </c>
      <c r="I125" s="525">
        <f t="shared" si="5"/>
        <v>2.011070982607647E-5</v>
      </c>
    </row>
    <row r="126" spans="1:11" ht="13" x14ac:dyDescent="0.3">
      <c r="A126" s="507" t="s">
        <v>382</v>
      </c>
      <c r="B126" s="528">
        <f t="shared" si="5"/>
        <v>3.0513984391621174E-2</v>
      </c>
      <c r="C126" s="528">
        <f t="shared" si="5"/>
        <v>5.2310780563063333E-2</v>
      </c>
      <c r="D126" s="528">
        <f t="shared" si="5"/>
        <v>6.5502303119541236E-2</v>
      </c>
      <c r="E126" s="528">
        <f t="shared" si="5"/>
        <v>5.6442816117273899E-2</v>
      </c>
      <c r="F126" s="528">
        <f t="shared" si="5"/>
        <v>2.8899145145618151E-2</v>
      </c>
      <c r="G126" s="529">
        <f t="shared" si="5"/>
        <v>6.3712261128709008E-2</v>
      </c>
      <c r="H126" s="529">
        <f t="shared" si="5"/>
        <v>5.3694914573286338E-2</v>
      </c>
      <c r="I126" s="529">
        <f t="shared" si="5"/>
        <v>5.7616814607785248E-2</v>
      </c>
    </row>
    <row r="127" spans="1:11" x14ac:dyDescent="0.25">
      <c r="A127" s="484" t="s">
        <v>485</v>
      </c>
      <c r="B127" s="534" t="str">
        <f t="shared" ref="B127:I128" si="6">IF(B59="-","-",B59/B$65)</f>
        <v>-</v>
      </c>
      <c r="C127" s="534" t="str">
        <f t="shared" si="6"/>
        <v>-</v>
      </c>
      <c r="D127" s="534">
        <f t="shared" si="6"/>
        <v>5.0205575498267463E-4</v>
      </c>
      <c r="E127" s="534">
        <f t="shared" si="6"/>
        <v>5.4898230182267942E-5</v>
      </c>
      <c r="F127" s="534" t="str">
        <f t="shared" si="6"/>
        <v>-</v>
      </c>
      <c r="G127" s="535">
        <f t="shared" si="6"/>
        <v>4.4024771345494188E-4</v>
      </c>
      <c r="H127" s="535">
        <f t="shared" si="6"/>
        <v>4.9421293868030855E-5</v>
      </c>
      <c r="I127" s="535">
        <f t="shared" si="6"/>
        <v>2.0243408836991805E-4</v>
      </c>
    </row>
    <row r="128" spans="1:11" x14ac:dyDescent="0.25">
      <c r="A128" s="485" t="s">
        <v>383</v>
      </c>
      <c r="B128" s="530">
        <f t="shared" si="6"/>
        <v>1.5830744048462925E-2</v>
      </c>
      <c r="C128" s="530">
        <f t="shared" si="6"/>
        <v>2.6446943642950367E-2</v>
      </c>
      <c r="D128" s="530">
        <f t="shared" si="6"/>
        <v>3.5994552973273627E-2</v>
      </c>
      <c r="E128" s="530">
        <f t="shared" si="6"/>
        <v>3.8259165466547389E-2</v>
      </c>
      <c r="F128" s="530">
        <f t="shared" si="6"/>
        <v>1.3632379664553298E-2</v>
      </c>
      <c r="G128" s="531">
        <f t="shared" si="6"/>
        <v>3.4738279690533135E-2</v>
      </c>
      <c r="H128" s="531">
        <f t="shared" si="6"/>
        <v>3.5802267548688774E-2</v>
      </c>
      <c r="I128" s="531">
        <f t="shared" si="6"/>
        <v>3.5385704844666702E-2</v>
      </c>
    </row>
    <row r="129" spans="1:9" x14ac:dyDescent="0.25">
      <c r="A129" s="770" t="s">
        <v>384</v>
      </c>
      <c r="B129" s="775">
        <f t="shared" ref="B129:I129" si="7">IF(B61="-","-",B61/B$65)</f>
        <v>2.7312879062573407E-3</v>
      </c>
      <c r="C129" s="775">
        <f t="shared" si="7"/>
        <v>1.8969069127183221E-4</v>
      </c>
      <c r="D129" s="775">
        <f t="shared" si="7"/>
        <v>3.637533130742064E-4</v>
      </c>
      <c r="E129" s="775">
        <f t="shared" si="7"/>
        <v>4.6303620887911697E-4</v>
      </c>
      <c r="F129" s="775" t="str">
        <f t="shared" si="7"/>
        <v>-</v>
      </c>
      <c r="G129" s="776">
        <f t="shared" si="7"/>
        <v>3.6168485147579149E-4</v>
      </c>
      <c r="H129" s="776">
        <f t="shared" si="7"/>
        <v>4.1684128021207521E-4</v>
      </c>
      <c r="I129" s="776">
        <f t="shared" si="7"/>
        <v>3.9524693844252018E-4</v>
      </c>
    </row>
    <row r="130" spans="1:9" x14ac:dyDescent="0.25">
      <c r="A130" s="485" t="s">
        <v>385</v>
      </c>
      <c r="B130" s="530">
        <f t="shared" ref="B130:I130" si="8">IF(B62="-","-",B62/B$65)</f>
        <v>1.1906886017448591E-2</v>
      </c>
      <c r="C130" s="530">
        <f t="shared" si="8"/>
        <v>2.0069671951027431E-2</v>
      </c>
      <c r="D130" s="530">
        <f t="shared" si="8"/>
        <v>2.5867678889132519E-2</v>
      </c>
      <c r="E130" s="530">
        <f t="shared" si="8"/>
        <v>1.4795202663461753E-2</v>
      </c>
      <c r="F130" s="530">
        <f t="shared" si="8"/>
        <v>7.8152622157728457E-3</v>
      </c>
      <c r="G130" s="531">
        <f t="shared" si="8"/>
        <v>2.509170748863624E-2</v>
      </c>
      <c r="H130" s="531">
        <f t="shared" si="8"/>
        <v>1.4098847077803263E-2</v>
      </c>
      <c r="I130" s="531">
        <f t="shared" si="8"/>
        <v>1.8402671505447842E-2</v>
      </c>
    </row>
    <row r="131" spans="1:9" x14ac:dyDescent="0.25">
      <c r="A131" s="770" t="s">
        <v>386</v>
      </c>
      <c r="B131" s="775">
        <f t="shared" ref="B131:I131" si="9">IF(B63="-","-",B63/B$65)</f>
        <v>4.5066419452319068E-5</v>
      </c>
      <c r="C131" s="775">
        <f t="shared" si="9"/>
        <v>2.8491972330617621E-3</v>
      </c>
      <c r="D131" s="775">
        <f t="shared" si="9"/>
        <v>2.7742621890782079E-3</v>
      </c>
      <c r="E131" s="775">
        <f t="shared" si="9"/>
        <v>2.1731986819803896E-3</v>
      </c>
      <c r="F131" s="775">
        <f t="shared" si="9"/>
        <v>7.4515051102669568E-3</v>
      </c>
      <c r="G131" s="776">
        <f t="shared" si="9"/>
        <v>2.7621272358207992E-3</v>
      </c>
      <c r="H131" s="776">
        <f t="shared" si="9"/>
        <v>2.6997903067753821E-3</v>
      </c>
      <c r="I131" s="776">
        <f t="shared" si="9"/>
        <v>2.7241958928711728E-3</v>
      </c>
    </row>
    <row r="132" spans="1:9" ht="13" x14ac:dyDescent="0.3">
      <c r="A132" s="513" t="s">
        <v>387</v>
      </c>
      <c r="B132" s="532">
        <f t="shared" ref="B132:I132" si="10">IF(B64="-","-",B64/B$65)</f>
        <v>2.2841201147766593E-2</v>
      </c>
      <c r="C132" s="532">
        <f t="shared" si="10"/>
        <v>4.2479967167144916E-2</v>
      </c>
      <c r="D132" s="532">
        <f t="shared" si="10"/>
        <v>3.7409187831783215E-2</v>
      </c>
      <c r="E132" s="532">
        <f t="shared" si="10"/>
        <v>3.1412204015604135E-2</v>
      </c>
      <c r="F132" s="532">
        <f t="shared" si="10"/>
        <v>6.6253489447241437E-2</v>
      </c>
      <c r="G132" s="533">
        <f t="shared" si="10"/>
        <v>3.7883854592304068E-2</v>
      </c>
      <c r="H132" s="533">
        <f t="shared" si="10"/>
        <v>3.4888153995251206E-2</v>
      </c>
      <c r="I132" s="533">
        <f t="shared" si="10"/>
        <v>3.6061003368743148E-2</v>
      </c>
    </row>
    <row r="133" spans="1:9" ht="13" x14ac:dyDescent="0.3">
      <c r="A133" s="773" t="s">
        <v>389</v>
      </c>
      <c r="B133" s="545">
        <f t="shared" ref="B133:I133" si="11">IF(B65="-","-",B65/B$65)</f>
        <v>1</v>
      </c>
      <c r="C133" s="545">
        <f t="shared" si="11"/>
        <v>1</v>
      </c>
      <c r="D133" s="545">
        <f t="shared" si="11"/>
        <v>1</v>
      </c>
      <c r="E133" s="545">
        <f t="shared" si="11"/>
        <v>1</v>
      </c>
      <c r="F133" s="545">
        <f t="shared" si="11"/>
        <v>1</v>
      </c>
      <c r="G133" s="545">
        <f t="shared" si="11"/>
        <v>1</v>
      </c>
      <c r="H133" s="545">
        <f t="shared" si="11"/>
        <v>1</v>
      </c>
      <c r="I133" s="545">
        <f t="shared" si="11"/>
        <v>1</v>
      </c>
    </row>
    <row r="134" spans="1:9" ht="15" customHeight="1" x14ac:dyDescent="0.3">
      <c r="A134" s="519" t="s">
        <v>631</v>
      </c>
      <c r="B134" s="3"/>
      <c r="C134" s="212"/>
      <c r="D134" s="3"/>
      <c r="E134" s="3"/>
      <c r="F134" s="212"/>
      <c r="G134" s="3"/>
      <c r="H134" s="3"/>
      <c r="I134" s="3"/>
    </row>
    <row r="135" spans="1:9" ht="13" x14ac:dyDescent="0.3">
      <c r="A135" s="38" t="s">
        <v>423</v>
      </c>
      <c r="B135" s="3"/>
      <c r="C135" s="212"/>
      <c r="D135" s="3"/>
      <c r="E135" s="3"/>
      <c r="F135" s="212"/>
      <c r="G135" s="3"/>
      <c r="H135" s="3"/>
      <c r="I135" s="3"/>
    </row>
    <row r="136" spans="1:9" ht="13" x14ac:dyDescent="0.3">
      <c r="A136" s="242" t="s">
        <v>708</v>
      </c>
      <c r="B136" s="3"/>
      <c r="C136" s="212"/>
      <c r="D136" s="3"/>
      <c r="E136" s="3"/>
      <c r="F136" s="212"/>
      <c r="G136" s="3"/>
      <c r="H136" s="3"/>
      <c r="I136" s="3"/>
    </row>
    <row r="139" spans="1:9" ht="16.5" x14ac:dyDescent="0.35">
      <c r="A139" s="88" t="s">
        <v>785</v>
      </c>
    </row>
    <row r="140" spans="1:9" ht="13.5" thickBot="1" x14ac:dyDescent="0.35">
      <c r="A140" s="205"/>
      <c r="I140" s="400" t="s">
        <v>396</v>
      </c>
    </row>
    <row r="141" spans="1:9" ht="13" x14ac:dyDescent="0.3">
      <c r="A141" s="204" t="s">
        <v>392</v>
      </c>
      <c r="B141" s="486" t="s">
        <v>96</v>
      </c>
      <c r="C141" s="486" t="s">
        <v>554</v>
      </c>
      <c r="D141" s="486" t="s">
        <v>98</v>
      </c>
      <c r="E141" s="486" t="s">
        <v>289</v>
      </c>
      <c r="F141" s="487">
        <v>300000</v>
      </c>
      <c r="G141" s="488" t="s">
        <v>411</v>
      </c>
      <c r="H141" s="488" t="s">
        <v>411</v>
      </c>
      <c r="I141" s="488" t="s">
        <v>402</v>
      </c>
    </row>
    <row r="142" spans="1:9" x14ac:dyDescent="0.25">
      <c r="A142" s="203"/>
      <c r="B142" s="489" t="s">
        <v>36</v>
      </c>
      <c r="C142" s="489" t="s">
        <v>36</v>
      </c>
      <c r="D142" s="489" t="s">
        <v>36</v>
      </c>
      <c r="E142" s="489" t="s">
        <v>36</v>
      </c>
      <c r="F142" s="489" t="s">
        <v>37</v>
      </c>
      <c r="G142" s="490" t="s">
        <v>632</v>
      </c>
      <c r="H142" s="490" t="s">
        <v>304</v>
      </c>
      <c r="I142" s="490" t="s">
        <v>112</v>
      </c>
    </row>
    <row r="143" spans="1:9" ht="13" thickBot="1" x14ac:dyDescent="0.3">
      <c r="A143" s="206"/>
      <c r="B143" s="491" t="s">
        <v>553</v>
      </c>
      <c r="C143" s="491" t="s">
        <v>100</v>
      </c>
      <c r="D143" s="491" t="s">
        <v>101</v>
      </c>
      <c r="E143" s="491" t="s">
        <v>290</v>
      </c>
      <c r="F143" s="491" t="s">
        <v>102</v>
      </c>
      <c r="G143" s="492" t="s">
        <v>304</v>
      </c>
      <c r="H143" s="492" t="s">
        <v>102</v>
      </c>
      <c r="I143" s="492" t="s">
        <v>412</v>
      </c>
    </row>
    <row r="145" spans="1:9" ht="13" x14ac:dyDescent="0.3">
      <c r="A145" s="502" t="s">
        <v>344</v>
      </c>
      <c r="B145" s="503">
        <v>144.63053400000001</v>
      </c>
      <c r="C145" s="503">
        <v>116.778205</v>
      </c>
      <c r="D145" s="503">
        <v>88.694344000000001</v>
      </c>
      <c r="E145" s="503">
        <v>90.244850999999997</v>
      </c>
      <c r="F145" s="503">
        <v>40.953963000000002</v>
      </c>
      <c r="G145" s="504">
        <v>91.397049999999993</v>
      </c>
      <c r="H145" s="504">
        <v>84.534193000000002</v>
      </c>
      <c r="I145" s="504">
        <v>87.153644999999997</v>
      </c>
    </row>
    <row r="146" spans="1:9" x14ac:dyDescent="0.25">
      <c r="A146" s="482" t="s">
        <v>345</v>
      </c>
      <c r="B146" s="494">
        <v>135.548271</v>
      </c>
      <c r="C146" s="494">
        <v>109.738767</v>
      </c>
      <c r="D146" s="494">
        <v>84.835885000000005</v>
      </c>
      <c r="E146" s="494">
        <v>85.262463999999994</v>
      </c>
      <c r="F146" s="494">
        <v>37.454855999999999</v>
      </c>
      <c r="G146" s="267">
        <v>87.236169000000004</v>
      </c>
      <c r="H146" s="267">
        <v>79.723652999999999</v>
      </c>
      <c r="I146" s="267">
        <v>82.591070999999999</v>
      </c>
    </row>
    <row r="147" spans="1:9" x14ac:dyDescent="0.25">
      <c r="A147" s="483" t="s">
        <v>346</v>
      </c>
      <c r="B147" s="495">
        <v>9.0822629999999993</v>
      </c>
      <c r="C147" s="495">
        <v>4.1671860000000001</v>
      </c>
      <c r="D147" s="495">
        <v>3.7755399999999999</v>
      </c>
      <c r="E147" s="495">
        <v>3.8743089999999998</v>
      </c>
      <c r="F147" s="495">
        <v>2.944159</v>
      </c>
      <c r="G147" s="496">
        <v>3.8283170000000002</v>
      </c>
      <c r="H147" s="496">
        <v>3.7665459999999999</v>
      </c>
      <c r="I147" s="496">
        <v>3.7901229999999999</v>
      </c>
    </row>
    <row r="148" spans="1:9" x14ac:dyDescent="0.25">
      <c r="A148" s="482" t="s">
        <v>347</v>
      </c>
      <c r="B148" s="494" t="s">
        <v>85</v>
      </c>
      <c r="C148" s="494">
        <v>0.10793</v>
      </c>
      <c r="D148" s="494">
        <v>7.8310000000000005E-2</v>
      </c>
      <c r="E148" s="494">
        <v>0.14157</v>
      </c>
      <c r="F148" s="494">
        <v>0.554948</v>
      </c>
      <c r="G148" s="267">
        <v>8.0702999999999997E-2</v>
      </c>
      <c r="H148" s="267">
        <v>0.18946299999999999</v>
      </c>
      <c r="I148" s="267">
        <v>0.14795</v>
      </c>
    </row>
    <row r="149" spans="1:9" ht="13" x14ac:dyDescent="0.3">
      <c r="A149" s="481" t="s">
        <v>348</v>
      </c>
      <c r="B149" s="505">
        <v>41.696781999999999</v>
      </c>
      <c r="C149" s="505">
        <v>20.487563999999999</v>
      </c>
      <c r="D149" s="505">
        <v>18.190853000000001</v>
      </c>
      <c r="E149" s="505">
        <v>21.524906999999999</v>
      </c>
      <c r="F149" s="505">
        <v>8.8021069999999995</v>
      </c>
      <c r="G149" s="506">
        <v>18.474975000000001</v>
      </c>
      <c r="H149" s="506">
        <v>20.050891</v>
      </c>
      <c r="I149" s="506">
        <v>19.449387000000002</v>
      </c>
    </row>
    <row r="150" spans="1:9" x14ac:dyDescent="0.25">
      <c r="A150" s="482" t="s">
        <v>349</v>
      </c>
      <c r="B150" s="494">
        <v>4.0084910000000002</v>
      </c>
      <c r="C150" s="494">
        <v>8.6460999999999996E-2</v>
      </c>
      <c r="D150" s="494">
        <v>1.157826</v>
      </c>
      <c r="E150" s="494">
        <v>1.7955810000000001</v>
      </c>
      <c r="F150" s="494">
        <v>3.362098</v>
      </c>
      <c r="G150" s="267">
        <v>1.0713330000000001</v>
      </c>
      <c r="H150" s="267">
        <v>1.9770719999999999</v>
      </c>
      <c r="I150" s="267">
        <v>1.631365</v>
      </c>
    </row>
    <row r="151" spans="1:9" x14ac:dyDescent="0.25">
      <c r="A151" s="483" t="s">
        <v>350</v>
      </c>
      <c r="B151" s="495">
        <v>35.341490999999998</v>
      </c>
      <c r="C151" s="495">
        <v>20.100892999999999</v>
      </c>
      <c r="D151" s="495">
        <v>16.558202999999999</v>
      </c>
      <c r="E151" s="495">
        <v>18.371935000000001</v>
      </c>
      <c r="F151" s="495">
        <v>5.4102790000000001</v>
      </c>
      <c r="G151" s="496">
        <v>16.938224000000002</v>
      </c>
      <c r="H151" s="496">
        <v>16.870246000000002</v>
      </c>
      <c r="I151" s="496">
        <v>16.896191999999999</v>
      </c>
    </row>
    <row r="152" spans="1:9" x14ac:dyDescent="0.25">
      <c r="A152" s="482" t="s">
        <v>351</v>
      </c>
      <c r="B152" s="494" t="s">
        <v>85</v>
      </c>
      <c r="C152" s="494">
        <v>0.30020999999999998</v>
      </c>
      <c r="D152" s="494">
        <v>0.17047799999999999</v>
      </c>
      <c r="E152" s="494">
        <v>0.45813700000000002</v>
      </c>
      <c r="F152" s="494">
        <v>2.9729999999999999E-2</v>
      </c>
      <c r="G152" s="267">
        <v>0.181534</v>
      </c>
      <c r="H152" s="267">
        <v>0.408503</v>
      </c>
      <c r="I152" s="267">
        <v>0.32187199999999999</v>
      </c>
    </row>
    <row r="153" spans="1:9" x14ac:dyDescent="0.25">
      <c r="A153" s="497" t="s">
        <v>352</v>
      </c>
      <c r="B153" s="495">
        <v>2.3467989999999999</v>
      </c>
      <c r="C153" s="495" t="s">
        <v>85</v>
      </c>
      <c r="D153" s="495">
        <v>0.30432100000000001</v>
      </c>
      <c r="E153" s="495">
        <v>0.36392200000000002</v>
      </c>
      <c r="F153" s="495" t="s">
        <v>85</v>
      </c>
      <c r="G153" s="496">
        <v>0.283862</v>
      </c>
      <c r="H153" s="496">
        <v>0.32175900000000002</v>
      </c>
      <c r="I153" s="496">
        <v>0.30729400000000001</v>
      </c>
    </row>
    <row r="154" spans="1:9" ht="13" x14ac:dyDescent="0.3">
      <c r="A154" s="507" t="s">
        <v>353</v>
      </c>
      <c r="B154" s="508">
        <v>123.34802000000001</v>
      </c>
      <c r="C154" s="508">
        <v>18.912973000000001</v>
      </c>
      <c r="D154" s="508">
        <v>8.9780370000000005</v>
      </c>
      <c r="E154" s="508">
        <v>9.4079800000000002</v>
      </c>
      <c r="F154" s="508">
        <v>3.3318620000000001</v>
      </c>
      <c r="G154" s="509">
        <v>10.249359999999999</v>
      </c>
      <c r="H154" s="509">
        <v>8.7040229999999994</v>
      </c>
      <c r="I154" s="509">
        <v>9.2938559999999999</v>
      </c>
    </row>
    <row r="155" spans="1:9" x14ac:dyDescent="0.25">
      <c r="A155" s="483" t="s">
        <v>404</v>
      </c>
      <c r="B155" s="495">
        <v>10.588858999999999</v>
      </c>
      <c r="C155" s="495">
        <v>0.94952300000000001</v>
      </c>
      <c r="D155" s="495">
        <v>0.83970400000000001</v>
      </c>
      <c r="E155" s="495">
        <v>0.15747800000000001</v>
      </c>
      <c r="F155" s="495">
        <v>0</v>
      </c>
      <c r="G155" s="496">
        <v>0.88203500000000001</v>
      </c>
      <c r="H155" s="496">
        <v>0.139233</v>
      </c>
      <c r="I155" s="496">
        <v>0.42275000000000001</v>
      </c>
    </row>
    <row r="156" spans="1:9" x14ac:dyDescent="0.25">
      <c r="A156" s="482" t="s">
        <v>355</v>
      </c>
      <c r="B156" s="494">
        <v>82.726059000000006</v>
      </c>
      <c r="C156" s="494">
        <v>5.6670199999999999</v>
      </c>
      <c r="D156" s="494">
        <v>3.2715320000000001</v>
      </c>
      <c r="E156" s="494">
        <v>1.5658920000000001</v>
      </c>
      <c r="F156" s="494">
        <v>2.6870000000000002E-3</v>
      </c>
      <c r="G156" s="267">
        <v>3.7509640000000002</v>
      </c>
      <c r="H156" s="267">
        <v>1.3847849999999999</v>
      </c>
      <c r="I156" s="267">
        <v>2.2879209999999999</v>
      </c>
    </row>
    <row r="157" spans="1:9" x14ac:dyDescent="0.25">
      <c r="A157" s="497" t="s">
        <v>356</v>
      </c>
      <c r="B157" s="495" t="s">
        <v>85</v>
      </c>
      <c r="C157" s="495" t="s">
        <v>85</v>
      </c>
      <c r="D157" s="495">
        <v>9.6300999999999998E-2</v>
      </c>
      <c r="E157" s="495">
        <v>9.8519999999999996E-3</v>
      </c>
      <c r="F157" s="495">
        <v>0.75924999999999998</v>
      </c>
      <c r="G157" s="496">
        <v>8.7351999999999999E-2</v>
      </c>
      <c r="H157" s="496">
        <v>9.6673999999999996E-2</v>
      </c>
      <c r="I157" s="496">
        <v>9.3116000000000004E-2</v>
      </c>
    </row>
    <row r="158" spans="1:9" x14ac:dyDescent="0.25">
      <c r="A158" s="482" t="s">
        <v>357</v>
      </c>
      <c r="B158" s="494" t="s">
        <v>85</v>
      </c>
      <c r="C158" s="494">
        <v>0.40640100000000001</v>
      </c>
      <c r="D158" s="494">
        <v>1.1982429999999999</v>
      </c>
      <c r="E158" s="494">
        <v>2.3245619999999998</v>
      </c>
      <c r="F158" s="494">
        <v>1.0933790000000001</v>
      </c>
      <c r="G158" s="267">
        <v>1.1233010000000001</v>
      </c>
      <c r="H158" s="267">
        <v>2.1819220000000001</v>
      </c>
      <c r="I158" s="267">
        <v>1.7778609999999999</v>
      </c>
    </row>
    <row r="159" spans="1:9" x14ac:dyDescent="0.25">
      <c r="A159" s="483" t="s">
        <v>358</v>
      </c>
      <c r="B159" s="495">
        <v>27.374092999999998</v>
      </c>
      <c r="C159" s="495">
        <v>11.009766000000001</v>
      </c>
      <c r="D159" s="495">
        <v>1.673073</v>
      </c>
      <c r="E159" s="495">
        <v>4.3619490000000001</v>
      </c>
      <c r="F159" s="495">
        <v>1.3318300000000001</v>
      </c>
      <c r="G159" s="496">
        <v>2.5952850000000001</v>
      </c>
      <c r="H159" s="496">
        <v>4.010891</v>
      </c>
      <c r="I159" s="496">
        <v>3.4705750000000002</v>
      </c>
    </row>
    <row r="160" spans="1:9" x14ac:dyDescent="0.25">
      <c r="A160" s="482" t="s">
        <v>359</v>
      </c>
      <c r="B160" s="494">
        <v>2.6590099999999999</v>
      </c>
      <c r="C160" s="494">
        <v>0.88026400000000005</v>
      </c>
      <c r="D160" s="494">
        <v>1.8991469999999999</v>
      </c>
      <c r="E160" s="494">
        <v>0.98824599999999996</v>
      </c>
      <c r="F160" s="494">
        <v>0.14471600000000001</v>
      </c>
      <c r="G160" s="267">
        <v>1.810389</v>
      </c>
      <c r="H160" s="267">
        <v>0.89051800000000003</v>
      </c>
      <c r="I160" s="267">
        <v>1.241619</v>
      </c>
    </row>
    <row r="161" spans="1:9" ht="13" x14ac:dyDescent="0.3">
      <c r="A161" s="481" t="s">
        <v>360</v>
      </c>
      <c r="B161" s="505">
        <v>80.546581000000003</v>
      </c>
      <c r="C161" s="505">
        <v>43.130344000000001</v>
      </c>
      <c r="D161" s="505">
        <v>26.367190000000001</v>
      </c>
      <c r="E161" s="505">
        <v>33.648285999999999</v>
      </c>
      <c r="F161" s="505">
        <v>36.904966000000002</v>
      </c>
      <c r="G161" s="506">
        <v>28.049716</v>
      </c>
      <c r="H161" s="506">
        <v>34.025592000000003</v>
      </c>
      <c r="I161" s="506">
        <v>31.744688</v>
      </c>
    </row>
    <row r="162" spans="1:9" x14ac:dyDescent="0.25">
      <c r="A162" s="485" t="s">
        <v>405</v>
      </c>
      <c r="B162" s="498" t="s">
        <v>85</v>
      </c>
      <c r="C162" s="498">
        <v>1.8701719999999999</v>
      </c>
      <c r="D162" s="498">
        <v>1.6727860000000001</v>
      </c>
      <c r="E162" s="498">
        <v>2.7423289999999998</v>
      </c>
      <c r="F162" s="498">
        <v>2.6187360000000002</v>
      </c>
      <c r="G162" s="499">
        <v>1.6848959999999999</v>
      </c>
      <c r="H162" s="499">
        <v>2.7280099999999998</v>
      </c>
      <c r="I162" s="499">
        <v>2.329869</v>
      </c>
    </row>
    <row r="163" spans="1:9" x14ac:dyDescent="0.25">
      <c r="A163" s="483" t="s">
        <v>361</v>
      </c>
      <c r="B163" s="495">
        <v>55.055790999999999</v>
      </c>
      <c r="C163" s="495">
        <v>20.483222000000001</v>
      </c>
      <c r="D163" s="495">
        <v>14.739352</v>
      </c>
      <c r="E163" s="495">
        <v>19.597826999999999</v>
      </c>
      <c r="F163" s="495">
        <v>24.412811000000001</v>
      </c>
      <c r="G163" s="496">
        <v>15.38836</v>
      </c>
      <c r="H163" s="496">
        <v>20.155673</v>
      </c>
      <c r="I163" s="496">
        <v>18.336058999999999</v>
      </c>
    </row>
    <row r="164" spans="1:9" x14ac:dyDescent="0.25">
      <c r="A164" s="485" t="s">
        <v>362</v>
      </c>
      <c r="B164" s="498">
        <v>25.490791000000002</v>
      </c>
      <c r="C164" s="498">
        <v>18.702369999999998</v>
      </c>
      <c r="D164" s="498">
        <v>9.9542350000000006</v>
      </c>
      <c r="E164" s="498">
        <v>11.033822000000001</v>
      </c>
      <c r="F164" s="498">
        <v>9.8734190000000002</v>
      </c>
      <c r="G164" s="499">
        <v>10.789838</v>
      </c>
      <c r="H164" s="499">
        <v>10.899381999999999</v>
      </c>
      <c r="I164" s="499">
        <v>10.857571</v>
      </c>
    </row>
    <row r="165" spans="1:9" ht="13" x14ac:dyDescent="0.3">
      <c r="A165" s="481" t="s">
        <v>363</v>
      </c>
      <c r="B165" s="505">
        <v>88.337197000000003</v>
      </c>
      <c r="C165" s="505">
        <v>49.488984000000002</v>
      </c>
      <c r="D165" s="505">
        <v>31.899695999999999</v>
      </c>
      <c r="E165" s="505">
        <v>24.656241000000001</v>
      </c>
      <c r="F165" s="505">
        <v>18.768847999999998</v>
      </c>
      <c r="G165" s="506">
        <v>33.663769000000002</v>
      </c>
      <c r="H165" s="506">
        <v>23.974150000000002</v>
      </c>
      <c r="I165" s="506">
        <v>27.672536000000001</v>
      </c>
    </row>
    <row r="166" spans="1:9" x14ac:dyDescent="0.25">
      <c r="A166" s="482" t="s">
        <v>406</v>
      </c>
      <c r="B166" s="494">
        <v>4.655564</v>
      </c>
      <c r="C166" s="494">
        <v>3.6493150000000001</v>
      </c>
      <c r="D166" s="494">
        <v>1.5772349999999999</v>
      </c>
      <c r="E166" s="494">
        <v>3.7577370000000001</v>
      </c>
      <c r="F166" s="494">
        <v>3.2146000000000001E-2</v>
      </c>
      <c r="G166" s="267">
        <v>1.7731509999999999</v>
      </c>
      <c r="H166" s="267">
        <v>3.3261039999999999</v>
      </c>
      <c r="I166" s="267">
        <v>2.733365</v>
      </c>
    </row>
    <row r="167" spans="1:9" x14ac:dyDescent="0.25">
      <c r="A167" s="483" t="s">
        <v>364</v>
      </c>
      <c r="B167" s="495">
        <v>75.341978999999995</v>
      </c>
      <c r="C167" s="495">
        <v>27.803360999999999</v>
      </c>
      <c r="D167" s="495">
        <v>20.728097000000002</v>
      </c>
      <c r="E167" s="495">
        <v>17.490691000000002</v>
      </c>
      <c r="F167" s="495">
        <v>17.542231999999998</v>
      </c>
      <c r="G167" s="496">
        <v>21.544046000000002</v>
      </c>
      <c r="H167" s="496">
        <v>17.496662000000001</v>
      </c>
      <c r="I167" s="496">
        <v>19.041488999999999</v>
      </c>
    </row>
    <row r="168" spans="1:9" x14ac:dyDescent="0.25">
      <c r="A168" s="482" t="s">
        <v>365</v>
      </c>
      <c r="B168" s="494">
        <v>8.3396539999999995</v>
      </c>
      <c r="C168" s="494">
        <v>16.996867999999999</v>
      </c>
      <c r="D168" s="494">
        <v>9.5939150000000009</v>
      </c>
      <c r="E168" s="494">
        <v>3.2126709999999998</v>
      </c>
      <c r="F168" s="494">
        <v>1.194469</v>
      </c>
      <c r="G168" s="267">
        <v>10.253031999999999</v>
      </c>
      <c r="H168" s="267">
        <v>2.97885</v>
      </c>
      <c r="I168" s="267">
        <v>5.7552989999999999</v>
      </c>
    </row>
    <row r="169" spans="1:9" s="47" customFormat="1" x14ac:dyDescent="0.25">
      <c r="A169" s="483" t="s">
        <v>786</v>
      </c>
      <c r="B169" s="495" t="s">
        <v>85</v>
      </c>
      <c r="C169" s="495" t="s">
        <v>85</v>
      </c>
      <c r="D169" s="495" t="s">
        <v>85</v>
      </c>
      <c r="E169" s="495">
        <v>6.0000000000000002E-5</v>
      </c>
      <c r="F169" s="495" t="s">
        <v>85</v>
      </c>
      <c r="G169" s="496" t="s">
        <v>85</v>
      </c>
      <c r="H169" s="496">
        <v>5.3000000000000001E-5</v>
      </c>
      <c r="I169" s="496">
        <v>3.3000000000000003E-5</v>
      </c>
    </row>
    <row r="170" spans="1:9" s="7" customFormat="1" ht="13" x14ac:dyDescent="0.3">
      <c r="A170" s="507" t="s">
        <v>366</v>
      </c>
      <c r="B170" s="508">
        <v>118.35090700000001</v>
      </c>
      <c r="C170" s="508">
        <v>53.061183</v>
      </c>
      <c r="D170" s="508">
        <v>33.112175999999998</v>
      </c>
      <c r="E170" s="508">
        <v>21.363885</v>
      </c>
      <c r="F170" s="508">
        <v>13.887532</v>
      </c>
      <c r="G170" s="509">
        <v>35.183664</v>
      </c>
      <c r="H170" s="509">
        <v>20.497702</v>
      </c>
      <c r="I170" s="509">
        <v>26.103120000000001</v>
      </c>
    </row>
    <row r="171" spans="1:9" x14ac:dyDescent="0.25">
      <c r="A171" s="483" t="s">
        <v>407</v>
      </c>
      <c r="B171" s="495">
        <v>9.2132850000000008</v>
      </c>
      <c r="C171" s="495">
        <v>4.369688</v>
      </c>
      <c r="D171" s="495">
        <v>3.797526</v>
      </c>
      <c r="E171" s="495">
        <v>3.515781</v>
      </c>
      <c r="F171" s="495">
        <v>2.0505390000000001</v>
      </c>
      <c r="G171" s="496">
        <v>3.8668399999999998</v>
      </c>
      <c r="H171" s="496">
        <v>3.3460239999999999</v>
      </c>
      <c r="I171" s="496">
        <v>3.5448119999999999</v>
      </c>
    </row>
    <row r="172" spans="1:9" x14ac:dyDescent="0.25">
      <c r="A172" s="485" t="s">
        <v>367</v>
      </c>
      <c r="B172" s="498">
        <v>0.33433600000000002</v>
      </c>
      <c r="C172" s="498">
        <v>0.45473999999999998</v>
      </c>
      <c r="D172" s="498">
        <v>0.23396900000000001</v>
      </c>
      <c r="E172" s="498">
        <v>0.151063</v>
      </c>
      <c r="F172" s="498">
        <v>8.1720000000000004E-3</v>
      </c>
      <c r="G172" s="499">
        <v>0.25408500000000001</v>
      </c>
      <c r="H172" s="499">
        <v>0.13450799999999999</v>
      </c>
      <c r="I172" s="499">
        <v>0.180149</v>
      </c>
    </row>
    <row r="173" spans="1:9" x14ac:dyDescent="0.25">
      <c r="A173" s="484" t="s">
        <v>628</v>
      </c>
      <c r="B173" s="495">
        <v>80.782762000000005</v>
      </c>
      <c r="C173" s="495">
        <v>40.761327999999999</v>
      </c>
      <c r="D173" s="495">
        <v>19.129639999999998</v>
      </c>
      <c r="E173" s="495">
        <v>11.442087000000001</v>
      </c>
      <c r="F173" s="495">
        <v>7.8146000000000004</v>
      </c>
      <c r="G173" s="496">
        <v>21.273289999999999</v>
      </c>
      <c r="H173" s="496">
        <v>11.02182</v>
      </c>
      <c r="I173" s="496">
        <v>14.934656</v>
      </c>
    </row>
    <row r="174" spans="1:9" x14ac:dyDescent="0.25">
      <c r="A174" s="485" t="s">
        <v>368</v>
      </c>
      <c r="B174" s="494" t="s">
        <v>85</v>
      </c>
      <c r="C174" s="494" t="s">
        <v>85</v>
      </c>
      <c r="D174" s="494">
        <v>0.16324</v>
      </c>
      <c r="E174" s="494">
        <v>1.0397E-2</v>
      </c>
      <c r="F174" s="494">
        <v>4.5338000000000003E-2</v>
      </c>
      <c r="G174" s="267">
        <v>0.14807000000000001</v>
      </c>
      <c r="H174" s="267">
        <v>1.4445E-2</v>
      </c>
      <c r="I174" s="267">
        <v>6.5448000000000006E-2</v>
      </c>
    </row>
    <row r="175" spans="1:9" x14ac:dyDescent="0.25">
      <c r="A175" s="484" t="s">
        <v>369</v>
      </c>
      <c r="B175" s="500">
        <v>1.480747</v>
      </c>
      <c r="C175" s="500">
        <v>1.7472810000000001</v>
      </c>
      <c r="D175" s="500">
        <v>1.0579879999999999</v>
      </c>
      <c r="E175" s="500">
        <v>2.2919939999999999</v>
      </c>
      <c r="F175" s="500">
        <v>0.69677999999999995</v>
      </c>
      <c r="G175" s="501">
        <v>1.121157</v>
      </c>
      <c r="H175" s="501">
        <v>2.1071789999999999</v>
      </c>
      <c r="I175" s="501">
        <v>1.730829</v>
      </c>
    </row>
    <row r="176" spans="1:9" s="47" customFormat="1" x14ac:dyDescent="0.25">
      <c r="A176" s="485" t="s">
        <v>370</v>
      </c>
      <c r="B176" s="498">
        <v>26.539777000000001</v>
      </c>
      <c r="C176" s="498">
        <v>5.2549919999999997</v>
      </c>
      <c r="D176" s="498">
        <v>8.7189359999999994</v>
      </c>
      <c r="E176" s="498">
        <v>3.8862719999999999</v>
      </c>
      <c r="F176" s="498">
        <v>3.272103</v>
      </c>
      <c r="G176" s="499">
        <v>8.467962</v>
      </c>
      <c r="H176" s="499">
        <v>3.8151160000000002</v>
      </c>
      <c r="I176" s="499">
        <v>5.5910399999999996</v>
      </c>
    </row>
    <row r="177" spans="1:9" s="7" customFormat="1" ht="13" x14ac:dyDescent="0.3">
      <c r="A177" s="510" t="s">
        <v>422</v>
      </c>
      <c r="B177" s="511" t="s">
        <v>85</v>
      </c>
      <c r="C177" s="511">
        <v>3.8730190000000002</v>
      </c>
      <c r="D177" s="511">
        <v>3.3951609999999999</v>
      </c>
      <c r="E177" s="511">
        <v>2.534224</v>
      </c>
      <c r="F177" s="511">
        <v>1.170277</v>
      </c>
      <c r="G177" s="512">
        <v>3.4266619999999999</v>
      </c>
      <c r="H177" s="512">
        <v>2.3762029999999998</v>
      </c>
      <c r="I177" s="512">
        <v>2.7771479999999999</v>
      </c>
    </row>
    <row r="178" spans="1:9" x14ac:dyDescent="0.25">
      <c r="A178" s="485" t="s">
        <v>408</v>
      </c>
      <c r="B178" s="498" t="s">
        <v>85</v>
      </c>
      <c r="C178" s="498">
        <v>2.367801</v>
      </c>
      <c r="D178" s="498">
        <v>2.5561829999999999</v>
      </c>
      <c r="E178" s="498">
        <v>1.747709</v>
      </c>
      <c r="F178" s="498">
        <v>1.170277</v>
      </c>
      <c r="G178" s="499">
        <v>2.5307849999999998</v>
      </c>
      <c r="H178" s="499">
        <v>1.6808099999999999</v>
      </c>
      <c r="I178" s="499">
        <v>2.005233</v>
      </c>
    </row>
    <row r="179" spans="1:9" s="47" customFormat="1" x14ac:dyDescent="0.25">
      <c r="A179" s="484" t="s">
        <v>484</v>
      </c>
      <c r="B179" s="500" t="s">
        <v>85</v>
      </c>
      <c r="C179" s="500">
        <v>1.5052179999999999</v>
      </c>
      <c r="D179" s="500">
        <v>0.838978</v>
      </c>
      <c r="E179" s="500">
        <v>0.71047800000000005</v>
      </c>
      <c r="F179" s="500" t="s">
        <v>85</v>
      </c>
      <c r="G179" s="501">
        <v>0.89587700000000003</v>
      </c>
      <c r="H179" s="501">
        <v>0.62816499999999997</v>
      </c>
      <c r="I179" s="501">
        <v>0.73034699999999997</v>
      </c>
    </row>
    <row r="180" spans="1:9" s="7" customFormat="1" ht="13" x14ac:dyDescent="0.3">
      <c r="A180" s="513" t="s">
        <v>371</v>
      </c>
      <c r="B180" s="514">
        <v>226.33470800000001</v>
      </c>
      <c r="C180" s="514">
        <v>120.75939700000001</v>
      </c>
      <c r="D180" s="514">
        <v>102.28208600000001</v>
      </c>
      <c r="E180" s="514">
        <v>114.734472</v>
      </c>
      <c r="F180" s="514">
        <v>139.73141799999999</v>
      </c>
      <c r="G180" s="515">
        <v>104.351067</v>
      </c>
      <c r="H180" s="515">
        <v>117.63052399999999</v>
      </c>
      <c r="I180" s="515">
        <v>112.561949</v>
      </c>
    </row>
    <row r="181" spans="1:9" x14ac:dyDescent="0.25">
      <c r="A181" s="484" t="s">
        <v>409</v>
      </c>
      <c r="B181" s="500">
        <v>58.634590000000003</v>
      </c>
      <c r="C181" s="500">
        <v>10.495609999999999</v>
      </c>
      <c r="D181" s="500">
        <v>11.677311</v>
      </c>
      <c r="E181" s="500">
        <v>10.982654</v>
      </c>
      <c r="F181" s="500">
        <v>7.1050589999999998</v>
      </c>
      <c r="G181" s="501">
        <v>11.727926999999999</v>
      </c>
      <c r="H181" s="501">
        <v>10.533410999999999</v>
      </c>
      <c r="I181" s="501">
        <v>10.98934</v>
      </c>
    </row>
    <row r="182" spans="1:9" x14ac:dyDescent="0.25">
      <c r="A182" s="485" t="s">
        <v>372</v>
      </c>
      <c r="B182" s="498">
        <v>15.934653000000001</v>
      </c>
      <c r="C182" s="498">
        <v>6.2081660000000003</v>
      </c>
      <c r="D182" s="498">
        <v>4.1808589999999999</v>
      </c>
      <c r="E182" s="498">
        <v>6.4865170000000001</v>
      </c>
      <c r="F182" s="498">
        <v>9.9686579999999996</v>
      </c>
      <c r="G182" s="499">
        <v>4.4016760000000001</v>
      </c>
      <c r="H182" s="499">
        <v>6.889945</v>
      </c>
      <c r="I182" s="499">
        <v>5.9402090000000003</v>
      </c>
    </row>
    <row r="183" spans="1:9" x14ac:dyDescent="0.25">
      <c r="A183" s="484" t="s">
        <v>373</v>
      </c>
      <c r="B183" s="500">
        <v>105.364503</v>
      </c>
      <c r="C183" s="500">
        <v>78.649282999999997</v>
      </c>
      <c r="D183" s="500">
        <v>72.137732999999997</v>
      </c>
      <c r="E183" s="500">
        <v>81.434935999999993</v>
      </c>
      <c r="F183" s="500">
        <v>100.441464</v>
      </c>
      <c r="G183" s="501">
        <v>72.831896999999998</v>
      </c>
      <c r="H183" s="501">
        <v>83.636961999999997</v>
      </c>
      <c r="I183" s="501">
        <v>79.512826000000004</v>
      </c>
    </row>
    <row r="184" spans="1:9" x14ac:dyDescent="0.25">
      <c r="A184" s="482" t="s">
        <v>374</v>
      </c>
      <c r="B184" s="494">
        <v>18.904161999999999</v>
      </c>
      <c r="C184" s="494">
        <v>1.2854129999999999</v>
      </c>
      <c r="D184" s="494">
        <v>1.4802960000000001</v>
      </c>
      <c r="E184" s="494">
        <v>2.6631770000000001</v>
      </c>
      <c r="F184" s="494">
        <v>7.9251500000000004</v>
      </c>
      <c r="G184" s="267">
        <v>1.520904</v>
      </c>
      <c r="H184" s="267">
        <v>3.2728090000000001</v>
      </c>
      <c r="I184" s="267">
        <v>2.6041319999999999</v>
      </c>
    </row>
    <row r="185" spans="1:9" s="47" customFormat="1" x14ac:dyDescent="0.25">
      <c r="A185" s="483" t="s">
        <v>375</v>
      </c>
      <c r="B185" s="495">
        <v>22.582754999999999</v>
      </c>
      <c r="C185" s="495">
        <v>8.4110410000000009</v>
      </c>
      <c r="D185" s="495">
        <v>2.8659759999999999</v>
      </c>
      <c r="E185" s="495">
        <v>2.2655650000000001</v>
      </c>
      <c r="F185" s="495">
        <v>7.2034459999999996</v>
      </c>
      <c r="G185" s="496">
        <v>3.4285190000000001</v>
      </c>
      <c r="H185" s="496">
        <v>2.83765</v>
      </c>
      <c r="I185" s="496">
        <v>3.0631759999999999</v>
      </c>
    </row>
    <row r="186" spans="1:9" s="47" customFormat="1" x14ac:dyDescent="0.25">
      <c r="A186" s="482" t="s">
        <v>376</v>
      </c>
      <c r="B186" s="494">
        <v>4.9140449999999998</v>
      </c>
      <c r="C186" s="494">
        <v>9.3071909999999995</v>
      </c>
      <c r="D186" s="494">
        <v>9.9240359999999992</v>
      </c>
      <c r="E186" s="494">
        <v>9.2780740000000002</v>
      </c>
      <c r="F186" s="494">
        <v>7.0876419999999998</v>
      </c>
      <c r="G186" s="267">
        <v>9.8520699999999994</v>
      </c>
      <c r="H186" s="267">
        <v>9.0242989999999992</v>
      </c>
      <c r="I186" s="267">
        <v>9.3402469999999997</v>
      </c>
    </row>
    <row r="187" spans="1:9" s="7" customFormat="1" ht="13" x14ac:dyDescent="0.3">
      <c r="A187" s="481" t="s">
        <v>377</v>
      </c>
      <c r="B187" s="505">
        <v>19.505431000000002</v>
      </c>
      <c r="C187" s="505">
        <v>27.975584999999999</v>
      </c>
      <c r="D187" s="505">
        <v>24.867874</v>
      </c>
      <c r="E187" s="505">
        <v>28.945371000000002</v>
      </c>
      <c r="F187" s="505">
        <v>27.616751000000001</v>
      </c>
      <c r="G187" s="506">
        <v>25.128450000000001</v>
      </c>
      <c r="H187" s="506">
        <v>28.791442</v>
      </c>
      <c r="I187" s="506">
        <v>27.393332000000001</v>
      </c>
    </row>
    <row r="188" spans="1:9" x14ac:dyDescent="0.25">
      <c r="A188" s="482" t="s">
        <v>410</v>
      </c>
      <c r="B188" s="494" t="s">
        <v>85</v>
      </c>
      <c r="C188" s="494" t="s">
        <v>85</v>
      </c>
      <c r="D188" s="494">
        <v>5.8776000000000002E-2</v>
      </c>
      <c r="E188" s="494" t="s">
        <v>85</v>
      </c>
      <c r="F188" s="494" t="s">
        <v>85</v>
      </c>
      <c r="G188" s="267">
        <v>5.3314E-2</v>
      </c>
      <c r="H188" s="267" t="s">
        <v>85</v>
      </c>
      <c r="I188" s="267">
        <v>2.0348999999999999E-2</v>
      </c>
    </row>
    <row r="189" spans="1:9" x14ac:dyDescent="0.25">
      <c r="A189" s="483" t="s">
        <v>378</v>
      </c>
      <c r="B189" s="495">
        <v>3.0598640000000001</v>
      </c>
      <c r="C189" s="495">
        <v>4.236224</v>
      </c>
      <c r="D189" s="495">
        <v>3.9589810000000001</v>
      </c>
      <c r="E189" s="495">
        <v>3.6356109999999999</v>
      </c>
      <c r="F189" s="495" t="s">
        <v>85</v>
      </c>
      <c r="G189" s="496">
        <v>3.9808249999999998</v>
      </c>
      <c r="H189" s="496">
        <v>3.2144029999999999</v>
      </c>
      <c r="I189" s="496">
        <v>3.5069349999999999</v>
      </c>
    </row>
    <row r="190" spans="1:9" x14ac:dyDescent="0.25">
      <c r="A190" s="482" t="s">
        <v>379</v>
      </c>
      <c r="B190" s="494" t="s">
        <v>85</v>
      </c>
      <c r="C190" s="494">
        <v>10.128841</v>
      </c>
      <c r="D190" s="494">
        <v>14.872904</v>
      </c>
      <c r="E190" s="494">
        <v>20.341805999999998</v>
      </c>
      <c r="F190" s="494">
        <v>20.200113999999999</v>
      </c>
      <c r="G190" s="267">
        <v>14.398274000000001</v>
      </c>
      <c r="H190" s="267">
        <v>20.325389999999999</v>
      </c>
      <c r="I190" s="267">
        <v>18.063096000000002</v>
      </c>
    </row>
    <row r="191" spans="1:9" s="47" customFormat="1" x14ac:dyDescent="0.25">
      <c r="A191" s="483" t="s">
        <v>380</v>
      </c>
      <c r="B191" s="495">
        <v>15.234491999999999</v>
      </c>
      <c r="C191" s="495">
        <v>12.937737</v>
      </c>
      <c r="D191" s="495">
        <v>5.7188610000000004</v>
      </c>
      <c r="E191" s="495">
        <v>4.498545</v>
      </c>
      <c r="F191" s="495">
        <v>6.875794</v>
      </c>
      <c r="G191" s="496">
        <v>6.3973779999999998</v>
      </c>
      <c r="H191" s="496">
        <v>4.7739640000000003</v>
      </c>
      <c r="I191" s="496">
        <v>5.3935969999999998</v>
      </c>
    </row>
    <row r="192" spans="1:9" s="47" customFormat="1" x14ac:dyDescent="0.25">
      <c r="A192" s="482" t="s">
        <v>381</v>
      </c>
      <c r="B192" s="494">
        <v>1.2110749999999999</v>
      </c>
      <c r="C192" s="494">
        <v>0.67278199999999999</v>
      </c>
      <c r="D192" s="494">
        <v>0.24399599999999999</v>
      </c>
      <c r="E192" s="494">
        <v>0.46453299999999997</v>
      </c>
      <c r="F192" s="494">
        <v>0.54084200000000004</v>
      </c>
      <c r="G192" s="267">
        <v>0.285638</v>
      </c>
      <c r="H192" s="267">
        <v>0.47337400000000002</v>
      </c>
      <c r="I192" s="267">
        <v>0.40171800000000002</v>
      </c>
    </row>
    <row r="193" spans="1:9" x14ac:dyDescent="0.25">
      <c r="A193" s="483" t="s">
        <v>400</v>
      </c>
      <c r="B193" s="495" t="s">
        <v>85</v>
      </c>
      <c r="C193" s="495" t="s">
        <v>85</v>
      </c>
      <c r="D193" s="495">
        <v>1.4356000000000001E-2</v>
      </c>
      <c r="E193" s="495">
        <v>4.8770000000000003E-3</v>
      </c>
      <c r="F193" s="495" t="s">
        <v>85</v>
      </c>
      <c r="G193" s="496">
        <v>1.3022000000000001E-2</v>
      </c>
      <c r="H193" s="496">
        <v>4.3119999999999999E-3</v>
      </c>
      <c r="I193" s="496">
        <v>7.6360000000000004E-3</v>
      </c>
    </row>
    <row r="194" spans="1:9" s="7" customFormat="1" ht="13" x14ac:dyDescent="0.3">
      <c r="A194" s="507" t="s">
        <v>382</v>
      </c>
      <c r="B194" s="508">
        <v>27.165068999999999</v>
      </c>
      <c r="C194" s="508">
        <v>26.263029</v>
      </c>
      <c r="D194" s="508">
        <v>24.664069999999999</v>
      </c>
      <c r="E194" s="508">
        <v>21.475814</v>
      </c>
      <c r="F194" s="508">
        <v>9.2993559999999995</v>
      </c>
      <c r="G194" s="509">
        <v>24.815670000000001</v>
      </c>
      <c r="H194" s="509">
        <v>20.065094999999999</v>
      </c>
      <c r="I194" s="509">
        <v>21.878319999999999</v>
      </c>
    </row>
    <row r="195" spans="1:9" x14ac:dyDescent="0.25">
      <c r="A195" s="484" t="s">
        <v>485</v>
      </c>
      <c r="B195" s="500" t="s">
        <v>85</v>
      </c>
      <c r="C195" s="500" t="s">
        <v>85</v>
      </c>
      <c r="D195" s="500">
        <v>0.18904299999999999</v>
      </c>
      <c r="E195" s="500">
        <v>2.0888E-2</v>
      </c>
      <c r="F195" s="500" t="s">
        <v>85</v>
      </c>
      <c r="G195" s="501">
        <v>0.17147499999999999</v>
      </c>
      <c r="H195" s="501">
        <v>1.8467999999999998E-2</v>
      </c>
      <c r="I195" s="501">
        <v>7.6869000000000007E-2</v>
      </c>
    </row>
    <row r="196" spans="1:9" s="47" customFormat="1" x14ac:dyDescent="0.25">
      <c r="A196" s="485" t="s">
        <v>383</v>
      </c>
      <c r="B196" s="498">
        <v>14.093316</v>
      </c>
      <c r="C196" s="498">
        <v>13.277891</v>
      </c>
      <c r="D196" s="498">
        <v>13.553297000000001</v>
      </c>
      <c r="E196" s="498">
        <v>14.557153</v>
      </c>
      <c r="F196" s="498">
        <v>4.3867159999999998</v>
      </c>
      <c r="G196" s="499">
        <v>13.530421</v>
      </c>
      <c r="H196" s="499">
        <v>13.378844000000001</v>
      </c>
      <c r="I196" s="499">
        <v>13.436699000000001</v>
      </c>
    </row>
    <row r="197" spans="1:9" s="47" customFormat="1" x14ac:dyDescent="0.25">
      <c r="A197" s="770" t="s">
        <v>384</v>
      </c>
      <c r="B197" s="771">
        <v>2.4315259999999999</v>
      </c>
      <c r="C197" s="771">
        <v>9.5235E-2</v>
      </c>
      <c r="D197" s="771">
        <v>0.13696700000000001</v>
      </c>
      <c r="E197" s="771">
        <v>0.17618</v>
      </c>
      <c r="F197" s="771" t="s">
        <v>85</v>
      </c>
      <c r="G197" s="772">
        <v>0.140875</v>
      </c>
      <c r="H197" s="772">
        <v>0.15576799999999999</v>
      </c>
      <c r="I197" s="772">
        <v>0.150084</v>
      </c>
    </row>
    <row r="198" spans="1:9" s="47" customFormat="1" x14ac:dyDescent="0.25">
      <c r="A198" s="485" t="s">
        <v>385</v>
      </c>
      <c r="B198" s="498">
        <v>10.600107</v>
      </c>
      <c r="C198" s="498">
        <v>10.076133</v>
      </c>
      <c r="D198" s="498">
        <v>9.7401499999999999</v>
      </c>
      <c r="E198" s="498">
        <v>5.629397</v>
      </c>
      <c r="F198" s="498">
        <v>2.5148459999999999</v>
      </c>
      <c r="G198" s="499">
        <v>9.7731200000000005</v>
      </c>
      <c r="H198" s="499">
        <v>5.2685570000000004</v>
      </c>
      <c r="I198" s="499">
        <v>6.9878830000000001</v>
      </c>
    </row>
    <row r="199" spans="1:9" s="47" customFormat="1" x14ac:dyDescent="0.25">
      <c r="A199" s="770" t="s">
        <v>386</v>
      </c>
      <c r="B199" s="771">
        <v>4.0120000000000003E-2</v>
      </c>
      <c r="C199" s="771">
        <v>1.430461</v>
      </c>
      <c r="D199" s="771">
        <v>1.0446139999999999</v>
      </c>
      <c r="E199" s="771">
        <v>0.82687600000000006</v>
      </c>
      <c r="F199" s="771">
        <v>2.3977940000000002</v>
      </c>
      <c r="G199" s="772">
        <v>1.0758380000000001</v>
      </c>
      <c r="H199" s="772">
        <v>1.008877</v>
      </c>
      <c r="I199" s="772">
        <v>1.034435</v>
      </c>
    </row>
    <row r="200" spans="1:9" s="7" customFormat="1" ht="13" x14ac:dyDescent="0.3">
      <c r="A200" s="513" t="s">
        <v>387</v>
      </c>
      <c r="B200" s="514">
        <v>20.334375999999999</v>
      </c>
      <c r="C200" s="514">
        <v>21.327393000000001</v>
      </c>
      <c r="D200" s="514">
        <v>14.08596</v>
      </c>
      <c r="E200" s="514">
        <v>11.951967</v>
      </c>
      <c r="F200" s="514">
        <v>21.319482000000001</v>
      </c>
      <c r="G200" s="515">
        <v>14.755610000000001</v>
      </c>
      <c r="H200" s="515">
        <v>13.037252000000001</v>
      </c>
      <c r="I200" s="515">
        <v>13.693123999999999</v>
      </c>
    </row>
    <row r="201" spans="1:9" ht="13" x14ac:dyDescent="0.3">
      <c r="A201" s="542" t="s">
        <v>389</v>
      </c>
      <c r="B201" s="543">
        <f>SUM(B145,B149,B154,B161,B165,B170,B177,B180,B187,B194,B200)</f>
        <v>890.24960500000009</v>
      </c>
      <c r="C201" s="543">
        <f t="shared" ref="C201:I201" si="12">SUM(C145,C149,C154,C161,C165,C170,C177,C180,C187,C194,C200)</f>
        <v>502.05767600000001</v>
      </c>
      <c r="D201" s="543">
        <f t="shared" si="12"/>
        <v>376.53744699999999</v>
      </c>
      <c r="E201" s="543">
        <f t="shared" si="12"/>
        <v>380.48799800000006</v>
      </c>
      <c r="F201" s="543">
        <f t="shared" si="12"/>
        <v>321.786562</v>
      </c>
      <c r="G201" s="543">
        <f t="shared" si="12"/>
        <v>389.49599299999994</v>
      </c>
      <c r="H201" s="543">
        <f t="shared" si="12"/>
        <v>373.68706700000007</v>
      </c>
      <c r="I201" s="543">
        <f t="shared" si="12"/>
        <v>379.72110500000002</v>
      </c>
    </row>
    <row r="202" spans="1:9" ht="15" customHeight="1" x14ac:dyDescent="0.3">
      <c r="A202" s="519" t="s">
        <v>631</v>
      </c>
      <c r="B202" s="3"/>
      <c r="C202" s="212"/>
      <c r="D202" s="3"/>
      <c r="E202" s="3"/>
      <c r="F202" s="212"/>
      <c r="G202" s="3"/>
      <c r="H202" s="3"/>
      <c r="I202" s="3"/>
    </row>
    <row r="203" spans="1:9" ht="13" x14ac:dyDescent="0.3">
      <c r="A203" s="38" t="s">
        <v>423</v>
      </c>
      <c r="B203" s="3"/>
      <c r="C203" s="212"/>
      <c r="D203" s="3"/>
      <c r="E203" s="3"/>
      <c r="F203" s="212"/>
      <c r="G203" s="3"/>
      <c r="H203" s="3"/>
      <c r="I203" s="3"/>
    </row>
    <row r="204" spans="1:9" ht="13" x14ac:dyDescent="0.3">
      <c r="A204" s="242" t="s">
        <v>708</v>
      </c>
      <c r="B204" s="3"/>
      <c r="C204" s="212"/>
      <c r="D204" s="3"/>
      <c r="E204" s="3"/>
      <c r="F204" s="212"/>
      <c r="G204" s="3"/>
      <c r="H204" s="3"/>
      <c r="I204" s="3"/>
    </row>
    <row r="206" spans="1:9" ht="87" customHeight="1" x14ac:dyDescent="0.25">
      <c r="A206" s="803" t="s">
        <v>424</v>
      </c>
      <c r="B206" s="804"/>
      <c r="C206" s="804"/>
      <c r="D206" s="804"/>
      <c r="E206" s="804"/>
      <c r="F206" s="804"/>
      <c r="G206" s="804"/>
      <c r="H206" s="804"/>
      <c r="I206" s="805"/>
    </row>
  </sheetData>
  <mergeCells count="1">
    <mergeCell ref="A206:I206"/>
  </mergeCells>
  <printOptions horizontalCentered="1" verticalCentered="1"/>
  <pageMargins left="0.70866141732283472" right="0.70866141732283472" top="0.19685039370078741" bottom="0.19685039370078741" header="0.31496062992125984" footer="0.31496062992125984"/>
  <pageSetup paperSize="9" scale="50" firstPageNumber="86" orientation="landscape" useFirstPageNumber="1" r:id="rId1"/>
  <headerFooter>
    <oddHeader>&amp;R&amp;12Les groupements à fiscalité propre en 2019</oddHeader>
    <oddFooter>&amp;L&amp;12Direction Générale des Collectivités Locales / DESL&amp;C&amp;12&amp;P&amp;R&amp;12Mise en ligne : mai 2021</oddFooter>
    <firstHeader>&amp;RLes groupements à fiscalité propre en 2019</firstHeader>
    <firstFooter>&amp;LDirection Générale des Collectivités Locales / DESL&amp;C&amp;P&amp;RMise en ligne : mai 2021</firstFooter>
  </headerFooter>
  <rowBreaks count="2" manualBreakCount="2">
    <brk id="68" max="16383" man="1"/>
    <brk id="136" max="16383"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09"/>
  <sheetViews>
    <sheetView zoomScaleNormal="100" workbookViewId="0"/>
  </sheetViews>
  <sheetFormatPr baseColWidth="10" defaultRowHeight="12.5" x14ac:dyDescent="0.25"/>
  <cols>
    <col min="1" max="1" width="78.54296875" customWidth="1"/>
    <col min="2" max="9" width="17.26953125" customWidth="1"/>
    <col min="11" max="11" width="12" bestFit="1" customWidth="1"/>
  </cols>
  <sheetData>
    <row r="1" spans="1:9" ht="21" x14ac:dyDescent="0.4">
      <c r="A1" s="9" t="s">
        <v>788</v>
      </c>
    </row>
    <row r="2" spans="1:9" ht="18" x14ac:dyDescent="0.4">
      <c r="A2" s="9"/>
    </row>
    <row r="3" spans="1:9" ht="16.5" x14ac:dyDescent="0.35">
      <c r="A3" s="88" t="s">
        <v>789</v>
      </c>
    </row>
    <row r="4" spans="1:9" ht="13.5" thickBot="1" x14ac:dyDescent="0.35">
      <c r="A4" s="205"/>
      <c r="I4" s="400" t="s">
        <v>388</v>
      </c>
    </row>
    <row r="5" spans="1:9" ht="13" x14ac:dyDescent="0.3">
      <c r="A5" s="204" t="s">
        <v>395</v>
      </c>
      <c r="B5" s="486" t="s">
        <v>96</v>
      </c>
      <c r="C5" s="486" t="s">
        <v>554</v>
      </c>
      <c r="D5" s="486" t="s">
        <v>98</v>
      </c>
      <c r="E5" s="486" t="s">
        <v>289</v>
      </c>
      <c r="F5" s="487">
        <v>300000</v>
      </c>
      <c r="G5" s="488" t="s">
        <v>411</v>
      </c>
      <c r="H5" s="488" t="s">
        <v>411</v>
      </c>
      <c r="I5" s="488" t="s">
        <v>402</v>
      </c>
    </row>
    <row r="6" spans="1:9" x14ac:dyDescent="0.25">
      <c r="A6" s="203"/>
      <c r="B6" s="489" t="s">
        <v>36</v>
      </c>
      <c r="C6" s="489" t="s">
        <v>36</v>
      </c>
      <c r="D6" s="489" t="s">
        <v>36</v>
      </c>
      <c r="E6" s="489" t="s">
        <v>36</v>
      </c>
      <c r="F6" s="489" t="s">
        <v>37</v>
      </c>
      <c r="G6" s="490" t="s">
        <v>632</v>
      </c>
      <c r="H6" s="490" t="s">
        <v>304</v>
      </c>
      <c r="I6" s="490" t="s">
        <v>112</v>
      </c>
    </row>
    <row r="7" spans="1:9" ht="13" thickBot="1" x14ac:dyDescent="0.3">
      <c r="A7" s="206"/>
      <c r="B7" s="491" t="s">
        <v>553</v>
      </c>
      <c r="C7" s="491" t="s">
        <v>100</v>
      </c>
      <c r="D7" s="491" t="s">
        <v>101</v>
      </c>
      <c r="E7" s="491" t="s">
        <v>290</v>
      </c>
      <c r="F7" s="491" t="s">
        <v>102</v>
      </c>
      <c r="G7" s="492" t="s">
        <v>304</v>
      </c>
      <c r="H7" s="492" t="s">
        <v>102</v>
      </c>
      <c r="I7" s="492" t="s">
        <v>412</v>
      </c>
    </row>
    <row r="9" spans="1:9" ht="13" x14ac:dyDescent="0.3">
      <c r="A9" s="502" t="s">
        <v>344</v>
      </c>
      <c r="B9" s="503">
        <v>0.460229</v>
      </c>
      <c r="C9" s="503">
        <v>7.7338259999999996</v>
      </c>
      <c r="D9" s="503">
        <v>129.097703</v>
      </c>
      <c r="E9" s="503">
        <v>251.94385399999999</v>
      </c>
      <c r="F9" s="503">
        <v>26.037272000000002</v>
      </c>
      <c r="G9" s="504">
        <v>137.29175799999999</v>
      </c>
      <c r="H9" s="504">
        <v>277.98112600000002</v>
      </c>
      <c r="I9" s="504">
        <v>415.27288399999998</v>
      </c>
    </row>
    <row r="10" spans="1:9" x14ac:dyDescent="0.25">
      <c r="A10" s="482" t="s">
        <v>345</v>
      </c>
      <c r="B10" s="494">
        <v>0.460229</v>
      </c>
      <c r="C10" s="494">
        <v>7.6470520000000004</v>
      </c>
      <c r="D10" s="494">
        <v>128.74424400000001</v>
      </c>
      <c r="E10" s="494">
        <v>249.454589</v>
      </c>
      <c r="F10" s="494">
        <v>26.037272000000002</v>
      </c>
      <c r="G10" s="267">
        <v>136.85152500000001</v>
      </c>
      <c r="H10" s="267">
        <v>275.49186099999997</v>
      </c>
      <c r="I10" s="267">
        <v>412.34338700000001</v>
      </c>
    </row>
    <row r="11" spans="1:9" x14ac:dyDescent="0.25">
      <c r="A11" s="483" t="s">
        <v>346</v>
      </c>
      <c r="B11" s="495" t="s">
        <v>85</v>
      </c>
      <c r="C11" s="495">
        <v>3.6000000000000002E-4</v>
      </c>
      <c r="D11" s="495">
        <v>0.11680500000000001</v>
      </c>
      <c r="E11" s="495">
        <v>0.11883299999999999</v>
      </c>
      <c r="F11" s="495" t="s">
        <v>85</v>
      </c>
      <c r="G11" s="496">
        <v>0.11716500000000001</v>
      </c>
      <c r="H11" s="496">
        <v>0.11883299999999999</v>
      </c>
      <c r="I11" s="496">
        <v>0.23599800000000001</v>
      </c>
    </row>
    <row r="12" spans="1:9" x14ac:dyDescent="0.25">
      <c r="A12" s="482" t="s">
        <v>347</v>
      </c>
      <c r="B12" s="494" t="s">
        <v>85</v>
      </c>
      <c r="C12" s="494" t="s">
        <v>85</v>
      </c>
      <c r="D12" s="494">
        <v>0.236653</v>
      </c>
      <c r="E12" s="494">
        <v>2.5000000000000001E-3</v>
      </c>
      <c r="F12" s="494" t="s">
        <v>85</v>
      </c>
      <c r="G12" s="267">
        <v>0.236653</v>
      </c>
      <c r="H12" s="267">
        <v>2.5000000000000001E-3</v>
      </c>
      <c r="I12" s="267">
        <v>0.239153</v>
      </c>
    </row>
    <row r="13" spans="1:9" ht="13" x14ac:dyDescent="0.3">
      <c r="A13" s="481" t="s">
        <v>348</v>
      </c>
      <c r="B13" s="505">
        <v>1.2083999999999999E-2</v>
      </c>
      <c r="C13" s="505">
        <v>1.6128830000000001</v>
      </c>
      <c r="D13" s="505">
        <v>2.952518</v>
      </c>
      <c r="E13" s="505">
        <v>15.558906</v>
      </c>
      <c r="F13" s="505">
        <v>3.6624850000000002</v>
      </c>
      <c r="G13" s="506">
        <v>4.5774850000000002</v>
      </c>
      <c r="H13" s="506">
        <v>19.221392000000002</v>
      </c>
      <c r="I13" s="506">
        <v>23.798877000000001</v>
      </c>
    </row>
    <row r="14" spans="1:9" x14ac:dyDescent="0.25">
      <c r="A14" s="482" t="s">
        <v>349</v>
      </c>
      <c r="B14" s="494" t="s">
        <v>85</v>
      </c>
      <c r="C14" s="494">
        <v>0.20038800000000001</v>
      </c>
      <c r="D14" s="494">
        <v>1.061679</v>
      </c>
      <c r="E14" s="494">
        <v>10.114102000000001</v>
      </c>
      <c r="F14" s="494">
        <v>3.6560139999999999</v>
      </c>
      <c r="G14" s="267">
        <v>1.2620659999999999</v>
      </c>
      <c r="H14" s="267">
        <v>13.770116</v>
      </c>
      <c r="I14" s="267">
        <v>15.032182000000001</v>
      </c>
    </row>
    <row r="15" spans="1:9" x14ac:dyDescent="0.25">
      <c r="A15" s="483" t="s">
        <v>350</v>
      </c>
      <c r="B15" s="495" t="s">
        <v>85</v>
      </c>
      <c r="C15" s="495">
        <v>1.4077740000000001</v>
      </c>
      <c r="D15" s="495">
        <v>1.3291219999999999</v>
      </c>
      <c r="E15" s="495">
        <v>4.1492509999999996</v>
      </c>
      <c r="F15" s="495" t="s">
        <v>85</v>
      </c>
      <c r="G15" s="496">
        <v>2.7368950000000001</v>
      </c>
      <c r="H15" s="496">
        <v>4.1492509999999996</v>
      </c>
      <c r="I15" s="496">
        <v>6.8861460000000001</v>
      </c>
    </row>
    <row r="16" spans="1:9" x14ac:dyDescent="0.25">
      <c r="A16" s="482" t="s">
        <v>351</v>
      </c>
      <c r="B16" s="494" t="s">
        <v>85</v>
      </c>
      <c r="C16" s="494">
        <v>4.7219999999999996E-3</v>
      </c>
      <c r="D16" s="494">
        <v>2.9524000000000002E-2</v>
      </c>
      <c r="E16" s="494">
        <v>0.15418499999999999</v>
      </c>
      <c r="F16" s="494">
        <v>6.4710000000000002E-3</v>
      </c>
      <c r="G16" s="267">
        <v>3.4245999999999999E-2</v>
      </c>
      <c r="H16" s="267">
        <v>0.16065599999999999</v>
      </c>
      <c r="I16" s="267">
        <v>0.19490199999999999</v>
      </c>
    </row>
    <row r="17" spans="1:9" x14ac:dyDescent="0.25">
      <c r="A17" s="497" t="s">
        <v>352</v>
      </c>
      <c r="B17" s="495">
        <v>1.2083999999999999E-2</v>
      </c>
      <c r="C17" s="495" t="s">
        <v>85</v>
      </c>
      <c r="D17" s="495">
        <v>0.53219399999999994</v>
      </c>
      <c r="E17" s="495">
        <v>1.1413679999999999</v>
      </c>
      <c r="F17" s="495" t="s">
        <v>85</v>
      </c>
      <c r="G17" s="496">
        <v>0.54427800000000004</v>
      </c>
      <c r="H17" s="496">
        <v>1.1413679999999999</v>
      </c>
      <c r="I17" s="496">
        <v>1.685646</v>
      </c>
    </row>
    <row r="18" spans="1:9" ht="13" x14ac:dyDescent="0.3">
      <c r="A18" s="507" t="s">
        <v>353</v>
      </c>
      <c r="B18" s="508">
        <v>1.403349</v>
      </c>
      <c r="C18" s="508">
        <v>7.2786419999999996</v>
      </c>
      <c r="D18" s="508">
        <v>17.299968</v>
      </c>
      <c r="E18" s="508">
        <v>49.887478000000002</v>
      </c>
      <c r="F18" s="508">
        <v>17.759967</v>
      </c>
      <c r="G18" s="509">
        <v>25.981959</v>
      </c>
      <c r="H18" s="509">
        <v>67.647445000000005</v>
      </c>
      <c r="I18" s="509">
        <v>93.629402999999996</v>
      </c>
    </row>
    <row r="19" spans="1:9" x14ac:dyDescent="0.25">
      <c r="A19" s="483" t="s">
        <v>404</v>
      </c>
      <c r="B19" s="495" t="s">
        <v>85</v>
      </c>
      <c r="C19" s="495">
        <v>0.166967</v>
      </c>
      <c r="D19" s="495">
        <v>0.55189100000000002</v>
      </c>
      <c r="E19" s="495">
        <v>0.77508900000000003</v>
      </c>
      <c r="F19" s="495" t="s">
        <v>85</v>
      </c>
      <c r="G19" s="496">
        <v>0.718858</v>
      </c>
      <c r="H19" s="496">
        <v>0.77508900000000003</v>
      </c>
      <c r="I19" s="496">
        <v>1.4939469999999999</v>
      </c>
    </row>
    <row r="20" spans="1:9" x14ac:dyDescent="0.25">
      <c r="A20" s="482" t="s">
        <v>355</v>
      </c>
      <c r="B20" s="494">
        <v>1.2837460000000001</v>
      </c>
      <c r="C20" s="494">
        <v>3.8632070000000001</v>
      </c>
      <c r="D20" s="494">
        <v>4.310867</v>
      </c>
      <c r="E20" s="494">
        <v>16.540499000000001</v>
      </c>
      <c r="F20" s="494">
        <v>11.799130999999999</v>
      </c>
      <c r="G20" s="267">
        <v>9.4578199999999999</v>
      </c>
      <c r="H20" s="267">
        <v>28.33963</v>
      </c>
      <c r="I20" s="267">
        <v>37.797451000000002</v>
      </c>
    </row>
    <row r="21" spans="1:9" x14ac:dyDescent="0.25">
      <c r="A21" s="497" t="s">
        <v>356</v>
      </c>
      <c r="B21" s="495" t="s">
        <v>85</v>
      </c>
      <c r="C21" s="495" t="s">
        <v>85</v>
      </c>
      <c r="D21" s="495">
        <v>1.610025</v>
      </c>
      <c r="E21" s="495">
        <v>2.5647229999999999</v>
      </c>
      <c r="F21" s="495">
        <v>1.337E-2</v>
      </c>
      <c r="G21" s="496">
        <v>1.610025</v>
      </c>
      <c r="H21" s="496">
        <v>2.578093</v>
      </c>
      <c r="I21" s="496">
        <v>4.1881180000000002</v>
      </c>
    </row>
    <row r="22" spans="1:9" x14ac:dyDescent="0.25">
      <c r="A22" s="482" t="s">
        <v>357</v>
      </c>
      <c r="B22" s="494" t="s">
        <v>85</v>
      </c>
      <c r="C22" s="494">
        <v>3.0896469999999998</v>
      </c>
      <c r="D22" s="494">
        <v>5.8868559999999999</v>
      </c>
      <c r="E22" s="494">
        <v>26.621179999999999</v>
      </c>
      <c r="F22" s="494">
        <v>5.894685</v>
      </c>
      <c r="G22" s="267">
        <v>8.9765040000000003</v>
      </c>
      <c r="H22" s="267">
        <v>32.515864999999998</v>
      </c>
      <c r="I22" s="267">
        <v>41.492368999999997</v>
      </c>
    </row>
    <row r="23" spans="1:9" x14ac:dyDescent="0.25">
      <c r="A23" s="483" t="s">
        <v>358</v>
      </c>
      <c r="B23" s="495">
        <v>0.11581900000000001</v>
      </c>
      <c r="C23" s="495">
        <v>0.15882099999999999</v>
      </c>
      <c r="D23" s="495">
        <v>0.48445500000000002</v>
      </c>
      <c r="E23" s="495">
        <v>3.3069700000000002</v>
      </c>
      <c r="F23" s="495" t="s">
        <v>85</v>
      </c>
      <c r="G23" s="496">
        <v>0.75909499999999996</v>
      </c>
      <c r="H23" s="496">
        <v>3.3069700000000002</v>
      </c>
      <c r="I23" s="496">
        <v>4.066065</v>
      </c>
    </row>
    <row r="24" spans="1:9" x14ac:dyDescent="0.25">
      <c r="A24" s="482" t="s">
        <v>359</v>
      </c>
      <c r="B24" s="494">
        <v>3.784E-3</v>
      </c>
      <c r="C24" s="494" t="s">
        <v>85</v>
      </c>
      <c r="D24" s="494">
        <v>4.4558730000000004</v>
      </c>
      <c r="E24" s="494">
        <v>7.9015000000000002E-2</v>
      </c>
      <c r="F24" s="494">
        <v>5.2781000000000002E-2</v>
      </c>
      <c r="G24" s="267">
        <v>4.459657</v>
      </c>
      <c r="H24" s="267">
        <v>0.131797</v>
      </c>
      <c r="I24" s="267">
        <v>4.5914529999999996</v>
      </c>
    </row>
    <row r="25" spans="1:9" ht="13" x14ac:dyDescent="0.3">
      <c r="A25" s="481" t="s">
        <v>360</v>
      </c>
      <c r="B25" s="505">
        <v>2.103485</v>
      </c>
      <c r="C25" s="505">
        <v>13.781022</v>
      </c>
      <c r="D25" s="505">
        <v>70.898082000000002</v>
      </c>
      <c r="E25" s="505">
        <v>123.657049</v>
      </c>
      <c r="F25" s="505">
        <v>8.8724950000000007</v>
      </c>
      <c r="G25" s="506">
        <v>86.782588000000004</v>
      </c>
      <c r="H25" s="506">
        <v>132.52954299999999</v>
      </c>
      <c r="I25" s="506">
        <v>219.31213099999999</v>
      </c>
    </row>
    <row r="26" spans="1:9" s="47" customFormat="1" x14ac:dyDescent="0.25">
      <c r="A26" s="485" t="s">
        <v>405</v>
      </c>
      <c r="B26" s="498" t="s">
        <v>85</v>
      </c>
      <c r="C26" s="498">
        <v>1.6129199999999999</v>
      </c>
      <c r="D26" s="498">
        <v>4.5738909999999997</v>
      </c>
      <c r="E26" s="498">
        <v>2.8290980000000001</v>
      </c>
      <c r="F26" s="498">
        <v>0.176875</v>
      </c>
      <c r="G26" s="499">
        <v>6.1868100000000004</v>
      </c>
      <c r="H26" s="499">
        <v>3.005973</v>
      </c>
      <c r="I26" s="499">
        <v>9.1927830000000004</v>
      </c>
    </row>
    <row r="27" spans="1:9" s="7" customFormat="1" ht="13" x14ac:dyDescent="0.3">
      <c r="A27" s="483" t="s">
        <v>361</v>
      </c>
      <c r="B27" s="495">
        <v>1.6011960000000001</v>
      </c>
      <c r="C27" s="495">
        <v>9.4507290000000008</v>
      </c>
      <c r="D27" s="495">
        <v>28.224789999999999</v>
      </c>
      <c r="E27" s="495">
        <v>67.838131000000004</v>
      </c>
      <c r="F27" s="495">
        <v>7.5045599999999997</v>
      </c>
      <c r="G27" s="496">
        <v>39.276716</v>
      </c>
      <c r="H27" s="496">
        <v>75.342692</v>
      </c>
      <c r="I27" s="496">
        <v>114.619407</v>
      </c>
    </row>
    <row r="28" spans="1:9" x14ac:dyDescent="0.25">
      <c r="A28" s="485" t="s">
        <v>362</v>
      </c>
      <c r="B28" s="498">
        <v>0.50228899999999999</v>
      </c>
      <c r="C28" s="498">
        <v>2.544559</v>
      </c>
      <c r="D28" s="498">
        <v>38.075615999999997</v>
      </c>
      <c r="E28" s="498">
        <v>50.422556999999998</v>
      </c>
      <c r="F28" s="498">
        <v>1.19106</v>
      </c>
      <c r="G28" s="499">
        <v>41.122463000000003</v>
      </c>
      <c r="H28" s="499">
        <v>51.613616</v>
      </c>
      <c r="I28" s="499">
        <v>92.736079000000004</v>
      </c>
    </row>
    <row r="29" spans="1:9" s="47" customFormat="1" ht="13" x14ac:dyDescent="0.3">
      <c r="A29" s="481" t="s">
        <v>363</v>
      </c>
      <c r="B29" s="505">
        <v>0.64889300000000005</v>
      </c>
      <c r="C29" s="505">
        <v>30.657464000000001</v>
      </c>
      <c r="D29" s="505">
        <v>170.55700300000001</v>
      </c>
      <c r="E29" s="505">
        <v>153.888046</v>
      </c>
      <c r="F29" s="505">
        <v>12.643141999999999</v>
      </c>
      <c r="G29" s="506">
        <v>201.86336</v>
      </c>
      <c r="H29" s="506">
        <v>166.53118799999999</v>
      </c>
      <c r="I29" s="506">
        <v>368.39454799999999</v>
      </c>
    </row>
    <row r="30" spans="1:9" x14ac:dyDescent="0.25">
      <c r="A30" s="482" t="s">
        <v>406</v>
      </c>
      <c r="B30" s="494" t="s">
        <v>85</v>
      </c>
      <c r="C30" s="494">
        <v>2.2267190000000001</v>
      </c>
      <c r="D30" s="494">
        <v>2.6206140000000002</v>
      </c>
      <c r="E30" s="494">
        <v>1.385953</v>
      </c>
      <c r="F30" s="494">
        <v>2.6880999999999999E-2</v>
      </c>
      <c r="G30" s="267">
        <v>4.8473329999999999</v>
      </c>
      <c r="H30" s="267">
        <v>1.4128339999999999</v>
      </c>
      <c r="I30" s="267">
        <v>6.260167</v>
      </c>
    </row>
    <row r="31" spans="1:9" s="7" customFormat="1" ht="13" x14ac:dyDescent="0.3">
      <c r="A31" s="483" t="s">
        <v>364</v>
      </c>
      <c r="B31" s="495">
        <v>0.61105799999999999</v>
      </c>
      <c r="C31" s="495">
        <v>22.962304</v>
      </c>
      <c r="D31" s="495">
        <v>155.65821399999999</v>
      </c>
      <c r="E31" s="495">
        <v>140.91917900000001</v>
      </c>
      <c r="F31" s="495">
        <v>12.242654</v>
      </c>
      <c r="G31" s="496">
        <v>179.23157599999999</v>
      </c>
      <c r="H31" s="496">
        <v>153.161833</v>
      </c>
      <c r="I31" s="496">
        <v>332.39340900000002</v>
      </c>
    </row>
    <row r="32" spans="1:9" s="47" customFormat="1" x14ac:dyDescent="0.25">
      <c r="A32" s="482" t="s">
        <v>365</v>
      </c>
      <c r="B32" s="494">
        <v>3.7836000000000002E-2</v>
      </c>
      <c r="C32" s="494">
        <v>4.1075720000000002</v>
      </c>
      <c r="D32" s="494">
        <v>12.277914000000001</v>
      </c>
      <c r="E32" s="494">
        <v>1.1645049999999999</v>
      </c>
      <c r="F32" s="494">
        <v>0.37360700000000002</v>
      </c>
      <c r="G32" s="267">
        <v>16.423321000000001</v>
      </c>
      <c r="H32" s="267">
        <v>1.5381119999999999</v>
      </c>
      <c r="I32" s="267">
        <v>17.961433</v>
      </c>
    </row>
    <row r="33" spans="1:9" s="47" customFormat="1" x14ac:dyDescent="0.25">
      <c r="A33" s="483" t="s">
        <v>786</v>
      </c>
      <c r="B33" s="495" t="s">
        <v>85</v>
      </c>
      <c r="C33" s="495" t="s">
        <v>85</v>
      </c>
      <c r="D33" s="495" t="s">
        <v>85</v>
      </c>
      <c r="E33" s="495" t="s">
        <v>85</v>
      </c>
      <c r="F33" s="495" t="s">
        <v>85</v>
      </c>
      <c r="G33" s="496" t="s">
        <v>85</v>
      </c>
      <c r="H33" s="496" t="s">
        <v>85</v>
      </c>
      <c r="I33" s="496" t="s">
        <v>85</v>
      </c>
    </row>
    <row r="34" spans="1:9" s="7" customFormat="1" ht="13" x14ac:dyDescent="0.3">
      <c r="A34" s="507" t="s">
        <v>366</v>
      </c>
      <c r="B34" s="508">
        <v>0.27688099999999999</v>
      </c>
      <c r="C34" s="508">
        <v>5.0423799999999996</v>
      </c>
      <c r="D34" s="508">
        <v>48.781613999999998</v>
      </c>
      <c r="E34" s="508">
        <v>37.665135999999997</v>
      </c>
      <c r="F34" s="508">
        <v>12.285102</v>
      </c>
      <c r="G34" s="509">
        <v>54.100875000000002</v>
      </c>
      <c r="H34" s="509">
        <v>49.950237000000001</v>
      </c>
      <c r="I34" s="509">
        <v>104.051112</v>
      </c>
    </row>
    <row r="35" spans="1:9" s="7" customFormat="1" ht="13" x14ac:dyDescent="0.3">
      <c r="A35" s="483" t="s">
        <v>407</v>
      </c>
      <c r="B35" s="495" t="s">
        <v>85</v>
      </c>
      <c r="C35" s="495">
        <v>0.193803</v>
      </c>
      <c r="D35" s="495">
        <v>14.329727999999999</v>
      </c>
      <c r="E35" s="495">
        <v>5.3204390000000004</v>
      </c>
      <c r="F35" s="495">
        <v>4.1894499999999999</v>
      </c>
      <c r="G35" s="496">
        <v>14.523531</v>
      </c>
      <c r="H35" s="496">
        <v>9.5098889999999994</v>
      </c>
      <c r="I35" s="496">
        <v>24.03342</v>
      </c>
    </row>
    <row r="36" spans="1:9" x14ac:dyDescent="0.25">
      <c r="A36" s="485" t="s">
        <v>367</v>
      </c>
      <c r="B36" s="498" t="s">
        <v>85</v>
      </c>
      <c r="C36" s="498">
        <v>1.51034</v>
      </c>
      <c r="D36" s="498">
        <v>6.7686440000000001</v>
      </c>
      <c r="E36" s="498">
        <v>0.66210899999999995</v>
      </c>
      <c r="F36" s="498">
        <v>9.1299999999999997E-4</v>
      </c>
      <c r="G36" s="499">
        <v>8.2789839999999995</v>
      </c>
      <c r="H36" s="499">
        <v>0.663022</v>
      </c>
      <c r="I36" s="499">
        <v>8.9420059999999992</v>
      </c>
    </row>
    <row r="37" spans="1:9" x14ac:dyDescent="0.25">
      <c r="A37" s="484" t="s">
        <v>628</v>
      </c>
      <c r="B37" s="495">
        <v>0.19416600000000001</v>
      </c>
      <c r="C37" s="495">
        <v>2.805355</v>
      </c>
      <c r="D37" s="495">
        <v>17.656012</v>
      </c>
      <c r="E37" s="495">
        <v>13.443733999999999</v>
      </c>
      <c r="F37" s="495">
        <v>4.7496239999999998</v>
      </c>
      <c r="G37" s="496">
        <v>20.655532999999998</v>
      </c>
      <c r="H37" s="496">
        <v>18.193358</v>
      </c>
      <c r="I37" s="496">
        <v>38.848891000000002</v>
      </c>
    </row>
    <row r="38" spans="1:9" x14ac:dyDescent="0.25">
      <c r="A38" s="485" t="s">
        <v>368</v>
      </c>
      <c r="B38" s="494" t="s">
        <v>85</v>
      </c>
      <c r="C38" s="494" t="s">
        <v>85</v>
      </c>
      <c r="D38" s="494">
        <v>1.307491</v>
      </c>
      <c r="E38" s="494">
        <v>7.9416E-2</v>
      </c>
      <c r="F38" s="494">
        <v>2.8287E-2</v>
      </c>
      <c r="G38" s="267">
        <v>1.307491</v>
      </c>
      <c r="H38" s="267">
        <v>0.10770200000000001</v>
      </c>
      <c r="I38" s="267">
        <v>1.4151929999999999</v>
      </c>
    </row>
    <row r="39" spans="1:9" x14ac:dyDescent="0.25">
      <c r="A39" s="484" t="s">
        <v>369</v>
      </c>
      <c r="B39" s="500" t="s">
        <v>85</v>
      </c>
      <c r="C39" s="500">
        <v>8.5819999999999994E-3</v>
      </c>
      <c r="D39" s="500">
        <v>1.891427</v>
      </c>
      <c r="E39" s="500">
        <v>5.5698100000000004</v>
      </c>
      <c r="F39" s="500">
        <v>5.2517000000000001E-2</v>
      </c>
      <c r="G39" s="501">
        <v>1.90001</v>
      </c>
      <c r="H39" s="501">
        <v>5.6223270000000003</v>
      </c>
      <c r="I39" s="501">
        <v>7.5223360000000001</v>
      </c>
    </row>
    <row r="40" spans="1:9" s="47" customFormat="1" x14ac:dyDescent="0.25">
      <c r="A40" s="485" t="s">
        <v>370</v>
      </c>
      <c r="B40" s="498">
        <v>8.2714999999999997E-2</v>
      </c>
      <c r="C40" s="498">
        <v>0.51860399999999995</v>
      </c>
      <c r="D40" s="498">
        <v>6.6317870000000001</v>
      </c>
      <c r="E40" s="498">
        <v>12.589627999999999</v>
      </c>
      <c r="F40" s="498">
        <v>3.2643110000000002</v>
      </c>
      <c r="G40" s="499">
        <v>7.2331060000000003</v>
      </c>
      <c r="H40" s="499">
        <v>15.853939</v>
      </c>
      <c r="I40" s="499">
        <v>23.087045</v>
      </c>
    </row>
    <row r="41" spans="1:9" s="7" customFormat="1" ht="13" x14ac:dyDescent="0.3">
      <c r="A41" s="510" t="s">
        <v>422</v>
      </c>
      <c r="B41" s="511" t="s">
        <v>85</v>
      </c>
      <c r="C41" s="511">
        <v>3.0726290000000001</v>
      </c>
      <c r="D41" s="511">
        <v>44.281137999999999</v>
      </c>
      <c r="E41" s="511">
        <v>112.401043</v>
      </c>
      <c r="F41" s="511">
        <v>5.3741159999999999</v>
      </c>
      <c r="G41" s="512">
        <v>47.353766999999998</v>
      </c>
      <c r="H41" s="512">
        <v>117.775159</v>
      </c>
      <c r="I41" s="512">
        <v>165.12892600000001</v>
      </c>
    </row>
    <row r="42" spans="1:9" x14ac:dyDescent="0.25">
      <c r="A42" s="485" t="s">
        <v>408</v>
      </c>
      <c r="B42" s="498" t="s">
        <v>85</v>
      </c>
      <c r="C42" s="498">
        <v>1.611675</v>
      </c>
      <c r="D42" s="498">
        <v>23.285102999999999</v>
      </c>
      <c r="E42" s="498">
        <v>59.311697000000002</v>
      </c>
      <c r="F42" s="498">
        <v>1.1716</v>
      </c>
      <c r="G42" s="499">
        <v>24.896778000000001</v>
      </c>
      <c r="H42" s="499">
        <v>60.483297</v>
      </c>
      <c r="I42" s="499">
        <v>85.380076000000003</v>
      </c>
    </row>
    <row r="43" spans="1:9" s="47" customFormat="1" x14ac:dyDescent="0.25">
      <c r="A43" s="484" t="s">
        <v>484</v>
      </c>
      <c r="B43" s="500" t="s">
        <v>85</v>
      </c>
      <c r="C43" s="500">
        <v>1.4609529999999999</v>
      </c>
      <c r="D43" s="500">
        <v>20.996034999999999</v>
      </c>
      <c r="E43" s="500">
        <v>47.636265999999999</v>
      </c>
      <c r="F43" s="500">
        <v>4.2025160000000001</v>
      </c>
      <c r="G43" s="501">
        <v>22.456987999999999</v>
      </c>
      <c r="H43" s="501">
        <v>51.838782000000002</v>
      </c>
      <c r="I43" s="501">
        <v>74.295770000000005</v>
      </c>
    </row>
    <row r="44" spans="1:9" s="7" customFormat="1" ht="13" x14ac:dyDescent="0.3">
      <c r="A44" s="513" t="s">
        <v>371</v>
      </c>
      <c r="B44" s="514">
        <v>7.3809820000000004</v>
      </c>
      <c r="C44" s="514">
        <v>26.139702</v>
      </c>
      <c r="D44" s="514">
        <v>290.655844</v>
      </c>
      <c r="E44" s="514">
        <v>478.53159499999998</v>
      </c>
      <c r="F44" s="514">
        <v>82.471637000000001</v>
      </c>
      <c r="G44" s="515">
        <v>324.17652800000002</v>
      </c>
      <c r="H44" s="515">
        <v>561.00323200000003</v>
      </c>
      <c r="I44" s="515">
        <v>885.17975999999999</v>
      </c>
    </row>
    <row r="45" spans="1:9" x14ac:dyDescent="0.25">
      <c r="A45" s="484" t="s">
        <v>409</v>
      </c>
      <c r="B45" s="500">
        <v>4.6029910000000003</v>
      </c>
      <c r="C45" s="500">
        <v>3.116587</v>
      </c>
      <c r="D45" s="500">
        <v>45.978813000000002</v>
      </c>
      <c r="E45" s="500">
        <v>79.010791999999995</v>
      </c>
      <c r="F45" s="500">
        <v>30.067923</v>
      </c>
      <c r="G45" s="501">
        <v>53.698391000000001</v>
      </c>
      <c r="H45" s="501">
        <v>109.078715</v>
      </c>
      <c r="I45" s="501">
        <v>162.777106</v>
      </c>
    </row>
    <row r="46" spans="1:9" s="7" customFormat="1" ht="13" x14ac:dyDescent="0.3">
      <c r="A46" s="485" t="s">
        <v>372</v>
      </c>
      <c r="B46" s="498" t="s">
        <v>85</v>
      </c>
      <c r="C46" s="498">
        <v>7.4446099999999999</v>
      </c>
      <c r="D46" s="498">
        <v>19.335065</v>
      </c>
      <c r="E46" s="498">
        <v>54.919849999999997</v>
      </c>
      <c r="F46" s="498">
        <v>12.273895</v>
      </c>
      <c r="G46" s="499">
        <v>26.779675000000001</v>
      </c>
      <c r="H46" s="499">
        <v>67.193743999999995</v>
      </c>
      <c r="I46" s="499">
        <v>93.973419000000007</v>
      </c>
    </row>
    <row r="47" spans="1:9" x14ac:dyDescent="0.25">
      <c r="A47" s="484" t="s">
        <v>373</v>
      </c>
      <c r="B47" s="500">
        <v>0.169238</v>
      </c>
      <c r="C47" s="500">
        <v>3.6206990000000001</v>
      </c>
      <c r="D47" s="500">
        <v>51.569519999999997</v>
      </c>
      <c r="E47" s="500">
        <v>87.204587000000004</v>
      </c>
      <c r="F47" s="500">
        <v>5.3626649999999998</v>
      </c>
      <c r="G47" s="501">
        <v>55.359457999999997</v>
      </c>
      <c r="H47" s="501">
        <v>92.567251999999996</v>
      </c>
      <c r="I47" s="501">
        <v>147.92670899999999</v>
      </c>
    </row>
    <row r="48" spans="1:9" s="47" customFormat="1" x14ac:dyDescent="0.25">
      <c r="A48" s="482" t="s">
        <v>374</v>
      </c>
      <c r="B48" s="494">
        <v>0.63813500000000001</v>
      </c>
      <c r="C48" s="494">
        <v>1.463473</v>
      </c>
      <c r="D48" s="494">
        <v>8.5442499999999999</v>
      </c>
      <c r="E48" s="494">
        <v>26.775223</v>
      </c>
      <c r="F48" s="494">
        <v>8.9029690000000006</v>
      </c>
      <c r="G48" s="267">
        <v>10.645858</v>
      </c>
      <c r="H48" s="267">
        <v>35.678192000000003</v>
      </c>
      <c r="I48" s="267">
        <v>46.32405</v>
      </c>
    </row>
    <row r="49" spans="1:9" s="47" customFormat="1" x14ac:dyDescent="0.25">
      <c r="A49" s="483" t="s">
        <v>375</v>
      </c>
      <c r="B49" s="495">
        <v>1.2085E-2</v>
      </c>
      <c r="C49" s="495">
        <v>0.39983999999999997</v>
      </c>
      <c r="D49" s="495">
        <v>2.1321569999999999</v>
      </c>
      <c r="E49" s="495">
        <v>8.3125529999999994</v>
      </c>
      <c r="F49" s="495">
        <v>1.9348369999999999</v>
      </c>
      <c r="G49" s="496">
        <v>2.544082</v>
      </c>
      <c r="H49" s="496">
        <v>10.247389999999999</v>
      </c>
      <c r="I49" s="496">
        <v>12.791472000000001</v>
      </c>
    </row>
    <row r="50" spans="1:9" s="47" customFormat="1" x14ac:dyDescent="0.25">
      <c r="A50" s="482" t="s">
        <v>376</v>
      </c>
      <c r="B50" s="494">
        <v>1.9585319999999999</v>
      </c>
      <c r="C50" s="494">
        <v>9.6452240000000007</v>
      </c>
      <c r="D50" s="494">
        <v>163.05800199999999</v>
      </c>
      <c r="E50" s="494">
        <v>212.16616400000001</v>
      </c>
      <c r="F50" s="494">
        <v>23.929348000000001</v>
      </c>
      <c r="G50" s="267">
        <v>174.66175799999999</v>
      </c>
      <c r="H50" s="267">
        <v>236.09551200000001</v>
      </c>
      <c r="I50" s="267">
        <v>410.75727000000001</v>
      </c>
    </row>
    <row r="51" spans="1:9" s="7" customFormat="1" ht="13" x14ac:dyDescent="0.3">
      <c r="A51" s="481" t="s">
        <v>377</v>
      </c>
      <c r="B51" s="505">
        <v>4.8419980000000002</v>
      </c>
      <c r="C51" s="505">
        <v>15.968617</v>
      </c>
      <c r="D51" s="505">
        <v>168.25114199999999</v>
      </c>
      <c r="E51" s="505">
        <v>247.44015099999999</v>
      </c>
      <c r="F51" s="505">
        <v>56.370550999999999</v>
      </c>
      <c r="G51" s="506">
        <v>189.061757</v>
      </c>
      <c r="H51" s="506">
        <v>303.81070199999999</v>
      </c>
      <c r="I51" s="506">
        <v>492.87245899999999</v>
      </c>
    </row>
    <row r="52" spans="1:9" s="7" customFormat="1" ht="13" x14ac:dyDescent="0.3">
      <c r="A52" s="482" t="s">
        <v>410</v>
      </c>
      <c r="B52" s="494" t="s">
        <v>85</v>
      </c>
      <c r="C52" s="494" t="s">
        <v>85</v>
      </c>
      <c r="D52" s="494">
        <v>4.9750000000000003E-3</v>
      </c>
      <c r="E52" s="494" t="s">
        <v>85</v>
      </c>
      <c r="F52" s="494" t="s">
        <v>85</v>
      </c>
      <c r="G52" s="267">
        <v>4.9750000000000003E-3</v>
      </c>
      <c r="H52" s="267" t="s">
        <v>85</v>
      </c>
      <c r="I52" s="267">
        <v>4.9750000000000003E-3</v>
      </c>
    </row>
    <row r="53" spans="1:9" x14ac:dyDescent="0.25">
      <c r="A53" s="483" t="s">
        <v>378</v>
      </c>
      <c r="B53" s="495" t="s">
        <v>85</v>
      </c>
      <c r="C53" s="495" t="s">
        <v>85</v>
      </c>
      <c r="D53" s="495">
        <v>0.67564599999999997</v>
      </c>
      <c r="E53" s="495">
        <v>0.36510199999999998</v>
      </c>
      <c r="F53" s="495" t="s">
        <v>85</v>
      </c>
      <c r="G53" s="496">
        <v>0.67564599999999997</v>
      </c>
      <c r="H53" s="496">
        <v>0.36510199999999998</v>
      </c>
      <c r="I53" s="496">
        <v>1.0407489999999999</v>
      </c>
    </row>
    <row r="54" spans="1:9" s="47" customFormat="1" x14ac:dyDescent="0.25">
      <c r="A54" s="482" t="s">
        <v>379</v>
      </c>
      <c r="B54" s="494" t="s">
        <v>85</v>
      </c>
      <c r="C54" s="494">
        <v>1.043218</v>
      </c>
      <c r="D54" s="494">
        <v>21.119130999999999</v>
      </c>
      <c r="E54" s="494">
        <v>61.040643000000003</v>
      </c>
      <c r="F54" s="494">
        <v>16.024607</v>
      </c>
      <c r="G54" s="267">
        <v>22.162348999999999</v>
      </c>
      <c r="H54" s="267">
        <v>77.065250000000006</v>
      </c>
      <c r="I54" s="267">
        <v>99.227598999999998</v>
      </c>
    </row>
    <row r="55" spans="1:9" s="47" customFormat="1" x14ac:dyDescent="0.25">
      <c r="A55" s="483" t="s">
        <v>380</v>
      </c>
      <c r="B55" s="495">
        <v>4.5723729999999998</v>
      </c>
      <c r="C55" s="495">
        <v>14.522624</v>
      </c>
      <c r="D55" s="495">
        <v>140.09892099999999</v>
      </c>
      <c r="E55" s="495">
        <v>171.51739799999999</v>
      </c>
      <c r="F55" s="495">
        <v>39.060361999999998</v>
      </c>
      <c r="G55" s="496">
        <v>159.193917</v>
      </c>
      <c r="H55" s="496">
        <v>210.57776000000001</v>
      </c>
      <c r="I55" s="496">
        <v>369.77167700000001</v>
      </c>
    </row>
    <row r="56" spans="1:9" s="47" customFormat="1" x14ac:dyDescent="0.25">
      <c r="A56" s="482" t="s">
        <v>381</v>
      </c>
      <c r="B56" s="494">
        <v>0.269625</v>
      </c>
      <c r="C56" s="494">
        <v>0.40277499999999999</v>
      </c>
      <c r="D56" s="494">
        <v>2.1311369999999998</v>
      </c>
      <c r="E56" s="494">
        <v>13.669316999999999</v>
      </c>
      <c r="F56" s="494">
        <v>1.285582</v>
      </c>
      <c r="G56" s="267">
        <v>2.8035369999999999</v>
      </c>
      <c r="H56" s="267">
        <v>14.954898999999999</v>
      </c>
      <c r="I56" s="267">
        <v>17.758436</v>
      </c>
    </row>
    <row r="57" spans="1:9" x14ac:dyDescent="0.25">
      <c r="A57" s="483" t="s">
        <v>400</v>
      </c>
      <c r="B57" s="495" t="s">
        <v>85</v>
      </c>
      <c r="C57" s="495" t="s">
        <v>85</v>
      </c>
      <c r="D57" s="495">
        <v>4.2213320000000003</v>
      </c>
      <c r="E57" s="495">
        <v>0.84769000000000005</v>
      </c>
      <c r="F57" s="495" t="s">
        <v>85</v>
      </c>
      <c r="G57" s="496">
        <v>4.2213320000000003</v>
      </c>
      <c r="H57" s="496">
        <v>0.84769000000000005</v>
      </c>
      <c r="I57" s="496">
        <v>5.0690220000000004</v>
      </c>
    </row>
    <row r="58" spans="1:9" s="7" customFormat="1" ht="13" x14ac:dyDescent="0.3">
      <c r="A58" s="507" t="s">
        <v>382</v>
      </c>
      <c r="B58" s="508">
        <v>1.085286</v>
      </c>
      <c r="C58" s="508">
        <v>10.526916999999999</v>
      </c>
      <c r="D58" s="508">
        <v>150.49717699999999</v>
      </c>
      <c r="E58" s="508">
        <v>209.941564</v>
      </c>
      <c r="F58" s="508">
        <v>16.09853</v>
      </c>
      <c r="G58" s="509">
        <v>162.10937999999999</v>
      </c>
      <c r="H58" s="509">
        <v>226.04009400000001</v>
      </c>
      <c r="I58" s="509">
        <v>388.149474</v>
      </c>
    </row>
    <row r="59" spans="1:9" s="7" customFormat="1" ht="13" x14ac:dyDescent="0.3">
      <c r="A59" s="484" t="s">
        <v>485</v>
      </c>
      <c r="B59" s="500" t="s">
        <v>85</v>
      </c>
      <c r="C59" s="500" t="s">
        <v>85</v>
      </c>
      <c r="D59" s="500">
        <v>0.58185699999999996</v>
      </c>
      <c r="E59" s="500" t="s">
        <v>85</v>
      </c>
      <c r="F59" s="500" t="s">
        <v>85</v>
      </c>
      <c r="G59" s="501">
        <v>0.58185699999999996</v>
      </c>
      <c r="H59" s="501" t="s">
        <v>85</v>
      </c>
      <c r="I59" s="501">
        <v>0.58185699999999996</v>
      </c>
    </row>
    <row r="60" spans="1:9" s="7" customFormat="1" ht="13" x14ac:dyDescent="0.3">
      <c r="A60" s="485" t="s">
        <v>383</v>
      </c>
      <c r="B60" s="498">
        <v>1.5739E-2</v>
      </c>
      <c r="C60" s="498">
        <v>8.1116240000000008</v>
      </c>
      <c r="D60" s="498">
        <v>101.394086</v>
      </c>
      <c r="E60" s="498">
        <v>168.41143</v>
      </c>
      <c r="F60" s="498">
        <v>15.282446</v>
      </c>
      <c r="G60" s="499">
        <v>109.521449</v>
      </c>
      <c r="H60" s="499">
        <v>183.69387599999999</v>
      </c>
      <c r="I60" s="499">
        <v>293.21532500000001</v>
      </c>
    </row>
    <row r="61" spans="1:9" s="7" customFormat="1" ht="13" x14ac:dyDescent="0.3">
      <c r="A61" s="770" t="s">
        <v>384</v>
      </c>
      <c r="B61" s="771">
        <v>3.3292000000000002E-2</v>
      </c>
      <c r="C61" s="771" t="s">
        <v>85</v>
      </c>
      <c r="D61" s="771">
        <v>3.5878809999999999</v>
      </c>
      <c r="E61" s="771">
        <v>0.35914400000000002</v>
      </c>
      <c r="F61" s="771" t="s">
        <v>85</v>
      </c>
      <c r="G61" s="772">
        <v>3.6211730000000002</v>
      </c>
      <c r="H61" s="772">
        <v>0.35914400000000002</v>
      </c>
      <c r="I61" s="772">
        <v>3.9803169999999999</v>
      </c>
    </row>
    <row r="62" spans="1:9" s="7" customFormat="1" ht="13" x14ac:dyDescent="0.3">
      <c r="A62" s="485" t="s">
        <v>385</v>
      </c>
      <c r="B62" s="498">
        <v>1.0362549999999999</v>
      </c>
      <c r="C62" s="498">
        <v>1.2597579999999999</v>
      </c>
      <c r="D62" s="498">
        <v>34.698920000000001</v>
      </c>
      <c r="E62" s="498">
        <v>29.150552000000001</v>
      </c>
      <c r="F62" s="498">
        <v>0.12174</v>
      </c>
      <c r="G62" s="499">
        <v>36.994933000000003</v>
      </c>
      <c r="H62" s="499">
        <v>29.272292</v>
      </c>
      <c r="I62" s="499">
        <v>66.267224999999996</v>
      </c>
    </row>
    <row r="63" spans="1:9" s="7" customFormat="1" ht="13" x14ac:dyDescent="0.3">
      <c r="A63" s="770" t="s">
        <v>386</v>
      </c>
      <c r="B63" s="771" t="s">
        <v>85</v>
      </c>
      <c r="C63" s="771">
        <v>0.52907400000000004</v>
      </c>
      <c r="D63" s="771">
        <v>10.234432999999999</v>
      </c>
      <c r="E63" s="771">
        <v>8.1528100000000006</v>
      </c>
      <c r="F63" s="771">
        <v>0.69434399999999996</v>
      </c>
      <c r="G63" s="772">
        <v>10.763508</v>
      </c>
      <c r="H63" s="772">
        <v>8.8471539999999997</v>
      </c>
      <c r="I63" s="772">
        <v>19.610661</v>
      </c>
    </row>
    <row r="64" spans="1:9" s="7" customFormat="1" ht="13" x14ac:dyDescent="0.3">
      <c r="A64" s="513" t="s">
        <v>387</v>
      </c>
      <c r="B64" s="514">
        <v>0</v>
      </c>
      <c r="C64" s="514">
        <v>5.0610660000000003</v>
      </c>
      <c r="D64" s="514">
        <v>49.477404999999997</v>
      </c>
      <c r="E64" s="514">
        <v>117.766823</v>
      </c>
      <c r="F64" s="514">
        <v>14.561617</v>
      </c>
      <c r="G64" s="515">
        <v>54.538471999999999</v>
      </c>
      <c r="H64" s="515">
        <v>132.32844</v>
      </c>
      <c r="I64" s="515">
        <v>186.86691200000001</v>
      </c>
    </row>
    <row r="65" spans="1:9" ht="13" x14ac:dyDescent="0.3">
      <c r="A65" s="542" t="s">
        <v>389</v>
      </c>
      <c r="B65" s="543">
        <f>SUM(B9,B13,B18,B25,B29,B34,B41,B44,B51,B58,B64)</f>
        <v>18.213187000000001</v>
      </c>
      <c r="C65" s="543">
        <f t="shared" ref="C65:I65" si="0">SUM(C9,C13,C18,C25,C29,C34,C41,C44,C51,C58,C64)</f>
        <v>126.875148</v>
      </c>
      <c r="D65" s="543">
        <f t="shared" si="0"/>
        <v>1142.7495940000001</v>
      </c>
      <c r="E65" s="543">
        <f t="shared" si="0"/>
        <v>1798.6816449999999</v>
      </c>
      <c r="F65" s="543">
        <f t="shared" si="0"/>
        <v>256.13691400000005</v>
      </c>
      <c r="G65" s="543">
        <f t="shared" si="0"/>
        <v>1287.837929</v>
      </c>
      <c r="H65" s="543">
        <f t="shared" si="0"/>
        <v>2054.8185579999999</v>
      </c>
      <c r="I65" s="543">
        <f t="shared" si="0"/>
        <v>3342.6564860000003</v>
      </c>
    </row>
    <row r="66" spans="1:9" ht="13" x14ac:dyDescent="0.3">
      <c r="A66" s="519" t="s">
        <v>629</v>
      </c>
      <c r="B66" s="3"/>
      <c r="C66" s="212"/>
      <c r="D66" s="3"/>
      <c r="E66" s="3"/>
      <c r="F66" s="212"/>
      <c r="G66" s="3"/>
      <c r="H66" s="3"/>
      <c r="I66" s="3"/>
    </row>
    <row r="67" spans="1:9" ht="13" x14ac:dyDescent="0.3">
      <c r="A67" s="761" t="s">
        <v>630</v>
      </c>
      <c r="B67" s="3"/>
      <c r="C67" s="212"/>
      <c r="D67" s="3"/>
      <c r="E67" s="3"/>
      <c r="F67" s="212"/>
      <c r="G67" s="3"/>
      <c r="H67" s="3"/>
      <c r="I67" s="3"/>
    </row>
    <row r="68" spans="1:9" ht="13" x14ac:dyDescent="0.3">
      <c r="A68" s="38" t="s">
        <v>423</v>
      </c>
      <c r="B68" s="3"/>
      <c r="C68" s="212"/>
      <c r="D68" s="3"/>
      <c r="E68" s="3"/>
      <c r="F68" s="212"/>
      <c r="G68" s="3"/>
      <c r="H68" s="3"/>
      <c r="I68" s="3"/>
    </row>
    <row r="69" spans="1:9" ht="13" x14ac:dyDescent="0.3">
      <c r="A69" s="242" t="s">
        <v>708</v>
      </c>
      <c r="B69" s="3"/>
      <c r="C69" s="212"/>
      <c r="D69" s="3"/>
      <c r="E69" s="3"/>
      <c r="F69" s="212"/>
      <c r="G69" s="3"/>
      <c r="H69" s="3"/>
      <c r="I69" s="3"/>
    </row>
    <row r="72" spans="1:9" ht="16.5" x14ac:dyDescent="0.35">
      <c r="A72" s="88" t="s">
        <v>790</v>
      </c>
    </row>
    <row r="73" spans="1:9" ht="13.5" thickBot="1" x14ac:dyDescent="0.35">
      <c r="A73" s="205"/>
      <c r="I73" s="400" t="s">
        <v>25</v>
      </c>
    </row>
    <row r="74" spans="1:9" ht="13" x14ac:dyDescent="0.3">
      <c r="A74" s="204" t="s">
        <v>395</v>
      </c>
      <c r="B74" s="486" t="s">
        <v>96</v>
      </c>
      <c r="C74" s="486" t="s">
        <v>554</v>
      </c>
      <c r="D74" s="486" t="s">
        <v>98</v>
      </c>
      <c r="E74" s="486" t="s">
        <v>289</v>
      </c>
      <c r="F74" s="487">
        <v>300000</v>
      </c>
      <c r="G74" s="488" t="s">
        <v>411</v>
      </c>
      <c r="H74" s="488" t="s">
        <v>411</v>
      </c>
      <c r="I74" s="488" t="s">
        <v>402</v>
      </c>
    </row>
    <row r="75" spans="1:9" x14ac:dyDescent="0.25">
      <c r="A75" s="203"/>
      <c r="B75" s="489" t="s">
        <v>36</v>
      </c>
      <c r="C75" s="489" t="s">
        <v>36</v>
      </c>
      <c r="D75" s="489" t="s">
        <v>36</v>
      </c>
      <c r="E75" s="489" t="s">
        <v>36</v>
      </c>
      <c r="F75" s="489" t="s">
        <v>37</v>
      </c>
      <c r="G75" s="490" t="s">
        <v>632</v>
      </c>
      <c r="H75" s="490" t="s">
        <v>304</v>
      </c>
      <c r="I75" s="490" t="s">
        <v>112</v>
      </c>
    </row>
    <row r="76" spans="1:9" ht="13" thickBot="1" x14ac:dyDescent="0.3">
      <c r="A76" s="206"/>
      <c r="B76" s="491" t="s">
        <v>553</v>
      </c>
      <c r="C76" s="491" t="s">
        <v>100</v>
      </c>
      <c r="D76" s="491" t="s">
        <v>101</v>
      </c>
      <c r="E76" s="491" t="s">
        <v>290</v>
      </c>
      <c r="F76" s="491" t="s">
        <v>102</v>
      </c>
      <c r="G76" s="492" t="s">
        <v>304</v>
      </c>
      <c r="H76" s="492" t="s">
        <v>102</v>
      </c>
      <c r="I76" s="492" t="s">
        <v>412</v>
      </c>
    </row>
    <row r="78" spans="1:9" ht="13" x14ac:dyDescent="0.3">
      <c r="A78" s="502" t="s">
        <v>344</v>
      </c>
      <c r="B78" s="520">
        <f t="shared" ref="B78:I133" si="1">IF(B9="-","-",B9/B$65)</f>
        <v>2.52689987754477E-2</v>
      </c>
      <c r="C78" s="520">
        <f t="shared" ref="C78:I87" si="2">IF(C9="-","-",C9/C$65)</f>
        <v>6.0956192933859669E-2</v>
      </c>
      <c r="D78" s="520">
        <f t="shared" si="2"/>
        <v>0.11297112130061276</v>
      </c>
      <c r="E78" s="520">
        <f t="shared" si="2"/>
        <v>0.14007139879386493</v>
      </c>
      <c r="F78" s="520">
        <f t="shared" si="2"/>
        <v>0.10165372727181368</v>
      </c>
      <c r="G78" s="521">
        <f t="shared" si="2"/>
        <v>0.10660639425848124</v>
      </c>
      <c r="H78" s="521">
        <f t="shared" si="2"/>
        <v>0.13528256542055234</v>
      </c>
      <c r="I78" s="521">
        <f t="shared" si="2"/>
        <v>0.12423438834929086</v>
      </c>
    </row>
    <row r="79" spans="1:9" x14ac:dyDescent="0.25">
      <c r="A79" s="482" t="s">
        <v>345</v>
      </c>
      <c r="B79" s="522">
        <f t="shared" si="1"/>
        <v>2.52689987754477E-2</v>
      </c>
      <c r="C79" s="522">
        <f t="shared" si="2"/>
        <v>6.0272260726742174E-2</v>
      </c>
      <c r="D79" s="522">
        <f t="shared" si="2"/>
        <v>0.1126618155683195</v>
      </c>
      <c r="E79" s="522">
        <f t="shared" si="2"/>
        <v>0.13868746017030714</v>
      </c>
      <c r="F79" s="522">
        <f t="shared" si="2"/>
        <v>0.10165372727181368</v>
      </c>
      <c r="G79" s="523">
        <f t="shared" si="2"/>
        <v>0.10626455543692874</v>
      </c>
      <c r="H79" s="523">
        <f t="shared" si="2"/>
        <v>0.13407113729211315</v>
      </c>
      <c r="I79" s="523">
        <f t="shared" si="2"/>
        <v>0.12335799048661202</v>
      </c>
    </row>
    <row r="80" spans="1:9" x14ac:dyDescent="0.25">
      <c r="A80" s="483" t="s">
        <v>346</v>
      </c>
      <c r="B80" s="524" t="str">
        <f t="shared" si="1"/>
        <v>-</v>
      </c>
      <c r="C80" s="524">
        <f t="shared" si="2"/>
        <v>2.8374351137702714E-6</v>
      </c>
      <c r="D80" s="524">
        <f t="shared" si="2"/>
        <v>1.0221399387344695E-4</v>
      </c>
      <c r="E80" s="524">
        <f t="shared" si="2"/>
        <v>6.6066721885072661E-5</v>
      </c>
      <c r="F80" s="524" t="str">
        <f t="shared" si="2"/>
        <v>-</v>
      </c>
      <c r="G80" s="525">
        <f t="shared" si="2"/>
        <v>9.0978062814921174E-5</v>
      </c>
      <c r="H80" s="525">
        <f t="shared" si="2"/>
        <v>5.783138347536766E-5</v>
      </c>
      <c r="I80" s="525">
        <f t="shared" si="2"/>
        <v>7.0601930227777522E-5</v>
      </c>
    </row>
    <row r="81" spans="1:9" x14ac:dyDescent="0.25">
      <c r="A81" s="482" t="s">
        <v>347</v>
      </c>
      <c r="B81" s="522" t="str">
        <f t="shared" si="1"/>
        <v>-</v>
      </c>
      <c r="C81" s="522" t="str">
        <f t="shared" si="2"/>
        <v>-</v>
      </c>
      <c r="D81" s="522">
        <f t="shared" si="2"/>
        <v>2.0709086333746708E-4</v>
      </c>
      <c r="E81" s="522">
        <f t="shared" si="2"/>
        <v>1.3899068837164902E-6</v>
      </c>
      <c r="F81" s="522" t="str">
        <f t="shared" si="2"/>
        <v>-</v>
      </c>
      <c r="G81" s="523">
        <f t="shared" si="2"/>
        <v>1.8375992403311177E-4</v>
      </c>
      <c r="H81" s="523">
        <f t="shared" si="2"/>
        <v>1.2166524339907195E-6</v>
      </c>
      <c r="I81" s="523">
        <f t="shared" si="2"/>
        <v>7.1545790302306284E-5</v>
      </c>
    </row>
    <row r="82" spans="1:9" ht="13" x14ac:dyDescent="0.3">
      <c r="A82" s="481" t="s">
        <v>348</v>
      </c>
      <c r="B82" s="526">
        <f t="shared" si="1"/>
        <v>6.634753159894531E-4</v>
      </c>
      <c r="C82" s="526">
        <f t="shared" si="2"/>
        <v>1.2712363496119825E-2</v>
      </c>
      <c r="D82" s="526">
        <f t="shared" si="2"/>
        <v>2.5836963893946479E-3</v>
      </c>
      <c r="E82" s="526">
        <f t="shared" si="2"/>
        <v>8.6501722209991212E-3</v>
      </c>
      <c r="F82" s="526">
        <f t="shared" si="2"/>
        <v>1.4298934670541082E-2</v>
      </c>
      <c r="G82" s="527">
        <f t="shared" si="2"/>
        <v>3.5543952363279092E-3</v>
      </c>
      <c r="H82" s="527">
        <f t="shared" si="2"/>
        <v>9.3543013445958976E-3</v>
      </c>
      <c r="I82" s="527">
        <f t="shared" si="2"/>
        <v>7.1197495464091183E-3</v>
      </c>
    </row>
    <row r="83" spans="1:9" x14ac:dyDescent="0.25">
      <c r="A83" s="482" t="s">
        <v>349</v>
      </c>
      <c r="B83" s="522" t="str">
        <f t="shared" si="1"/>
        <v>-</v>
      </c>
      <c r="C83" s="522">
        <f t="shared" si="2"/>
        <v>1.5794109654949922E-3</v>
      </c>
      <c r="D83" s="522">
        <f t="shared" si="2"/>
        <v>9.2905655409928755E-4</v>
      </c>
      <c r="E83" s="522">
        <f t="shared" si="2"/>
        <v>5.6230639969642882E-3</v>
      </c>
      <c r="F83" s="522">
        <f t="shared" si="2"/>
        <v>1.427367083840168E-2</v>
      </c>
      <c r="G83" s="523">
        <f t="shared" si="2"/>
        <v>9.7998822024133753E-4</v>
      </c>
      <c r="H83" s="523">
        <f t="shared" si="2"/>
        <v>6.7013780590938193E-3</v>
      </c>
      <c r="I83" s="523">
        <f t="shared" si="2"/>
        <v>4.4970765207131124E-3</v>
      </c>
    </row>
    <row r="84" spans="1:9" x14ac:dyDescent="0.25">
      <c r="A84" s="483" t="s">
        <v>350</v>
      </c>
      <c r="B84" s="524" t="str">
        <f t="shared" si="1"/>
        <v>-</v>
      </c>
      <c r="C84" s="524">
        <f t="shared" si="2"/>
        <v>1.1095742721813417E-2</v>
      </c>
      <c r="D84" s="524">
        <f t="shared" si="2"/>
        <v>1.1630912029884299E-3</v>
      </c>
      <c r="E84" s="524">
        <f t="shared" si="2"/>
        <v>2.306829010867012E-3</v>
      </c>
      <c r="F84" s="524" t="str">
        <f t="shared" si="2"/>
        <v>-</v>
      </c>
      <c r="G84" s="525">
        <f t="shared" si="2"/>
        <v>2.1251858936358445E-3</v>
      </c>
      <c r="H84" s="525">
        <f t="shared" si="2"/>
        <v>2.0192785313553701E-3</v>
      </c>
      <c r="I84" s="525">
        <f t="shared" si="2"/>
        <v>2.0600818626865026E-3</v>
      </c>
    </row>
    <row r="85" spans="1:9" x14ac:dyDescent="0.25">
      <c r="A85" s="482" t="s">
        <v>351</v>
      </c>
      <c r="B85" s="522" t="str">
        <f t="shared" si="1"/>
        <v>-</v>
      </c>
      <c r="C85" s="522">
        <f t="shared" si="2"/>
        <v>3.7217690575620057E-5</v>
      </c>
      <c r="D85" s="522">
        <f t="shared" si="2"/>
        <v>2.5835931296773666E-5</v>
      </c>
      <c r="E85" s="522">
        <f t="shared" si="2"/>
        <v>8.5721117146330805E-5</v>
      </c>
      <c r="F85" s="522">
        <f t="shared" si="2"/>
        <v>2.5263832139400255E-5</v>
      </c>
      <c r="G85" s="523">
        <f t="shared" si="2"/>
        <v>2.6591855410402342E-5</v>
      </c>
      <c r="H85" s="523">
        <f t="shared" si="2"/>
        <v>7.8185005374085194E-5</v>
      </c>
      <c r="I85" s="523">
        <f t="shared" si="2"/>
        <v>5.8307517035120185E-5</v>
      </c>
    </row>
    <row r="86" spans="1:9" x14ac:dyDescent="0.25">
      <c r="A86" s="497" t="s">
        <v>352</v>
      </c>
      <c r="B86" s="524">
        <f t="shared" si="1"/>
        <v>6.634753159894531E-4</v>
      </c>
      <c r="C86" s="524" t="str">
        <f t="shared" si="2"/>
        <v>-</v>
      </c>
      <c r="D86" s="524">
        <f t="shared" si="2"/>
        <v>4.6571357609250647E-4</v>
      </c>
      <c r="E86" s="524">
        <f t="shared" si="2"/>
        <v>6.3455809602148917E-4</v>
      </c>
      <c r="F86" s="524" t="str">
        <f t="shared" si="2"/>
        <v>-</v>
      </c>
      <c r="G86" s="525">
        <f t="shared" si="2"/>
        <v>4.2262926704032496E-4</v>
      </c>
      <c r="H86" s="525">
        <f t="shared" si="2"/>
        <v>5.5545926211164772E-4</v>
      </c>
      <c r="I86" s="525">
        <f t="shared" si="2"/>
        <v>5.0428334681112659E-4</v>
      </c>
    </row>
    <row r="87" spans="1:9" ht="13" x14ac:dyDescent="0.3">
      <c r="A87" s="507" t="s">
        <v>353</v>
      </c>
      <c r="B87" s="528">
        <f t="shared" si="1"/>
        <v>7.705125961755073E-2</v>
      </c>
      <c r="C87" s="528">
        <f t="shared" si="2"/>
        <v>5.7368539976008541E-2</v>
      </c>
      <c r="D87" s="528">
        <f t="shared" si="2"/>
        <v>1.5138896649653939E-2</v>
      </c>
      <c r="E87" s="528">
        <f t="shared" si="2"/>
        <v>2.7735579633381986E-2</v>
      </c>
      <c r="F87" s="528">
        <f t="shared" si="2"/>
        <v>6.9337787836391274E-2</v>
      </c>
      <c r="G87" s="529">
        <f t="shared" si="2"/>
        <v>2.0174867050370901E-2</v>
      </c>
      <c r="H87" s="529">
        <f t="shared" si="2"/>
        <v>3.2921371445001325E-2</v>
      </c>
      <c r="I87" s="529">
        <f t="shared" si="2"/>
        <v>2.801047711368089E-2</v>
      </c>
    </row>
    <row r="88" spans="1:9" x14ac:dyDescent="0.25">
      <c r="A88" s="483" t="s">
        <v>404</v>
      </c>
      <c r="B88" s="524" t="str">
        <f t="shared" si="1"/>
        <v>-</v>
      </c>
      <c r="C88" s="524">
        <f t="shared" si="1"/>
        <v>1.3159945240024469E-3</v>
      </c>
      <c r="D88" s="524">
        <f t="shared" si="1"/>
        <v>4.8295007313737008E-4</v>
      </c>
      <c r="E88" s="524">
        <f t="shared" si="1"/>
        <v>4.3092061463717227E-4</v>
      </c>
      <c r="F88" s="524" t="str">
        <f t="shared" si="1"/>
        <v>-</v>
      </c>
      <c r="G88" s="525">
        <f t="shared" si="1"/>
        <v>5.5818980308973334E-4</v>
      </c>
      <c r="H88" s="525">
        <f t="shared" si="1"/>
        <v>3.7720556736377307E-4</v>
      </c>
      <c r="I88" s="525">
        <f t="shared" si="1"/>
        <v>4.4693404968685133E-4</v>
      </c>
    </row>
    <row r="89" spans="1:9" x14ac:dyDescent="0.25">
      <c r="A89" s="482" t="s">
        <v>355</v>
      </c>
      <c r="B89" s="522">
        <f t="shared" si="1"/>
        <v>7.0484424280055982E-2</v>
      </c>
      <c r="C89" s="522">
        <f t="shared" si="1"/>
        <v>3.0448886648786411E-2</v>
      </c>
      <c r="D89" s="522">
        <f t="shared" si="1"/>
        <v>3.7723636242219479E-3</v>
      </c>
      <c r="E89" s="522">
        <f t="shared" si="1"/>
        <v>9.195901368082288E-3</v>
      </c>
      <c r="F89" s="522">
        <f t="shared" si="1"/>
        <v>4.6065718586739891E-2</v>
      </c>
      <c r="G89" s="523">
        <f t="shared" si="1"/>
        <v>7.3439520509727121E-3</v>
      </c>
      <c r="H89" s="523">
        <f t="shared" si="1"/>
        <v>1.3791791927158563E-2</v>
      </c>
      <c r="I89" s="523">
        <f t="shared" si="1"/>
        <v>1.1307608531808913E-2</v>
      </c>
    </row>
    <row r="90" spans="1:9" x14ac:dyDescent="0.25">
      <c r="A90" s="497" t="s">
        <v>356</v>
      </c>
      <c r="B90" s="524" t="str">
        <f t="shared" si="1"/>
        <v>-</v>
      </c>
      <c r="C90" s="524" t="str">
        <f t="shared" si="1"/>
        <v>-</v>
      </c>
      <c r="D90" s="524">
        <f t="shared" si="1"/>
        <v>1.4089044603064632E-3</v>
      </c>
      <c r="E90" s="524">
        <f t="shared" si="1"/>
        <v>1.425890461010403E-3</v>
      </c>
      <c r="F90" s="524">
        <f t="shared" si="1"/>
        <v>5.2198645604045956E-5</v>
      </c>
      <c r="G90" s="525">
        <f t="shared" si="1"/>
        <v>1.250176721577207E-3</v>
      </c>
      <c r="H90" s="525">
        <f t="shared" si="1"/>
        <v>1.2546572494017741E-3</v>
      </c>
      <c r="I90" s="525">
        <f t="shared" si="1"/>
        <v>1.252931019846351E-3</v>
      </c>
    </row>
    <row r="91" spans="1:9" x14ac:dyDescent="0.25">
      <c r="A91" s="482" t="s">
        <v>357</v>
      </c>
      <c r="B91" s="522" t="str">
        <f t="shared" si="1"/>
        <v>-</v>
      </c>
      <c r="C91" s="522">
        <f t="shared" si="1"/>
        <v>2.4351869130430491E-2</v>
      </c>
      <c r="D91" s="522">
        <f t="shared" si="1"/>
        <v>5.1514837816691444E-3</v>
      </c>
      <c r="E91" s="522">
        <f t="shared" si="1"/>
        <v>1.48003845338623E-2</v>
      </c>
      <c r="F91" s="522">
        <f t="shared" si="1"/>
        <v>2.301380503085158E-2</v>
      </c>
      <c r="G91" s="523">
        <f t="shared" si="1"/>
        <v>6.9702124761694293E-3</v>
      </c>
      <c r="H91" s="523">
        <f t="shared" si="1"/>
        <v>1.5824202518225455E-2</v>
      </c>
      <c r="I91" s="523">
        <f t="shared" si="1"/>
        <v>1.2412992233507057E-2</v>
      </c>
    </row>
    <row r="92" spans="1:9" x14ac:dyDescent="0.25">
      <c r="A92" s="483" t="s">
        <v>358</v>
      </c>
      <c r="B92" s="524">
        <f t="shared" si="1"/>
        <v>6.3590737853841828E-3</v>
      </c>
      <c r="C92" s="524">
        <f t="shared" si="1"/>
        <v>1.2517896727891895E-3</v>
      </c>
      <c r="D92" s="524">
        <f t="shared" si="1"/>
        <v>4.2393801979333711E-4</v>
      </c>
      <c r="E92" s="524">
        <f t="shared" si="1"/>
        <v>1.8385521468975686E-3</v>
      </c>
      <c r="F92" s="524" t="str">
        <f t="shared" si="1"/>
        <v>-</v>
      </c>
      <c r="G92" s="525">
        <f t="shared" si="1"/>
        <v>5.894336413817487E-4</v>
      </c>
      <c r="H92" s="525">
        <f t="shared" si="1"/>
        <v>1.6093732398537158E-3</v>
      </c>
      <c r="I92" s="525">
        <f t="shared" si="1"/>
        <v>1.2164172468902626E-3</v>
      </c>
    </row>
    <row r="93" spans="1:9" x14ac:dyDescent="0.25">
      <c r="A93" s="482" t="s">
        <v>359</v>
      </c>
      <c r="B93" s="522">
        <f t="shared" si="1"/>
        <v>2.0776155211056692E-4</v>
      </c>
      <c r="C93" s="522" t="str">
        <f t="shared" si="1"/>
        <v>-</v>
      </c>
      <c r="D93" s="522">
        <f t="shared" si="1"/>
        <v>3.8992558154433261E-3</v>
      </c>
      <c r="E93" s="522">
        <f t="shared" si="1"/>
        <v>4.3929396966743391E-5</v>
      </c>
      <c r="F93" s="522">
        <f t="shared" si="1"/>
        <v>2.0606557319574793E-4</v>
      </c>
      <c r="G93" s="523">
        <f t="shared" si="1"/>
        <v>3.4629023571800702E-3</v>
      </c>
      <c r="H93" s="523">
        <f t="shared" si="1"/>
        <v>6.4140456337069931E-5</v>
      </c>
      <c r="I93" s="523">
        <f t="shared" si="1"/>
        <v>1.3735940319414561E-3</v>
      </c>
    </row>
    <row r="94" spans="1:9" ht="13" x14ac:dyDescent="0.3">
      <c r="A94" s="481" t="s">
        <v>360</v>
      </c>
      <c r="B94" s="526">
        <f t="shared" si="1"/>
        <v>0.11549241766419023</v>
      </c>
      <c r="C94" s="526">
        <f t="shared" si="1"/>
        <v>0.10861876590677948</v>
      </c>
      <c r="D94" s="526">
        <f t="shared" si="1"/>
        <v>6.2041660195943149E-2</v>
      </c>
      <c r="E94" s="526">
        <f t="shared" si="1"/>
        <v>6.8748713450066931E-2</v>
      </c>
      <c r="F94" s="526">
        <f t="shared" si="1"/>
        <v>3.4639657601246807E-2</v>
      </c>
      <c r="G94" s="527">
        <f t="shared" si="1"/>
        <v>6.7386265030558834E-2</v>
      </c>
      <c r="H94" s="527">
        <f t="shared" si="1"/>
        <v>6.449695642665107E-2</v>
      </c>
      <c r="I94" s="527">
        <f t="shared" si="1"/>
        <v>6.5610131318770512E-2</v>
      </c>
    </row>
    <row r="95" spans="1:9" x14ac:dyDescent="0.25">
      <c r="A95" s="485" t="s">
        <v>405</v>
      </c>
      <c r="B95" s="530" t="str">
        <f t="shared" si="1"/>
        <v>-</v>
      </c>
      <c r="C95" s="530">
        <f t="shared" si="1"/>
        <v>1.2712655121395406E-2</v>
      </c>
      <c r="D95" s="530">
        <f t="shared" si="1"/>
        <v>4.0025312842071328E-3</v>
      </c>
      <c r="E95" s="530">
        <f t="shared" si="1"/>
        <v>1.5728731139634221E-3</v>
      </c>
      <c r="F95" s="530">
        <f t="shared" si="1"/>
        <v>6.9054864930558188E-4</v>
      </c>
      <c r="G95" s="531">
        <f t="shared" si="1"/>
        <v>4.8040284112489439E-3</v>
      </c>
      <c r="H95" s="531">
        <f t="shared" si="1"/>
        <v>1.4628897467841538E-3</v>
      </c>
      <c r="I95" s="531">
        <f t="shared" si="1"/>
        <v>2.750142899368212E-3</v>
      </c>
    </row>
    <row r="96" spans="1:9" x14ac:dyDescent="0.25">
      <c r="A96" s="483" t="s">
        <v>361</v>
      </c>
      <c r="B96" s="524">
        <f t="shared" si="1"/>
        <v>8.791410311660447E-2</v>
      </c>
      <c r="C96" s="524">
        <f t="shared" si="1"/>
        <v>7.4488417542575014E-2</v>
      </c>
      <c r="D96" s="524">
        <f t="shared" si="1"/>
        <v>2.4699015557033743E-2</v>
      </c>
      <c r="E96" s="524">
        <f t="shared" si="1"/>
        <v>3.771547410214441E-2</v>
      </c>
      <c r="F96" s="524">
        <f t="shared" si="1"/>
        <v>2.9299017790149522E-2</v>
      </c>
      <c r="G96" s="525">
        <f t="shared" si="1"/>
        <v>3.0498182353192675E-2</v>
      </c>
      <c r="H96" s="525">
        <f t="shared" si="1"/>
        <v>3.6666347842085237E-2</v>
      </c>
      <c r="I96" s="525">
        <f t="shared" si="1"/>
        <v>3.4289915066073581E-2</v>
      </c>
    </row>
    <row r="97" spans="1:9" x14ac:dyDescent="0.25">
      <c r="A97" s="485" t="s">
        <v>362</v>
      </c>
      <c r="B97" s="530">
        <f t="shared" si="1"/>
        <v>2.7578314547585765E-2</v>
      </c>
      <c r="C97" s="530">
        <f t="shared" si="1"/>
        <v>2.0055614043500467E-2</v>
      </c>
      <c r="D97" s="530">
        <f t="shared" si="1"/>
        <v>3.3319299521011245E-2</v>
      </c>
      <c r="E97" s="530">
        <f t="shared" si="1"/>
        <v>2.8033063627554835E-2</v>
      </c>
      <c r="F97" s="530">
        <f t="shared" si="1"/>
        <v>4.6500911617916967E-3</v>
      </c>
      <c r="G97" s="531">
        <f t="shared" si="1"/>
        <v>3.1931396081750288E-2</v>
      </c>
      <c r="H97" s="531">
        <f t="shared" si="1"/>
        <v>2.5118332613384933E-2</v>
      </c>
      <c r="I97" s="531">
        <f t="shared" si="1"/>
        <v>2.7743227396654482E-2</v>
      </c>
    </row>
    <row r="98" spans="1:9" ht="13" x14ac:dyDescent="0.3">
      <c r="A98" s="481" t="s">
        <v>363</v>
      </c>
      <c r="B98" s="526">
        <f t="shared" si="1"/>
        <v>3.562764715477857E-2</v>
      </c>
      <c r="C98" s="526">
        <f t="shared" si="1"/>
        <v>0.24163490236874444</v>
      </c>
      <c r="D98" s="526">
        <f t="shared" si="1"/>
        <v>0.14925142296747121</v>
      </c>
      <c r="E98" s="526">
        <f t="shared" si="1"/>
        <v>8.5556021782831948E-2</v>
      </c>
      <c r="F98" s="526">
        <f t="shared" si="1"/>
        <v>4.9360874239314047E-2</v>
      </c>
      <c r="G98" s="527">
        <f t="shared" si="1"/>
        <v>0.15674593475962145</v>
      </c>
      <c r="H98" s="527">
        <f t="shared" si="1"/>
        <v>8.1044230086226424E-2</v>
      </c>
      <c r="I98" s="527">
        <f t="shared" si="1"/>
        <v>0.1102101126881992</v>
      </c>
    </row>
    <row r="99" spans="1:9" x14ac:dyDescent="0.25">
      <c r="A99" s="482" t="s">
        <v>406</v>
      </c>
      <c r="B99" s="522" t="str">
        <f t="shared" si="1"/>
        <v>-</v>
      </c>
      <c r="C99" s="522">
        <f t="shared" si="1"/>
        <v>1.7550474108609514E-2</v>
      </c>
      <c r="D99" s="522">
        <f t="shared" si="1"/>
        <v>2.2932530571522563E-3</v>
      </c>
      <c r="E99" s="522">
        <f t="shared" si="1"/>
        <v>7.7053824608300822E-4</v>
      </c>
      <c r="F99" s="522">
        <f t="shared" si="1"/>
        <v>1.0494777804654894E-4</v>
      </c>
      <c r="G99" s="523">
        <f t="shared" si="1"/>
        <v>3.7639309192919411E-3</v>
      </c>
      <c r="H99" s="523">
        <f t="shared" si="1"/>
        <v>6.8757116996993753E-4</v>
      </c>
      <c r="I99" s="523">
        <f t="shared" si="1"/>
        <v>1.872811946492069E-3</v>
      </c>
    </row>
    <row r="100" spans="1:9" x14ac:dyDescent="0.25">
      <c r="A100" s="483" t="s">
        <v>364</v>
      </c>
      <c r="B100" s="524">
        <f t="shared" si="1"/>
        <v>3.355030616003668E-2</v>
      </c>
      <c r="C100" s="524">
        <f t="shared" si="1"/>
        <v>0.18098346572963209</v>
      </c>
      <c r="D100" s="524">
        <f t="shared" si="1"/>
        <v>0.13621375567953165</v>
      </c>
      <c r="E100" s="524">
        <f t="shared" si="1"/>
        <v>7.8345814775910516E-2</v>
      </c>
      <c r="F100" s="524">
        <f t="shared" si="1"/>
        <v>4.779730421832129E-2</v>
      </c>
      <c r="G100" s="525">
        <f t="shared" si="1"/>
        <v>0.13917246259331129</v>
      </c>
      <c r="H100" s="525">
        <f t="shared" si="1"/>
        <v>7.4537886765572034E-2</v>
      </c>
      <c r="I100" s="525">
        <f t="shared" si="1"/>
        <v>9.9439894704154763E-2</v>
      </c>
    </row>
    <row r="101" spans="1:9" x14ac:dyDescent="0.25">
      <c r="A101" s="482" t="s">
        <v>365</v>
      </c>
      <c r="B101" s="522">
        <f t="shared" si="1"/>
        <v>2.0773959000146432E-3</v>
      </c>
      <c r="C101" s="522">
        <f t="shared" si="1"/>
        <v>3.2374913958721059E-2</v>
      </c>
      <c r="D101" s="522">
        <f t="shared" si="1"/>
        <v>1.0744185834293983E-2</v>
      </c>
      <c r="E101" s="522">
        <f t="shared" si="1"/>
        <v>6.4742140624890845E-4</v>
      </c>
      <c r="F101" s="522">
        <f t="shared" si="1"/>
        <v>1.4586222429462078E-3</v>
      </c>
      <c r="G101" s="523">
        <f t="shared" si="1"/>
        <v>1.2752630303995342E-2</v>
      </c>
      <c r="H101" s="523">
        <f t="shared" si="1"/>
        <v>7.4853908342013332E-4</v>
      </c>
      <c r="I101" s="523">
        <f t="shared" si="1"/>
        <v>5.3734007892308434E-3</v>
      </c>
    </row>
    <row r="102" spans="1:9" ht="13" x14ac:dyDescent="0.3">
      <c r="A102" s="483" t="s">
        <v>786</v>
      </c>
      <c r="B102" s="526" t="str">
        <f t="shared" si="1"/>
        <v>-</v>
      </c>
      <c r="C102" s="526" t="str">
        <f t="shared" si="1"/>
        <v>-</v>
      </c>
      <c r="D102" s="526" t="str">
        <f t="shared" si="1"/>
        <v>-</v>
      </c>
      <c r="E102" s="526" t="str">
        <f t="shared" si="1"/>
        <v>-</v>
      </c>
      <c r="F102" s="526" t="str">
        <f t="shared" si="1"/>
        <v>-</v>
      </c>
      <c r="G102" s="527" t="str">
        <f t="shared" si="1"/>
        <v>-</v>
      </c>
      <c r="H102" s="527" t="str">
        <f t="shared" si="1"/>
        <v>-</v>
      </c>
      <c r="I102" s="527" t="str">
        <f t="shared" si="1"/>
        <v>-</v>
      </c>
    </row>
    <row r="103" spans="1:9" ht="13" x14ac:dyDescent="0.3">
      <c r="A103" s="507" t="s">
        <v>366</v>
      </c>
      <c r="B103" s="522">
        <f t="shared" si="1"/>
        <v>1.5202226826090346E-2</v>
      </c>
      <c r="C103" s="522">
        <f t="shared" si="1"/>
        <v>3.9742850191591496E-2</v>
      </c>
      <c r="D103" s="522">
        <f t="shared" si="1"/>
        <v>4.2687929408268939E-2</v>
      </c>
      <c r="E103" s="522">
        <f t="shared" si="1"/>
        <v>2.0940412721007114E-2</v>
      </c>
      <c r="F103" s="522">
        <f t="shared" si="1"/>
        <v>4.7963028085830681E-2</v>
      </c>
      <c r="G103" s="523">
        <f t="shared" si="1"/>
        <v>4.2009071003219378E-2</v>
      </c>
      <c r="H103" s="523">
        <f t="shared" si="1"/>
        <v>2.4308830969785315E-2</v>
      </c>
      <c r="I103" s="523">
        <f t="shared" si="1"/>
        <v>3.1128269517312283E-2</v>
      </c>
    </row>
    <row r="104" spans="1:9" x14ac:dyDescent="0.25">
      <c r="A104" s="483" t="s">
        <v>407</v>
      </c>
      <c r="B104" s="524" t="str">
        <f t="shared" si="1"/>
        <v>-</v>
      </c>
      <c r="C104" s="524">
        <f t="shared" si="1"/>
        <v>1.5275095482056109E-3</v>
      </c>
      <c r="D104" s="524">
        <f t="shared" si="1"/>
        <v>1.2539692050855367E-2</v>
      </c>
      <c r="E104" s="524">
        <f t="shared" si="1"/>
        <v>2.957965916197472E-3</v>
      </c>
      <c r="F104" s="524">
        <f t="shared" si="1"/>
        <v>1.6356291385629794E-2</v>
      </c>
      <c r="G104" s="525">
        <f t="shared" si="1"/>
        <v>1.1277452444095549E-2</v>
      </c>
      <c r="H104" s="525">
        <f t="shared" si="1"/>
        <v>4.6280918395326266E-3</v>
      </c>
      <c r="I104" s="525">
        <f t="shared" si="1"/>
        <v>7.1899161940985629E-3</v>
      </c>
    </row>
    <row r="105" spans="1:9" x14ac:dyDescent="0.25">
      <c r="A105" s="485" t="s">
        <v>367</v>
      </c>
      <c r="B105" s="530" t="str">
        <f t="shared" si="1"/>
        <v>-</v>
      </c>
      <c r="C105" s="530">
        <f t="shared" si="1"/>
        <v>1.1904143749254976E-2</v>
      </c>
      <c r="D105" s="530">
        <f t="shared" si="1"/>
        <v>5.9231208967727702E-3</v>
      </c>
      <c r="E105" s="530">
        <f t="shared" si="1"/>
        <v>3.6810794274825658E-4</v>
      </c>
      <c r="F105" s="530">
        <f t="shared" si="1"/>
        <v>3.5644998830586355E-6</v>
      </c>
      <c r="G105" s="531">
        <f t="shared" si="1"/>
        <v>6.4285915281502778E-3</v>
      </c>
      <c r="H105" s="531">
        <f t="shared" si="1"/>
        <v>3.2266693203575786E-4</v>
      </c>
      <c r="I105" s="531">
        <f t="shared" si="1"/>
        <v>2.6751196353713503E-3</v>
      </c>
    </row>
    <row r="106" spans="1:9" x14ac:dyDescent="0.25">
      <c r="A106" s="484" t="s">
        <v>628</v>
      </c>
      <c r="B106" s="524">
        <f t="shared" si="1"/>
        <v>1.0660737190037087E-2</v>
      </c>
      <c r="C106" s="524">
        <f t="shared" si="1"/>
        <v>2.2111146621086111E-2</v>
      </c>
      <c r="D106" s="524">
        <f t="shared" si="1"/>
        <v>1.5450464469821547E-2</v>
      </c>
      <c r="E106" s="524">
        <f t="shared" si="1"/>
        <v>7.4742153717813698E-3</v>
      </c>
      <c r="F106" s="524">
        <f t="shared" si="1"/>
        <v>1.8543301415742047E-2</v>
      </c>
      <c r="G106" s="525">
        <f t="shared" si="1"/>
        <v>1.6038922705156635E-2</v>
      </c>
      <c r="H106" s="525">
        <f t="shared" si="1"/>
        <v>8.8539973172658097E-3</v>
      </c>
      <c r="I106" s="525">
        <f t="shared" si="1"/>
        <v>1.1622160746313672E-2</v>
      </c>
    </row>
    <row r="107" spans="1:9" x14ac:dyDescent="0.25">
      <c r="A107" s="485" t="s">
        <v>368</v>
      </c>
      <c r="B107" s="522" t="str">
        <f t="shared" si="1"/>
        <v>-</v>
      </c>
      <c r="C107" s="522" t="str">
        <f t="shared" si="1"/>
        <v>-</v>
      </c>
      <c r="D107" s="522">
        <f t="shared" si="1"/>
        <v>1.1441622966789694E-3</v>
      </c>
      <c r="E107" s="522">
        <f t="shared" si="1"/>
        <v>4.4152338030891513E-5</v>
      </c>
      <c r="F107" s="522">
        <f t="shared" si="1"/>
        <v>1.1043702978321974E-4</v>
      </c>
      <c r="G107" s="523">
        <f t="shared" si="1"/>
        <v>1.0152605157508138E-3</v>
      </c>
      <c r="H107" s="523">
        <f t="shared" si="1"/>
        <v>5.2414360178267382E-5</v>
      </c>
      <c r="I107" s="523">
        <f t="shared" si="1"/>
        <v>4.2337374657767924E-4</v>
      </c>
    </row>
    <row r="108" spans="1:9" x14ac:dyDescent="0.25">
      <c r="A108" s="484" t="s">
        <v>369</v>
      </c>
      <c r="B108" s="534" t="str">
        <f t="shared" si="1"/>
        <v>-</v>
      </c>
      <c r="C108" s="534">
        <f t="shared" si="1"/>
        <v>6.7641300406601299E-5</v>
      </c>
      <c r="D108" s="534">
        <f t="shared" si="1"/>
        <v>1.6551543837170681E-3</v>
      </c>
      <c r="E108" s="534">
        <f t="shared" si="1"/>
        <v>3.0966069039971779E-3</v>
      </c>
      <c r="F108" s="534">
        <f t="shared" si="1"/>
        <v>2.0503487443438158E-4</v>
      </c>
      <c r="G108" s="535">
        <f t="shared" si="1"/>
        <v>1.4753486888488745E-3</v>
      </c>
      <c r="H108" s="535">
        <f t="shared" si="1"/>
        <v>2.7361671316966959E-3</v>
      </c>
      <c r="I108" s="535">
        <f t="shared" si="1"/>
        <v>2.2504065348939355E-3</v>
      </c>
    </row>
    <row r="109" spans="1:9" s="7" customFormat="1" ht="13" x14ac:dyDescent="0.3">
      <c r="A109" s="485" t="s">
        <v>370</v>
      </c>
      <c r="B109" s="530">
        <f t="shared" si="1"/>
        <v>4.5414896360532614E-3</v>
      </c>
      <c r="C109" s="530">
        <f t="shared" si="1"/>
        <v>4.0875144437269931E-3</v>
      </c>
      <c r="D109" s="530">
        <f t="shared" si="1"/>
        <v>5.8033597516202653E-3</v>
      </c>
      <c r="E109" s="530">
        <f t="shared" si="1"/>
        <v>6.9993642482519469E-3</v>
      </c>
      <c r="F109" s="530">
        <f t="shared" si="1"/>
        <v>1.2744398880358181E-2</v>
      </c>
      <c r="G109" s="531">
        <f t="shared" si="1"/>
        <v>5.6164722572012403E-3</v>
      </c>
      <c r="H109" s="531">
        <f t="shared" si="1"/>
        <v>7.7154933890761562E-3</v>
      </c>
      <c r="I109" s="531">
        <f t="shared" si="1"/>
        <v>6.9067955671470085E-3</v>
      </c>
    </row>
    <row r="110" spans="1:9" ht="13" x14ac:dyDescent="0.3">
      <c r="A110" s="510" t="s">
        <v>422</v>
      </c>
      <c r="B110" s="536" t="str">
        <f t="shared" si="1"/>
        <v>-</v>
      </c>
      <c r="C110" s="536">
        <f t="shared" si="1"/>
        <v>2.421773726719121E-2</v>
      </c>
      <c r="D110" s="536">
        <f t="shared" si="1"/>
        <v>3.8749642294775552E-2</v>
      </c>
      <c r="E110" s="536">
        <f t="shared" si="1"/>
        <v>6.249079336104528E-2</v>
      </c>
      <c r="F110" s="536">
        <f t="shared" si="1"/>
        <v>2.0981419335754155E-2</v>
      </c>
      <c r="G110" s="537">
        <f t="shared" si="1"/>
        <v>3.6769973871455995E-2</v>
      </c>
      <c r="H110" s="537">
        <f t="shared" si="1"/>
        <v>5.7316573544397592E-2</v>
      </c>
      <c r="I110" s="537">
        <f t="shared" si="1"/>
        <v>4.9400507258704894E-2</v>
      </c>
    </row>
    <row r="111" spans="1:9" x14ac:dyDescent="0.25">
      <c r="A111" s="485" t="s">
        <v>408</v>
      </c>
      <c r="B111" s="530" t="str">
        <f t="shared" si="1"/>
        <v>-</v>
      </c>
      <c r="C111" s="530">
        <f t="shared" si="1"/>
        <v>1.2702842324960283E-2</v>
      </c>
      <c r="D111" s="530">
        <f t="shared" si="1"/>
        <v>2.0376382649583333E-2</v>
      </c>
      <c r="E111" s="530">
        <f t="shared" si="1"/>
        <v>3.297509437808268E-2</v>
      </c>
      <c r="F111" s="530">
        <f t="shared" si="1"/>
        <v>4.5741161697606765E-3</v>
      </c>
      <c r="G111" s="531">
        <f t="shared" si="1"/>
        <v>1.9332229187668228E-2</v>
      </c>
      <c r="H111" s="531">
        <f t="shared" si="1"/>
        <v>2.9434860204333429E-2</v>
      </c>
      <c r="I111" s="531">
        <f t="shared" si="1"/>
        <v>2.5542581583718259E-2</v>
      </c>
    </row>
    <row r="112" spans="1:9" x14ac:dyDescent="0.25">
      <c r="A112" s="484" t="s">
        <v>484</v>
      </c>
      <c r="B112" s="534" t="str">
        <f t="shared" si="1"/>
        <v>-</v>
      </c>
      <c r="C112" s="534">
        <f t="shared" si="1"/>
        <v>1.151488706046672E-2</v>
      </c>
      <c r="D112" s="534">
        <f t="shared" si="1"/>
        <v>1.8373259645192222E-2</v>
      </c>
      <c r="E112" s="534">
        <f t="shared" si="1"/>
        <v>2.6483989611179915E-2</v>
      </c>
      <c r="F112" s="534">
        <f t="shared" si="1"/>
        <v>1.6407303165993477E-2</v>
      </c>
      <c r="G112" s="535">
        <f t="shared" si="1"/>
        <v>1.7437743907292545E-2</v>
      </c>
      <c r="H112" s="535">
        <f t="shared" si="1"/>
        <v>2.5227912118165715E-2</v>
      </c>
      <c r="I112" s="535">
        <f t="shared" si="1"/>
        <v>2.2226564503762772E-2</v>
      </c>
    </row>
    <row r="113" spans="1:11" ht="13" x14ac:dyDescent="0.3">
      <c r="A113" s="513" t="s">
        <v>371</v>
      </c>
      <c r="B113" s="532">
        <f t="shared" si="1"/>
        <v>0.40525482992076017</v>
      </c>
      <c r="C113" s="532">
        <f t="shared" si="1"/>
        <v>0.20602696755080829</v>
      </c>
      <c r="D113" s="532">
        <f t="shared" si="1"/>
        <v>0.25434779896320836</v>
      </c>
      <c r="E113" s="532">
        <f t="shared" si="1"/>
        <v>0.26604574318653262</v>
      </c>
      <c r="F113" s="532">
        <f t="shared" si="1"/>
        <v>0.32198262918089182</v>
      </c>
      <c r="G113" s="533">
        <f t="shared" si="1"/>
        <v>0.25172152543427689</v>
      </c>
      <c r="H113" s="533">
        <f t="shared" si="1"/>
        <v>0.27301837907578408</v>
      </c>
      <c r="I113" s="533">
        <f t="shared" si="1"/>
        <v>0.26481325966559399</v>
      </c>
    </row>
    <row r="114" spans="1:11" x14ac:dyDescent="0.25">
      <c r="A114" s="484" t="s">
        <v>409</v>
      </c>
      <c r="B114" s="534">
        <f t="shared" si="1"/>
        <v>0.2527284763506793</v>
      </c>
      <c r="C114" s="534">
        <f t="shared" si="1"/>
        <v>2.4564203858110967E-2</v>
      </c>
      <c r="D114" s="534">
        <f t="shared" si="1"/>
        <v>4.0235247723045785E-2</v>
      </c>
      <c r="E114" s="534">
        <f t="shared" si="1"/>
        <v>4.3927057475476712E-2</v>
      </c>
      <c r="F114" s="534">
        <f t="shared" si="1"/>
        <v>0.1173900416399957</v>
      </c>
      <c r="G114" s="535">
        <f t="shared" si="1"/>
        <v>4.1696544099843795E-2</v>
      </c>
      <c r="H114" s="535">
        <f t="shared" si="1"/>
        <v>5.3084353640531996E-2</v>
      </c>
      <c r="I114" s="535">
        <f t="shared" si="1"/>
        <v>4.8696929128600859E-2</v>
      </c>
    </row>
    <row r="115" spans="1:11" x14ac:dyDescent="0.25">
      <c r="A115" s="485" t="s">
        <v>372</v>
      </c>
      <c r="B115" s="530" t="str">
        <f t="shared" si="1"/>
        <v>-</v>
      </c>
      <c r="C115" s="530">
        <f t="shared" si="1"/>
        <v>5.8676660617570278E-2</v>
      </c>
      <c r="D115" s="530">
        <f t="shared" si="1"/>
        <v>1.6919774114572995E-2</v>
      </c>
      <c r="E115" s="530">
        <f t="shared" si="1"/>
        <v>3.0533391027070832E-2</v>
      </c>
      <c r="F115" s="530">
        <f t="shared" si="1"/>
        <v>4.791927414257828E-2</v>
      </c>
      <c r="G115" s="531">
        <f t="shared" si="1"/>
        <v>2.0794289713764132E-2</v>
      </c>
      <c r="H115" s="531">
        <f t="shared" si="1"/>
        <v>3.2700572874619714E-2</v>
      </c>
      <c r="I115" s="531">
        <f t="shared" si="1"/>
        <v>2.8113394060558575E-2</v>
      </c>
    </row>
    <row r="116" spans="1:11" x14ac:dyDescent="0.25">
      <c r="A116" s="484" t="s">
        <v>373</v>
      </c>
      <c r="B116" s="534">
        <f t="shared" si="1"/>
        <v>9.2920585507632464E-3</v>
      </c>
      <c r="C116" s="534">
        <f t="shared" si="1"/>
        <v>2.8537495774980298E-2</v>
      </c>
      <c r="D116" s="534">
        <f t="shared" si="1"/>
        <v>4.5127576741891183E-2</v>
      </c>
      <c r="E116" s="534">
        <f t="shared" si="1"/>
        <v>4.8482502305181419E-2</v>
      </c>
      <c r="F116" s="534">
        <f t="shared" si="1"/>
        <v>2.093671277697989E-2</v>
      </c>
      <c r="G116" s="535">
        <f t="shared" si="1"/>
        <v>4.2986354690598645E-2</v>
      </c>
      <c r="H116" s="535">
        <f t="shared" si="1"/>
        <v>4.5048868981452911E-2</v>
      </c>
      <c r="I116" s="535">
        <f t="shared" si="1"/>
        <v>4.4254236000486225E-2</v>
      </c>
    </row>
    <row r="117" spans="1:11" x14ac:dyDescent="0.25">
      <c r="A117" s="482" t="s">
        <v>374</v>
      </c>
      <c r="B117" s="522">
        <f t="shared" si="1"/>
        <v>3.5036976230464222E-2</v>
      </c>
      <c r="C117" s="522">
        <f t="shared" si="1"/>
        <v>1.1534749106263112E-2</v>
      </c>
      <c r="D117" s="522">
        <f t="shared" si="1"/>
        <v>7.4769223676486377E-3</v>
      </c>
      <c r="E117" s="522">
        <f t="shared" si="1"/>
        <v>1.4886026704297638E-2</v>
      </c>
      <c r="F117" s="522">
        <f t="shared" si="1"/>
        <v>3.4758633033269072E-2</v>
      </c>
      <c r="G117" s="523">
        <f t="shared" si="1"/>
        <v>8.2664578828381442E-3</v>
      </c>
      <c r="H117" s="523">
        <f t="shared" si="1"/>
        <v>1.7363183654875287E-2</v>
      </c>
      <c r="I117" s="523">
        <f t="shared" si="1"/>
        <v>1.3858453656251652E-2</v>
      </c>
      <c r="K117" s="267"/>
    </row>
    <row r="118" spans="1:11" x14ac:dyDescent="0.25">
      <c r="A118" s="483" t="s">
        <v>375</v>
      </c>
      <c r="B118" s="524">
        <f t="shared" si="1"/>
        <v>6.6353022126220958E-4</v>
      </c>
      <c r="C118" s="524">
        <f t="shared" si="1"/>
        <v>3.1514445996941812E-3</v>
      </c>
      <c r="D118" s="524">
        <f t="shared" si="1"/>
        <v>1.8658129577948462E-3</v>
      </c>
      <c r="E118" s="524">
        <f t="shared" si="1"/>
        <v>4.6214698543832642E-3</v>
      </c>
      <c r="F118" s="524">
        <f t="shared" si="1"/>
        <v>7.5539170429764742E-3</v>
      </c>
      <c r="G118" s="525">
        <f t="shared" si="1"/>
        <v>1.9754675201835896E-3</v>
      </c>
      <c r="H118" s="525">
        <f t="shared" si="1"/>
        <v>4.9870047942208624E-3</v>
      </c>
      <c r="I118" s="525">
        <f t="shared" si="1"/>
        <v>3.8267384200483469E-3</v>
      </c>
    </row>
    <row r="119" spans="1:11" s="7" customFormat="1" ht="13" x14ac:dyDescent="0.3">
      <c r="A119" s="482" t="s">
        <v>376</v>
      </c>
      <c r="B119" s="522">
        <f t="shared" si="1"/>
        <v>0.1075337336623184</v>
      </c>
      <c r="C119" s="522">
        <f t="shared" si="1"/>
        <v>7.6021381271610428E-2</v>
      </c>
      <c r="D119" s="522">
        <f t="shared" si="1"/>
        <v>0.1426891795509139</v>
      </c>
      <c r="E119" s="522">
        <f t="shared" si="1"/>
        <v>0.11795648473412872</v>
      </c>
      <c r="F119" s="522">
        <f t="shared" si="1"/>
        <v>9.3424050545092438E-2</v>
      </c>
      <c r="G119" s="523">
        <f t="shared" si="1"/>
        <v>0.13562402074585891</v>
      </c>
      <c r="H119" s="523">
        <f t="shared" si="1"/>
        <v>0.11489847173163403</v>
      </c>
      <c r="I119" s="523">
        <f t="shared" si="1"/>
        <v>0.12288348255956565</v>
      </c>
    </row>
    <row r="120" spans="1:11" ht="13" x14ac:dyDescent="0.3">
      <c r="A120" s="481" t="s">
        <v>377</v>
      </c>
      <c r="B120" s="526">
        <f t="shared" si="1"/>
        <v>0.26585122087639029</v>
      </c>
      <c r="C120" s="526">
        <f t="shared" si="1"/>
        <v>0.12586087387263581</v>
      </c>
      <c r="D120" s="526">
        <f t="shared" si="1"/>
        <v>0.14723360470517916</v>
      </c>
      <c r="E120" s="526">
        <f t="shared" si="1"/>
        <v>0.13756750767309908</v>
      </c>
      <c r="F120" s="526">
        <f t="shared" si="1"/>
        <v>0.22007976171681365</v>
      </c>
      <c r="G120" s="527">
        <f t="shared" si="1"/>
        <v>0.14680555118205404</v>
      </c>
      <c r="H120" s="527">
        <f t="shared" si="1"/>
        <v>0.14785281202429162</v>
      </c>
      <c r="I120" s="527">
        <f t="shared" si="1"/>
        <v>0.14744932991597867</v>
      </c>
    </row>
    <row r="121" spans="1:11" x14ac:dyDescent="0.25">
      <c r="A121" s="482" t="s">
        <v>410</v>
      </c>
      <c r="B121" s="522" t="str">
        <f t="shared" si="1"/>
        <v>-</v>
      </c>
      <c r="C121" s="522" t="str">
        <f t="shared" si="1"/>
        <v>-</v>
      </c>
      <c r="D121" s="522">
        <f t="shared" si="1"/>
        <v>4.3535346904704304E-6</v>
      </c>
      <c r="E121" s="522" t="str">
        <f t="shared" si="1"/>
        <v>-</v>
      </c>
      <c r="F121" s="522" t="str">
        <f t="shared" si="1"/>
        <v>-</v>
      </c>
      <c r="G121" s="523">
        <f t="shared" si="1"/>
        <v>3.863063734939896E-6</v>
      </c>
      <c r="H121" s="523" t="str">
        <f t="shared" si="1"/>
        <v>-</v>
      </c>
      <c r="I121" s="523">
        <f t="shared" si="1"/>
        <v>1.4883372015152382E-6</v>
      </c>
    </row>
    <row r="122" spans="1:11" x14ac:dyDescent="0.25">
      <c r="A122" s="483" t="s">
        <v>378</v>
      </c>
      <c r="B122" s="524" t="str">
        <f t="shared" si="1"/>
        <v>-</v>
      </c>
      <c r="C122" s="524" t="str">
        <f t="shared" si="1"/>
        <v>-</v>
      </c>
      <c r="D122" s="524">
        <f t="shared" si="1"/>
        <v>5.9124588934222791E-4</v>
      </c>
      <c r="E122" s="524">
        <f t="shared" si="1"/>
        <v>2.0298311322346319E-4</v>
      </c>
      <c r="F122" s="524" t="str">
        <f t="shared" si="1"/>
        <v>-</v>
      </c>
      <c r="G122" s="525">
        <f t="shared" si="1"/>
        <v>5.2463589150898498E-4</v>
      </c>
      <c r="H122" s="525">
        <f t="shared" si="1"/>
        <v>1.7768089478195184E-4</v>
      </c>
      <c r="I122" s="525">
        <f t="shared" si="1"/>
        <v>3.1135386012859947E-4</v>
      </c>
    </row>
    <row r="123" spans="1:11" x14ac:dyDescent="0.25">
      <c r="A123" s="482" t="s">
        <v>379</v>
      </c>
      <c r="B123" s="522" t="str">
        <f t="shared" si="1"/>
        <v>-</v>
      </c>
      <c r="C123" s="522">
        <f t="shared" si="1"/>
        <v>8.2223982903255419E-3</v>
      </c>
      <c r="D123" s="522">
        <f t="shared" si="1"/>
        <v>1.8480978782128534E-2</v>
      </c>
      <c r="E123" s="522">
        <f t="shared" si="1"/>
        <v>3.3936323956872315E-2</v>
      </c>
      <c r="F123" s="522">
        <f t="shared" si="1"/>
        <v>6.256266131167644E-2</v>
      </c>
      <c r="G123" s="523">
        <f t="shared" si="1"/>
        <v>1.7208958131252554E-2</v>
      </c>
      <c r="H123" s="523">
        <f t="shared" si="1"/>
        <v>3.7504649595441315E-2</v>
      </c>
      <c r="I123" s="523">
        <f t="shared" si="1"/>
        <v>2.9685251660047485E-2</v>
      </c>
    </row>
    <row r="124" spans="1:11" s="7" customFormat="1" ht="13" x14ac:dyDescent="0.3">
      <c r="A124" s="483" t="s">
        <v>380</v>
      </c>
      <c r="B124" s="524">
        <f t="shared" si="1"/>
        <v>0.25104738670942101</v>
      </c>
      <c r="C124" s="524">
        <f t="shared" si="1"/>
        <v>0.11446389800467464</v>
      </c>
      <c r="D124" s="524">
        <f t="shared" si="1"/>
        <v>0.12259809299919119</v>
      </c>
      <c r="E124" s="524">
        <f t="shared" si="1"/>
        <v>9.5357284862936376E-2</v>
      </c>
      <c r="F124" s="524">
        <f t="shared" si="1"/>
        <v>0.15249798004515661</v>
      </c>
      <c r="G124" s="525">
        <f t="shared" si="1"/>
        <v>0.12361331609763451</v>
      </c>
      <c r="H124" s="525">
        <f t="shared" si="1"/>
        <v>0.10247997769932542</v>
      </c>
      <c r="I124" s="525">
        <f t="shared" si="1"/>
        <v>0.11062209908457819</v>
      </c>
    </row>
    <row r="125" spans="1:11" x14ac:dyDescent="0.25">
      <c r="A125" s="482" t="s">
        <v>381</v>
      </c>
      <c r="B125" s="522">
        <f t="shared" si="1"/>
        <v>1.4803834166969239E-2</v>
      </c>
      <c r="C125" s="522">
        <f t="shared" si="1"/>
        <v>3.1745775776356139E-3</v>
      </c>
      <c r="D125" s="522">
        <f t="shared" si="1"/>
        <v>1.8649203737980059E-3</v>
      </c>
      <c r="E125" s="522">
        <f t="shared" si="1"/>
        <v>7.5996311176011362E-3</v>
      </c>
      <c r="F125" s="522">
        <f t="shared" si="1"/>
        <v>5.0191203599805993E-3</v>
      </c>
      <c r="G125" s="523">
        <f t="shared" si="1"/>
        <v>2.1769330882939076E-3</v>
      </c>
      <c r="H125" s="523">
        <f t="shared" si="1"/>
        <v>7.2779657073741497E-3</v>
      </c>
      <c r="I125" s="523">
        <f t="shared" si="1"/>
        <v>5.3126715456336595E-3</v>
      </c>
    </row>
    <row r="126" spans="1:11" x14ac:dyDescent="0.25">
      <c r="A126" s="483" t="s">
        <v>400</v>
      </c>
      <c r="B126" s="524" t="str">
        <f t="shared" si="1"/>
        <v>-</v>
      </c>
      <c r="C126" s="524" t="str">
        <f t="shared" si="1"/>
        <v>-</v>
      </c>
      <c r="D126" s="524">
        <f t="shared" si="1"/>
        <v>3.6940131260287281E-3</v>
      </c>
      <c r="E126" s="524">
        <f t="shared" si="1"/>
        <v>4.7128406650305261E-4</v>
      </c>
      <c r="F126" s="524" t="str">
        <f t="shared" si="1"/>
        <v>-</v>
      </c>
      <c r="G126" s="525">
        <f t="shared" si="1"/>
        <v>3.2778441331339295E-3</v>
      </c>
      <c r="H126" s="525">
        <f t="shared" si="1"/>
        <v>4.1253764070783719E-4</v>
      </c>
      <c r="I126" s="525">
        <f t="shared" si="1"/>
        <v>1.516465129225965E-3</v>
      </c>
    </row>
    <row r="127" spans="1:11" ht="13" x14ac:dyDescent="0.3">
      <c r="A127" s="507" t="s">
        <v>382</v>
      </c>
      <c r="B127" s="528">
        <f t="shared" si="1"/>
        <v>5.9587923848802515E-2</v>
      </c>
      <c r="C127" s="528">
        <f t="shared" si="1"/>
        <v>8.2970677598736664E-2</v>
      </c>
      <c r="D127" s="528">
        <f t="shared" si="1"/>
        <v>0.13169742329394341</v>
      </c>
      <c r="E127" s="528">
        <f t="shared" si="1"/>
        <v>0.11671968999272243</v>
      </c>
      <c r="F127" s="528">
        <f t="shared" si="1"/>
        <v>6.2851268677344946E-2</v>
      </c>
      <c r="G127" s="529">
        <f t="shared" si="1"/>
        <v>0.12587715919026948</v>
      </c>
      <c r="H127" s="529">
        <f t="shared" si="1"/>
        <v>0.11000489221783641</v>
      </c>
      <c r="I127" s="529">
        <f t="shared" si="1"/>
        <v>0.11612006068397421</v>
      </c>
    </row>
    <row r="128" spans="1:11" x14ac:dyDescent="0.25">
      <c r="A128" s="484" t="s">
        <v>485</v>
      </c>
      <c r="B128" s="534" t="str">
        <f t="shared" si="1"/>
        <v>-</v>
      </c>
      <c r="C128" s="534" t="str">
        <f t="shared" si="1"/>
        <v>-</v>
      </c>
      <c r="D128" s="534">
        <f t="shared" si="1"/>
        <v>5.0917279083277439E-4</v>
      </c>
      <c r="E128" s="534" t="str">
        <f t="shared" si="1"/>
        <v>-</v>
      </c>
      <c r="F128" s="534" t="str">
        <f t="shared" si="1"/>
        <v>-</v>
      </c>
      <c r="G128" s="535">
        <f t="shared" si="1"/>
        <v>4.5180918102933118E-4</v>
      </c>
      <c r="H128" s="535" t="str">
        <f t="shared" si="1"/>
        <v>-</v>
      </c>
      <c r="I128" s="535">
        <f t="shared" si="1"/>
        <v>1.7407023498734709E-4</v>
      </c>
    </row>
    <row r="129" spans="1:9" s="7" customFormat="1" ht="13" x14ac:dyDescent="0.3">
      <c r="A129" s="485" t="s">
        <v>383</v>
      </c>
      <c r="B129" s="530">
        <f t="shared" si="1"/>
        <v>8.6415408791443247E-4</v>
      </c>
      <c r="C129" s="530">
        <f t="shared" si="1"/>
        <v>6.3933907686949065E-2</v>
      </c>
      <c r="D129" s="530">
        <f t="shared" si="1"/>
        <v>8.8728175037093904E-2</v>
      </c>
      <c r="E129" s="530">
        <f t="shared" si="1"/>
        <v>9.3630482341415119E-2</v>
      </c>
      <c r="F129" s="530">
        <f t="shared" si="1"/>
        <v>5.9665144556243062E-2</v>
      </c>
      <c r="G129" s="531">
        <f t="shared" si="1"/>
        <v>8.504288197587323E-2</v>
      </c>
      <c r="H129" s="531">
        <f t="shared" si="1"/>
        <v>8.9396640537835748E-2</v>
      </c>
      <c r="I129" s="531">
        <f t="shared" si="1"/>
        <v>8.7719251507915791E-2</v>
      </c>
    </row>
    <row r="130" spans="1:9" s="7" customFormat="1" ht="13" x14ac:dyDescent="0.3">
      <c r="A130" s="770" t="s">
        <v>384</v>
      </c>
      <c r="B130" s="775">
        <f t="shared" si="1"/>
        <v>1.827906340609142E-3</v>
      </c>
      <c r="C130" s="775" t="str">
        <f t="shared" si="1"/>
        <v>-</v>
      </c>
      <c r="D130" s="775">
        <f t="shared" si="1"/>
        <v>3.1396913364381378E-3</v>
      </c>
      <c r="E130" s="775">
        <f t="shared" si="1"/>
        <v>1.9967068713819006E-4</v>
      </c>
      <c r="F130" s="775" t="str">
        <f t="shared" si="1"/>
        <v>-</v>
      </c>
      <c r="G130" s="776">
        <f t="shared" si="1"/>
        <v>2.8118235365313582E-3</v>
      </c>
      <c r="H130" s="776">
        <f t="shared" si="1"/>
        <v>1.7478136870126518E-4</v>
      </c>
      <c r="I130" s="776">
        <f t="shared" si="1"/>
        <v>1.1907645959645281E-3</v>
      </c>
    </row>
    <row r="131" spans="1:9" s="7" customFormat="1" ht="13" x14ac:dyDescent="0.3">
      <c r="A131" s="485" t="s">
        <v>385</v>
      </c>
      <c r="B131" s="530">
        <f t="shared" si="1"/>
        <v>5.6895863420278935E-2</v>
      </c>
      <c r="C131" s="530">
        <f t="shared" si="1"/>
        <v>9.9291155112583591E-3</v>
      </c>
      <c r="D131" s="530">
        <f t="shared" si="1"/>
        <v>3.0364412450624767E-2</v>
      </c>
      <c r="E131" s="530">
        <f t="shared" si="1"/>
        <v>1.62066211555742E-2</v>
      </c>
      <c r="F131" s="530">
        <f t="shared" si="1"/>
        <v>4.752926788209839E-4</v>
      </c>
      <c r="G131" s="531">
        <f t="shared" si="1"/>
        <v>2.8726388753533911E-2</v>
      </c>
      <c r="H131" s="531">
        <f t="shared" si="1"/>
        <v>1.4245682124114825E-2</v>
      </c>
      <c r="I131" s="531">
        <f t="shared" si="1"/>
        <v>1.9824718835915703E-2</v>
      </c>
    </row>
    <row r="132" spans="1:9" s="7" customFormat="1" ht="13" x14ac:dyDescent="0.3">
      <c r="A132" s="770" t="s">
        <v>386</v>
      </c>
      <c r="B132" s="775" t="str">
        <f t="shared" si="1"/>
        <v>-</v>
      </c>
      <c r="C132" s="775">
        <f t="shared" si="1"/>
        <v>4.1700365149524793E-3</v>
      </c>
      <c r="D132" s="775">
        <f t="shared" si="1"/>
        <v>8.9559716789538394E-3</v>
      </c>
      <c r="E132" s="775">
        <f t="shared" si="1"/>
        <v>4.5326586962530554E-3</v>
      </c>
      <c r="F132" s="775">
        <f t="shared" si="1"/>
        <v>2.7108314422809037E-3</v>
      </c>
      <c r="G132" s="776">
        <f t="shared" si="1"/>
        <v>8.3578125458362695E-3</v>
      </c>
      <c r="H132" s="776">
        <f t="shared" si="1"/>
        <v>4.3055645791962912E-3</v>
      </c>
      <c r="I132" s="776">
        <f t="shared" si="1"/>
        <v>5.866789208563622E-3</v>
      </c>
    </row>
    <row r="133" spans="1:9" s="7" customFormat="1" ht="13" x14ac:dyDescent="0.3">
      <c r="A133" s="513" t="s">
        <v>387</v>
      </c>
      <c r="B133" s="532">
        <f t="shared" si="1"/>
        <v>0</v>
      </c>
      <c r="C133" s="532">
        <f t="shared" si="1"/>
        <v>3.9890128837524588E-2</v>
      </c>
      <c r="D133" s="532">
        <f t="shared" si="1"/>
        <v>4.3296803831548762E-2</v>
      </c>
      <c r="E133" s="532">
        <f t="shared" si="1"/>
        <v>6.5473967184448589E-2</v>
      </c>
      <c r="F133" s="532">
        <f t="shared" si="1"/>
        <v>5.6850911384057658E-2</v>
      </c>
      <c r="G133" s="533">
        <f t="shared" si="1"/>
        <v>4.2348862983363801E-2</v>
      </c>
      <c r="H133" s="533">
        <f t="shared" si="1"/>
        <v>6.4399087444877948E-2</v>
      </c>
      <c r="I133" s="533">
        <f t="shared" si="1"/>
        <v>5.5903713942085279E-2</v>
      </c>
    </row>
    <row r="134" spans="1:9" ht="13" x14ac:dyDescent="0.3">
      <c r="A134" s="542" t="s">
        <v>389</v>
      </c>
      <c r="B134" s="545">
        <f t="shared" ref="B134:I134" si="3">IF(B65="-","-",B65/B$65)</f>
        <v>1</v>
      </c>
      <c r="C134" s="545">
        <f t="shared" si="3"/>
        <v>1</v>
      </c>
      <c r="D134" s="545">
        <f t="shared" si="3"/>
        <v>1</v>
      </c>
      <c r="E134" s="545">
        <f t="shared" si="3"/>
        <v>1</v>
      </c>
      <c r="F134" s="545">
        <f t="shared" si="3"/>
        <v>1</v>
      </c>
      <c r="G134" s="545">
        <f t="shared" si="3"/>
        <v>1</v>
      </c>
      <c r="H134" s="545">
        <f t="shared" si="3"/>
        <v>1</v>
      </c>
      <c r="I134" s="545">
        <f t="shared" si="3"/>
        <v>1</v>
      </c>
    </row>
    <row r="135" spans="1:9" ht="13" x14ac:dyDescent="0.3">
      <c r="A135" s="519" t="s">
        <v>629</v>
      </c>
      <c r="B135" s="3"/>
      <c r="C135" s="212"/>
      <c r="D135" s="3"/>
      <c r="E135" s="3"/>
      <c r="F135" s="212"/>
      <c r="G135" s="3"/>
      <c r="H135" s="3"/>
      <c r="I135" s="3"/>
    </row>
    <row r="136" spans="1:9" ht="13" x14ac:dyDescent="0.3">
      <c r="A136" s="761" t="s">
        <v>630</v>
      </c>
      <c r="B136" s="3"/>
      <c r="C136" s="212"/>
      <c r="D136" s="3"/>
      <c r="E136" s="3"/>
      <c r="F136" s="212"/>
      <c r="G136" s="3"/>
      <c r="H136" s="3"/>
      <c r="I136" s="3"/>
    </row>
    <row r="137" spans="1:9" ht="13" x14ac:dyDescent="0.3">
      <c r="A137" s="38" t="s">
        <v>423</v>
      </c>
      <c r="B137" s="3"/>
      <c r="C137" s="212"/>
      <c r="D137" s="3"/>
      <c r="E137" s="3"/>
      <c r="F137" s="212"/>
      <c r="G137" s="3"/>
      <c r="H137" s="3"/>
      <c r="I137" s="3"/>
    </row>
    <row r="138" spans="1:9" ht="13" x14ac:dyDescent="0.3">
      <c r="A138" s="242" t="s">
        <v>708</v>
      </c>
      <c r="B138" s="3"/>
      <c r="C138" s="212"/>
      <c r="D138" s="3"/>
      <c r="E138" s="3"/>
      <c r="F138" s="212"/>
      <c r="G138" s="3"/>
      <c r="H138" s="3"/>
      <c r="I138" s="3"/>
    </row>
    <row r="141" spans="1:9" ht="16.5" x14ac:dyDescent="0.35">
      <c r="A141" s="88" t="s">
        <v>791</v>
      </c>
    </row>
    <row r="142" spans="1:9" ht="13.5" thickBot="1" x14ac:dyDescent="0.35">
      <c r="A142" s="205"/>
      <c r="I142" s="400" t="s">
        <v>396</v>
      </c>
    </row>
    <row r="143" spans="1:9" ht="13" x14ac:dyDescent="0.3">
      <c r="A143" s="204" t="s">
        <v>395</v>
      </c>
      <c r="B143" s="486" t="s">
        <v>96</v>
      </c>
      <c r="C143" s="486" t="s">
        <v>554</v>
      </c>
      <c r="D143" s="486" t="s">
        <v>98</v>
      </c>
      <c r="E143" s="486" t="s">
        <v>289</v>
      </c>
      <c r="F143" s="487">
        <v>300000</v>
      </c>
      <c r="G143" s="488" t="s">
        <v>411</v>
      </c>
      <c r="H143" s="488" t="s">
        <v>411</v>
      </c>
      <c r="I143" s="488" t="s">
        <v>402</v>
      </c>
    </row>
    <row r="144" spans="1:9" x14ac:dyDescent="0.25">
      <c r="A144" s="203"/>
      <c r="B144" s="489" t="s">
        <v>36</v>
      </c>
      <c r="C144" s="489" t="s">
        <v>36</v>
      </c>
      <c r="D144" s="489" t="s">
        <v>36</v>
      </c>
      <c r="E144" s="489" t="s">
        <v>36</v>
      </c>
      <c r="F144" s="489" t="s">
        <v>37</v>
      </c>
      <c r="G144" s="490" t="s">
        <v>632</v>
      </c>
      <c r="H144" s="490" t="s">
        <v>304</v>
      </c>
      <c r="I144" s="490" t="s">
        <v>112</v>
      </c>
    </row>
    <row r="145" spans="1:9" ht="13" thickBot="1" x14ac:dyDescent="0.3">
      <c r="A145" s="206"/>
      <c r="B145" s="491" t="s">
        <v>553</v>
      </c>
      <c r="C145" s="491" t="s">
        <v>100</v>
      </c>
      <c r="D145" s="491" t="s">
        <v>101</v>
      </c>
      <c r="E145" s="491" t="s">
        <v>290</v>
      </c>
      <c r="F145" s="491" t="s">
        <v>102</v>
      </c>
      <c r="G145" s="492" t="s">
        <v>304</v>
      </c>
      <c r="H145" s="492" t="s">
        <v>102</v>
      </c>
      <c r="I145" s="492" t="s">
        <v>412</v>
      </c>
    </row>
    <row r="147" spans="1:9" ht="13" x14ac:dyDescent="0.3">
      <c r="A147" s="502" t="s">
        <v>344</v>
      </c>
      <c r="B147" s="503">
        <v>15.387131</v>
      </c>
      <c r="C147" s="503">
        <v>9.6177399999999995</v>
      </c>
      <c r="D147" s="503">
        <v>15.858435</v>
      </c>
      <c r="E147" s="503">
        <v>19.600121999999999</v>
      </c>
      <c r="F147" s="503">
        <v>15.458019999999999</v>
      </c>
      <c r="G147" s="504">
        <v>15.297705000000001</v>
      </c>
      <c r="H147" s="504">
        <v>19.120234</v>
      </c>
      <c r="I147" s="504">
        <v>17.66123</v>
      </c>
    </row>
    <row r="148" spans="1:9" x14ac:dyDescent="0.25">
      <c r="A148" s="482" t="s">
        <v>345</v>
      </c>
      <c r="B148" s="494">
        <v>15.387131</v>
      </c>
      <c r="C148" s="494">
        <v>9.5098269999999996</v>
      </c>
      <c r="D148" s="494">
        <v>15.815016</v>
      </c>
      <c r="E148" s="494">
        <v>19.406469000000001</v>
      </c>
      <c r="F148" s="494">
        <v>15.458019999999999</v>
      </c>
      <c r="G148" s="267">
        <v>15.248652</v>
      </c>
      <c r="H148" s="267">
        <v>18.949016</v>
      </c>
      <c r="I148" s="267">
        <v>17.536640999999999</v>
      </c>
    </row>
    <row r="149" spans="1:9" x14ac:dyDescent="0.25">
      <c r="A149" s="483" t="s">
        <v>346</v>
      </c>
      <c r="B149" s="495" t="s">
        <v>85</v>
      </c>
      <c r="C149" s="495">
        <v>4.4799999999999999E-4</v>
      </c>
      <c r="D149" s="495">
        <v>1.4348E-2</v>
      </c>
      <c r="E149" s="495">
        <v>9.2449999999999997E-3</v>
      </c>
      <c r="F149" s="495" t="s">
        <v>85</v>
      </c>
      <c r="G149" s="496">
        <v>1.3055000000000001E-2</v>
      </c>
      <c r="H149" s="496">
        <v>8.1740000000000007E-3</v>
      </c>
      <c r="I149" s="496">
        <v>1.0037000000000001E-2</v>
      </c>
    </row>
    <row r="150" spans="1:9" x14ac:dyDescent="0.25">
      <c r="A150" s="482" t="s">
        <v>347</v>
      </c>
      <c r="B150" s="494" t="s">
        <v>85</v>
      </c>
      <c r="C150" s="494" t="s">
        <v>85</v>
      </c>
      <c r="D150" s="494">
        <v>2.9071E-2</v>
      </c>
      <c r="E150" s="494">
        <v>1.94E-4</v>
      </c>
      <c r="F150" s="494" t="s">
        <v>85</v>
      </c>
      <c r="G150" s="267">
        <v>2.6369E-2</v>
      </c>
      <c r="H150" s="267">
        <v>1.7200000000000001E-4</v>
      </c>
      <c r="I150" s="267">
        <v>1.0170999999999999E-2</v>
      </c>
    </row>
    <row r="151" spans="1:9" ht="13" x14ac:dyDescent="0.3">
      <c r="A151" s="481" t="s">
        <v>348</v>
      </c>
      <c r="B151" s="505">
        <v>0.40401799999999999</v>
      </c>
      <c r="C151" s="505">
        <v>2.0057719999999999</v>
      </c>
      <c r="D151" s="505">
        <v>0.36268899999999998</v>
      </c>
      <c r="E151" s="505">
        <v>1.2104140000000001</v>
      </c>
      <c r="F151" s="505">
        <v>2.1743739999999998</v>
      </c>
      <c r="G151" s="506">
        <v>0.51004499999999997</v>
      </c>
      <c r="H151" s="506">
        <v>1.322095</v>
      </c>
      <c r="I151" s="506">
        <v>1.012148</v>
      </c>
    </row>
    <row r="152" spans="1:9" x14ac:dyDescent="0.25">
      <c r="A152" s="482" t="s">
        <v>349</v>
      </c>
      <c r="B152" s="494" t="s">
        <v>85</v>
      </c>
      <c r="C152" s="494">
        <v>0.24920100000000001</v>
      </c>
      <c r="D152" s="494">
        <v>0.13041700000000001</v>
      </c>
      <c r="E152" s="494">
        <v>0.786833</v>
      </c>
      <c r="F152" s="494">
        <v>2.1705320000000001</v>
      </c>
      <c r="G152" s="267">
        <v>0.140625</v>
      </c>
      <c r="H152" s="267">
        <v>0.94714299999999996</v>
      </c>
      <c r="I152" s="267">
        <v>0.63930699999999996</v>
      </c>
    </row>
    <row r="153" spans="1:9" x14ac:dyDescent="0.25">
      <c r="A153" s="483" t="s">
        <v>350</v>
      </c>
      <c r="B153" s="495" t="s">
        <v>85</v>
      </c>
      <c r="C153" s="495">
        <v>1.750699</v>
      </c>
      <c r="D153" s="495">
        <v>0.16327</v>
      </c>
      <c r="E153" s="495">
        <v>0.322793</v>
      </c>
      <c r="F153" s="495" t="s">
        <v>85</v>
      </c>
      <c r="G153" s="496">
        <v>0.30495800000000001</v>
      </c>
      <c r="H153" s="496">
        <v>0.28539599999999998</v>
      </c>
      <c r="I153" s="496">
        <v>0.29286200000000001</v>
      </c>
    </row>
    <row r="154" spans="1:9" x14ac:dyDescent="0.25">
      <c r="A154" s="482" t="s">
        <v>351</v>
      </c>
      <c r="B154" s="494" t="s">
        <v>85</v>
      </c>
      <c r="C154" s="494">
        <v>5.8719999999999996E-3</v>
      </c>
      <c r="D154" s="494">
        <v>3.627E-3</v>
      </c>
      <c r="E154" s="494">
        <v>1.1995E-2</v>
      </c>
      <c r="F154" s="494">
        <v>3.8419999999999999E-3</v>
      </c>
      <c r="G154" s="267">
        <v>3.8159999999999999E-3</v>
      </c>
      <c r="H154" s="267">
        <v>1.1050000000000001E-2</v>
      </c>
      <c r="I154" s="267">
        <v>8.2889999999999995E-3</v>
      </c>
    </row>
    <row r="155" spans="1:9" x14ac:dyDescent="0.25">
      <c r="A155" s="497" t="s">
        <v>352</v>
      </c>
      <c r="B155" s="495">
        <v>0.40401799999999999</v>
      </c>
      <c r="C155" s="495" t="s">
        <v>85</v>
      </c>
      <c r="D155" s="495">
        <v>6.5375000000000003E-2</v>
      </c>
      <c r="E155" s="495">
        <v>8.8792999999999997E-2</v>
      </c>
      <c r="F155" s="495" t="s">
        <v>85</v>
      </c>
      <c r="G155" s="496">
        <v>6.0645999999999999E-2</v>
      </c>
      <c r="H155" s="496">
        <v>7.8506000000000006E-2</v>
      </c>
      <c r="I155" s="496">
        <v>7.1689000000000003E-2</v>
      </c>
    </row>
    <row r="156" spans="1:9" ht="13" x14ac:dyDescent="0.3">
      <c r="A156" s="507" t="s">
        <v>353</v>
      </c>
      <c r="B156" s="508">
        <v>46.919046000000002</v>
      </c>
      <c r="C156" s="508">
        <v>9.0516749999999995</v>
      </c>
      <c r="D156" s="508">
        <v>2.1251380000000002</v>
      </c>
      <c r="E156" s="508">
        <v>3.8810259999999999</v>
      </c>
      <c r="F156" s="508">
        <v>10.543882</v>
      </c>
      <c r="G156" s="509">
        <v>2.8950339999999999</v>
      </c>
      <c r="H156" s="509">
        <v>4.6529600000000002</v>
      </c>
      <c r="I156" s="509">
        <v>3.9819849999999999</v>
      </c>
    </row>
    <row r="157" spans="1:9" x14ac:dyDescent="0.25">
      <c r="A157" s="483" t="s">
        <v>404</v>
      </c>
      <c r="B157" s="495" t="s">
        <v>85</v>
      </c>
      <c r="C157" s="495">
        <v>0.20763899999999999</v>
      </c>
      <c r="D157" s="495">
        <v>6.7794999999999994E-2</v>
      </c>
      <c r="E157" s="495">
        <v>6.0298999999999998E-2</v>
      </c>
      <c r="F157" s="495" t="s">
        <v>85</v>
      </c>
      <c r="G157" s="496">
        <v>8.0099000000000004E-2</v>
      </c>
      <c r="H157" s="496">
        <v>5.3312999999999999E-2</v>
      </c>
      <c r="I157" s="496">
        <v>6.3535999999999995E-2</v>
      </c>
    </row>
    <row r="158" spans="1:9" x14ac:dyDescent="0.25">
      <c r="A158" s="482" t="s">
        <v>355</v>
      </c>
      <c r="B158" s="494">
        <v>42.920304000000002</v>
      </c>
      <c r="C158" s="494">
        <v>4.8042610000000003</v>
      </c>
      <c r="D158" s="494">
        <v>0.52954900000000005</v>
      </c>
      <c r="E158" s="494">
        <v>1.286778</v>
      </c>
      <c r="F158" s="494">
        <v>7.0050039999999996</v>
      </c>
      <c r="G158" s="267">
        <v>1.053836</v>
      </c>
      <c r="H158" s="267">
        <v>1.9492700000000001</v>
      </c>
      <c r="I158" s="267">
        <v>1.607496</v>
      </c>
    </row>
    <row r="159" spans="1:9" x14ac:dyDescent="0.25">
      <c r="A159" s="497" t="s">
        <v>356</v>
      </c>
      <c r="B159" s="495" t="s">
        <v>85</v>
      </c>
      <c r="C159" s="495" t="s">
        <v>85</v>
      </c>
      <c r="D159" s="495">
        <v>0.19777600000000001</v>
      </c>
      <c r="E159" s="495">
        <v>0.19952400000000001</v>
      </c>
      <c r="F159" s="495">
        <v>7.9380000000000006E-3</v>
      </c>
      <c r="G159" s="496">
        <v>0.179397</v>
      </c>
      <c r="H159" s="496">
        <v>0.17732800000000001</v>
      </c>
      <c r="I159" s="496">
        <v>0.178117</v>
      </c>
    </row>
    <row r="160" spans="1:9" x14ac:dyDescent="0.25">
      <c r="A160" s="482" t="s">
        <v>357</v>
      </c>
      <c r="B160" s="494" t="s">
        <v>85</v>
      </c>
      <c r="C160" s="494">
        <v>3.8422670000000001</v>
      </c>
      <c r="D160" s="494">
        <v>0.72314500000000004</v>
      </c>
      <c r="E160" s="494">
        <v>2.0710109999999999</v>
      </c>
      <c r="F160" s="494">
        <v>3.4996040000000002</v>
      </c>
      <c r="G160" s="267">
        <v>1.000205</v>
      </c>
      <c r="H160" s="267">
        <v>2.2365219999999999</v>
      </c>
      <c r="I160" s="267">
        <v>1.7646379999999999</v>
      </c>
    </row>
    <row r="161" spans="1:9" x14ac:dyDescent="0.25">
      <c r="A161" s="483" t="s">
        <v>358</v>
      </c>
      <c r="B161" s="495">
        <v>3.8722430000000001</v>
      </c>
      <c r="C161" s="495">
        <v>0.19750799999999999</v>
      </c>
      <c r="D161" s="495">
        <v>5.9511000000000001E-2</v>
      </c>
      <c r="E161" s="495">
        <v>0.257268</v>
      </c>
      <c r="F161" s="495" t="s">
        <v>85</v>
      </c>
      <c r="G161" s="496">
        <v>8.4582000000000004E-2</v>
      </c>
      <c r="H161" s="496">
        <v>0.227462</v>
      </c>
      <c r="I161" s="496">
        <v>0.172927</v>
      </c>
    </row>
    <row r="162" spans="1:9" x14ac:dyDescent="0.25">
      <c r="A162" s="482" t="s">
        <v>359</v>
      </c>
      <c r="B162" s="494">
        <v>0.126499</v>
      </c>
      <c r="C162" s="494" t="s">
        <v>85</v>
      </c>
      <c r="D162" s="494">
        <v>0.54736200000000002</v>
      </c>
      <c r="E162" s="494">
        <v>6.1469999999999997E-3</v>
      </c>
      <c r="F162" s="494">
        <v>3.1336000000000003E-2</v>
      </c>
      <c r="G162" s="267">
        <v>0.49691600000000002</v>
      </c>
      <c r="H162" s="267">
        <v>9.0650000000000001E-3</v>
      </c>
      <c r="I162" s="267">
        <v>0.195271</v>
      </c>
    </row>
    <row r="163" spans="1:9" ht="13" x14ac:dyDescent="0.3">
      <c r="A163" s="481" t="s">
        <v>360</v>
      </c>
      <c r="B163" s="505">
        <v>70.327130999999994</v>
      </c>
      <c r="C163" s="505">
        <v>17.137995</v>
      </c>
      <c r="D163" s="505">
        <v>8.7091609999999999</v>
      </c>
      <c r="E163" s="505">
        <v>9.6199739999999991</v>
      </c>
      <c r="F163" s="505">
        <v>5.2674950000000003</v>
      </c>
      <c r="G163" s="506">
        <v>9.6697310000000005</v>
      </c>
      <c r="H163" s="506">
        <v>9.1157120000000003</v>
      </c>
      <c r="I163" s="506">
        <v>9.3271730000000002</v>
      </c>
    </row>
    <row r="164" spans="1:9" x14ac:dyDescent="0.25">
      <c r="A164" s="485" t="s">
        <v>405</v>
      </c>
      <c r="B164" s="498" t="s">
        <v>85</v>
      </c>
      <c r="C164" s="498">
        <v>2.005817</v>
      </c>
      <c r="D164" s="498">
        <v>0.561859</v>
      </c>
      <c r="E164" s="498">
        <v>0.22009100000000001</v>
      </c>
      <c r="F164" s="498">
        <v>0.105008</v>
      </c>
      <c r="G164" s="499">
        <v>0.68936399999999998</v>
      </c>
      <c r="H164" s="499">
        <v>0.206758</v>
      </c>
      <c r="I164" s="499">
        <v>0.39096199999999998</v>
      </c>
    </row>
    <row r="165" spans="1:9" x14ac:dyDescent="0.25">
      <c r="A165" s="483" t="s">
        <v>361</v>
      </c>
      <c r="B165" s="495">
        <v>53.533799000000002</v>
      </c>
      <c r="C165" s="495">
        <v>11.75287</v>
      </c>
      <c r="D165" s="495">
        <v>3.467149</v>
      </c>
      <c r="E165" s="495">
        <v>5.2775080000000001</v>
      </c>
      <c r="F165" s="495">
        <v>4.455368</v>
      </c>
      <c r="G165" s="496">
        <v>4.3764000000000003</v>
      </c>
      <c r="H165" s="496">
        <v>5.182258</v>
      </c>
      <c r="I165" s="496">
        <v>4.8746739999999997</v>
      </c>
    </row>
    <row r="166" spans="1:9" x14ac:dyDescent="0.25">
      <c r="A166" s="485" t="s">
        <v>362</v>
      </c>
      <c r="B166" s="498">
        <v>16.793331999999999</v>
      </c>
      <c r="C166" s="498">
        <v>3.1643979999999998</v>
      </c>
      <c r="D166" s="498">
        <v>4.6772299999999998</v>
      </c>
      <c r="E166" s="498">
        <v>3.9226529999999999</v>
      </c>
      <c r="F166" s="498">
        <v>0.70711800000000002</v>
      </c>
      <c r="G166" s="499">
        <v>4.5820619999999996</v>
      </c>
      <c r="H166" s="499">
        <v>3.5501130000000001</v>
      </c>
      <c r="I166" s="499">
        <v>3.9439929999999999</v>
      </c>
    </row>
    <row r="167" spans="1:9" ht="13" x14ac:dyDescent="0.3">
      <c r="A167" s="481" t="s">
        <v>363</v>
      </c>
      <c r="B167" s="505">
        <v>21.694863999999999</v>
      </c>
      <c r="C167" s="505">
        <v>38.125436000000001</v>
      </c>
      <c r="D167" s="505">
        <v>20.951319000000002</v>
      </c>
      <c r="E167" s="505">
        <v>11.971812</v>
      </c>
      <c r="F167" s="505">
        <v>7.5060840000000004</v>
      </c>
      <c r="G167" s="506">
        <v>22.492581000000001</v>
      </c>
      <c r="H167" s="506">
        <v>11.45443</v>
      </c>
      <c r="I167" s="506">
        <v>15.667531</v>
      </c>
    </row>
    <row r="168" spans="1:9" x14ac:dyDescent="0.25">
      <c r="A168" s="482" t="s">
        <v>406</v>
      </c>
      <c r="B168" s="494" t="s">
        <v>85</v>
      </c>
      <c r="C168" s="494">
        <v>2.7691340000000002</v>
      </c>
      <c r="D168" s="494">
        <v>0.32191799999999998</v>
      </c>
      <c r="E168" s="494">
        <v>0.107821</v>
      </c>
      <c r="F168" s="494">
        <v>1.5959000000000001E-2</v>
      </c>
      <c r="G168" s="267">
        <v>0.54011299999999995</v>
      </c>
      <c r="H168" s="267">
        <v>9.7178E-2</v>
      </c>
      <c r="I168" s="267">
        <v>0.26623999999999998</v>
      </c>
    </row>
    <row r="169" spans="1:9" x14ac:dyDescent="0.25">
      <c r="A169" s="483" t="s">
        <v>364</v>
      </c>
      <c r="B169" s="495">
        <v>20.429886</v>
      </c>
      <c r="C169" s="495">
        <v>28.555783000000002</v>
      </c>
      <c r="D169" s="495">
        <v>19.121144000000001</v>
      </c>
      <c r="E169" s="495">
        <v>10.962892</v>
      </c>
      <c r="F169" s="495">
        <v>7.268319</v>
      </c>
      <c r="G169" s="496">
        <v>19.970839999999999</v>
      </c>
      <c r="H169" s="496">
        <v>10.534852000000001</v>
      </c>
      <c r="I169" s="496">
        <v>14.136431</v>
      </c>
    </row>
    <row r="170" spans="1:9" x14ac:dyDescent="0.25">
      <c r="A170" s="482" t="s">
        <v>365</v>
      </c>
      <c r="B170" s="494">
        <v>1.2649790000000001</v>
      </c>
      <c r="C170" s="494">
        <v>5.1081519999999996</v>
      </c>
      <c r="D170" s="494">
        <v>1.5082260000000001</v>
      </c>
      <c r="E170" s="494">
        <v>9.0593000000000007E-2</v>
      </c>
      <c r="F170" s="494">
        <v>0.221806</v>
      </c>
      <c r="G170" s="267">
        <v>1.8299650000000001</v>
      </c>
      <c r="H170" s="267">
        <v>0.105795</v>
      </c>
      <c r="I170" s="267">
        <v>0.76388599999999995</v>
      </c>
    </row>
    <row r="171" spans="1:9" s="47" customFormat="1" x14ac:dyDescent="0.25">
      <c r="A171" s="483" t="s">
        <v>786</v>
      </c>
      <c r="B171" s="495" t="s">
        <v>85</v>
      </c>
      <c r="C171" s="495" t="s">
        <v>85</v>
      </c>
      <c r="D171" s="495" t="s">
        <v>85</v>
      </c>
      <c r="E171" s="495" t="s">
        <v>85</v>
      </c>
      <c r="F171" s="495" t="s">
        <v>85</v>
      </c>
      <c r="G171" s="496" t="s">
        <v>85</v>
      </c>
      <c r="H171" s="496" t="s">
        <v>85</v>
      </c>
      <c r="I171" s="496" t="s">
        <v>85</v>
      </c>
    </row>
    <row r="172" spans="1:9" s="7" customFormat="1" ht="13" x14ac:dyDescent="0.3">
      <c r="A172" s="507" t="s">
        <v>366</v>
      </c>
      <c r="B172" s="508">
        <v>9.2571309999999993</v>
      </c>
      <c r="C172" s="508">
        <v>6.2706730000000004</v>
      </c>
      <c r="D172" s="508">
        <v>5.9923609999999998</v>
      </c>
      <c r="E172" s="508">
        <v>2.9301819999999998</v>
      </c>
      <c r="F172" s="508">
        <v>7.2935189999999999</v>
      </c>
      <c r="G172" s="509">
        <v>6.0281779999999996</v>
      </c>
      <c r="H172" s="509">
        <v>3.435702</v>
      </c>
      <c r="I172" s="509">
        <v>4.4252120000000001</v>
      </c>
    </row>
    <row r="173" spans="1:9" x14ac:dyDescent="0.25">
      <c r="A173" s="483" t="s">
        <v>407</v>
      </c>
      <c r="B173" s="495" t="s">
        <v>85</v>
      </c>
      <c r="C173" s="495">
        <v>0.241012</v>
      </c>
      <c r="D173" s="495">
        <v>1.7602720000000001</v>
      </c>
      <c r="E173" s="495">
        <v>0.41390700000000002</v>
      </c>
      <c r="F173" s="495">
        <v>2.4872269999999999</v>
      </c>
      <c r="G173" s="496">
        <v>1.6182810000000001</v>
      </c>
      <c r="H173" s="496">
        <v>0.65411399999999997</v>
      </c>
      <c r="I173" s="496">
        <v>1.0221229999999999</v>
      </c>
    </row>
    <row r="174" spans="1:9" x14ac:dyDescent="0.25">
      <c r="A174" s="485" t="s">
        <v>367</v>
      </c>
      <c r="B174" s="498" t="s">
        <v>85</v>
      </c>
      <c r="C174" s="498">
        <v>1.87825</v>
      </c>
      <c r="D174" s="498">
        <v>0.83146399999999998</v>
      </c>
      <c r="E174" s="498">
        <v>5.1508999999999999E-2</v>
      </c>
      <c r="F174" s="498">
        <v>5.4199999999999995E-4</v>
      </c>
      <c r="G174" s="499">
        <v>0.92248399999999997</v>
      </c>
      <c r="H174" s="499">
        <v>4.5603999999999999E-2</v>
      </c>
      <c r="I174" s="499">
        <v>0.380297</v>
      </c>
    </row>
    <row r="175" spans="1:9" x14ac:dyDescent="0.25">
      <c r="A175" s="484" t="s">
        <v>628</v>
      </c>
      <c r="B175" s="495">
        <v>6.4916640000000001</v>
      </c>
      <c r="C175" s="495">
        <v>3.4887229999999998</v>
      </c>
      <c r="D175" s="495">
        <v>2.1688749999999999</v>
      </c>
      <c r="E175" s="495">
        <v>1.045863</v>
      </c>
      <c r="F175" s="495">
        <v>2.8197960000000002</v>
      </c>
      <c r="G175" s="496">
        <v>2.3015379999999999</v>
      </c>
      <c r="H175" s="496">
        <v>1.2513840000000001</v>
      </c>
      <c r="I175" s="496">
        <v>1.6522129999999999</v>
      </c>
    </row>
    <row r="176" spans="1:9" x14ac:dyDescent="0.25">
      <c r="A176" s="485" t="s">
        <v>368</v>
      </c>
      <c r="B176" s="494" t="s">
        <v>85</v>
      </c>
      <c r="C176" s="494" t="s">
        <v>85</v>
      </c>
      <c r="D176" s="494">
        <v>0.16061300000000001</v>
      </c>
      <c r="E176" s="494">
        <v>6.1780000000000003E-3</v>
      </c>
      <c r="F176" s="494">
        <v>1.6792999999999999E-2</v>
      </c>
      <c r="G176" s="267">
        <v>0.14568700000000001</v>
      </c>
      <c r="H176" s="267">
        <v>7.4079999999999997E-3</v>
      </c>
      <c r="I176" s="267">
        <v>6.0186999999999997E-2</v>
      </c>
    </row>
    <row r="177" spans="1:9" x14ac:dyDescent="0.25">
      <c r="A177" s="484" t="s">
        <v>369</v>
      </c>
      <c r="B177" s="500" t="s">
        <v>85</v>
      </c>
      <c r="C177" s="500">
        <v>1.0673E-2</v>
      </c>
      <c r="D177" s="500">
        <v>0.23234399999999999</v>
      </c>
      <c r="E177" s="500">
        <v>0.433307</v>
      </c>
      <c r="F177" s="500">
        <v>3.1178999999999998E-2</v>
      </c>
      <c r="G177" s="501">
        <v>0.21170800000000001</v>
      </c>
      <c r="H177" s="501">
        <v>0.38671800000000001</v>
      </c>
      <c r="I177" s="501">
        <v>0.31991900000000001</v>
      </c>
    </row>
    <row r="178" spans="1:9" s="47" customFormat="1" x14ac:dyDescent="0.25">
      <c r="A178" s="485" t="s">
        <v>370</v>
      </c>
      <c r="B178" s="498">
        <v>2.765466</v>
      </c>
      <c r="C178" s="498">
        <v>0.64493299999999998</v>
      </c>
      <c r="D178" s="498">
        <v>0.81465299999999996</v>
      </c>
      <c r="E178" s="498">
        <v>0.97941800000000001</v>
      </c>
      <c r="F178" s="498">
        <v>1.937983</v>
      </c>
      <c r="G178" s="499">
        <v>0.80594699999999997</v>
      </c>
      <c r="H178" s="499">
        <v>1.090473</v>
      </c>
      <c r="I178" s="499">
        <v>0.98187400000000002</v>
      </c>
    </row>
    <row r="179" spans="1:9" s="7" customFormat="1" ht="13" x14ac:dyDescent="0.3">
      <c r="A179" s="510" t="s">
        <v>422</v>
      </c>
      <c r="B179" s="511" t="s">
        <v>85</v>
      </c>
      <c r="C179" s="511">
        <v>3.8211020000000002</v>
      </c>
      <c r="D179" s="511">
        <v>5.4395199999999999</v>
      </c>
      <c r="E179" s="511">
        <v>8.7443059999999999</v>
      </c>
      <c r="F179" s="511">
        <v>3.1905489999999999</v>
      </c>
      <c r="G179" s="512">
        <v>5.276383</v>
      </c>
      <c r="H179" s="512">
        <v>8.1008689999999994</v>
      </c>
      <c r="I179" s="512">
        <v>7.0228039999999998</v>
      </c>
    </row>
    <row r="180" spans="1:9" x14ac:dyDescent="0.25">
      <c r="A180" s="485" t="s">
        <v>408</v>
      </c>
      <c r="B180" s="498" t="s">
        <v>85</v>
      </c>
      <c r="C180" s="498">
        <v>2.00427</v>
      </c>
      <c r="D180" s="498">
        <v>2.8603550000000002</v>
      </c>
      <c r="E180" s="498">
        <v>4.6141889999999997</v>
      </c>
      <c r="F180" s="498">
        <v>0.69556499999999999</v>
      </c>
      <c r="G180" s="499">
        <v>2.7741180000000001</v>
      </c>
      <c r="H180" s="499">
        <v>4.1601920000000003</v>
      </c>
      <c r="I180" s="499">
        <v>3.631148</v>
      </c>
    </row>
    <row r="181" spans="1:9" s="47" customFormat="1" x14ac:dyDescent="0.25">
      <c r="A181" s="484" t="s">
        <v>484</v>
      </c>
      <c r="B181" s="500" t="s">
        <v>85</v>
      </c>
      <c r="C181" s="500">
        <v>1.8168329999999999</v>
      </c>
      <c r="D181" s="500">
        <v>2.5791650000000002</v>
      </c>
      <c r="E181" s="500">
        <v>3.705892</v>
      </c>
      <c r="F181" s="500">
        <v>2.4949840000000001</v>
      </c>
      <c r="G181" s="501">
        <v>2.502265</v>
      </c>
      <c r="H181" s="501">
        <v>3.5655999999999999</v>
      </c>
      <c r="I181" s="501">
        <v>3.1597409999999999</v>
      </c>
    </row>
    <row r="182" spans="1:9" s="7" customFormat="1" ht="13" x14ac:dyDescent="0.3">
      <c r="A182" s="513" t="s">
        <v>371</v>
      </c>
      <c r="B182" s="514">
        <v>246.77304699999999</v>
      </c>
      <c r="C182" s="514">
        <v>32.507174999999997</v>
      </c>
      <c r="D182" s="514">
        <v>35.704329999999999</v>
      </c>
      <c r="E182" s="514">
        <v>37.227651000000002</v>
      </c>
      <c r="F182" s="514">
        <v>48.962432999999997</v>
      </c>
      <c r="G182" s="515">
        <v>36.121299999999998</v>
      </c>
      <c r="H182" s="515">
        <v>38.587198999999998</v>
      </c>
      <c r="I182" s="515">
        <v>37.646000999999998</v>
      </c>
    </row>
    <row r="183" spans="1:9" x14ac:dyDescent="0.25">
      <c r="A183" s="484" t="s">
        <v>409</v>
      </c>
      <c r="B183" s="500">
        <v>153.89471599999999</v>
      </c>
      <c r="C183" s="500">
        <v>3.875769</v>
      </c>
      <c r="D183" s="500">
        <v>5.6480639999999998</v>
      </c>
      <c r="E183" s="500">
        <v>6.1466919999999998</v>
      </c>
      <c r="F183" s="500">
        <v>17.85097</v>
      </c>
      <c r="G183" s="501">
        <v>5.9833319999999999</v>
      </c>
      <c r="H183" s="501">
        <v>7.5027059999999999</v>
      </c>
      <c r="I183" s="501">
        <v>6.9227829999999999</v>
      </c>
    </row>
    <row r="184" spans="1:9" x14ac:dyDescent="0.25">
      <c r="A184" s="485" t="s">
        <v>372</v>
      </c>
      <c r="B184" s="498" t="s">
        <v>85</v>
      </c>
      <c r="C184" s="498">
        <v>9.2580720000000003</v>
      </c>
      <c r="D184" s="498">
        <v>2.37513</v>
      </c>
      <c r="E184" s="498">
        <v>4.2725220000000004</v>
      </c>
      <c r="F184" s="498">
        <v>7.2868659999999998</v>
      </c>
      <c r="G184" s="499">
        <v>2.9839199999999999</v>
      </c>
      <c r="H184" s="499">
        <v>4.621753</v>
      </c>
      <c r="I184" s="499">
        <v>3.9966159999999999</v>
      </c>
    </row>
    <row r="185" spans="1:9" x14ac:dyDescent="0.25">
      <c r="A185" s="484" t="s">
        <v>373</v>
      </c>
      <c r="B185" s="500">
        <v>5.6582520000000001</v>
      </c>
      <c r="C185" s="500">
        <v>4.5026789999999997</v>
      </c>
      <c r="D185" s="500">
        <v>6.334829</v>
      </c>
      <c r="E185" s="500">
        <v>6.7841329999999997</v>
      </c>
      <c r="F185" s="500">
        <v>3.1837499999999999</v>
      </c>
      <c r="G185" s="501">
        <v>6.1684159999999997</v>
      </c>
      <c r="H185" s="501">
        <v>6.3670059999999999</v>
      </c>
      <c r="I185" s="501">
        <v>6.291207</v>
      </c>
    </row>
    <row r="186" spans="1:9" x14ac:dyDescent="0.25">
      <c r="A186" s="482" t="s">
        <v>374</v>
      </c>
      <c r="B186" s="494">
        <v>21.335187000000001</v>
      </c>
      <c r="C186" s="494">
        <v>1.819966</v>
      </c>
      <c r="D186" s="494">
        <v>1.0495810000000001</v>
      </c>
      <c r="E186" s="494">
        <v>2.0829939999999998</v>
      </c>
      <c r="F186" s="494">
        <v>5.2855869999999996</v>
      </c>
      <c r="G186" s="267">
        <v>1.186212</v>
      </c>
      <c r="H186" s="267">
        <v>2.4540350000000002</v>
      </c>
      <c r="I186" s="267">
        <v>1.970126</v>
      </c>
    </row>
    <row r="187" spans="1:9" s="47" customFormat="1" x14ac:dyDescent="0.25">
      <c r="A187" s="483" t="s">
        <v>375</v>
      </c>
      <c r="B187" s="495">
        <v>0.40405999999999997</v>
      </c>
      <c r="C187" s="495">
        <v>0.49723800000000001</v>
      </c>
      <c r="D187" s="495">
        <v>0.26191500000000001</v>
      </c>
      <c r="E187" s="495">
        <v>0.64668000000000003</v>
      </c>
      <c r="F187" s="495">
        <v>1.14869</v>
      </c>
      <c r="G187" s="496">
        <v>0.283474</v>
      </c>
      <c r="H187" s="496">
        <v>0.70484100000000005</v>
      </c>
      <c r="I187" s="496">
        <v>0.54401100000000002</v>
      </c>
    </row>
    <row r="188" spans="1:9" s="47" customFormat="1" x14ac:dyDescent="0.25">
      <c r="A188" s="482" t="s">
        <v>376</v>
      </c>
      <c r="B188" s="494">
        <v>65.480830999999995</v>
      </c>
      <c r="C188" s="494">
        <v>11.994742</v>
      </c>
      <c r="D188" s="494">
        <v>20.030138000000001</v>
      </c>
      <c r="E188" s="494">
        <v>16.505593000000001</v>
      </c>
      <c r="F188" s="494">
        <v>14.206569999999999</v>
      </c>
      <c r="G188" s="267">
        <v>19.461649000000001</v>
      </c>
      <c r="H188" s="267">
        <v>16.239236999999999</v>
      </c>
      <c r="I188" s="267">
        <v>17.469185</v>
      </c>
    </row>
    <row r="189" spans="1:9" s="7" customFormat="1" ht="13" x14ac:dyDescent="0.3">
      <c r="A189" s="481" t="s">
        <v>377</v>
      </c>
      <c r="B189" s="505">
        <v>161.885583</v>
      </c>
      <c r="C189" s="505">
        <v>19.858476</v>
      </c>
      <c r="D189" s="505">
        <v>20.668066</v>
      </c>
      <c r="E189" s="505">
        <v>19.249753999999999</v>
      </c>
      <c r="F189" s="505">
        <v>33.466527999999997</v>
      </c>
      <c r="G189" s="506">
        <v>21.066165000000002</v>
      </c>
      <c r="H189" s="506">
        <v>20.896856</v>
      </c>
      <c r="I189" s="506">
        <v>20.961479000000001</v>
      </c>
    </row>
    <row r="190" spans="1:9" x14ac:dyDescent="0.25">
      <c r="A190" s="482" t="s">
        <v>410</v>
      </c>
      <c r="B190" s="494" t="s">
        <v>85</v>
      </c>
      <c r="C190" s="494" t="s">
        <v>85</v>
      </c>
      <c r="D190" s="494">
        <v>6.11E-4</v>
      </c>
      <c r="E190" s="494" t="s">
        <v>85</v>
      </c>
      <c r="F190" s="494" t="s">
        <v>85</v>
      </c>
      <c r="G190" s="267">
        <v>5.5400000000000002E-4</v>
      </c>
      <c r="H190" s="267" t="s">
        <v>85</v>
      </c>
      <c r="I190" s="267">
        <v>2.12E-4</v>
      </c>
    </row>
    <row r="191" spans="1:9" x14ac:dyDescent="0.25">
      <c r="A191" s="483" t="s">
        <v>378</v>
      </c>
      <c r="B191" s="495" t="s">
        <v>85</v>
      </c>
      <c r="C191" s="495" t="s">
        <v>85</v>
      </c>
      <c r="D191" s="495">
        <v>8.2997000000000001E-2</v>
      </c>
      <c r="E191" s="495">
        <v>2.8403000000000001E-2</v>
      </c>
      <c r="F191" s="495" t="s">
        <v>85</v>
      </c>
      <c r="G191" s="496">
        <v>7.5284000000000004E-2</v>
      </c>
      <c r="H191" s="496">
        <v>2.5113E-2</v>
      </c>
      <c r="I191" s="496">
        <v>4.4262000000000003E-2</v>
      </c>
    </row>
    <row r="192" spans="1:9" x14ac:dyDescent="0.25">
      <c r="A192" s="482" t="s">
        <v>379</v>
      </c>
      <c r="B192" s="494" t="s">
        <v>85</v>
      </c>
      <c r="C192" s="494">
        <v>1.2973399999999999</v>
      </c>
      <c r="D192" s="494">
        <v>2.5942859999999999</v>
      </c>
      <c r="E192" s="494">
        <v>4.7486930000000003</v>
      </c>
      <c r="F192" s="494">
        <v>9.5136190000000003</v>
      </c>
      <c r="G192" s="267">
        <v>2.4694349999999998</v>
      </c>
      <c r="H192" s="267">
        <v>5.3007400000000002</v>
      </c>
      <c r="I192" s="267">
        <v>4.220072</v>
      </c>
    </row>
    <row r="193" spans="1:9" s="47" customFormat="1" x14ac:dyDescent="0.25">
      <c r="A193" s="483" t="s">
        <v>380</v>
      </c>
      <c r="B193" s="495">
        <v>152.87104099999999</v>
      </c>
      <c r="C193" s="495">
        <v>18.060247</v>
      </c>
      <c r="D193" s="495">
        <v>17.209831000000001</v>
      </c>
      <c r="E193" s="495">
        <v>13.343298000000001</v>
      </c>
      <c r="F193" s="495">
        <v>23.189674</v>
      </c>
      <c r="G193" s="496">
        <v>17.738147999999999</v>
      </c>
      <c r="H193" s="496">
        <v>14.484063000000001</v>
      </c>
      <c r="I193" s="496">
        <v>15.726099</v>
      </c>
    </row>
    <row r="194" spans="1:9" s="47" customFormat="1" x14ac:dyDescent="0.25">
      <c r="A194" s="482" t="s">
        <v>381</v>
      </c>
      <c r="B194" s="494">
        <v>9.0145420000000005</v>
      </c>
      <c r="C194" s="494">
        <v>0.50088900000000003</v>
      </c>
      <c r="D194" s="494">
        <v>0.26179000000000002</v>
      </c>
      <c r="E194" s="494">
        <v>1.0634129999999999</v>
      </c>
      <c r="F194" s="494">
        <v>0.763235</v>
      </c>
      <c r="G194" s="267">
        <v>0.312384</v>
      </c>
      <c r="H194" s="267">
        <v>1.028635</v>
      </c>
      <c r="I194" s="267">
        <v>0.75525200000000003</v>
      </c>
    </row>
    <row r="195" spans="1:9" x14ac:dyDescent="0.25">
      <c r="A195" s="483" t="s">
        <v>400</v>
      </c>
      <c r="B195" s="495" t="s">
        <v>85</v>
      </c>
      <c r="C195" s="495" t="s">
        <v>85</v>
      </c>
      <c r="D195" s="495">
        <v>0.51855099999999998</v>
      </c>
      <c r="E195" s="495">
        <v>6.5947000000000006E-2</v>
      </c>
      <c r="F195" s="495" t="s">
        <v>85</v>
      </c>
      <c r="G195" s="496">
        <v>0.47036099999999997</v>
      </c>
      <c r="H195" s="496">
        <v>5.8305999999999997E-2</v>
      </c>
      <c r="I195" s="496">
        <v>0.215582</v>
      </c>
    </row>
    <row r="196" spans="1:9" s="7" customFormat="1" ht="13" x14ac:dyDescent="0.3">
      <c r="A196" s="507" t="s">
        <v>382</v>
      </c>
      <c r="B196" s="508">
        <v>36.285051000000003</v>
      </c>
      <c r="C196" s="508">
        <v>13.091210999999999</v>
      </c>
      <c r="D196" s="508">
        <v>18.487158999999998</v>
      </c>
      <c r="E196" s="508">
        <v>16.332529000000001</v>
      </c>
      <c r="F196" s="508">
        <v>9.5575060000000001</v>
      </c>
      <c r="G196" s="509">
        <v>18.063002999999998</v>
      </c>
      <c r="H196" s="509">
        <v>15.547599999999999</v>
      </c>
      <c r="I196" s="509">
        <v>16.507693</v>
      </c>
    </row>
    <row r="197" spans="1:9" x14ac:dyDescent="0.25">
      <c r="A197" s="484" t="s">
        <v>485</v>
      </c>
      <c r="B197" s="500" t="s">
        <v>85</v>
      </c>
      <c r="C197" s="500" t="s">
        <v>85</v>
      </c>
      <c r="D197" s="500">
        <v>7.1475999999999998E-2</v>
      </c>
      <c r="E197" s="500" t="s">
        <v>85</v>
      </c>
      <c r="F197" s="500" t="s">
        <v>85</v>
      </c>
      <c r="G197" s="501">
        <v>6.4833000000000002E-2</v>
      </c>
      <c r="H197" s="501" t="s">
        <v>85</v>
      </c>
      <c r="I197" s="501">
        <v>2.4746000000000001E-2</v>
      </c>
    </row>
    <row r="198" spans="1:9" s="7" customFormat="1" ht="13" x14ac:dyDescent="0.3">
      <c r="A198" s="485" t="s">
        <v>383</v>
      </c>
      <c r="B198" s="498">
        <v>0.52621899999999999</v>
      </c>
      <c r="C198" s="498">
        <v>10.087566000000001</v>
      </c>
      <c r="D198" s="498">
        <v>12.455306999999999</v>
      </c>
      <c r="E198" s="498">
        <v>13.101668</v>
      </c>
      <c r="F198" s="498">
        <v>9.0730070000000005</v>
      </c>
      <c r="G198" s="499">
        <v>12.203404000000001</v>
      </c>
      <c r="H198" s="499">
        <v>12.634922</v>
      </c>
      <c r="I198" s="499">
        <v>12.470217999999999</v>
      </c>
    </row>
    <row r="199" spans="1:9" s="7" customFormat="1" ht="13" x14ac:dyDescent="0.3">
      <c r="A199" s="770" t="s">
        <v>384</v>
      </c>
      <c r="B199" s="771">
        <v>1.113067</v>
      </c>
      <c r="C199" s="771" t="s">
        <v>85</v>
      </c>
      <c r="D199" s="771">
        <v>0.44073699999999999</v>
      </c>
      <c r="E199" s="771">
        <v>2.794E-2</v>
      </c>
      <c r="F199" s="771" t="s">
        <v>85</v>
      </c>
      <c r="G199" s="772">
        <v>0.40348800000000001</v>
      </c>
      <c r="H199" s="772">
        <v>2.4702999999999999E-2</v>
      </c>
      <c r="I199" s="772">
        <v>0.16928000000000001</v>
      </c>
    </row>
    <row r="200" spans="1:9" s="7" customFormat="1" ht="13" x14ac:dyDescent="0.3">
      <c r="A200" s="485" t="s">
        <v>385</v>
      </c>
      <c r="B200" s="498">
        <v>34.645766000000002</v>
      </c>
      <c r="C200" s="498">
        <v>1.5666279999999999</v>
      </c>
      <c r="D200" s="498">
        <v>4.262435</v>
      </c>
      <c r="E200" s="498">
        <v>2.2677849999999999</v>
      </c>
      <c r="F200" s="498">
        <v>7.2276000000000007E-2</v>
      </c>
      <c r="G200" s="499">
        <v>4.1221519999999998</v>
      </c>
      <c r="H200" s="499">
        <v>2.0134210000000001</v>
      </c>
      <c r="I200" s="499">
        <v>2.8182930000000002</v>
      </c>
    </row>
    <row r="201" spans="1:9" s="7" customFormat="1" ht="13" x14ac:dyDescent="0.3">
      <c r="A201" s="770" t="s">
        <v>386</v>
      </c>
      <c r="B201" s="771" t="s">
        <v>85</v>
      </c>
      <c r="C201" s="771">
        <v>0.65795300000000001</v>
      </c>
      <c r="D201" s="771">
        <v>1.257204</v>
      </c>
      <c r="E201" s="771">
        <v>0.63425299999999996</v>
      </c>
      <c r="F201" s="771">
        <v>0.41222399999999998</v>
      </c>
      <c r="G201" s="772">
        <v>1.199322</v>
      </c>
      <c r="H201" s="772">
        <v>0.60852899999999999</v>
      </c>
      <c r="I201" s="772">
        <v>0.83402600000000005</v>
      </c>
    </row>
    <row r="202" spans="1:9" s="7" customFormat="1" ht="13" x14ac:dyDescent="0.3">
      <c r="A202" s="513" t="s">
        <v>387</v>
      </c>
      <c r="B202" s="514">
        <v>0</v>
      </c>
      <c r="C202" s="514">
        <v>6.2939109999999996</v>
      </c>
      <c r="D202" s="514">
        <v>6.077833</v>
      </c>
      <c r="E202" s="514">
        <v>9.16174</v>
      </c>
      <c r="F202" s="514">
        <v>8.6450600000000009</v>
      </c>
      <c r="G202" s="515">
        <v>6.076937</v>
      </c>
      <c r="H202" s="515">
        <v>9.1018799999999995</v>
      </c>
      <c r="I202" s="515">
        <v>7.9473029999999998</v>
      </c>
    </row>
    <row r="203" spans="1:9" ht="13" x14ac:dyDescent="0.3">
      <c r="A203" s="542" t="s">
        <v>389</v>
      </c>
      <c r="B203" s="543">
        <f>SUM(B147,B151,B156,B163,B167,B172,B179,B182,B189,B196,B202)</f>
        <v>608.93300199999987</v>
      </c>
      <c r="C203" s="543">
        <f t="shared" ref="C203:I203" si="4">SUM(C147,C151,C156,C163,C167,C172,C179,C182,C189,C196,C202)</f>
        <v>157.78116599999998</v>
      </c>
      <c r="D203" s="543">
        <f t="shared" si="4"/>
        <v>140.37601100000001</v>
      </c>
      <c r="E203" s="543">
        <f t="shared" si="4"/>
        <v>139.92950999999999</v>
      </c>
      <c r="F203" s="543">
        <f t="shared" si="4"/>
        <v>152.06545</v>
      </c>
      <c r="G203" s="543">
        <f t="shared" si="4"/>
        <v>143.49706199999997</v>
      </c>
      <c r="H203" s="543">
        <f t="shared" si="4"/>
        <v>141.33553699999999</v>
      </c>
      <c r="I203" s="543">
        <f t="shared" si="4"/>
        <v>142.16055900000001</v>
      </c>
    </row>
    <row r="204" spans="1:9" ht="13" x14ac:dyDescent="0.3">
      <c r="A204" s="519" t="s">
        <v>629</v>
      </c>
      <c r="B204" s="3"/>
      <c r="C204" s="212"/>
      <c r="D204" s="3"/>
      <c r="E204" s="3"/>
      <c r="F204" s="212"/>
      <c r="G204" s="3"/>
      <c r="H204" s="3"/>
      <c r="I204" s="3"/>
    </row>
    <row r="205" spans="1:9" ht="13" x14ac:dyDescent="0.3">
      <c r="A205" s="761" t="s">
        <v>630</v>
      </c>
      <c r="B205" s="3"/>
      <c r="C205" s="212"/>
      <c r="D205" s="3"/>
      <c r="E205" s="3"/>
      <c r="F205" s="212"/>
      <c r="G205" s="3"/>
      <c r="H205" s="3"/>
      <c r="I205" s="3"/>
    </row>
    <row r="206" spans="1:9" ht="13" x14ac:dyDescent="0.3">
      <c r="A206" s="38" t="s">
        <v>423</v>
      </c>
      <c r="B206" s="3"/>
      <c r="C206" s="212"/>
      <c r="D206" s="3"/>
      <c r="E206" s="3"/>
      <c r="F206" s="212"/>
      <c r="G206" s="3"/>
      <c r="H206" s="3"/>
      <c r="I206" s="3"/>
    </row>
    <row r="207" spans="1:9" ht="13" x14ac:dyDescent="0.3">
      <c r="A207" s="242" t="s">
        <v>708</v>
      </c>
      <c r="B207" s="3"/>
      <c r="C207" s="212"/>
      <c r="D207" s="3"/>
      <c r="E207" s="3"/>
      <c r="F207" s="212"/>
      <c r="G207" s="3"/>
      <c r="H207" s="3"/>
      <c r="I207" s="3"/>
    </row>
    <row r="209" spans="1:9" ht="87" customHeight="1" x14ac:dyDescent="0.25">
      <c r="A209" s="803" t="s">
        <v>424</v>
      </c>
      <c r="B209" s="804"/>
      <c r="C209" s="804"/>
      <c r="D209" s="804"/>
      <c r="E209" s="804"/>
      <c r="F209" s="804"/>
      <c r="G209" s="804"/>
      <c r="H209" s="804"/>
      <c r="I209" s="805"/>
    </row>
  </sheetData>
  <mergeCells count="1">
    <mergeCell ref="A209:I209"/>
  </mergeCells>
  <printOptions horizontalCentered="1" verticalCentered="1"/>
  <pageMargins left="0.70866141732283472" right="0.70866141732283472" top="0.19685039370078741" bottom="0.19685039370078741" header="0.31496062992125984" footer="0.31496062992125984"/>
  <pageSetup paperSize="9" scale="50" firstPageNumber="89" orientation="landscape" useFirstPageNumber="1" r:id="rId1"/>
  <headerFooter>
    <oddHeader>&amp;R&amp;12Les groupements à fiscalité propre en 2019</oddHeader>
    <oddFooter>&amp;L&amp;12Direction Générale des Collectivités Locales / DESL&amp;C&amp;P&amp;R&amp;12Mise en ligne : mai 2021</oddFooter>
    <firstHeader>&amp;RLes groupements à fiscalité propre en 2016</firstHeader>
    <firstFooter>&amp;LDirection Générale des Collectivités Locales / DESL&amp;C&amp;P&amp;RMise en ligne : mai 2018</firstFooter>
  </headerFooter>
  <rowBreaks count="2" manualBreakCount="2">
    <brk id="69" max="16383" man="1"/>
    <brk id="1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53"/>
  <sheetViews>
    <sheetView zoomScaleNormal="100" zoomScaleSheetLayoutView="100" workbookViewId="0"/>
  </sheetViews>
  <sheetFormatPr baseColWidth="10" defaultRowHeight="12.5" x14ac:dyDescent="0.25"/>
  <cols>
    <col min="1" max="1" width="70.1796875" customWidth="1"/>
    <col min="2" max="10" width="16.7265625" customWidth="1"/>
    <col min="12" max="12" width="12.453125" bestFit="1" customWidth="1"/>
  </cols>
  <sheetData>
    <row r="1" spans="1:30" ht="21" x14ac:dyDescent="0.4">
      <c r="A1" s="9" t="s">
        <v>680</v>
      </c>
    </row>
    <row r="2" spans="1:30" ht="18" x14ac:dyDescent="0.4">
      <c r="A2" s="9"/>
    </row>
    <row r="3" spans="1:30" x14ac:dyDescent="0.25">
      <c r="A3" s="47"/>
      <c r="E3" s="541"/>
      <c r="F3" s="541"/>
      <c r="H3" s="541"/>
      <c r="I3" s="541"/>
    </row>
    <row r="4" spans="1:30" ht="13" thickBot="1" x14ac:dyDescent="0.3"/>
    <row r="5" spans="1:30" ht="15" x14ac:dyDescent="0.3">
      <c r="A5" s="187"/>
      <c r="B5" s="793" t="s">
        <v>263</v>
      </c>
      <c r="C5" s="794"/>
      <c r="D5" s="795"/>
      <c r="E5" s="790" t="s">
        <v>185</v>
      </c>
      <c r="F5" s="791"/>
      <c r="G5" s="792"/>
      <c r="H5" s="791" t="s">
        <v>264</v>
      </c>
      <c r="I5" s="791"/>
      <c r="J5" s="792"/>
    </row>
    <row r="6" spans="1:30" ht="13" x14ac:dyDescent="0.3">
      <c r="A6" s="188"/>
      <c r="B6" s="337"/>
      <c r="C6" s="338"/>
      <c r="D6" s="339"/>
      <c r="E6" s="337"/>
      <c r="F6" s="338"/>
      <c r="G6" s="339"/>
      <c r="H6" s="337"/>
      <c r="I6" s="338"/>
      <c r="J6" s="339"/>
    </row>
    <row r="7" spans="1:30" ht="13" x14ac:dyDescent="0.3">
      <c r="A7" s="188"/>
      <c r="B7" s="340" t="s">
        <v>59</v>
      </c>
      <c r="C7" s="341" t="s">
        <v>21</v>
      </c>
      <c r="D7" s="342" t="s">
        <v>21</v>
      </c>
      <c r="E7" s="340" t="s">
        <v>59</v>
      </c>
      <c r="F7" s="341" t="s">
        <v>21</v>
      </c>
      <c r="G7" s="342" t="s">
        <v>21</v>
      </c>
      <c r="H7" s="340" t="s">
        <v>59</v>
      </c>
      <c r="I7" s="341" t="s">
        <v>21</v>
      </c>
      <c r="J7" s="342" t="s">
        <v>21</v>
      </c>
    </row>
    <row r="8" spans="1:30" ht="13" x14ac:dyDescent="0.3">
      <c r="A8" s="188" t="s">
        <v>438</v>
      </c>
      <c r="B8" s="340" t="s">
        <v>60</v>
      </c>
      <c r="C8" s="341" t="s">
        <v>282</v>
      </c>
      <c r="D8" s="342" t="s">
        <v>216</v>
      </c>
      <c r="E8" s="340" t="s">
        <v>60</v>
      </c>
      <c r="F8" s="341" t="s">
        <v>282</v>
      </c>
      <c r="G8" s="342" t="s">
        <v>216</v>
      </c>
      <c r="H8" s="340" t="s">
        <v>60</v>
      </c>
      <c r="I8" s="341" t="s">
        <v>282</v>
      </c>
      <c r="J8" s="342" t="s">
        <v>216</v>
      </c>
    </row>
    <row r="9" spans="1:30" ht="12.75" customHeight="1" x14ac:dyDescent="0.3">
      <c r="A9" s="188"/>
      <c r="B9" s="340" t="s">
        <v>94</v>
      </c>
      <c r="C9" s="341" t="s">
        <v>217</v>
      </c>
      <c r="D9" s="342" t="s">
        <v>280</v>
      </c>
      <c r="E9" s="340" t="s">
        <v>94</v>
      </c>
      <c r="F9" s="341" t="s">
        <v>217</v>
      </c>
      <c r="G9" s="342" t="s">
        <v>280</v>
      </c>
      <c r="H9" s="340" t="s">
        <v>94</v>
      </c>
      <c r="I9" s="341" t="s">
        <v>217</v>
      </c>
      <c r="J9" s="342" t="s">
        <v>280</v>
      </c>
    </row>
    <row r="10" spans="1:30" ht="12.75" customHeight="1" x14ac:dyDescent="0.3">
      <c r="A10" s="188"/>
      <c r="B10" s="340" t="s">
        <v>283</v>
      </c>
      <c r="C10" s="341" t="s">
        <v>61</v>
      </c>
      <c r="D10" s="342" t="s">
        <v>281</v>
      </c>
      <c r="E10" s="340" t="s">
        <v>283</v>
      </c>
      <c r="F10" s="341" t="s">
        <v>61</v>
      </c>
      <c r="G10" s="342" t="s">
        <v>281</v>
      </c>
      <c r="H10" s="340" t="s">
        <v>283</v>
      </c>
      <c r="I10" s="341" t="s">
        <v>61</v>
      </c>
      <c r="J10" s="342" t="s">
        <v>281</v>
      </c>
    </row>
    <row r="11" spans="1:30" ht="12.75" customHeight="1" x14ac:dyDescent="0.25">
      <c r="A11" s="189"/>
      <c r="B11" s="343"/>
      <c r="C11" s="344"/>
      <c r="D11" s="345"/>
      <c r="E11" s="343"/>
      <c r="F11" s="344"/>
      <c r="G11" s="345"/>
      <c r="H11" s="343"/>
      <c r="I11" s="344"/>
      <c r="J11" s="345"/>
    </row>
    <row r="12" spans="1:30" x14ac:dyDescent="0.25">
      <c r="A12" s="631" t="s">
        <v>548</v>
      </c>
      <c r="B12" s="632">
        <v>2</v>
      </c>
      <c r="C12" s="633">
        <v>18.202000000000002</v>
      </c>
      <c r="D12" s="678">
        <f t="shared" ref="D12:D20" si="0">C12*1000/B12</f>
        <v>9101</v>
      </c>
      <c r="E12" s="634">
        <v>343</v>
      </c>
      <c r="F12" s="635">
        <v>3179.107</v>
      </c>
      <c r="G12" s="636">
        <f>F12*1000/E12</f>
        <v>9268.5335276967926</v>
      </c>
      <c r="H12" s="637">
        <v>345</v>
      </c>
      <c r="I12" s="635">
        <v>3197.3090000000002</v>
      </c>
      <c r="J12" s="636">
        <f>I12*1000/H12</f>
        <v>9267.5623188405789</v>
      </c>
      <c r="M12" s="541"/>
      <c r="N12" s="172"/>
      <c r="O12" s="172"/>
    </row>
    <row r="13" spans="1:30" x14ac:dyDescent="0.25">
      <c r="A13" s="173" t="s">
        <v>549</v>
      </c>
      <c r="B13" s="763" t="s">
        <v>85</v>
      </c>
      <c r="C13" s="764" t="s">
        <v>85</v>
      </c>
      <c r="D13" s="287" t="s">
        <v>85</v>
      </c>
      <c r="E13" s="626">
        <v>435</v>
      </c>
      <c r="F13" s="288">
        <v>9514.8649999999998</v>
      </c>
      <c r="G13" s="287">
        <f t="shared" ref="G13:G20" si="1">F13*1000/E13</f>
        <v>21873.252873563219</v>
      </c>
      <c r="H13" s="289">
        <v>435</v>
      </c>
      <c r="I13" s="288">
        <v>9514.8649999999998</v>
      </c>
      <c r="J13" s="287">
        <f t="shared" ref="J13:J20" si="2">I13*1000/H13</f>
        <v>21873.252873563219</v>
      </c>
      <c r="M13" s="541"/>
      <c r="N13" s="172"/>
      <c r="O13" s="172"/>
    </row>
    <row r="14" spans="1:30" x14ac:dyDescent="0.25">
      <c r="A14" s="631" t="s">
        <v>550</v>
      </c>
      <c r="B14" s="634">
        <v>3</v>
      </c>
      <c r="C14" s="635">
        <v>93.691000000000003</v>
      </c>
      <c r="D14" s="636">
        <f t="shared" si="0"/>
        <v>31230.333333333332</v>
      </c>
      <c r="E14" s="634">
        <v>198</v>
      </c>
      <c r="F14" s="635">
        <v>7656.9970000000003</v>
      </c>
      <c r="G14" s="636">
        <f t="shared" si="1"/>
        <v>38671.702020202021</v>
      </c>
      <c r="H14" s="637">
        <v>201</v>
      </c>
      <c r="I14" s="635">
        <v>7750.6880000000001</v>
      </c>
      <c r="J14" s="636">
        <f t="shared" si="2"/>
        <v>38560.636815920399</v>
      </c>
      <c r="M14" s="541"/>
      <c r="N14" s="172"/>
      <c r="O14" s="172"/>
    </row>
    <row r="15" spans="1:30" x14ac:dyDescent="0.25">
      <c r="A15" s="173" t="s">
        <v>277</v>
      </c>
      <c r="B15" s="286">
        <v>8</v>
      </c>
      <c r="C15" s="288">
        <v>581.29899999999998</v>
      </c>
      <c r="D15" s="287">
        <f t="shared" si="0"/>
        <v>72662.375</v>
      </c>
      <c r="E15" s="286">
        <v>145</v>
      </c>
      <c r="F15" s="288">
        <v>10062.682000000001</v>
      </c>
      <c r="G15" s="287">
        <f t="shared" si="1"/>
        <v>69397.80689655173</v>
      </c>
      <c r="H15" s="289">
        <v>153</v>
      </c>
      <c r="I15" s="288">
        <v>10643.981</v>
      </c>
      <c r="J15" s="287">
        <f t="shared" si="2"/>
        <v>69568.503267973851</v>
      </c>
      <c r="M15" s="541"/>
      <c r="N15" s="172"/>
      <c r="O15" s="172"/>
    </row>
    <row r="16" spans="1:30" s="170" customFormat="1" x14ac:dyDescent="0.25">
      <c r="A16" s="638" t="s">
        <v>275</v>
      </c>
      <c r="B16" s="639">
        <v>10</v>
      </c>
      <c r="C16" s="640">
        <v>1486.81</v>
      </c>
      <c r="D16" s="641">
        <f t="shared" si="0"/>
        <v>148681</v>
      </c>
      <c r="E16" s="639">
        <v>92</v>
      </c>
      <c r="F16" s="640">
        <v>15169.806</v>
      </c>
      <c r="G16" s="641">
        <f t="shared" si="1"/>
        <v>164889.19565217392</v>
      </c>
      <c r="H16" s="642">
        <v>102</v>
      </c>
      <c r="I16" s="640">
        <v>16656.616000000002</v>
      </c>
      <c r="J16" s="641">
        <f t="shared" si="2"/>
        <v>163300.15686274512</v>
      </c>
      <c r="K16"/>
      <c r="L16"/>
      <c r="M16" s="541"/>
      <c r="N16" s="172"/>
      <c r="O16" s="172"/>
      <c r="P16"/>
      <c r="Q16"/>
      <c r="R16"/>
      <c r="S16"/>
      <c r="T16"/>
      <c r="U16"/>
      <c r="V16"/>
      <c r="W16"/>
      <c r="X16"/>
      <c r="Y16"/>
      <c r="Z16"/>
      <c r="AA16"/>
      <c r="AB16"/>
      <c r="AC16"/>
      <c r="AD16"/>
    </row>
    <row r="17" spans="1:15" x14ac:dyDescent="0.25">
      <c r="A17" s="174" t="s">
        <v>276</v>
      </c>
      <c r="B17" s="290" t="s">
        <v>85</v>
      </c>
      <c r="C17" s="291" t="s">
        <v>85</v>
      </c>
      <c r="D17" s="658" t="s">
        <v>85</v>
      </c>
      <c r="E17" s="290">
        <v>23</v>
      </c>
      <c r="F17" s="291">
        <v>20244.901000000002</v>
      </c>
      <c r="G17" s="292">
        <f t="shared" si="1"/>
        <v>880213.08695652173</v>
      </c>
      <c r="H17" s="293">
        <v>23</v>
      </c>
      <c r="I17" s="291">
        <v>20244.901000000002</v>
      </c>
      <c r="J17" s="292">
        <f t="shared" si="2"/>
        <v>880213.08695652173</v>
      </c>
      <c r="M17" s="541"/>
      <c r="N17" s="172"/>
      <c r="O17" s="172"/>
    </row>
    <row r="18" spans="1:15" ht="13" x14ac:dyDescent="0.3">
      <c r="A18" s="643" t="s">
        <v>278</v>
      </c>
      <c r="B18" s="644">
        <v>13</v>
      </c>
      <c r="C18" s="645">
        <v>693.19200000000001</v>
      </c>
      <c r="D18" s="646">
        <f t="shared" si="0"/>
        <v>53322.461538461539</v>
      </c>
      <c r="E18" s="644">
        <v>1121</v>
      </c>
      <c r="F18" s="645">
        <v>30413.651000000002</v>
      </c>
      <c r="G18" s="646">
        <f t="shared" si="1"/>
        <v>27130.821587867977</v>
      </c>
      <c r="H18" s="647">
        <v>1134</v>
      </c>
      <c r="I18" s="645">
        <v>31106.843000000001</v>
      </c>
      <c r="J18" s="646">
        <f t="shared" si="2"/>
        <v>27431.07848324515</v>
      </c>
      <c r="M18" s="541"/>
      <c r="N18" s="172"/>
      <c r="O18" s="172"/>
    </row>
    <row r="19" spans="1:15" ht="13" x14ac:dyDescent="0.3">
      <c r="A19" s="660" t="s">
        <v>535</v>
      </c>
      <c r="B19" s="627">
        <v>10</v>
      </c>
      <c r="C19" s="628">
        <v>1486.81</v>
      </c>
      <c r="D19" s="629">
        <f t="shared" si="0"/>
        <v>148681</v>
      </c>
      <c r="E19" s="627">
        <v>115</v>
      </c>
      <c r="F19" s="628">
        <v>35414.707000000002</v>
      </c>
      <c r="G19" s="629">
        <f t="shared" si="1"/>
        <v>307953.9739130435</v>
      </c>
      <c r="H19" s="630">
        <v>125</v>
      </c>
      <c r="I19" s="628">
        <v>36901.517</v>
      </c>
      <c r="J19" s="629">
        <f t="shared" si="2"/>
        <v>295212.136</v>
      </c>
      <c r="M19" s="541"/>
      <c r="N19" s="172"/>
      <c r="O19" s="172"/>
    </row>
    <row r="20" spans="1:15" ht="13.5" thickBot="1" x14ac:dyDescent="0.35">
      <c r="A20" s="648" t="s">
        <v>279</v>
      </c>
      <c r="B20" s="649">
        <v>23</v>
      </c>
      <c r="C20" s="650">
        <v>2180.002</v>
      </c>
      <c r="D20" s="651">
        <f t="shared" si="0"/>
        <v>94782.695652173919</v>
      </c>
      <c r="E20" s="649">
        <v>1236</v>
      </c>
      <c r="F20" s="650">
        <v>65828.357999999993</v>
      </c>
      <c r="G20" s="651">
        <f t="shared" si="1"/>
        <v>53259.189320388345</v>
      </c>
      <c r="H20" s="652">
        <v>1259</v>
      </c>
      <c r="I20" s="650">
        <v>68008.36</v>
      </c>
      <c r="J20" s="651">
        <f t="shared" si="2"/>
        <v>54017.760127084985</v>
      </c>
      <c r="M20" s="541"/>
      <c r="N20" s="172"/>
      <c r="O20" s="172"/>
    </row>
    <row r="21" spans="1:15" x14ac:dyDescent="0.25">
      <c r="A21" s="171" t="s">
        <v>442</v>
      </c>
      <c r="B21" s="3"/>
      <c r="C21" s="3"/>
      <c r="D21" s="3"/>
      <c r="G21" s="163"/>
      <c r="J21" s="163"/>
    </row>
    <row r="22" spans="1:15" x14ac:dyDescent="0.25">
      <c r="A22" s="171" t="s">
        <v>491</v>
      </c>
      <c r="B22" s="3"/>
      <c r="C22" s="3"/>
      <c r="D22" s="3"/>
      <c r="G22" s="163"/>
      <c r="J22" s="163"/>
    </row>
    <row r="23" spans="1:15" x14ac:dyDescent="0.25">
      <c r="A23" s="171" t="s">
        <v>215</v>
      </c>
      <c r="B23" s="3"/>
      <c r="C23" s="3"/>
      <c r="D23" s="3"/>
      <c r="G23" s="163"/>
      <c r="I23" s="541"/>
      <c r="J23" s="163"/>
    </row>
    <row r="24" spans="1:15" x14ac:dyDescent="0.25">
      <c r="A24" s="8" t="s">
        <v>237</v>
      </c>
    </row>
    <row r="25" spans="1:15" x14ac:dyDescent="0.25">
      <c r="A25" s="175" t="s">
        <v>682</v>
      </c>
      <c r="B25" s="172"/>
      <c r="C25" s="172"/>
      <c r="D25" s="172"/>
      <c r="E25" s="172"/>
      <c r="F25" s="172"/>
      <c r="G25" s="172"/>
      <c r="H25" s="172"/>
      <c r="I25" s="172"/>
      <c r="J25" s="172"/>
    </row>
    <row r="26" spans="1:15" x14ac:dyDescent="0.25">
      <c r="A26" s="175" t="s">
        <v>679</v>
      </c>
    </row>
    <row r="27" spans="1:15" x14ac:dyDescent="0.25">
      <c r="A27" s="171"/>
    </row>
    <row r="28" spans="1:15" ht="21" x14ac:dyDescent="0.4">
      <c r="A28" s="9" t="s">
        <v>681</v>
      </c>
    </row>
    <row r="29" spans="1:15" ht="18" x14ac:dyDescent="0.4">
      <c r="A29" s="9"/>
    </row>
    <row r="30" spans="1:15" x14ac:dyDescent="0.25">
      <c r="A30" s="47"/>
      <c r="E30" s="541"/>
      <c r="F30" s="541"/>
    </row>
    <row r="31" spans="1:15" ht="13" thickBot="1" x14ac:dyDescent="0.3"/>
    <row r="32" spans="1:15" ht="15" x14ac:dyDescent="0.3">
      <c r="A32" s="187"/>
      <c r="B32" s="793" t="s">
        <v>263</v>
      </c>
      <c r="C32" s="794"/>
      <c r="D32" s="795"/>
      <c r="E32" s="790" t="s">
        <v>185</v>
      </c>
      <c r="F32" s="791"/>
      <c r="G32" s="792"/>
      <c r="H32" s="791" t="s">
        <v>264</v>
      </c>
      <c r="I32" s="791"/>
      <c r="J32" s="792"/>
    </row>
    <row r="33" spans="1:30" ht="13" x14ac:dyDescent="0.3">
      <c r="A33" s="188"/>
      <c r="B33" s="337"/>
      <c r="C33" s="338"/>
      <c r="D33" s="339"/>
      <c r="E33" s="337"/>
      <c r="F33" s="338"/>
      <c r="G33" s="339"/>
      <c r="H33" s="337"/>
      <c r="I33" s="338"/>
      <c r="J33" s="339"/>
    </row>
    <row r="34" spans="1:30" ht="13" x14ac:dyDescent="0.3">
      <c r="A34" s="188"/>
      <c r="B34" s="340" t="s">
        <v>59</v>
      </c>
      <c r="C34" s="341" t="s">
        <v>258</v>
      </c>
      <c r="D34" s="342" t="s">
        <v>59</v>
      </c>
      <c r="E34" s="340" t="s">
        <v>59</v>
      </c>
      <c r="F34" s="341" t="s">
        <v>258</v>
      </c>
      <c r="G34" s="342" t="s">
        <v>59</v>
      </c>
      <c r="H34" s="340" t="s">
        <v>59</v>
      </c>
      <c r="I34" s="341" t="s">
        <v>258</v>
      </c>
      <c r="J34" s="342" t="s">
        <v>59</v>
      </c>
    </row>
    <row r="35" spans="1:30" ht="13" x14ac:dyDescent="0.3">
      <c r="A35" s="188" t="s">
        <v>438</v>
      </c>
      <c r="B35" s="340" t="s">
        <v>60</v>
      </c>
      <c r="C35" s="341" t="s">
        <v>436</v>
      </c>
      <c r="D35" s="342" t="s">
        <v>437</v>
      </c>
      <c r="E35" s="340" t="s">
        <v>60</v>
      </c>
      <c r="F35" s="341" t="s">
        <v>436</v>
      </c>
      <c r="G35" s="342" t="s">
        <v>437</v>
      </c>
      <c r="H35" s="340" t="s">
        <v>60</v>
      </c>
      <c r="I35" s="341" t="s">
        <v>436</v>
      </c>
      <c r="J35" s="342" t="s">
        <v>437</v>
      </c>
    </row>
    <row r="36" spans="1:30" ht="12.75" customHeight="1" x14ac:dyDescent="0.3">
      <c r="A36" s="188"/>
      <c r="B36" s="340" t="s">
        <v>94</v>
      </c>
      <c r="C36" s="341" t="s">
        <v>435</v>
      </c>
      <c r="D36" s="342" t="s">
        <v>441</v>
      </c>
      <c r="E36" s="340" t="s">
        <v>94</v>
      </c>
      <c r="F36" s="341" t="s">
        <v>435</v>
      </c>
      <c r="G36" s="342" t="s">
        <v>441</v>
      </c>
      <c r="H36" s="340" t="s">
        <v>94</v>
      </c>
      <c r="I36" s="341" t="s">
        <v>435</v>
      </c>
      <c r="J36" s="342" t="s">
        <v>441</v>
      </c>
    </row>
    <row r="37" spans="1:30" ht="12.75" customHeight="1" x14ac:dyDescent="0.3">
      <c r="A37" s="188"/>
      <c r="B37" s="340" t="s">
        <v>283</v>
      </c>
      <c r="C37" s="341" t="s">
        <v>439</v>
      </c>
      <c r="D37" s="342" t="s">
        <v>440</v>
      </c>
      <c r="E37" s="340" t="s">
        <v>283</v>
      </c>
      <c r="F37" s="341" t="s">
        <v>439</v>
      </c>
      <c r="G37" s="342" t="s">
        <v>440</v>
      </c>
      <c r="H37" s="340" t="s">
        <v>283</v>
      </c>
      <c r="I37" s="341" t="s">
        <v>439</v>
      </c>
      <c r="J37" s="342" t="s">
        <v>440</v>
      </c>
    </row>
    <row r="38" spans="1:30" ht="12.75" customHeight="1" x14ac:dyDescent="0.25">
      <c r="A38" s="189"/>
      <c r="B38" s="343"/>
      <c r="C38" s="344"/>
      <c r="D38" s="345"/>
      <c r="E38" s="343"/>
      <c r="F38" s="344"/>
      <c r="G38" s="345"/>
      <c r="H38" s="343"/>
      <c r="I38" s="344"/>
      <c r="J38" s="345"/>
    </row>
    <row r="39" spans="1:30" x14ac:dyDescent="0.25">
      <c r="A39" s="631" t="s">
        <v>548</v>
      </c>
      <c r="B39" s="632">
        <v>2</v>
      </c>
      <c r="C39" s="633">
        <v>7</v>
      </c>
      <c r="D39" s="679">
        <f t="shared" ref="D39:D43" si="3">C39/B39</f>
        <v>3.5</v>
      </c>
      <c r="E39" s="634">
        <v>343</v>
      </c>
      <c r="F39" s="635">
        <v>7322</v>
      </c>
      <c r="G39" s="653">
        <f>F39/E39</f>
        <v>21.346938775510203</v>
      </c>
      <c r="H39" s="637">
        <v>345</v>
      </c>
      <c r="I39" s="635">
        <v>7329</v>
      </c>
      <c r="J39" s="653">
        <f>I39/H39</f>
        <v>21.243478260869566</v>
      </c>
      <c r="N39" s="541"/>
    </row>
    <row r="40" spans="1:30" x14ac:dyDescent="0.25">
      <c r="A40" s="173" t="s">
        <v>549</v>
      </c>
      <c r="B40" s="763" t="s">
        <v>85</v>
      </c>
      <c r="C40" s="765" t="s">
        <v>85</v>
      </c>
      <c r="D40" s="625" t="s">
        <v>85</v>
      </c>
      <c r="E40" s="626">
        <v>435</v>
      </c>
      <c r="F40" s="624">
        <v>11461</v>
      </c>
      <c r="G40" s="625">
        <f t="shared" ref="G40:G47" si="4">F40/E40</f>
        <v>26.347126436781608</v>
      </c>
      <c r="H40" s="289">
        <v>435</v>
      </c>
      <c r="I40" s="624">
        <v>11461</v>
      </c>
      <c r="J40" s="625">
        <f t="shared" ref="J40:J47" si="5">I40/H40</f>
        <v>26.347126436781608</v>
      </c>
      <c r="N40" s="541"/>
    </row>
    <row r="41" spans="1:30" x14ac:dyDescent="0.25">
      <c r="A41" s="631" t="s">
        <v>550</v>
      </c>
      <c r="B41" s="634">
        <v>3</v>
      </c>
      <c r="C41" s="635">
        <v>10</v>
      </c>
      <c r="D41" s="653">
        <f t="shared" si="3"/>
        <v>3.3333333333333335</v>
      </c>
      <c r="E41" s="634">
        <v>198</v>
      </c>
      <c r="F41" s="635">
        <v>6230</v>
      </c>
      <c r="G41" s="653">
        <f t="shared" si="4"/>
        <v>31.464646464646464</v>
      </c>
      <c r="H41" s="637">
        <v>201</v>
      </c>
      <c r="I41" s="635">
        <v>6240</v>
      </c>
      <c r="J41" s="653">
        <f t="shared" si="5"/>
        <v>31.044776119402986</v>
      </c>
      <c r="N41" s="541"/>
    </row>
    <row r="42" spans="1:30" x14ac:dyDescent="0.25">
      <c r="A42" s="173" t="s">
        <v>277</v>
      </c>
      <c r="B42" s="286">
        <v>8</v>
      </c>
      <c r="C42" s="624">
        <v>45</v>
      </c>
      <c r="D42" s="625">
        <f t="shared" si="3"/>
        <v>5.625</v>
      </c>
      <c r="E42" s="286">
        <v>145</v>
      </c>
      <c r="F42" s="624">
        <v>5044</v>
      </c>
      <c r="G42" s="625">
        <f t="shared" si="4"/>
        <v>34.786206896551725</v>
      </c>
      <c r="H42" s="289">
        <v>153</v>
      </c>
      <c r="I42" s="624">
        <v>5089</v>
      </c>
      <c r="J42" s="625">
        <f t="shared" si="5"/>
        <v>33.261437908496731</v>
      </c>
      <c r="N42" s="541"/>
    </row>
    <row r="43" spans="1:30" s="170" customFormat="1" x14ac:dyDescent="0.25">
      <c r="A43" s="638" t="s">
        <v>275</v>
      </c>
      <c r="B43" s="639">
        <v>10</v>
      </c>
      <c r="C43" s="640">
        <v>67</v>
      </c>
      <c r="D43" s="654">
        <f t="shared" si="3"/>
        <v>6.7</v>
      </c>
      <c r="E43" s="639">
        <v>92</v>
      </c>
      <c r="F43" s="640">
        <v>3464</v>
      </c>
      <c r="G43" s="654">
        <f t="shared" si="4"/>
        <v>37.652173913043477</v>
      </c>
      <c r="H43" s="642">
        <v>102</v>
      </c>
      <c r="I43" s="640">
        <v>3531</v>
      </c>
      <c r="J43" s="654">
        <f t="shared" si="5"/>
        <v>34.617647058823529</v>
      </c>
      <c r="K43"/>
      <c r="L43"/>
      <c r="M43"/>
      <c r="N43" s="541"/>
      <c r="O43"/>
      <c r="P43"/>
      <c r="Q43"/>
      <c r="R43"/>
      <c r="S43"/>
      <c r="T43"/>
      <c r="U43"/>
      <c r="V43"/>
      <c r="W43"/>
      <c r="X43"/>
      <c r="Y43"/>
      <c r="Z43"/>
      <c r="AA43"/>
      <c r="AB43"/>
      <c r="AC43"/>
      <c r="AD43"/>
    </row>
    <row r="44" spans="1:30" x14ac:dyDescent="0.25">
      <c r="A44" s="174" t="s">
        <v>276</v>
      </c>
      <c r="B44" s="290" t="s">
        <v>85</v>
      </c>
      <c r="C44" s="657" t="s">
        <v>85</v>
      </c>
      <c r="D44" s="658" t="s">
        <v>85</v>
      </c>
      <c r="E44" s="290">
        <v>23</v>
      </c>
      <c r="F44" s="657">
        <v>1316</v>
      </c>
      <c r="G44" s="659">
        <f t="shared" si="4"/>
        <v>57.217391304347828</v>
      </c>
      <c r="H44" s="293">
        <v>23</v>
      </c>
      <c r="I44" s="657">
        <v>1316</v>
      </c>
      <c r="J44" s="659">
        <f t="shared" si="5"/>
        <v>57.217391304347828</v>
      </c>
      <c r="N44" s="541"/>
    </row>
    <row r="45" spans="1:30" ht="13" x14ac:dyDescent="0.3">
      <c r="A45" s="643" t="s">
        <v>278</v>
      </c>
      <c r="B45" s="644">
        <v>13</v>
      </c>
      <c r="C45" s="645">
        <v>62</v>
      </c>
      <c r="D45" s="655">
        <f t="shared" ref="D45:D47" si="6">C45/B45</f>
        <v>4.7692307692307692</v>
      </c>
      <c r="E45" s="644">
        <v>1121</v>
      </c>
      <c r="F45" s="645">
        <v>30057</v>
      </c>
      <c r="G45" s="655">
        <f t="shared" si="4"/>
        <v>26.812667261373772</v>
      </c>
      <c r="H45" s="647">
        <v>1134</v>
      </c>
      <c r="I45" s="645">
        <v>30119</v>
      </c>
      <c r="J45" s="655">
        <f t="shared" si="5"/>
        <v>26.559964726631392</v>
      </c>
      <c r="N45" s="541"/>
    </row>
    <row r="46" spans="1:30" ht="13" x14ac:dyDescent="0.3">
      <c r="A46" s="660" t="s">
        <v>535</v>
      </c>
      <c r="B46" s="627">
        <v>10</v>
      </c>
      <c r="C46" s="661">
        <v>67</v>
      </c>
      <c r="D46" s="662">
        <f t="shared" si="6"/>
        <v>6.7</v>
      </c>
      <c r="E46" s="627">
        <v>115</v>
      </c>
      <c r="F46" s="661">
        <v>4780</v>
      </c>
      <c r="G46" s="662">
        <f t="shared" si="4"/>
        <v>41.565217391304351</v>
      </c>
      <c r="H46" s="630">
        <v>125</v>
      </c>
      <c r="I46" s="661">
        <v>4847</v>
      </c>
      <c r="J46" s="662">
        <f t="shared" si="5"/>
        <v>38.776000000000003</v>
      </c>
      <c r="N46" s="541"/>
    </row>
    <row r="47" spans="1:30" ht="13.5" thickBot="1" x14ac:dyDescent="0.35">
      <c r="A47" s="648" t="s">
        <v>279</v>
      </c>
      <c r="B47" s="649">
        <v>23</v>
      </c>
      <c r="C47" s="650">
        <v>129</v>
      </c>
      <c r="D47" s="656">
        <f t="shared" si="6"/>
        <v>5.6086956521739131</v>
      </c>
      <c r="E47" s="649">
        <v>1236</v>
      </c>
      <c r="F47" s="650">
        <v>34837</v>
      </c>
      <c r="G47" s="656">
        <f t="shared" si="4"/>
        <v>28.185275080906148</v>
      </c>
      <c r="H47" s="652">
        <v>1259</v>
      </c>
      <c r="I47" s="650">
        <v>34966</v>
      </c>
      <c r="J47" s="656">
        <f t="shared" si="5"/>
        <v>27.772835583796663</v>
      </c>
      <c r="N47" s="541"/>
    </row>
    <row r="48" spans="1:30" x14ac:dyDescent="0.25">
      <c r="A48" s="171" t="s">
        <v>442</v>
      </c>
      <c r="B48" s="3"/>
      <c r="C48" s="3"/>
      <c r="D48" s="3"/>
      <c r="G48" s="163"/>
      <c r="J48" s="163"/>
    </row>
    <row r="49" spans="1:10" x14ac:dyDescent="0.25">
      <c r="A49" s="171" t="s">
        <v>491</v>
      </c>
      <c r="B49" s="3"/>
      <c r="C49" s="3"/>
      <c r="D49" s="3"/>
      <c r="G49" s="163"/>
      <c r="J49" s="163"/>
    </row>
    <row r="50" spans="1:10" x14ac:dyDescent="0.25">
      <c r="A50" s="171" t="s">
        <v>215</v>
      </c>
      <c r="B50" s="3"/>
      <c r="C50" s="3"/>
      <c r="D50" s="3"/>
      <c r="G50" s="163"/>
      <c r="I50" s="541"/>
      <c r="J50" s="163"/>
    </row>
    <row r="51" spans="1:10" x14ac:dyDescent="0.25">
      <c r="A51" s="8" t="s">
        <v>237</v>
      </c>
    </row>
    <row r="52" spans="1:10" x14ac:dyDescent="0.25">
      <c r="A52" s="175" t="s">
        <v>683</v>
      </c>
      <c r="B52" s="172"/>
      <c r="C52" s="172"/>
      <c r="D52" s="172"/>
      <c r="E52" s="172"/>
      <c r="F52" s="172"/>
      <c r="G52" s="172"/>
      <c r="H52" s="172"/>
      <c r="I52" s="172"/>
      <c r="J52" s="172"/>
    </row>
    <row r="53" spans="1:10" x14ac:dyDescent="0.25">
      <c r="A53" s="175" t="s">
        <v>679</v>
      </c>
    </row>
  </sheetData>
  <mergeCells count="6">
    <mergeCell ref="E5:G5"/>
    <mergeCell ref="B5:D5"/>
    <mergeCell ref="H5:J5"/>
    <mergeCell ref="B32:D32"/>
    <mergeCell ref="E32:G32"/>
    <mergeCell ref="H32:J32"/>
  </mergeCells>
  <phoneticPr fontId="3" type="noConversion"/>
  <pageMargins left="0.59055118110236227" right="0.59055118110236227" top="1.4173228346456694" bottom="0.98425196850393704" header="0.27559055118110237" footer="0.31496062992125984"/>
  <pageSetup paperSize="9" scale="60" firstPageNumber="2" orientation="landscape" useFirstPageNumber="1" r:id="rId1"/>
  <headerFooter alignWithMargins="0">
    <oddHeader>&amp;R&amp;12Les finances des groupements à fiscalité propre en 2019</oddHeader>
    <oddFooter>&amp;L&amp;12Direction Générale des Collectivités Locales / DESL&amp;C&amp;12&amp;P&amp;RMise en ligne : mai 2021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06"/>
  <sheetViews>
    <sheetView zoomScaleNormal="100" workbookViewId="0"/>
  </sheetViews>
  <sheetFormatPr baseColWidth="10" defaultRowHeight="12.5" x14ac:dyDescent="0.25"/>
  <cols>
    <col min="1" max="1" width="78.54296875" customWidth="1"/>
    <col min="2" max="9" width="17.26953125" customWidth="1"/>
    <col min="11" max="11" width="12" bestFit="1" customWidth="1"/>
  </cols>
  <sheetData>
    <row r="1" spans="1:9" ht="18" x14ac:dyDescent="0.4">
      <c r="A1" s="9" t="s">
        <v>792</v>
      </c>
    </row>
    <row r="2" spans="1:9" ht="18" x14ac:dyDescent="0.4">
      <c r="A2" s="9"/>
    </row>
    <row r="3" spans="1:9" ht="16.5" x14ac:dyDescent="0.35">
      <c r="A3" s="88" t="s">
        <v>793</v>
      </c>
    </row>
    <row r="4" spans="1:9" ht="13.5" thickBot="1" x14ac:dyDescent="0.35">
      <c r="A4" s="205"/>
      <c r="I4" s="400" t="s">
        <v>388</v>
      </c>
    </row>
    <row r="5" spans="1:9" ht="13" x14ac:dyDescent="0.3">
      <c r="A5" s="204" t="s">
        <v>417</v>
      </c>
      <c r="B5" s="486" t="s">
        <v>96</v>
      </c>
      <c r="C5" s="486" t="s">
        <v>554</v>
      </c>
      <c r="D5" s="486" t="s">
        <v>98</v>
      </c>
      <c r="E5" s="486" t="s">
        <v>289</v>
      </c>
      <c r="F5" s="487">
        <v>300000</v>
      </c>
      <c r="G5" s="488" t="s">
        <v>411</v>
      </c>
      <c r="H5" s="488" t="s">
        <v>411</v>
      </c>
      <c r="I5" s="488" t="s">
        <v>402</v>
      </c>
    </row>
    <row r="6" spans="1:9" x14ac:dyDescent="0.25">
      <c r="A6" s="203"/>
      <c r="B6" s="489" t="s">
        <v>36</v>
      </c>
      <c r="C6" s="489" t="s">
        <v>36</v>
      </c>
      <c r="D6" s="489" t="s">
        <v>36</v>
      </c>
      <c r="E6" s="489" t="s">
        <v>36</v>
      </c>
      <c r="F6" s="489" t="s">
        <v>37</v>
      </c>
      <c r="G6" s="490" t="s">
        <v>632</v>
      </c>
      <c r="H6" s="490" t="s">
        <v>304</v>
      </c>
      <c r="I6" s="490" t="s">
        <v>112</v>
      </c>
    </row>
    <row r="7" spans="1:9" ht="13" thickBot="1" x14ac:dyDescent="0.3">
      <c r="A7" s="206"/>
      <c r="B7" s="491" t="s">
        <v>553</v>
      </c>
      <c r="C7" s="491" t="s">
        <v>100</v>
      </c>
      <c r="D7" s="491" t="s">
        <v>101</v>
      </c>
      <c r="E7" s="491" t="s">
        <v>290</v>
      </c>
      <c r="F7" s="491" t="s">
        <v>102</v>
      </c>
      <c r="G7" s="492" t="s">
        <v>304</v>
      </c>
      <c r="H7" s="492" t="s">
        <v>102</v>
      </c>
      <c r="I7" s="492" t="s">
        <v>412</v>
      </c>
    </row>
    <row r="9" spans="1:9" ht="13" x14ac:dyDescent="0.3">
      <c r="A9" s="502" t="s">
        <v>344</v>
      </c>
      <c r="B9" s="503">
        <v>4.7861279999999997</v>
      </c>
      <c r="C9" s="503">
        <v>101.63763299999999</v>
      </c>
      <c r="D9" s="503">
        <v>851.12580800000001</v>
      </c>
      <c r="E9" s="503">
        <v>1411.969032</v>
      </c>
      <c r="F9" s="503">
        <v>95.019553999999999</v>
      </c>
      <c r="G9" s="504">
        <v>957.54956900000002</v>
      </c>
      <c r="H9" s="504">
        <v>1506.9885859999999</v>
      </c>
      <c r="I9" s="504">
        <v>2464.5381550000002</v>
      </c>
    </row>
    <row r="10" spans="1:9" x14ac:dyDescent="0.25">
      <c r="A10" s="482" t="s">
        <v>345</v>
      </c>
      <c r="B10" s="494">
        <v>4.5144780000000004</v>
      </c>
      <c r="C10" s="494">
        <v>95.890298999999999</v>
      </c>
      <c r="D10" s="494">
        <v>819.36204999999995</v>
      </c>
      <c r="E10" s="494">
        <v>1345.4351790000001</v>
      </c>
      <c r="F10" s="494">
        <v>89.125707000000006</v>
      </c>
      <c r="G10" s="267">
        <v>919.76682700000003</v>
      </c>
      <c r="H10" s="267">
        <v>1434.560886</v>
      </c>
      <c r="I10" s="267">
        <v>2354.3277130000001</v>
      </c>
    </row>
    <row r="11" spans="1:9" x14ac:dyDescent="0.25">
      <c r="A11" s="483" t="s">
        <v>346</v>
      </c>
      <c r="B11" s="495">
        <v>0.27165</v>
      </c>
      <c r="C11" s="495">
        <v>3.3512819999999999</v>
      </c>
      <c r="D11" s="495">
        <v>30.852088999999999</v>
      </c>
      <c r="E11" s="495">
        <v>49.919970999999997</v>
      </c>
      <c r="F11" s="495">
        <v>4.9591000000000003</v>
      </c>
      <c r="G11" s="496">
        <v>34.475022000000003</v>
      </c>
      <c r="H11" s="496">
        <v>54.879072000000001</v>
      </c>
      <c r="I11" s="496">
        <v>89.354093000000006</v>
      </c>
    </row>
    <row r="12" spans="1:9" x14ac:dyDescent="0.25">
      <c r="A12" s="482" t="s">
        <v>347</v>
      </c>
      <c r="B12" s="494" t="s">
        <v>85</v>
      </c>
      <c r="C12" s="494">
        <v>8.6788000000000004E-2</v>
      </c>
      <c r="D12" s="494">
        <v>0.87414400000000003</v>
      </c>
      <c r="E12" s="494">
        <v>1.8222700000000001</v>
      </c>
      <c r="F12" s="494">
        <v>0.93474699999999999</v>
      </c>
      <c r="G12" s="267">
        <v>0.96093200000000001</v>
      </c>
      <c r="H12" s="267">
        <v>2.7570169999999998</v>
      </c>
      <c r="I12" s="267">
        <v>3.7179489999999999</v>
      </c>
    </row>
    <row r="13" spans="1:9" ht="13" x14ac:dyDescent="0.3">
      <c r="A13" s="481" t="s">
        <v>348</v>
      </c>
      <c r="B13" s="505">
        <v>1.2592350000000001</v>
      </c>
      <c r="C13" s="505">
        <v>18.087364000000001</v>
      </c>
      <c r="D13" s="505">
        <v>151.037578</v>
      </c>
      <c r="E13" s="505">
        <v>292.24432000000002</v>
      </c>
      <c r="F13" s="505">
        <v>18.488631000000002</v>
      </c>
      <c r="G13" s="506">
        <v>170.38417699999999</v>
      </c>
      <c r="H13" s="506">
        <v>310.73295100000001</v>
      </c>
      <c r="I13" s="506">
        <v>481.11712699999998</v>
      </c>
    </row>
    <row r="14" spans="1:9" x14ac:dyDescent="0.25">
      <c r="A14" s="482" t="s">
        <v>349</v>
      </c>
      <c r="B14" s="494">
        <v>0.119894</v>
      </c>
      <c r="C14" s="494">
        <v>0.26991300000000001</v>
      </c>
      <c r="D14" s="494">
        <v>10.487113000000001</v>
      </c>
      <c r="E14" s="494">
        <v>33.194859000000001</v>
      </c>
      <c r="F14" s="494">
        <v>9.3190849999999994</v>
      </c>
      <c r="G14" s="267">
        <v>10.876918999999999</v>
      </c>
      <c r="H14" s="267">
        <v>42.513942999999998</v>
      </c>
      <c r="I14" s="267">
        <v>53.390863000000003</v>
      </c>
    </row>
    <row r="15" spans="1:9" x14ac:dyDescent="0.25">
      <c r="A15" s="483" t="s">
        <v>350</v>
      </c>
      <c r="B15" s="495">
        <v>1.057064</v>
      </c>
      <c r="C15" s="495">
        <v>17.571324000000001</v>
      </c>
      <c r="D15" s="495">
        <v>136.123378</v>
      </c>
      <c r="E15" s="495">
        <v>240.30573699999999</v>
      </c>
      <c r="F15" s="495">
        <v>9.1129979999999993</v>
      </c>
      <c r="G15" s="496">
        <v>154.751766</v>
      </c>
      <c r="H15" s="496">
        <v>249.418735</v>
      </c>
      <c r="I15" s="496">
        <v>404.170501</v>
      </c>
    </row>
    <row r="16" spans="1:9" x14ac:dyDescent="0.25">
      <c r="A16" s="482" t="s">
        <v>351</v>
      </c>
      <c r="B16" s="494" t="s">
        <v>85</v>
      </c>
      <c r="C16" s="494">
        <v>0.24612700000000001</v>
      </c>
      <c r="D16" s="494">
        <v>1.4173210000000001</v>
      </c>
      <c r="E16" s="494">
        <v>6.0431660000000003</v>
      </c>
      <c r="F16" s="494">
        <v>5.6548000000000001E-2</v>
      </c>
      <c r="G16" s="267">
        <v>1.663448</v>
      </c>
      <c r="H16" s="267">
        <v>6.0997139999999996</v>
      </c>
      <c r="I16" s="267">
        <v>7.7631620000000003</v>
      </c>
    </row>
    <row r="17" spans="1:9" x14ac:dyDescent="0.25">
      <c r="A17" s="497" t="s">
        <v>352</v>
      </c>
      <c r="B17" s="495">
        <v>8.2277000000000003E-2</v>
      </c>
      <c r="C17" s="495" t="s">
        <v>85</v>
      </c>
      <c r="D17" s="495">
        <v>3.009563</v>
      </c>
      <c r="E17" s="495">
        <v>5.8192950000000003</v>
      </c>
      <c r="F17" s="495" t="s">
        <v>85</v>
      </c>
      <c r="G17" s="496">
        <v>3.0918399999999999</v>
      </c>
      <c r="H17" s="496">
        <v>5.8192950000000003</v>
      </c>
      <c r="I17" s="496">
        <v>8.9111349999999998</v>
      </c>
    </row>
    <row r="18" spans="1:9" ht="13" x14ac:dyDescent="0.3">
      <c r="A18" s="507" t="s">
        <v>353</v>
      </c>
      <c r="B18" s="508">
        <v>5.0926879999999999</v>
      </c>
      <c r="C18" s="508">
        <v>22.486961000000001</v>
      </c>
      <c r="D18" s="508">
        <v>90.386871999999997</v>
      </c>
      <c r="E18" s="508">
        <v>170.819512</v>
      </c>
      <c r="F18" s="508">
        <v>23.372108999999998</v>
      </c>
      <c r="G18" s="509">
        <v>117.96652</v>
      </c>
      <c r="H18" s="509">
        <v>194.191621</v>
      </c>
      <c r="I18" s="509">
        <v>312.158141</v>
      </c>
    </row>
    <row r="19" spans="1:9" x14ac:dyDescent="0.25">
      <c r="A19" s="483" t="s">
        <v>404</v>
      </c>
      <c r="B19" s="495">
        <v>0.31671300000000002</v>
      </c>
      <c r="C19" s="495">
        <v>0.93049800000000005</v>
      </c>
      <c r="D19" s="495">
        <v>7.3876169999999997</v>
      </c>
      <c r="E19" s="495">
        <v>2.7993450000000002</v>
      </c>
      <c r="F19" s="495">
        <v>0</v>
      </c>
      <c r="G19" s="496">
        <v>8.6348280000000006</v>
      </c>
      <c r="H19" s="496">
        <v>2.7993450000000002</v>
      </c>
      <c r="I19" s="496">
        <v>11.434172999999999</v>
      </c>
    </row>
    <row r="20" spans="1:9" x14ac:dyDescent="0.25">
      <c r="A20" s="482" t="s">
        <v>355</v>
      </c>
      <c r="B20" s="494">
        <v>3.7580830000000001</v>
      </c>
      <c r="C20" s="494">
        <v>8.4201770000000007</v>
      </c>
      <c r="D20" s="494">
        <v>30.943204999999999</v>
      </c>
      <c r="E20" s="494">
        <v>36.668790999999999</v>
      </c>
      <c r="F20" s="494">
        <v>11.803656</v>
      </c>
      <c r="G20" s="267">
        <v>43.121464000000003</v>
      </c>
      <c r="H20" s="267">
        <v>48.472448</v>
      </c>
      <c r="I20" s="267">
        <v>91.593912000000003</v>
      </c>
    </row>
    <row r="21" spans="1:9" x14ac:dyDescent="0.25">
      <c r="A21" s="497" t="s">
        <v>356</v>
      </c>
      <c r="B21" s="495" t="s">
        <v>85</v>
      </c>
      <c r="C21" s="495" t="s">
        <v>85</v>
      </c>
      <c r="D21" s="495">
        <v>2.39398</v>
      </c>
      <c r="E21" s="495">
        <v>2.6913629999999999</v>
      </c>
      <c r="F21" s="495">
        <v>1.2922400000000001</v>
      </c>
      <c r="G21" s="496">
        <v>2.39398</v>
      </c>
      <c r="H21" s="496">
        <v>3.983603</v>
      </c>
      <c r="I21" s="496">
        <v>6.3775829999999996</v>
      </c>
    </row>
    <row r="22" spans="1:9" x14ac:dyDescent="0.25">
      <c r="A22" s="482" t="s">
        <v>357</v>
      </c>
      <c r="B22" s="494" t="s">
        <v>85</v>
      </c>
      <c r="C22" s="494">
        <v>3.4164430000000001</v>
      </c>
      <c r="D22" s="494">
        <v>15.641309</v>
      </c>
      <c r="E22" s="494">
        <v>56.501558000000003</v>
      </c>
      <c r="F22" s="494">
        <v>7.7363569999999999</v>
      </c>
      <c r="G22" s="267">
        <v>19.057752000000001</v>
      </c>
      <c r="H22" s="267">
        <v>64.237915000000001</v>
      </c>
      <c r="I22" s="267">
        <v>83.295666999999995</v>
      </c>
    </row>
    <row r="23" spans="1:9" x14ac:dyDescent="0.25">
      <c r="A23" s="483" t="s">
        <v>358</v>
      </c>
      <c r="B23" s="495">
        <v>0.93457800000000002</v>
      </c>
      <c r="C23" s="495">
        <v>9.0120039999999992</v>
      </c>
      <c r="D23" s="495">
        <v>14.104326</v>
      </c>
      <c r="E23" s="495">
        <v>59.376325000000001</v>
      </c>
      <c r="F23" s="495">
        <v>2.2433160000000001</v>
      </c>
      <c r="G23" s="496">
        <v>24.050908</v>
      </c>
      <c r="H23" s="496">
        <v>61.619641000000001</v>
      </c>
      <c r="I23" s="496">
        <v>85.670548999999994</v>
      </c>
    </row>
    <row r="24" spans="1:9" x14ac:dyDescent="0.25">
      <c r="A24" s="482" t="s">
        <v>359</v>
      </c>
      <c r="B24" s="494">
        <v>8.3315E-2</v>
      </c>
      <c r="C24" s="494">
        <v>0.707839</v>
      </c>
      <c r="D24" s="494">
        <v>19.916132000000001</v>
      </c>
      <c r="E24" s="494">
        <v>12.78213</v>
      </c>
      <c r="F24" s="494">
        <v>0.29654000000000003</v>
      </c>
      <c r="G24" s="267">
        <v>20.707284999999999</v>
      </c>
      <c r="H24" s="267">
        <v>13.078669</v>
      </c>
      <c r="I24" s="267">
        <v>33.785955000000001</v>
      </c>
    </row>
    <row r="25" spans="1:9" ht="13" x14ac:dyDescent="0.3">
      <c r="A25" s="481" t="s">
        <v>360</v>
      </c>
      <c r="B25" s="505">
        <v>4.5126330000000001</v>
      </c>
      <c r="C25" s="505">
        <v>48.463037</v>
      </c>
      <c r="D25" s="505">
        <v>285.54369700000001</v>
      </c>
      <c r="E25" s="505">
        <v>556.17877499999997</v>
      </c>
      <c r="F25" s="505">
        <v>71.034701999999996</v>
      </c>
      <c r="G25" s="506">
        <v>338.51936699999999</v>
      </c>
      <c r="H25" s="506">
        <v>627.21347700000001</v>
      </c>
      <c r="I25" s="506">
        <v>965.732844</v>
      </c>
    </row>
    <row r="26" spans="1:9" s="47" customFormat="1" x14ac:dyDescent="0.25">
      <c r="A26" s="485" t="s">
        <v>405</v>
      </c>
      <c r="B26" s="498" t="s">
        <v>85</v>
      </c>
      <c r="C26" s="498">
        <v>3.1167639999999999</v>
      </c>
      <c r="D26" s="498">
        <v>18.191424000000001</v>
      </c>
      <c r="E26" s="498">
        <v>38.079537000000002</v>
      </c>
      <c r="F26" s="498">
        <v>4.5878360000000002</v>
      </c>
      <c r="G26" s="499">
        <v>21.308188000000001</v>
      </c>
      <c r="H26" s="499">
        <v>42.667372999999998</v>
      </c>
      <c r="I26" s="499">
        <v>63.975560999999999</v>
      </c>
    </row>
    <row r="27" spans="1:9" s="7" customFormat="1" ht="13" x14ac:dyDescent="0.3">
      <c r="A27" s="483" t="s">
        <v>361</v>
      </c>
      <c r="B27" s="495">
        <v>3.2479149999999999</v>
      </c>
      <c r="C27" s="495">
        <v>25.921717999999998</v>
      </c>
      <c r="D27" s="495">
        <v>148.21244300000001</v>
      </c>
      <c r="E27" s="495">
        <v>319.75247400000001</v>
      </c>
      <c r="F27" s="495">
        <v>48.625157000000002</v>
      </c>
      <c r="G27" s="496">
        <v>177.38207600000001</v>
      </c>
      <c r="H27" s="496">
        <v>368.37763100000001</v>
      </c>
      <c r="I27" s="496">
        <v>545.75970700000005</v>
      </c>
    </row>
    <row r="28" spans="1:9" x14ac:dyDescent="0.25">
      <c r="A28" s="485" t="s">
        <v>362</v>
      </c>
      <c r="B28" s="498">
        <v>1.264718</v>
      </c>
      <c r="C28" s="498">
        <v>17.583527</v>
      </c>
      <c r="D28" s="498">
        <v>119.10939</v>
      </c>
      <c r="E28" s="498">
        <v>192.25348399999999</v>
      </c>
      <c r="F28" s="498">
        <v>17.821708999999998</v>
      </c>
      <c r="G28" s="499">
        <v>137.95763500000001</v>
      </c>
      <c r="H28" s="499">
        <v>210.07519300000001</v>
      </c>
      <c r="I28" s="499">
        <v>348.03282799999999</v>
      </c>
    </row>
    <row r="29" spans="1:9" s="47" customFormat="1" ht="13" x14ac:dyDescent="0.3">
      <c r="A29" s="481" t="s">
        <v>363</v>
      </c>
      <c r="B29" s="505">
        <v>3.2910590000000002</v>
      </c>
      <c r="C29" s="505">
        <v>70.452595000000002</v>
      </c>
      <c r="D29" s="505">
        <v>430.240725</v>
      </c>
      <c r="E29" s="505">
        <v>470.824252</v>
      </c>
      <c r="F29" s="505">
        <v>44.257126999999997</v>
      </c>
      <c r="G29" s="506">
        <v>503.98437899999999</v>
      </c>
      <c r="H29" s="506">
        <v>515.08137999999997</v>
      </c>
      <c r="I29" s="506">
        <v>1019.065758</v>
      </c>
    </row>
    <row r="30" spans="1:9" x14ac:dyDescent="0.25">
      <c r="A30" s="482" t="s">
        <v>406</v>
      </c>
      <c r="B30" s="494">
        <v>0.13924800000000001</v>
      </c>
      <c r="C30" s="494">
        <v>5.1612099999999996</v>
      </c>
      <c r="D30" s="494">
        <v>15.460307999999999</v>
      </c>
      <c r="E30" s="494">
        <v>49.688653000000002</v>
      </c>
      <c r="F30" s="494">
        <v>8.1028000000000003E-2</v>
      </c>
      <c r="G30" s="267">
        <v>20.760764999999999</v>
      </c>
      <c r="H30" s="267">
        <v>49.769680999999999</v>
      </c>
      <c r="I30" s="267">
        <v>70.530445999999998</v>
      </c>
    </row>
    <row r="31" spans="1:9" s="7" customFormat="1" ht="13" x14ac:dyDescent="0.3">
      <c r="A31" s="483" t="s">
        <v>364</v>
      </c>
      <c r="B31" s="495">
        <v>2.8645360000000002</v>
      </c>
      <c r="C31" s="495">
        <v>45.319571000000003</v>
      </c>
      <c r="D31" s="495">
        <v>324.39804099999998</v>
      </c>
      <c r="E31" s="495">
        <v>365.74797899999999</v>
      </c>
      <c r="F31" s="495">
        <v>41.790545000000002</v>
      </c>
      <c r="G31" s="496">
        <v>372.58214800000002</v>
      </c>
      <c r="H31" s="496">
        <v>407.538524</v>
      </c>
      <c r="I31" s="496">
        <v>780.12067200000001</v>
      </c>
    </row>
    <row r="32" spans="1:9" s="47" customFormat="1" x14ac:dyDescent="0.25">
      <c r="A32" s="482" t="s">
        <v>365</v>
      </c>
      <c r="B32" s="494">
        <v>0.287275</v>
      </c>
      <c r="C32" s="494">
        <v>17.775110999999999</v>
      </c>
      <c r="D32" s="494">
        <v>90.378455000000002</v>
      </c>
      <c r="E32" s="494">
        <v>42.460819999999998</v>
      </c>
      <c r="F32" s="494">
        <v>2.3855550000000001</v>
      </c>
      <c r="G32" s="267">
        <v>108.44083999999999</v>
      </c>
      <c r="H32" s="267">
        <v>44.846375000000002</v>
      </c>
      <c r="I32" s="267">
        <v>153.287215</v>
      </c>
    </row>
    <row r="33" spans="1:9" s="47" customFormat="1" x14ac:dyDescent="0.25">
      <c r="A33" s="483" t="s">
        <v>786</v>
      </c>
      <c r="B33" s="495" t="s">
        <v>85</v>
      </c>
      <c r="C33" s="495" t="s">
        <v>85</v>
      </c>
      <c r="D33" s="495" t="s">
        <v>85</v>
      </c>
      <c r="E33" s="495">
        <v>7.6800000000000002E-4</v>
      </c>
      <c r="F33" s="495" t="s">
        <v>85</v>
      </c>
      <c r="G33" s="496" t="s">
        <v>85</v>
      </c>
      <c r="H33" s="496">
        <v>7.6800000000000002E-4</v>
      </c>
      <c r="I33" s="496">
        <v>7.6800000000000002E-4</v>
      </c>
    </row>
    <row r="34" spans="1:9" s="7" customFormat="1" ht="13" x14ac:dyDescent="0.3">
      <c r="A34" s="507" t="s">
        <v>366</v>
      </c>
      <c r="B34" s="508">
        <v>3.8167559999999998</v>
      </c>
      <c r="C34" s="508">
        <v>47.709991000000002</v>
      </c>
      <c r="D34" s="508">
        <v>318.33569</v>
      </c>
      <c r="E34" s="508">
        <v>312.28073999999998</v>
      </c>
      <c r="F34" s="508">
        <v>35.677066000000003</v>
      </c>
      <c r="G34" s="509">
        <v>369.862438</v>
      </c>
      <c r="H34" s="509">
        <v>347.95780600000001</v>
      </c>
      <c r="I34" s="509">
        <v>717.820244</v>
      </c>
    </row>
    <row r="35" spans="1:9" s="7" customFormat="1" ht="13" x14ac:dyDescent="0.3">
      <c r="A35" s="483" t="s">
        <v>407</v>
      </c>
      <c r="B35" s="495">
        <v>0.27556900000000001</v>
      </c>
      <c r="C35" s="495">
        <v>3.70756</v>
      </c>
      <c r="D35" s="495">
        <v>45.243994000000001</v>
      </c>
      <c r="E35" s="495">
        <v>50.512988</v>
      </c>
      <c r="F35" s="495">
        <v>7.6433479999999996</v>
      </c>
      <c r="G35" s="496">
        <v>49.227124000000003</v>
      </c>
      <c r="H35" s="496">
        <v>58.156336000000003</v>
      </c>
      <c r="I35" s="496">
        <v>107.38346</v>
      </c>
    </row>
    <row r="36" spans="1:9" x14ac:dyDescent="0.25">
      <c r="A36" s="485" t="s">
        <v>367</v>
      </c>
      <c r="B36" s="498">
        <v>0.01</v>
      </c>
      <c r="C36" s="498">
        <v>1.8760060000000001</v>
      </c>
      <c r="D36" s="498">
        <v>8.6733039999999999</v>
      </c>
      <c r="E36" s="498">
        <v>2.603904</v>
      </c>
      <c r="F36" s="498">
        <v>1.4678E-2</v>
      </c>
      <c r="G36" s="499">
        <v>10.55931</v>
      </c>
      <c r="H36" s="499">
        <v>2.618582</v>
      </c>
      <c r="I36" s="499">
        <v>13.177892</v>
      </c>
    </row>
    <row r="37" spans="1:9" x14ac:dyDescent="0.25">
      <c r="A37" s="484" t="s">
        <v>628</v>
      </c>
      <c r="B37" s="495">
        <v>2.6103779999999999</v>
      </c>
      <c r="C37" s="495">
        <v>35.582394999999998</v>
      </c>
      <c r="D37" s="495">
        <v>173.38338899999999</v>
      </c>
      <c r="E37" s="495">
        <v>160.522582</v>
      </c>
      <c r="F37" s="495">
        <v>17.912427999999998</v>
      </c>
      <c r="G37" s="496">
        <v>211.57616300000001</v>
      </c>
      <c r="H37" s="496">
        <v>178.43500900000001</v>
      </c>
      <c r="I37" s="496">
        <v>390.01117199999999</v>
      </c>
    </row>
    <row r="38" spans="1:9" x14ac:dyDescent="0.25">
      <c r="A38" s="485" t="s">
        <v>368</v>
      </c>
      <c r="B38" s="494" t="s">
        <v>85</v>
      </c>
      <c r="C38" s="494" t="s">
        <v>85</v>
      </c>
      <c r="D38" s="494">
        <v>2.6363690000000002</v>
      </c>
      <c r="E38" s="494">
        <v>0.213063</v>
      </c>
      <c r="F38" s="494">
        <v>0.104653</v>
      </c>
      <c r="G38" s="267">
        <v>2.6363690000000002</v>
      </c>
      <c r="H38" s="267">
        <v>0.317716</v>
      </c>
      <c r="I38" s="267">
        <v>2.9540850000000001</v>
      </c>
    </row>
    <row r="39" spans="1:9" x14ac:dyDescent="0.25">
      <c r="A39" s="484" t="s">
        <v>369</v>
      </c>
      <c r="B39" s="500">
        <v>4.4289000000000002E-2</v>
      </c>
      <c r="C39" s="500">
        <v>1.4136070000000001</v>
      </c>
      <c r="D39" s="500">
        <v>10.504117000000001</v>
      </c>
      <c r="E39" s="500">
        <v>35.031561000000004</v>
      </c>
      <c r="F39" s="500">
        <v>1.226164</v>
      </c>
      <c r="G39" s="501">
        <v>11.962014</v>
      </c>
      <c r="H39" s="501">
        <v>36.257724000000003</v>
      </c>
      <c r="I39" s="501">
        <v>48.219738</v>
      </c>
    </row>
    <row r="40" spans="1:9" s="47" customFormat="1" x14ac:dyDescent="0.25">
      <c r="A40" s="485" t="s">
        <v>370</v>
      </c>
      <c r="B40" s="498">
        <v>0.87651999999999997</v>
      </c>
      <c r="C40" s="498">
        <v>4.7442529999999996</v>
      </c>
      <c r="D40" s="498">
        <v>77.609442999999999</v>
      </c>
      <c r="E40" s="498">
        <v>62.544533999999999</v>
      </c>
      <c r="F40" s="498">
        <v>8.7757959999999997</v>
      </c>
      <c r="G40" s="499">
        <v>83.230215999999999</v>
      </c>
      <c r="H40" s="499">
        <v>71.320329000000001</v>
      </c>
      <c r="I40" s="499">
        <v>154.550545</v>
      </c>
    </row>
    <row r="41" spans="1:9" s="7" customFormat="1" ht="13" x14ac:dyDescent="0.3">
      <c r="A41" s="510" t="s">
        <v>422</v>
      </c>
      <c r="B41" s="511" t="s">
        <v>85</v>
      </c>
      <c r="C41" s="511">
        <v>6.1870039999999999</v>
      </c>
      <c r="D41" s="511">
        <v>71.919900999999996</v>
      </c>
      <c r="E41" s="511">
        <v>144.97646499999999</v>
      </c>
      <c r="F41" s="511">
        <v>7.3453140000000001</v>
      </c>
      <c r="G41" s="512">
        <v>78.106904999999998</v>
      </c>
      <c r="H41" s="512">
        <v>152.32177999999999</v>
      </c>
      <c r="I41" s="512">
        <v>230.428685</v>
      </c>
    </row>
    <row r="42" spans="1:9" x14ac:dyDescent="0.25">
      <c r="A42" s="485" t="s">
        <v>408</v>
      </c>
      <c r="B42" s="498" t="s">
        <v>85</v>
      </c>
      <c r="C42" s="498">
        <v>3.5156740000000002</v>
      </c>
      <c r="D42" s="498">
        <v>44.094050000000003</v>
      </c>
      <c r="E42" s="498">
        <v>81.777091999999996</v>
      </c>
      <c r="F42" s="498">
        <v>3.142798</v>
      </c>
      <c r="G42" s="499">
        <v>47.609724</v>
      </c>
      <c r="H42" s="499">
        <v>84.919891000000007</v>
      </c>
      <c r="I42" s="499">
        <v>132.52961500000001</v>
      </c>
    </row>
    <row r="43" spans="1:9" s="47" customFormat="1" x14ac:dyDescent="0.25">
      <c r="A43" s="484" t="s">
        <v>484</v>
      </c>
      <c r="B43" s="500" t="s">
        <v>85</v>
      </c>
      <c r="C43" s="500">
        <v>2.6713300000000002</v>
      </c>
      <c r="D43" s="500">
        <v>27.825851</v>
      </c>
      <c r="E43" s="500">
        <v>56.768894000000003</v>
      </c>
      <c r="F43" s="500">
        <v>4.2025160000000001</v>
      </c>
      <c r="G43" s="501">
        <v>30.497181000000001</v>
      </c>
      <c r="H43" s="501">
        <v>60.971409999999999</v>
      </c>
      <c r="I43" s="501">
        <v>91.468591000000004</v>
      </c>
    </row>
    <row r="44" spans="1:9" s="7" customFormat="1" ht="13" x14ac:dyDescent="0.3">
      <c r="A44" s="513" t="s">
        <v>371</v>
      </c>
      <c r="B44" s="514">
        <v>14.150653</v>
      </c>
      <c r="C44" s="514">
        <v>123.24486899999999</v>
      </c>
      <c r="D44" s="514">
        <v>1123.296773</v>
      </c>
      <c r="E44" s="514">
        <v>1953.3512109999999</v>
      </c>
      <c r="F44" s="514">
        <v>317.833282</v>
      </c>
      <c r="G44" s="515">
        <v>1260.6922950000001</v>
      </c>
      <c r="H44" s="515">
        <v>2271.1844930000002</v>
      </c>
      <c r="I44" s="515">
        <v>3531.876788</v>
      </c>
    </row>
    <row r="45" spans="1:9" x14ac:dyDescent="0.25">
      <c r="A45" s="484" t="s">
        <v>409</v>
      </c>
      <c r="B45" s="500">
        <v>6.3567520000000002</v>
      </c>
      <c r="C45" s="500">
        <v>11.556327</v>
      </c>
      <c r="D45" s="500">
        <v>141.03952000000001</v>
      </c>
      <c r="E45" s="500">
        <v>220.18400299999999</v>
      </c>
      <c r="F45" s="500">
        <v>42.035586000000002</v>
      </c>
      <c r="G45" s="501">
        <v>158.95259899999999</v>
      </c>
      <c r="H45" s="501">
        <v>262.21958899999998</v>
      </c>
      <c r="I45" s="501">
        <v>421.17218700000001</v>
      </c>
    </row>
    <row r="46" spans="1:9" s="7" customFormat="1" ht="13" x14ac:dyDescent="0.3">
      <c r="A46" s="485" t="s">
        <v>372</v>
      </c>
      <c r="B46" s="498">
        <v>0.476605</v>
      </c>
      <c r="C46" s="498">
        <v>12.436726999999999</v>
      </c>
      <c r="D46" s="498">
        <v>53.369902000000003</v>
      </c>
      <c r="E46" s="498">
        <v>138.29882699999999</v>
      </c>
      <c r="F46" s="498">
        <v>29.064962000000001</v>
      </c>
      <c r="G46" s="499">
        <v>66.283233999999993</v>
      </c>
      <c r="H46" s="499">
        <v>167.363789</v>
      </c>
      <c r="I46" s="499">
        <v>233.64702299999999</v>
      </c>
    </row>
    <row r="47" spans="1:9" x14ac:dyDescent="0.25">
      <c r="A47" s="484" t="s">
        <v>373</v>
      </c>
      <c r="B47" s="500">
        <v>3.3206910000000001</v>
      </c>
      <c r="C47" s="500">
        <v>66.864238999999998</v>
      </c>
      <c r="D47" s="500">
        <v>638.81633199999999</v>
      </c>
      <c r="E47" s="500">
        <v>1133.985383</v>
      </c>
      <c r="F47" s="500">
        <v>174.54486</v>
      </c>
      <c r="G47" s="501">
        <v>709.001262</v>
      </c>
      <c r="H47" s="501">
        <v>1308.5302429999999</v>
      </c>
      <c r="I47" s="501">
        <v>2017.5315049999999</v>
      </c>
    </row>
    <row r="48" spans="1:9" s="47" customFormat="1" x14ac:dyDescent="0.25">
      <c r="A48" s="482" t="s">
        <v>374</v>
      </c>
      <c r="B48" s="494">
        <v>1.203559</v>
      </c>
      <c r="C48" s="494">
        <v>2.4971000000000001</v>
      </c>
      <c r="D48" s="494">
        <v>20.594799999999999</v>
      </c>
      <c r="E48" s="494">
        <v>61.008222000000004</v>
      </c>
      <c r="F48" s="494">
        <v>22.251981000000001</v>
      </c>
      <c r="G48" s="267">
        <v>24.295459000000001</v>
      </c>
      <c r="H48" s="267">
        <v>83.260203000000004</v>
      </c>
      <c r="I48" s="267">
        <v>107.555662</v>
      </c>
    </row>
    <row r="49" spans="1:9" s="47" customFormat="1" x14ac:dyDescent="0.25">
      <c r="A49" s="483" t="s">
        <v>375</v>
      </c>
      <c r="B49" s="495">
        <v>0.68753600000000004</v>
      </c>
      <c r="C49" s="495">
        <v>7.163335</v>
      </c>
      <c r="D49" s="495">
        <v>25.463018999999999</v>
      </c>
      <c r="E49" s="495">
        <v>37.434579999999997</v>
      </c>
      <c r="F49" s="495">
        <v>14.068220999999999</v>
      </c>
      <c r="G49" s="496">
        <v>33.313889000000003</v>
      </c>
      <c r="H49" s="496">
        <v>51.502800000000001</v>
      </c>
      <c r="I49" s="496">
        <v>84.816688999999997</v>
      </c>
    </row>
    <row r="50" spans="1:9" s="47" customFormat="1" x14ac:dyDescent="0.25">
      <c r="A50" s="482" t="s">
        <v>376</v>
      </c>
      <c r="B50" s="494">
        <v>2.1055109999999999</v>
      </c>
      <c r="C50" s="494">
        <v>17.129332000000002</v>
      </c>
      <c r="D50" s="494">
        <v>243.845935</v>
      </c>
      <c r="E50" s="494">
        <v>331.42836499999999</v>
      </c>
      <c r="F50" s="494">
        <v>35.867673000000003</v>
      </c>
      <c r="G50" s="267">
        <v>263.08077800000001</v>
      </c>
      <c r="H50" s="267">
        <v>367.29603800000001</v>
      </c>
      <c r="I50" s="267">
        <v>630.37681499999997</v>
      </c>
    </row>
    <row r="51" spans="1:9" s="7" customFormat="1" ht="13" x14ac:dyDescent="0.3">
      <c r="A51" s="481" t="s">
        <v>377</v>
      </c>
      <c r="B51" s="505">
        <v>5.4254049999999996</v>
      </c>
      <c r="C51" s="505">
        <v>38.464371999999997</v>
      </c>
      <c r="D51" s="505">
        <v>370.69137499999999</v>
      </c>
      <c r="E51" s="505">
        <v>619.50968699999999</v>
      </c>
      <c r="F51" s="505">
        <v>102.88781899999999</v>
      </c>
      <c r="G51" s="506">
        <v>414.58115199999997</v>
      </c>
      <c r="H51" s="506">
        <v>722.39750500000002</v>
      </c>
      <c r="I51" s="506">
        <v>1136.978658</v>
      </c>
    </row>
    <row r="52" spans="1:9" s="7" customFormat="1" ht="13" x14ac:dyDescent="0.3">
      <c r="A52" s="482" t="s">
        <v>410</v>
      </c>
      <c r="B52" s="494" t="s">
        <v>85</v>
      </c>
      <c r="C52" s="494" t="s">
        <v>85</v>
      </c>
      <c r="D52" s="494">
        <v>0.48344799999999999</v>
      </c>
      <c r="E52" s="494" t="s">
        <v>85</v>
      </c>
      <c r="F52" s="494" t="s">
        <v>85</v>
      </c>
      <c r="G52" s="267">
        <v>0.48344799999999999</v>
      </c>
      <c r="H52" s="267" t="s">
        <v>85</v>
      </c>
      <c r="I52" s="267">
        <v>0.48344799999999999</v>
      </c>
    </row>
    <row r="53" spans="1:9" x14ac:dyDescent="0.25">
      <c r="A53" s="483" t="s">
        <v>378</v>
      </c>
      <c r="B53" s="495">
        <v>9.1521000000000005E-2</v>
      </c>
      <c r="C53" s="495">
        <v>3.4064369999999999</v>
      </c>
      <c r="D53" s="495">
        <v>32.904255999999997</v>
      </c>
      <c r="E53" s="495">
        <v>47.097971999999999</v>
      </c>
      <c r="F53" s="495" t="s">
        <v>85</v>
      </c>
      <c r="G53" s="496">
        <v>36.402213000000003</v>
      </c>
      <c r="H53" s="496">
        <v>47.097971999999999</v>
      </c>
      <c r="I53" s="496">
        <v>83.500185000000002</v>
      </c>
    </row>
    <row r="54" spans="1:9" s="47" customFormat="1" x14ac:dyDescent="0.25">
      <c r="A54" s="482" t="s">
        <v>379</v>
      </c>
      <c r="B54" s="494" t="s">
        <v>85</v>
      </c>
      <c r="C54" s="494">
        <v>9.1880319999999998</v>
      </c>
      <c r="D54" s="494">
        <v>142.193985</v>
      </c>
      <c r="E54" s="494">
        <v>322.51824099999999</v>
      </c>
      <c r="F54" s="494">
        <v>50.049396999999999</v>
      </c>
      <c r="G54" s="267">
        <v>151.38201699999999</v>
      </c>
      <c r="H54" s="267">
        <v>372.56763799999999</v>
      </c>
      <c r="I54" s="267">
        <v>523.94965500000001</v>
      </c>
    </row>
    <row r="55" spans="1:9" s="47" customFormat="1" x14ac:dyDescent="0.25">
      <c r="A55" s="483" t="s">
        <v>380</v>
      </c>
      <c r="B55" s="495">
        <v>5.0280370000000003</v>
      </c>
      <c r="C55" s="495">
        <v>24.926130000000001</v>
      </c>
      <c r="D55" s="495">
        <v>186.654068</v>
      </c>
      <c r="E55" s="495">
        <v>229.34258299999999</v>
      </c>
      <c r="F55" s="495">
        <v>50.641852999999998</v>
      </c>
      <c r="G55" s="496">
        <v>216.60823400000001</v>
      </c>
      <c r="H55" s="496">
        <v>279.98443600000002</v>
      </c>
      <c r="I55" s="496">
        <v>496.59267</v>
      </c>
    </row>
    <row r="56" spans="1:9" s="47" customFormat="1" x14ac:dyDescent="0.25">
      <c r="A56" s="482" t="s">
        <v>381</v>
      </c>
      <c r="B56" s="494">
        <v>0.30584800000000001</v>
      </c>
      <c r="C56" s="494">
        <v>0.943774</v>
      </c>
      <c r="D56" s="494">
        <v>4.1174179999999998</v>
      </c>
      <c r="E56" s="494">
        <v>19.640512000000001</v>
      </c>
      <c r="F56" s="494">
        <v>2.1965690000000002</v>
      </c>
      <c r="G56" s="267">
        <v>5.3670400000000003</v>
      </c>
      <c r="H56" s="267">
        <v>21.83708</v>
      </c>
      <c r="I56" s="267">
        <v>27.20412</v>
      </c>
    </row>
    <row r="57" spans="1:9" x14ac:dyDescent="0.25">
      <c r="A57" s="483" t="s">
        <v>400</v>
      </c>
      <c r="B57" s="495" t="s">
        <v>85</v>
      </c>
      <c r="C57" s="495" t="s">
        <v>85</v>
      </c>
      <c r="D57" s="495">
        <v>4.3382009999999998</v>
      </c>
      <c r="E57" s="495">
        <v>0.91037900000000005</v>
      </c>
      <c r="F57" s="495" t="s">
        <v>85</v>
      </c>
      <c r="G57" s="496">
        <v>4.3382009999999998</v>
      </c>
      <c r="H57" s="496">
        <v>0.91037900000000005</v>
      </c>
      <c r="I57" s="496">
        <v>5.2485799999999996</v>
      </c>
    </row>
    <row r="58" spans="1:9" s="7" customFormat="1" ht="13" x14ac:dyDescent="0.3">
      <c r="A58" s="507" t="s">
        <v>382</v>
      </c>
      <c r="B58" s="508">
        <v>1.8977930000000001</v>
      </c>
      <c r="C58" s="508">
        <v>31.645571</v>
      </c>
      <c r="D58" s="508">
        <v>351.27832000000001</v>
      </c>
      <c r="E58" s="508">
        <v>485.99592999999999</v>
      </c>
      <c r="F58" s="508">
        <v>31.762236000000001</v>
      </c>
      <c r="G58" s="509">
        <v>384.821684</v>
      </c>
      <c r="H58" s="509">
        <v>517.75816599999996</v>
      </c>
      <c r="I58" s="509">
        <v>902.57984899999997</v>
      </c>
    </row>
    <row r="59" spans="1:9" s="7" customFormat="1" ht="13" x14ac:dyDescent="0.3">
      <c r="A59" s="484" t="s">
        <v>485</v>
      </c>
      <c r="B59" s="500" t="s">
        <v>85</v>
      </c>
      <c r="C59" s="500" t="s">
        <v>85</v>
      </c>
      <c r="D59" s="500">
        <v>2.1207850000000001</v>
      </c>
      <c r="E59" s="500">
        <v>0.26850000000000002</v>
      </c>
      <c r="F59" s="500" t="s">
        <v>85</v>
      </c>
      <c r="G59" s="501">
        <v>2.1207850000000001</v>
      </c>
      <c r="H59" s="501">
        <v>0.26850000000000002</v>
      </c>
      <c r="I59" s="501">
        <v>2.3892850000000001</v>
      </c>
    </row>
    <row r="60" spans="1:9" s="7" customFormat="1" ht="13" x14ac:dyDescent="0.3">
      <c r="A60" s="777" t="s">
        <v>383</v>
      </c>
      <c r="B60" s="778">
        <v>0.43726999999999999</v>
      </c>
      <c r="C60" s="778">
        <v>18.788654999999999</v>
      </c>
      <c r="D60" s="778">
        <v>211.72650300000001</v>
      </c>
      <c r="E60" s="778">
        <v>355.53196000000003</v>
      </c>
      <c r="F60" s="778">
        <v>22.67137</v>
      </c>
      <c r="G60" s="779">
        <v>230.952429</v>
      </c>
      <c r="H60" s="779">
        <v>378.20332999999999</v>
      </c>
      <c r="I60" s="779">
        <v>609.15575899999999</v>
      </c>
    </row>
    <row r="61" spans="1:9" s="7" customFormat="1" ht="13" x14ac:dyDescent="0.3">
      <c r="A61" s="484" t="s">
        <v>384</v>
      </c>
      <c r="B61" s="500">
        <v>0.106019</v>
      </c>
      <c r="C61" s="500">
        <v>7.6580999999999996E-2</v>
      </c>
      <c r="D61" s="500">
        <v>4.702877</v>
      </c>
      <c r="E61" s="500">
        <v>2.623793</v>
      </c>
      <c r="F61" s="500" t="s">
        <v>85</v>
      </c>
      <c r="G61" s="501">
        <v>4.8854769999999998</v>
      </c>
      <c r="H61" s="501">
        <v>2.623793</v>
      </c>
      <c r="I61" s="501">
        <v>7.5092689999999997</v>
      </c>
    </row>
    <row r="62" spans="1:9" s="7" customFormat="1" ht="13" x14ac:dyDescent="0.3">
      <c r="A62" s="777" t="s">
        <v>385</v>
      </c>
      <c r="B62" s="778">
        <v>1.3533040000000001</v>
      </c>
      <c r="C62" s="778">
        <v>9.3621879999999997</v>
      </c>
      <c r="D62" s="778">
        <v>113.98990499999999</v>
      </c>
      <c r="E62" s="778">
        <v>101.51193600000001</v>
      </c>
      <c r="F62" s="778">
        <v>4.3577110000000001</v>
      </c>
      <c r="G62" s="779">
        <v>124.705398</v>
      </c>
      <c r="H62" s="779">
        <v>105.869648</v>
      </c>
      <c r="I62" s="779">
        <v>230.57504499999999</v>
      </c>
    </row>
    <row r="63" spans="1:9" s="7" customFormat="1" ht="13" x14ac:dyDescent="0.3">
      <c r="A63" s="484" t="s">
        <v>386</v>
      </c>
      <c r="B63" s="500">
        <v>1.1999999999999999E-3</v>
      </c>
      <c r="C63" s="500">
        <v>1.679338</v>
      </c>
      <c r="D63" s="500">
        <v>18.738249</v>
      </c>
      <c r="E63" s="500">
        <v>18.781638000000001</v>
      </c>
      <c r="F63" s="500">
        <v>4.733155</v>
      </c>
      <c r="G63" s="501">
        <v>20.418787999999999</v>
      </c>
      <c r="H63" s="501">
        <v>23.514793000000001</v>
      </c>
      <c r="I63" s="501">
        <v>43.933580999999997</v>
      </c>
    </row>
    <row r="64" spans="1:9" s="7" customFormat="1" ht="13" x14ac:dyDescent="0.3">
      <c r="A64" s="513" t="s">
        <v>387</v>
      </c>
      <c r="B64" s="514">
        <v>0.60820099999999999</v>
      </c>
      <c r="C64" s="514">
        <v>22.210871000000001</v>
      </c>
      <c r="D64" s="514">
        <v>164.14603700000001</v>
      </c>
      <c r="E64" s="514">
        <v>271.39976799999999</v>
      </c>
      <c r="F64" s="514">
        <v>50.471854999999998</v>
      </c>
      <c r="G64" s="515">
        <v>186.96510900000001</v>
      </c>
      <c r="H64" s="515">
        <v>321.871623</v>
      </c>
      <c r="I64" s="515">
        <v>508.83673299999998</v>
      </c>
    </row>
    <row r="65" spans="1:9" ht="13" x14ac:dyDescent="0.3">
      <c r="A65" s="542" t="s">
        <v>389</v>
      </c>
      <c r="B65" s="543">
        <f>SUM(B9,B13,B18,B25,B29,B34,B41,B44,B51,B58,B64)</f>
        <v>44.840550999999998</v>
      </c>
      <c r="C65" s="543">
        <f t="shared" ref="C65:I65" si="0">SUM(C9,C13,C18,C25,C29,C34,C41,C44,C51,C58,C64)</f>
        <v>530.59026800000004</v>
      </c>
      <c r="D65" s="543">
        <f t="shared" si="0"/>
        <v>4208.0027760000003</v>
      </c>
      <c r="E65" s="543">
        <f t="shared" si="0"/>
        <v>6689.5496920000005</v>
      </c>
      <c r="F65" s="543">
        <f t="shared" si="0"/>
        <v>798.14969500000007</v>
      </c>
      <c r="G65" s="543">
        <f t="shared" si="0"/>
        <v>4783.4335949999995</v>
      </c>
      <c r="H65" s="543">
        <f t="shared" si="0"/>
        <v>7487.6993879999991</v>
      </c>
      <c r="I65" s="543">
        <f t="shared" si="0"/>
        <v>12271.132981999999</v>
      </c>
    </row>
    <row r="66" spans="1:9" ht="13" x14ac:dyDescent="0.3">
      <c r="A66" s="519" t="s">
        <v>419</v>
      </c>
      <c r="B66" s="3"/>
      <c r="C66" s="212"/>
      <c r="D66" s="3"/>
      <c r="E66" s="3"/>
      <c r="F66" s="212"/>
      <c r="G66" s="3"/>
      <c r="H66" s="3"/>
      <c r="I66" s="3"/>
    </row>
    <row r="67" spans="1:9" ht="13" x14ac:dyDescent="0.3">
      <c r="A67" s="38" t="s">
        <v>423</v>
      </c>
      <c r="B67" s="3"/>
      <c r="C67" s="212"/>
      <c r="D67" s="3"/>
      <c r="E67" s="3"/>
      <c r="F67" s="212"/>
      <c r="G67" s="3"/>
      <c r="H67" s="3"/>
      <c r="I67" s="3"/>
    </row>
    <row r="68" spans="1:9" ht="13" x14ac:dyDescent="0.3">
      <c r="A68" s="242" t="s">
        <v>708</v>
      </c>
      <c r="B68" s="3"/>
      <c r="C68" s="212"/>
      <c r="D68" s="3"/>
      <c r="E68" s="3"/>
      <c r="F68" s="212"/>
      <c r="G68" s="3"/>
      <c r="H68" s="3"/>
      <c r="I68" s="3"/>
    </row>
    <row r="71" spans="1:9" ht="16.5" x14ac:dyDescent="0.35">
      <c r="A71" s="88" t="s">
        <v>794</v>
      </c>
    </row>
    <row r="72" spans="1:9" ht="13.5" thickBot="1" x14ac:dyDescent="0.35">
      <c r="A72" s="205"/>
      <c r="I72" s="400" t="s">
        <v>25</v>
      </c>
    </row>
    <row r="73" spans="1:9" ht="13" x14ac:dyDescent="0.3">
      <c r="A73" s="204" t="s">
        <v>417</v>
      </c>
      <c r="B73" s="486" t="s">
        <v>96</v>
      </c>
      <c r="C73" s="486" t="s">
        <v>554</v>
      </c>
      <c r="D73" s="486" t="s">
        <v>98</v>
      </c>
      <c r="E73" s="486" t="s">
        <v>289</v>
      </c>
      <c r="F73" s="487">
        <v>300000</v>
      </c>
      <c r="G73" s="488" t="s">
        <v>411</v>
      </c>
      <c r="H73" s="488" t="s">
        <v>411</v>
      </c>
      <c r="I73" s="488" t="s">
        <v>402</v>
      </c>
    </row>
    <row r="74" spans="1:9" x14ac:dyDescent="0.25">
      <c r="A74" s="203"/>
      <c r="B74" s="489" t="s">
        <v>36</v>
      </c>
      <c r="C74" s="489" t="s">
        <v>36</v>
      </c>
      <c r="D74" s="489" t="s">
        <v>36</v>
      </c>
      <c r="E74" s="489" t="s">
        <v>36</v>
      </c>
      <c r="F74" s="489" t="s">
        <v>37</v>
      </c>
      <c r="G74" s="490" t="s">
        <v>632</v>
      </c>
      <c r="H74" s="490" t="s">
        <v>304</v>
      </c>
      <c r="I74" s="490" t="s">
        <v>112</v>
      </c>
    </row>
    <row r="75" spans="1:9" ht="13" thickBot="1" x14ac:dyDescent="0.3">
      <c r="A75" s="206"/>
      <c r="B75" s="491" t="s">
        <v>553</v>
      </c>
      <c r="C75" s="491" t="s">
        <v>100</v>
      </c>
      <c r="D75" s="491" t="s">
        <v>101</v>
      </c>
      <c r="E75" s="491" t="s">
        <v>290</v>
      </c>
      <c r="F75" s="491" t="s">
        <v>102</v>
      </c>
      <c r="G75" s="492" t="s">
        <v>304</v>
      </c>
      <c r="H75" s="492" t="s">
        <v>102</v>
      </c>
      <c r="I75" s="492" t="s">
        <v>412</v>
      </c>
    </row>
    <row r="77" spans="1:9" ht="13" x14ac:dyDescent="0.3">
      <c r="A77" s="502" t="s">
        <v>344</v>
      </c>
      <c r="B77" s="520">
        <f t="shared" ref="B77:I133" si="1">IF(B9="-","-",B9/B$65)</f>
        <v>0.10673660098422966</v>
      </c>
      <c r="C77" s="520">
        <f t="shared" ref="C77:I86" si="2">IF(C9="-","-",C9/C$65)</f>
        <v>0.19155578066501586</v>
      </c>
      <c r="D77" s="520">
        <f t="shared" si="2"/>
        <v>0.20226360421013181</v>
      </c>
      <c r="E77" s="520">
        <f t="shared" si="2"/>
        <v>0.21107086381144111</v>
      </c>
      <c r="F77" s="520">
        <f t="shared" si="2"/>
        <v>0.1190497905283294</v>
      </c>
      <c r="G77" s="521">
        <f t="shared" si="2"/>
        <v>0.20018038297864155</v>
      </c>
      <c r="H77" s="521">
        <f t="shared" si="2"/>
        <v>0.20126189740137576</v>
      </c>
      <c r="I77" s="521">
        <f t="shared" si="2"/>
        <v>0.20084031023175497</v>
      </c>
    </row>
    <row r="78" spans="1:9" x14ac:dyDescent="0.25">
      <c r="A78" s="482" t="s">
        <v>345</v>
      </c>
      <c r="B78" s="522">
        <f t="shared" si="1"/>
        <v>0.10067846846931031</v>
      </c>
      <c r="C78" s="522">
        <f t="shared" si="2"/>
        <v>0.18072381794986106</v>
      </c>
      <c r="D78" s="522">
        <f t="shared" si="2"/>
        <v>0.19471518761184389</v>
      </c>
      <c r="E78" s="522">
        <f t="shared" si="2"/>
        <v>0.20112492483746691</v>
      </c>
      <c r="F78" s="522">
        <f t="shared" si="2"/>
        <v>0.11166540256586829</v>
      </c>
      <c r="G78" s="523">
        <f t="shared" si="2"/>
        <v>0.19228171745948533</v>
      </c>
      <c r="H78" s="523">
        <f t="shared" si="2"/>
        <v>0.19158900640416576</v>
      </c>
      <c r="I78" s="523">
        <f t="shared" si="2"/>
        <v>0.1918590334285728</v>
      </c>
    </row>
    <row r="79" spans="1:9" x14ac:dyDescent="0.25">
      <c r="A79" s="483" t="s">
        <v>346</v>
      </c>
      <c r="B79" s="524">
        <f t="shared" si="1"/>
        <v>6.058132514919364E-3</v>
      </c>
      <c r="C79" s="524">
        <f t="shared" si="2"/>
        <v>6.3161392172387141E-3</v>
      </c>
      <c r="D79" s="524">
        <f t="shared" si="2"/>
        <v>7.3317653628848269E-3</v>
      </c>
      <c r="E79" s="524">
        <f t="shared" si="2"/>
        <v>7.4623813707070663E-3</v>
      </c>
      <c r="F79" s="524">
        <f t="shared" si="2"/>
        <v>6.2132454990163214E-3</v>
      </c>
      <c r="G79" s="525">
        <f t="shared" si="2"/>
        <v>7.2071706056577979E-3</v>
      </c>
      <c r="H79" s="525">
        <f t="shared" si="2"/>
        <v>7.3292301354873791E-3</v>
      </c>
      <c r="I79" s="525">
        <f t="shared" si="2"/>
        <v>7.2816497980316653E-3</v>
      </c>
    </row>
    <row r="80" spans="1:9" x14ac:dyDescent="0.25">
      <c r="A80" s="482" t="s">
        <v>347</v>
      </c>
      <c r="B80" s="522" t="str">
        <f t="shared" si="1"/>
        <v>-</v>
      </c>
      <c r="C80" s="522">
        <f t="shared" si="2"/>
        <v>1.6356877469151016E-4</v>
      </c>
      <c r="D80" s="522">
        <f t="shared" si="2"/>
        <v>2.077337032631273E-4</v>
      </c>
      <c r="E80" s="522">
        <f t="shared" si="2"/>
        <v>2.7240548077238201E-4</v>
      </c>
      <c r="F80" s="522">
        <f t="shared" si="2"/>
        <v>1.1711424634447802E-3</v>
      </c>
      <c r="G80" s="523">
        <f t="shared" si="2"/>
        <v>2.0088749658915252E-4</v>
      </c>
      <c r="H80" s="523">
        <f t="shared" si="2"/>
        <v>3.6820615480617102E-4</v>
      </c>
      <c r="I80" s="523">
        <f t="shared" si="2"/>
        <v>3.0298335169651414E-4</v>
      </c>
    </row>
    <row r="81" spans="1:9" ht="13" x14ac:dyDescent="0.3">
      <c r="A81" s="481" t="s">
        <v>348</v>
      </c>
      <c r="B81" s="526">
        <f t="shared" si="1"/>
        <v>2.8082505052179223E-2</v>
      </c>
      <c r="C81" s="526">
        <f t="shared" si="2"/>
        <v>3.4089136365388441E-2</v>
      </c>
      <c r="D81" s="526">
        <f t="shared" si="2"/>
        <v>3.5892936872910459E-2</v>
      </c>
      <c r="E81" s="526">
        <f t="shared" si="2"/>
        <v>4.368669543624043E-2</v>
      </c>
      <c r="F81" s="526">
        <f t="shared" si="2"/>
        <v>2.3164365175883453E-2</v>
      </c>
      <c r="G81" s="527">
        <f t="shared" si="2"/>
        <v>3.5619638825570447E-2</v>
      </c>
      <c r="H81" s="527">
        <f t="shared" si="2"/>
        <v>4.1499122079872691E-2</v>
      </c>
      <c r="I81" s="527">
        <f t="shared" si="2"/>
        <v>3.920722949590149E-2</v>
      </c>
    </row>
    <row r="82" spans="1:9" x14ac:dyDescent="0.25">
      <c r="A82" s="482" t="s">
        <v>349</v>
      </c>
      <c r="B82" s="522">
        <f t="shared" si="1"/>
        <v>2.6737851637906947E-3</v>
      </c>
      <c r="C82" s="522">
        <f t="shared" si="2"/>
        <v>5.0870326177938864E-4</v>
      </c>
      <c r="D82" s="522">
        <f t="shared" si="2"/>
        <v>2.4921830042062693E-3</v>
      </c>
      <c r="E82" s="522">
        <f t="shared" si="2"/>
        <v>4.9621963403153387E-3</v>
      </c>
      <c r="F82" s="522">
        <f t="shared" si="2"/>
        <v>1.167586113028584E-2</v>
      </c>
      <c r="G82" s="523">
        <f t="shared" si="2"/>
        <v>2.2738726866344218E-3</v>
      </c>
      <c r="H82" s="523">
        <f t="shared" si="2"/>
        <v>5.6778378507200836E-3</v>
      </c>
      <c r="I82" s="523">
        <f t="shared" si="2"/>
        <v>4.3509318233545978E-3</v>
      </c>
    </row>
    <row r="83" spans="1:9" x14ac:dyDescent="0.25">
      <c r="A83" s="483" t="s">
        <v>350</v>
      </c>
      <c r="B83" s="524">
        <f t="shared" si="1"/>
        <v>2.3573840562307095E-2</v>
      </c>
      <c r="C83" s="524">
        <f t="shared" si="2"/>
        <v>3.3116559160108833E-2</v>
      </c>
      <c r="D83" s="524">
        <f t="shared" si="2"/>
        <v>3.2348690161605541E-2</v>
      </c>
      <c r="E83" s="524">
        <f t="shared" si="2"/>
        <v>3.5922558029186993E-2</v>
      </c>
      <c r="F83" s="524">
        <f t="shared" si="2"/>
        <v>1.1417655180586142E-2</v>
      </c>
      <c r="G83" s="525">
        <f t="shared" si="2"/>
        <v>3.2351607464930224E-2</v>
      </c>
      <c r="H83" s="525">
        <f t="shared" si="2"/>
        <v>3.3310463211133394E-2</v>
      </c>
      <c r="I83" s="525">
        <f t="shared" si="2"/>
        <v>3.2936689838897554E-2</v>
      </c>
    </row>
    <row r="84" spans="1:9" x14ac:dyDescent="0.25">
      <c r="A84" s="482" t="s">
        <v>351</v>
      </c>
      <c r="B84" s="522" t="str">
        <f t="shared" si="1"/>
        <v>-</v>
      </c>
      <c r="C84" s="522">
        <f t="shared" si="2"/>
        <v>4.6387394350022267E-4</v>
      </c>
      <c r="D84" s="522">
        <f t="shared" si="2"/>
        <v>3.3681560480035196E-4</v>
      </c>
      <c r="E84" s="522">
        <f t="shared" si="2"/>
        <v>9.0337411010295548E-4</v>
      </c>
      <c r="F84" s="522">
        <f t="shared" si="2"/>
        <v>7.0848865011468809E-5</v>
      </c>
      <c r="G84" s="523">
        <f t="shared" si="2"/>
        <v>3.4775187466567104E-4</v>
      </c>
      <c r="H84" s="523">
        <f t="shared" si="2"/>
        <v>8.146312617431698E-4</v>
      </c>
      <c r="I84" s="523">
        <f t="shared" si="2"/>
        <v>6.3263612344413925E-4</v>
      </c>
    </row>
    <row r="85" spans="1:9" x14ac:dyDescent="0.25">
      <c r="A85" s="497" t="s">
        <v>352</v>
      </c>
      <c r="B85" s="524">
        <f t="shared" si="1"/>
        <v>1.8348793260814303E-3</v>
      </c>
      <c r="C85" s="524" t="str">
        <f t="shared" si="2"/>
        <v>-</v>
      </c>
      <c r="D85" s="524">
        <f t="shared" si="2"/>
        <v>7.1519986088526284E-4</v>
      </c>
      <c r="E85" s="524">
        <f t="shared" si="2"/>
        <v>8.6990832984756307E-4</v>
      </c>
      <c r="F85" s="524" t="str">
        <f t="shared" si="2"/>
        <v>-</v>
      </c>
      <c r="G85" s="525">
        <f t="shared" si="2"/>
        <v>6.4636415215041788E-4</v>
      </c>
      <c r="H85" s="525">
        <f t="shared" si="2"/>
        <v>7.7718063966699421E-4</v>
      </c>
      <c r="I85" s="525">
        <f t="shared" si="2"/>
        <v>7.2618681690365212E-4</v>
      </c>
    </row>
    <row r="86" spans="1:9" ht="13" x14ac:dyDescent="0.3">
      <c r="A86" s="507" t="s">
        <v>353</v>
      </c>
      <c r="B86" s="528">
        <f t="shared" si="1"/>
        <v>0.11357326987351249</v>
      </c>
      <c r="C86" s="528">
        <f t="shared" si="2"/>
        <v>4.2381027991263497E-2</v>
      </c>
      <c r="D86" s="528">
        <f t="shared" si="2"/>
        <v>2.1479755791872127E-2</v>
      </c>
      <c r="E86" s="528">
        <f t="shared" si="2"/>
        <v>2.55352781375228E-2</v>
      </c>
      <c r="F86" s="528">
        <f t="shared" si="2"/>
        <v>2.9282864037177884E-2</v>
      </c>
      <c r="G86" s="529">
        <f t="shared" si="2"/>
        <v>2.4661473323954446E-2</v>
      </c>
      <c r="H86" s="529">
        <f t="shared" si="2"/>
        <v>2.5934751241645335E-2</v>
      </c>
      <c r="I86" s="529">
        <f t="shared" si="2"/>
        <v>2.5438412366477606E-2</v>
      </c>
    </row>
    <row r="87" spans="1:9" x14ac:dyDescent="0.25">
      <c r="A87" s="483" t="s">
        <v>404</v>
      </c>
      <c r="B87" s="524">
        <f t="shared" si="1"/>
        <v>7.0630934040038897E-3</v>
      </c>
      <c r="C87" s="524">
        <f t="shared" si="1"/>
        <v>1.753703481044624E-3</v>
      </c>
      <c r="D87" s="524">
        <f t="shared" si="1"/>
        <v>1.755611246773569E-3</v>
      </c>
      <c r="E87" s="524">
        <f t="shared" si="1"/>
        <v>4.1846538689259205E-4</v>
      </c>
      <c r="F87" s="524">
        <f t="shared" si="1"/>
        <v>0</v>
      </c>
      <c r="G87" s="525">
        <f t="shared" si="1"/>
        <v>1.805152685515644E-3</v>
      </c>
      <c r="H87" s="525">
        <f t="shared" si="1"/>
        <v>3.738591595285343E-4</v>
      </c>
      <c r="I87" s="525">
        <f t="shared" si="1"/>
        <v>9.3179440046589829E-4</v>
      </c>
    </row>
    <row r="88" spans="1:9" x14ac:dyDescent="0.25">
      <c r="A88" s="482" t="s">
        <v>355</v>
      </c>
      <c r="B88" s="522">
        <f t="shared" si="1"/>
        <v>8.3809920176939848E-2</v>
      </c>
      <c r="C88" s="522">
        <f t="shared" si="1"/>
        <v>1.5869452396363969E-2</v>
      </c>
      <c r="D88" s="522">
        <f t="shared" si="1"/>
        <v>7.3534183904255101E-3</v>
      </c>
      <c r="E88" s="522">
        <f t="shared" si="1"/>
        <v>5.4815036419943218E-3</v>
      </c>
      <c r="F88" s="522">
        <f t="shared" si="1"/>
        <v>1.4788774679667075E-2</v>
      </c>
      <c r="G88" s="523">
        <f t="shared" si="1"/>
        <v>9.0147512542190951E-3</v>
      </c>
      <c r="H88" s="523">
        <f t="shared" si="1"/>
        <v>6.4736103158312321E-3</v>
      </c>
      <c r="I88" s="523">
        <f t="shared" si="1"/>
        <v>7.4641772796656351E-3</v>
      </c>
    </row>
    <row r="89" spans="1:9" x14ac:dyDescent="0.25">
      <c r="A89" s="497" t="s">
        <v>356</v>
      </c>
      <c r="B89" s="524" t="str">
        <f t="shared" si="1"/>
        <v>-</v>
      </c>
      <c r="C89" s="524" t="str">
        <f t="shared" si="1"/>
        <v>-</v>
      </c>
      <c r="D89" s="524">
        <f t="shared" si="1"/>
        <v>5.689112216498214E-4</v>
      </c>
      <c r="E89" s="524">
        <f t="shared" si="1"/>
        <v>4.0232349319694683E-4</v>
      </c>
      <c r="F89" s="524">
        <f t="shared" si="1"/>
        <v>1.619044658032476E-3</v>
      </c>
      <c r="G89" s="525">
        <f t="shared" si="1"/>
        <v>5.0047313346261691E-4</v>
      </c>
      <c r="H89" s="525">
        <f t="shared" si="1"/>
        <v>5.3201962225997424E-4</v>
      </c>
      <c r="I89" s="525">
        <f t="shared" si="1"/>
        <v>5.197224257413723E-4</v>
      </c>
    </row>
    <row r="90" spans="1:9" x14ac:dyDescent="0.25">
      <c r="A90" s="482" t="s">
        <v>357</v>
      </c>
      <c r="B90" s="522" t="str">
        <f t="shared" si="1"/>
        <v>-</v>
      </c>
      <c r="C90" s="522">
        <f t="shared" si="1"/>
        <v>6.4389477267984864E-3</v>
      </c>
      <c r="D90" s="522">
        <f t="shared" si="1"/>
        <v>3.7170386600524426E-3</v>
      </c>
      <c r="E90" s="522">
        <f t="shared" si="1"/>
        <v>8.446242363304355E-3</v>
      </c>
      <c r="F90" s="522">
        <f t="shared" si="1"/>
        <v>9.6928646950118786E-3</v>
      </c>
      <c r="G90" s="523">
        <f t="shared" si="1"/>
        <v>3.984115514830305E-3</v>
      </c>
      <c r="H90" s="523">
        <f t="shared" si="1"/>
        <v>8.5791257997015098E-3</v>
      </c>
      <c r="I90" s="523">
        <f t="shared" si="1"/>
        <v>6.7879361361483778E-3</v>
      </c>
    </row>
    <row r="91" spans="1:9" x14ac:dyDescent="0.25">
      <c r="A91" s="483" t="s">
        <v>358</v>
      </c>
      <c r="B91" s="524">
        <f t="shared" si="1"/>
        <v>2.0842250578053782E-2</v>
      </c>
      <c r="C91" s="524">
        <f t="shared" si="1"/>
        <v>1.6984864863748308E-2</v>
      </c>
      <c r="D91" s="524">
        <f t="shared" si="1"/>
        <v>3.3517862869394646E-3</v>
      </c>
      <c r="E91" s="524">
        <f t="shared" si="1"/>
        <v>8.8759823506517725E-3</v>
      </c>
      <c r="F91" s="524">
        <f t="shared" si="1"/>
        <v>2.8106456897161376E-3</v>
      </c>
      <c r="G91" s="525">
        <f t="shared" si="1"/>
        <v>5.0279590010698164E-3</v>
      </c>
      <c r="H91" s="525">
        <f t="shared" si="1"/>
        <v>8.2294491013826486E-3</v>
      </c>
      <c r="I91" s="525">
        <f t="shared" si="1"/>
        <v>6.9814701809251404E-3</v>
      </c>
    </row>
    <row r="92" spans="1:9" x14ac:dyDescent="0.25">
      <c r="A92" s="482" t="s">
        <v>359</v>
      </c>
      <c r="B92" s="522">
        <f t="shared" si="1"/>
        <v>1.8580280157574336E-3</v>
      </c>
      <c r="C92" s="522">
        <f t="shared" si="1"/>
        <v>1.3340595233081055E-3</v>
      </c>
      <c r="D92" s="522">
        <f t="shared" si="1"/>
        <v>4.7329179803754003E-3</v>
      </c>
      <c r="E92" s="522">
        <f t="shared" si="1"/>
        <v>1.9107609014828138E-3</v>
      </c>
      <c r="F92" s="522">
        <f t="shared" si="1"/>
        <v>3.7153431475031763E-4</v>
      </c>
      <c r="G92" s="523">
        <f t="shared" si="1"/>
        <v>4.3289583912369542E-3</v>
      </c>
      <c r="H92" s="523">
        <f t="shared" si="1"/>
        <v>1.7466872429414365E-3</v>
      </c>
      <c r="I92" s="523">
        <f t="shared" si="1"/>
        <v>2.7532873329267292E-3</v>
      </c>
    </row>
    <row r="93" spans="1:9" ht="13" x14ac:dyDescent="0.3">
      <c r="A93" s="481" t="s">
        <v>360</v>
      </c>
      <c r="B93" s="526">
        <f t="shared" si="1"/>
        <v>0.10063732267696711</v>
      </c>
      <c r="C93" s="526">
        <f t="shared" si="1"/>
        <v>9.1337968151349508E-2</v>
      </c>
      <c r="D93" s="526">
        <f t="shared" si="1"/>
        <v>6.7857297677790307E-2</v>
      </c>
      <c r="E93" s="526">
        <f t="shared" si="1"/>
        <v>8.3141437108260274E-2</v>
      </c>
      <c r="F93" s="526">
        <f t="shared" si="1"/>
        <v>8.8999222132133987E-2</v>
      </c>
      <c r="G93" s="527">
        <f t="shared" si="1"/>
        <v>7.0769116007765975E-2</v>
      </c>
      <c r="H93" s="527">
        <f t="shared" si="1"/>
        <v>8.3765846423427506E-2</v>
      </c>
      <c r="I93" s="527">
        <f t="shared" si="1"/>
        <v>7.8699566325015971E-2</v>
      </c>
    </row>
    <row r="94" spans="1:9" x14ac:dyDescent="0.25">
      <c r="A94" s="485" t="s">
        <v>405</v>
      </c>
      <c r="B94" s="530" t="str">
        <f t="shared" si="1"/>
        <v>-</v>
      </c>
      <c r="C94" s="530">
        <f t="shared" si="1"/>
        <v>5.8741446799397377E-3</v>
      </c>
      <c r="D94" s="530">
        <f t="shared" si="1"/>
        <v>4.3230541823197693E-3</v>
      </c>
      <c r="E94" s="530">
        <f t="shared" si="1"/>
        <v>5.6923916785518664E-3</v>
      </c>
      <c r="F94" s="530">
        <f t="shared" si="1"/>
        <v>5.7480896487719637E-3</v>
      </c>
      <c r="G94" s="531">
        <f t="shared" si="1"/>
        <v>4.4545800786850902E-3</v>
      </c>
      <c r="H94" s="531">
        <f t="shared" si="1"/>
        <v>5.6983287908673186E-3</v>
      </c>
      <c r="I94" s="531">
        <f t="shared" si="1"/>
        <v>5.2135007495919912E-3</v>
      </c>
    </row>
    <row r="95" spans="1:9" x14ac:dyDescent="0.25">
      <c r="A95" s="483" t="s">
        <v>361</v>
      </c>
      <c r="B95" s="524">
        <f t="shared" si="1"/>
        <v>7.2432539912366381E-2</v>
      </c>
      <c r="C95" s="524">
        <f t="shared" si="1"/>
        <v>4.8854491993810929E-2</v>
      </c>
      <c r="D95" s="524">
        <f t="shared" si="1"/>
        <v>3.522156492988017E-2</v>
      </c>
      <c r="E95" s="524">
        <f t="shared" si="1"/>
        <v>4.7798803913870376E-2</v>
      </c>
      <c r="F95" s="524">
        <f t="shared" si="1"/>
        <v>6.0922352416610266E-2</v>
      </c>
      <c r="G95" s="525">
        <f t="shared" si="1"/>
        <v>3.7082583562028114E-2</v>
      </c>
      <c r="H95" s="525">
        <f t="shared" si="1"/>
        <v>4.9197705718577928E-2</v>
      </c>
      <c r="I95" s="525">
        <f t="shared" si="1"/>
        <v>4.4475087003013627E-2</v>
      </c>
    </row>
    <row r="96" spans="1:9" x14ac:dyDescent="0.25">
      <c r="A96" s="485" t="s">
        <v>362</v>
      </c>
      <c r="B96" s="530">
        <f t="shared" si="1"/>
        <v>2.8204782764600731E-2</v>
      </c>
      <c r="C96" s="530">
        <f t="shared" si="1"/>
        <v>3.3139558074216313E-2</v>
      </c>
      <c r="D96" s="530">
        <f t="shared" si="1"/>
        <v>2.8305444730058325E-2</v>
      </c>
      <c r="E96" s="530">
        <f t="shared" si="1"/>
        <v>2.8739376019571987E-2</v>
      </c>
      <c r="F96" s="530">
        <f t="shared" si="1"/>
        <v>2.232878006675176E-2</v>
      </c>
      <c r="G96" s="531">
        <f t="shared" si="1"/>
        <v>2.8840712902172112E-2</v>
      </c>
      <c r="H96" s="531">
        <f t="shared" si="1"/>
        <v>2.8056039928188427E-2</v>
      </c>
      <c r="I96" s="531">
        <f t="shared" si="1"/>
        <v>2.8361914789002327E-2</v>
      </c>
    </row>
    <row r="97" spans="1:9" ht="13" x14ac:dyDescent="0.3">
      <c r="A97" s="481" t="s">
        <v>363</v>
      </c>
      <c r="B97" s="526">
        <f t="shared" si="1"/>
        <v>7.3394704717165499E-2</v>
      </c>
      <c r="C97" s="526">
        <f t="shared" si="1"/>
        <v>0.13278154396906502</v>
      </c>
      <c r="D97" s="526">
        <f t="shared" si="1"/>
        <v>0.10224345084890218</v>
      </c>
      <c r="E97" s="526">
        <f t="shared" si="1"/>
        <v>7.0382054649067993E-2</v>
      </c>
      <c r="F97" s="526">
        <f t="shared" si="1"/>
        <v>5.5449657222508858E-2</v>
      </c>
      <c r="G97" s="527">
        <f t="shared" si="1"/>
        <v>0.10536037952461637</v>
      </c>
      <c r="H97" s="527">
        <f t="shared" si="1"/>
        <v>6.879033910275352E-2</v>
      </c>
      <c r="I97" s="527">
        <f t="shared" si="1"/>
        <v>8.3045775764538129E-2</v>
      </c>
    </row>
    <row r="98" spans="1:9" x14ac:dyDescent="0.25">
      <c r="A98" s="482" t="s">
        <v>406</v>
      </c>
      <c r="B98" s="522">
        <f t="shared" si="1"/>
        <v>3.1054034104085835E-3</v>
      </c>
      <c r="C98" s="522">
        <f t="shared" si="1"/>
        <v>9.7272986544864395E-3</v>
      </c>
      <c r="D98" s="522">
        <f t="shared" si="1"/>
        <v>3.6740251428009035E-3</v>
      </c>
      <c r="E98" s="522">
        <f t="shared" si="1"/>
        <v>7.4278023615584193E-3</v>
      </c>
      <c r="F98" s="522">
        <f t="shared" si="1"/>
        <v>1.0151980324943931E-4</v>
      </c>
      <c r="G98" s="523">
        <f t="shared" si="1"/>
        <v>4.3401386446967078E-3</v>
      </c>
      <c r="H98" s="523">
        <f t="shared" si="1"/>
        <v>6.6468588575767764E-3</v>
      </c>
      <c r="I98" s="523">
        <f t="shared" si="1"/>
        <v>5.7476718819246845E-3</v>
      </c>
    </row>
    <row r="99" spans="1:9" x14ac:dyDescent="0.25">
      <c r="A99" s="483" t="s">
        <v>364</v>
      </c>
      <c r="B99" s="524">
        <f t="shared" si="1"/>
        <v>6.3882711878362072E-2</v>
      </c>
      <c r="C99" s="524">
        <f t="shared" si="1"/>
        <v>8.5413498387045428E-2</v>
      </c>
      <c r="D99" s="524">
        <f t="shared" si="1"/>
        <v>7.7090738354588947E-2</v>
      </c>
      <c r="E99" s="524">
        <f t="shared" si="1"/>
        <v>5.4674529054982011E-2</v>
      </c>
      <c r="F99" s="524">
        <f t="shared" si="1"/>
        <v>5.2359282051720885E-2</v>
      </c>
      <c r="G99" s="525">
        <f t="shared" si="1"/>
        <v>7.7890105632374737E-2</v>
      </c>
      <c r="H99" s="525">
        <f t="shared" si="1"/>
        <v>5.4427735794673179E-2</v>
      </c>
      <c r="I99" s="525">
        <f t="shared" si="1"/>
        <v>6.3573646634285982E-2</v>
      </c>
    </row>
    <row r="100" spans="1:9" x14ac:dyDescent="0.25">
      <c r="A100" s="482" t="s">
        <v>365</v>
      </c>
      <c r="B100" s="522">
        <f t="shared" si="1"/>
        <v>6.4065894283948481E-3</v>
      </c>
      <c r="C100" s="522">
        <f t="shared" si="1"/>
        <v>3.3500635183154166E-2</v>
      </c>
      <c r="D100" s="522">
        <f t="shared" si="1"/>
        <v>2.1477755555549091E-2</v>
      </c>
      <c r="E100" s="522">
        <f t="shared" si="1"/>
        <v>6.347336062213378E-3</v>
      </c>
      <c r="F100" s="522">
        <f t="shared" si="1"/>
        <v>2.9888566204363453E-3</v>
      </c>
      <c r="G100" s="523">
        <f t="shared" si="1"/>
        <v>2.2670083705844776E-2</v>
      </c>
      <c r="H100" s="523">
        <f t="shared" si="1"/>
        <v>5.989339672459619E-3</v>
      </c>
      <c r="I100" s="523">
        <f t="shared" si="1"/>
        <v>1.2491692105761584E-2</v>
      </c>
    </row>
    <row r="101" spans="1:9" ht="13" x14ac:dyDescent="0.3">
      <c r="A101" s="483" t="s">
        <v>786</v>
      </c>
      <c r="B101" s="526" t="str">
        <f t="shared" si="1"/>
        <v>-</v>
      </c>
      <c r="C101" s="526" t="str">
        <f t="shared" si="1"/>
        <v>-</v>
      </c>
      <c r="D101" s="526" t="str">
        <f t="shared" si="1"/>
        <v>-</v>
      </c>
      <c r="E101" s="526">
        <f t="shared" si="1"/>
        <v>1.1480593393579951E-7</v>
      </c>
      <c r="F101" s="526" t="str">
        <f t="shared" si="1"/>
        <v>-</v>
      </c>
      <c r="G101" s="527" t="str">
        <f t="shared" si="1"/>
        <v>-</v>
      </c>
      <c r="H101" s="527">
        <f t="shared" si="1"/>
        <v>1.0256822025077807E-7</v>
      </c>
      <c r="I101" s="527">
        <f t="shared" si="1"/>
        <v>6.2585908010820713E-8</v>
      </c>
    </row>
    <row r="102" spans="1:9" ht="13" x14ac:dyDescent="0.3">
      <c r="A102" s="507" t="s">
        <v>366</v>
      </c>
      <c r="B102" s="522">
        <f t="shared" si="1"/>
        <v>8.5118400975938049E-2</v>
      </c>
      <c r="C102" s="522">
        <f t="shared" si="1"/>
        <v>8.9918707291480132E-2</v>
      </c>
      <c r="D102" s="522">
        <f t="shared" si="1"/>
        <v>7.5650066538834423E-2</v>
      </c>
      <c r="E102" s="522">
        <f t="shared" si="1"/>
        <v>4.6681877611800232E-2</v>
      </c>
      <c r="F102" s="522">
        <f t="shared" si="1"/>
        <v>4.469971763880709E-2</v>
      </c>
      <c r="G102" s="523">
        <f t="shared" si="1"/>
        <v>7.7321537062123691E-2</v>
      </c>
      <c r="H102" s="523">
        <f t="shared" si="1"/>
        <v>4.6470589692429044E-2</v>
      </c>
      <c r="I102" s="523">
        <f t="shared" si="1"/>
        <v>5.8496655936574063E-2</v>
      </c>
    </row>
    <row r="103" spans="1:9" x14ac:dyDescent="0.25">
      <c r="A103" s="483" t="s">
        <v>407</v>
      </c>
      <c r="B103" s="524">
        <f t="shared" si="1"/>
        <v>6.1455310841296313E-3</v>
      </c>
      <c r="C103" s="524">
        <f t="shared" si="1"/>
        <v>6.9876140283824427E-3</v>
      </c>
      <c r="D103" s="524">
        <f t="shared" si="1"/>
        <v>1.0751892621850305E-2</v>
      </c>
      <c r="E103" s="524">
        <f t="shared" si="1"/>
        <v>7.5510296396195742E-3</v>
      </c>
      <c r="F103" s="524">
        <f t="shared" si="1"/>
        <v>9.5763339231746489E-3</v>
      </c>
      <c r="G103" s="525">
        <f t="shared" si="1"/>
        <v>1.0291169099003664E-2</v>
      </c>
      <c r="H103" s="525">
        <f t="shared" si="1"/>
        <v>7.7669165101904346E-3</v>
      </c>
      <c r="I103" s="525">
        <f t="shared" si="1"/>
        <v>8.7509001945880807E-3</v>
      </c>
    </row>
    <row r="104" spans="1:9" x14ac:dyDescent="0.25">
      <c r="A104" s="485" t="s">
        <v>367</v>
      </c>
      <c r="B104" s="530">
        <f t="shared" si="1"/>
        <v>2.2301242462430937E-4</v>
      </c>
      <c r="C104" s="530">
        <f t="shared" si="1"/>
        <v>3.5356962106964239E-3</v>
      </c>
      <c r="D104" s="530">
        <f t="shared" si="1"/>
        <v>2.0611450281039453E-3</v>
      </c>
      <c r="E104" s="530">
        <f t="shared" si="1"/>
        <v>3.8924951900932823E-4</v>
      </c>
      <c r="F104" s="530">
        <f t="shared" si="1"/>
        <v>1.8390033964743919E-5</v>
      </c>
      <c r="G104" s="531">
        <f t="shared" si="1"/>
        <v>2.2074749842952508E-3</v>
      </c>
      <c r="H104" s="531">
        <f t="shared" si="1"/>
        <v>3.4971783244885793E-4</v>
      </c>
      <c r="I104" s="531">
        <f t="shared" si="1"/>
        <v>1.0738936673027736E-3</v>
      </c>
    </row>
    <row r="105" spans="1:9" x14ac:dyDescent="0.25">
      <c r="A105" s="484" t="s">
        <v>628</v>
      </c>
      <c r="B105" s="524">
        <f t="shared" si="1"/>
        <v>5.821467269659554E-2</v>
      </c>
      <c r="C105" s="524">
        <f t="shared" si="1"/>
        <v>6.7061906608509442E-2</v>
      </c>
      <c r="D105" s="524">
        <f t="shared" si="1"/>
        <v>4.1203249672000689E-2</v>
      </c>
      <c r="E105" s="524">
        <f t="shared" si="1"/>
        <v>2.3996022062885362E-2</v>
      </c>
      <c r="F105" s="524">
        <f t="shared" si="1"/>
        <v>2.24424417026182E-2</v>
      </c>
      <c r="G105" s="525">
        <f t="shared" si="1"/>
        <v>4.4231023342971701E-2</v>
      </c>
      <c r="H105" s="525">
        <f t="shared" si="1"/>
        <v>2.3830418364012455E-2</v>
      </c>
      <c r="I105" s="525">
        <f t="shared" si="1"/>
        <v>3.1782816841125487E-2</v>
      </c>
    </row>
    <row r="106" spans="1:9" x14ac:dyDescent="0.25">
      <c r="A106" s="485" t="s">
        <v>368</v>
      </c>
      <c r="B106" s="522" t="str">
        <f t="shared" si="1"/>
        <v>-</v>
      </c>
      <c r="C106" s="522" t="str">
        <f t="shared" si="1"/>
        <v>-</v>
      </c>
      <c r="D106" s="522">
        <f t="shared" si="1"/>
        <v>6.2651313231928344E-4</v>
      </c>
      <c r="E106" s="522">
        <f t="shared" si="1"/>
        <v>3.1850125914275068E-5</v>
      </c>
      <c r="F106" s="522">
        <f t="shared" si="1"/>
        <v>1.3111951386512777E-4</v>
      </c>
      <c r="G106" s="523">
        <f t="shared" si="1"/>
        <v>5.5114572986980084E-4</v>
      </c>
      <c r="H106" s="523">
        <f t="shared" si="1"/>
        <v>4.2431724824474225E-5</v>
      </c>
      <c r="I106" s="523">
        <f t="shared" si="1"/>
        <v>2.4073449487779336E-4</v>
      </c>
    </row>
    <row r="107" spans="1:9" x14ac:dyDescent="0.25">
      <c r="A107" s="484" t="s">
        <v>369</v>
      </c>
      <c r="B107" s="534">
        <f t="shared" si="1"/>
        <v>9.8769972741860395E-4</v>
      </c>
      <c r="C107" s="534">
        <f t="shared" si="1"/>
        <v>2.6642158464919301E-3</v>
      </c>
      <c r="D107" s="534">
        <f t="shared" si="1"/>
        <v>2.4962238760652378E-3</v>
      </c>
      <c r="E107" s="534">
        <f t="shared" si="1"/>
        <v>5.2367592159295977E-3</v>
      </c>
      <c r="F107" s="534">
        <f t="shared" si="1"/>
        <v>1.5362581827460323E-3</v>
      </c>
      <c r="G107" s="535">
        <f t="shared" si="1"/>
        <v>2.5007170607539292E-3</v>
      </c>
      <c r="H107" s="535">
        <f t="shared" si="1"/>
        <v>4.8423049752915649E-3</v>
      </c>
      <c r="I107" s="535">
        <f t="shared" si="1"/>
        <v>3.9295261546534845E-3</v>
      </c>
    </row>
    <row r="108" spans="1:9" s="7" customFormat="1" ht="13" x14ac:dyDescent="0.3">
      <c r="A108" s="485" t="s">
        <v>370</v>
      </c>
      <c r="B108" s="532">
        <f t="shared" si="1"/>
        <v>1.9547485043169964E-2</v>
      </c>
      <c r="C108" s="532">
        <f t="shared" si="1"/>
        <v>8.941462529802751E-3</v>
      </c>
      <c r="D108" s="532">
        <f t="shared" si="1"/>
        <v>1.8443296530753047E-2</v>
      </c>
      <c r="E108" s="532">
        <f t="shared" si="1"/>
        <v>9.3495880708976114E-3</v>
      </c>
      <c r="F108" s="532">
        <f t="shared" si="1"/>
        <v>1.0995175535336136E-2</v>
      </c>
      <c r="G108" s="533">
        <f t="shared" si="1"/>
        <v>1.7399680448579532E-2</v>
      </c>
      <c r="H108" s="533">
        <f t="shared" si="1"/>
        <v>9.5249989755598358E-3</v>
      </c>
      <c r="I108" s="533">
        <f t="shared" si="1"/>
        <v>1.2594643479677353E-2</v>
      </c>
    </row>
    <row r="109" spans="1:9" ht="13" x14ac:dyDescent="0.3">
      <c r="A109" s="510" t="s">
        <v>422</v>
      </c>
      <c r="B109" s="534" t="str">
        <f t="shared" si="1"/>
        <v>-</v>
      </c>
      <c r="C109" s="534">
        <f t="shared" si="1"/>
        <v>1.1660605882051344E-2</v>
      </c>
      <c r="D109" s="534">
        <f t="shared" si="1"/>
        <v>1.7091219951229423E-2</v>
      </c>
      <c r="E109" s="534">
        <f t="shared" si="1"/>
        <v>2.1672081332077799E-2</v>
      </c>
      <c r="F109" s="534">
        <f t="shared" si="1"/>
        <v>9.2029277791053962E-3</v>
      </c>
      <c r="G109" s="535">
        <f t="shared" si="1"/>
        <v>1.6328627428139307E-2</v>
      </c>
      <c r="H109" s="535">
        <f t="shared" si="1"/>
        <v>2.0342934739623123E-2</v>
      </c>
      <c r="I109" s="535">
        <f t="shared" si="1"/>
        <v>1.8778110003208833E-2</v>
      </c>
    </row>
    <row r="110" spans="1:9" x14ac:dyDescent="0.25">
      <c r="A110" s="485" t="s">
        <v>408</v>
      </c>
      <c r="B110" s="530" t="str">
        <f t="shared" si="1"/>
        <v>-</v>
      </c>
      <c r="C110" s="530">
        <f t="shared" si="1"/>
        <v>6.6259677420242467E-3</v>
      </c>
      <c r="D110" s="530">
        <f t="shared" si="1"/>
        <v>1.047861713672976E-2</v>
      </c>
      <c r="E110" s="530">
        <f t="shared" si="1"/>
        <v>1.2224603413559633E-2</v>
      </c>
      <c r="F110" s="530">
        <f t="shared" si="1"/>
        <v>3.9376047121085474E-3</v>
      </c>
      <c r="G110" s="531">
        <f t="shared" si="1"/>
        <v>9.9530437821411851E-3</v>
      </c>
      <c r="H110" s="531">
        <f t="shared" si="1"/>
        <v>1.1341252713229253E-2</v>
      </c>
      <c r="I110" s="531">
        <f t="shared" si="1"/>
        <v>1.0800112360806621E-2</v>
      </c>
    </row>
    <row r="111" spans="1:9" ht="13" x14ac:dyDescent="0.3">
      <c r="A111" s="484" t="s">
        <v>484</v>
      </c>
      <c r="B111" s="536" t="str">
        <f t="shared" si="1"/>
        <v>-</v>
      </c>
      <c r="C111" s="536">
        <f t="shared" si="1"/>
        <v>5.0346381400270994E-3</v>
      </c>
      <c r="D111" s="536">
        <f t="shared" si="1"/>
        <v>6.6126028144996634E-3</v>
      </c>
      <c r="E111" s="536">
        <f t="shared" si="1"/>
        <v>8.4862055913703192E-3</v>
      </c>
      <c r="F111" s="536">
        <f t="shared" si="1"/>
        <v>5.2653230669968496E-3</v>
      </c>
      <c r="G111" s="537">
        <f t="shared" si="1"/>
        <v>6.375583645998122E-3</v>
      </c>
      <c r="H111" s="537">
        <f t="shared" si="1"/>
        <v>8.1428763149485571E-3</v>
      </c>
      <c r="I111" s="537">
        <f t="shared" si="1"/>
        <v>7.4539646122465933E-3</v>
      </c>
    </row>
    <row r="112" spans="1:9" ht="13" x14ac:dyDescent="0.3">
      <c r="A112" s="513" t="s">
        <v>371</v>
      </c>
      <c r="B112" s="530">
        <f t="shared" si="1"/>
        <v>0.31557714355472571</v>
      </c>
      <c r="C112" s="530">
        <f t="shared" si="1"/>
        <v>0.23227879671551002</v>
      </c>
      <c r="D112" s="530">
        <f t="shared" si="1"/>
        <v>0.26694297337602324</v>
      </c>
      <c r="E112" s="530">
        <f t="shared" si="1"/>
        <v>0.29200040375453118</v>
      </c>
      <c r="F112" s="530">
        <f t="shared" si="1"/>
        <v>0.39821262100463495</v>
      </c>
      <c r="G112" s="531">
        <f t="shared" si="1"/>
        <v>0.26355384055456932</v>
      </c>
      <c r="H112" s="531">
        <f t="shared" si="1"/>
        <v>0.30332207201585382</v>
      </c>
      <c r="I112" s="531">
        <f t="shared" si="1"/>
        <v>0.28781994239494912</v>
      </c>
    </row>
    <row r="113" spans="1:11" x14ac:dyDescent="0.25">
      <c r="A113" s="484" t="s">
        <v>409</v>
      </c>
      <c r="B113" s="534">
        <f t="shared" si="1"/>
        <v>0.14176346762554279</v>
      </c>
      <c r="C113" s="534">
        <f t="shared" si="1"/>
        <v>2.1780133743425537E-2</v>
      </c>
      <c r="D113" s="534">
        <f t="shared" si="1"/>
        <v>3.3516974086711011E-2</v>
      </c>
      <c r="E113" s="534">
        <f t="shared" si="1"/>
        <v>3.2914622528825363E-2</v>
      </c>
      <c r="F113" s="534">
        <f t="shared" si="1"/>
        <v>5.2666293382471314E-2</v>
      </c>
      <c r="G113" s="535">
        <f t="shared" si="1"/>
        <v>3.3229811984041978E-2</v>
      </c>
      <c r="H113" s="535">
        <f t="shared" si="1"/>
        <v>3.5020047602370444E-2</v>
      </c>
      <c r="I113" s="535">
        <f t="shared" si="1"/>
        <v>3.4322192385804924E-2</v>
      </c>
    </row>
    <row r="114" spans="1:11" x14ac:dyDescent="0.25">
      <c r="A114" s="485" t="s">
        <v>372</v>
      </c>
      <c r="B114" s="530">
        <f t="shared" si="1"/>
        <v>1.0628883663806897E-2</v>
      </c>
      <c r="C114" s="530">
        <f t="shared" si="1"/>
        <v>2.343941785227014E-2</v>
      </c>
      <c r="D114" s="530">
        <f t="shared" si="1"/>
        <v>1.2682953135010003E-2</v>
      </c>
      <c r="E114" s="530">
        <f t="shared" si="1"/>
        <v>2.0673861973906985E-2</v>
      </c>
      <c r="F114" s="530">
        <f t="shared" si="1"/>
        <v>3.6415427058454242E-2</v>
      </c>
      <c r="G114" s="531">
        <f t="shared" si="1"/>
        <v>1.3856831642710407E-2</v>
      </c>
      <c r="H114" s="531">
        <f t="shared" si="1"/>
        <v>2.2351830692912428E-2</v>
      </c>
      <c r="I114" s="531">
        <f t="shared" si="1"/>
        <v>1.9040379021458477E-2</v>
      </c>
    </row>
    <row r="115" spans="1:11" x14ac:dyDescent="0.25">
      <c r="A115" s="484" t="s">
        <v>373</v>
      </c>
      <c r="B115" s="534">
        <f t="shared" si="1"/>
        <v>7.4055535133812259E-2</v>
      </c>
      <c r="C115" s="534">
        <f t="shared" si="1"/>
        <v>0.12601859293808229</v>
      </c>
      <c r="D115" s="534">
        <f t="shared" si="1"/>
        <v>0.15180986468056454</v>
      </c>
      <c r="E115" s="534">
        <f t="shared" si="1"/>
        <v>0.16951595177716183</v>
      </c>
      <c r="F115" s="534">
        <f t="shared" si="1"/>
        <v>0.21868687176532717</v>
      </c>
      <c r="G115" s="535">
        <f t="shared" si="1"/>
        <v>0.14822015356105306</v>
      </c>
      <c r="H115" s="535">
        <f t="shared" si="1"/>
        <v>0.17475731532399497</v>
      </c>
      <c r="I115" s="535">
        <f t="shared" si="1"/>
        <v>0.16441281403758159</v>
      </c>
    </row>
    <row r="116" spans="1:11" x14ac:dyDescent="0.25">
      <c r="A116" s="482" t="s">
        <v>374</v>
      </c>
      <c r="B116" s="522">
        <f t="shared" si="1"/>
        <v>2.684086107684092E-2</v>
      </c>
      <c r="C116" s="522">
        <f t="shared" si="1"/>
        <v>4.7062680011311477E-3</v>
      </c>
      <c r="D116" s="522">
        <f t="shared" si="1"/>
        <v>4.8941982922304037E-3</v>
      </c>
      <c r="E116" s="522">
        <f t="shared" si="1"/>
        <v>9.1199295631153518E-3</v>
      </c>
      <c r="F116" s="522">
        <f t="shared" si="1"/>
        <v>2.787945812595969E-2</v>
      </c>
      <c r="G116" s="523">
        <f t="shared" si="1"/>
        <v>5.0790835740660055E-3</v>
      </c>
      <c r="H116" s="523">
        <f t="shared" si="1"/>
        <v>1.1119597447172516E-2</v>
      </c>
      <c r="I116" s="523">
        <f t="shared" si="1"/>
        <v>8.7649332916340163E-3</v>
      </c>
      <c r="K116" s="267"/>
    </row>
    <row r="117" spans="1:11" s="47" customFormat="1" x14ac:dyDescent="0.25">
      <c r="A117" s="483" t="s">
        <v>375</v>
      </c>
      <c r="B117" s="524">
        <f t="shared" si="1"/>
        <v>1.5332907037649918E-2</v>
      </c>
      <c r="C117" s="524">
        <f t="shared" si="1"/>
        <v>1.3500690517753709E-2</v>
      </c>
      <c r="D117" s="524">
        <f t="shared" si="1"/>
        <v>6.0510936792214694E-3</v>
      </c>
      <c r="E117" s="524">
        <f t="shared" si="1"/>
        <v>5.5959790604093763E-3</v>
      </c>
      <c r="F117" s="524">
        <f t="shared" si="1"/>
        <v>1.7626043194816979E-2</v>
      </c>
      <c r="G117" s="525">
        <f t="shared" si="1"/>
        <v>6.9644301187377529E-3</v>
      </c>
      <c r="H117" s="525">
        <f t="shared" si="1"/>
        <v>6.8783210077236617E-3</v>
      </c>
      <c r="I117" s="525">
        <f t="shared" si="1"/>
        <v>6.911887363979673E-3</v>
      </c>
    </row>
    <row r="118" spans="1:11" s="7" customFormat="1" ht="13" x14ac:dyDescent="0.3">
      <c r="A118" s="482" t="s">
        <v>376</v>
      </c>
      <c r="B118" s="528">
        <f t="shared" si="1"/>
        <v>4.6955511318315421E-2</v>
      </c>
      <c r="C118" s="528">
        <f t="shared" si="1"/>
        <v>3.2283539735033361E-2</v>
      </c>
      <c r="D118" s="528">
        <f t="shared" si="1"/>
        <v>5.7948140241435998E-2</v>
      </c>
      <c r="E118" s="528">
        <f t="shared" si="1"/>
        <v>4.9544196584166721E-2</v>
      </c>
      <c r="F118" s="528">
        <f t="shared" si="1"/>
        <v>4.4938528730503371E-2</v>
      </c>
      <c r="G118" s="529">
        <f t="shared" si="1"/>
        <v>5.4998312984838253E-2</v>
      </c>
      <c r="H118" s="529">
        <f t="shared" si="1"/>
        <v>4.9053256409924674E-2</v>
      </c>
      <c r="I118" s="529">
        <f t="shared" si="1"/>
        <v>5.1370710098625184E-2</v>
      </c>
    </row>
    <row r="119" spans="1:11" ht="13" x14ac:dyDescent="0.3">
      <c r="A119" s="481" t="s">
        <v>377</v>
      </c>
      <c r="B119" s="524">
        <f t="shared" si="1"/>
        <v>0.12099327236188512</v>
      </c>
      <c r="C119" s="524">
        <f t="shared" si="1"/>
        <v>7.2493549768613538E-2</v>
      </c>
      <c r="D119" s="524">
        <f t="shared" si="1"/>
        <v>8.8091998682654854E-2</v>
      </c>
      <c r="E119" s="524">
        <f t="shared" si="1"/>
        <v>9.2608578383215928E-2</v>
      </c>
      <c r="F119" s="524">
        <f t="shared" si="1"/>
        <v>0.12890792246685001</v>
      </c>
      <c r="G119" s="525">
        <f t="shared" si="1"/>
        <v>8.6670201177946951E-2</v>
      </c>
      <c r="H119" s="525">
        <f t="shared" si="1"/>
        <v>9.647789896022467E-2</v>
      </c>
      <c r="I119" s="525">
        <f t="shared" si="1"/>
        <v>9.2654741796685397E-2</v>
      </c>
    </row>
    <row r="120" spans="1:11" x14ac:dyDescent="0.25">
      <c r="A120" s="482" t="s">
        <v>410</v>
      </c>
      <c r="B120" s="522" t="str">
        <f t="shared" si="1"/>
        <v>-</v>
      </c>
      <c r="C120" s="522" t="str">
        <f t="shared" si="1"/>
        <v>-</v>
      </c>
      <c r="D120" s="522">
        <f t="shared" si="1"/>
        <v>1.1488775690864705E-4</v>
      </c>
      <c r="E120" s="522" t="str">
        <f t="shared" si="1"/>
        <v>-</v>
      </c>
      <c r="F120" s="522" t="str">
        <f t="shared" si="1"/>
        <v>-</v>
      </c>
      <c r="G120" s="523">
        <f t="shared" si="1"/>
        <v>1.0106714986183477E-4</v>
      </c>
      <c r="H120" s="523" t="str">
        <f t="shared" si="1"/>
        <v>-</v>
      </c>
      <c r="I120" s="523">
        <f t="shared" si="1"/>
        <v>3.9397177156269861E-5</v>
      </c>
    </row>
    <row r="121" spans="1:11" x14ac:dyDescent="0.25">
      <c r="A121" s="483" t="s">
        <v>378</v>
      </c>
      <c r="B121" s="524">
        <f t="shared" si="1"/>
        <v>2.0410320114041419E-3</v>
      </c>
      <c r="C121" s="524">
        <f t="shared" si="1"/>
        <v>6.4200894841893322E-3</v>
      </c>
      <c r="D121" s="524">
        <f t="shared" si="1"/>
        <v>7.8194473130262006E-3</v>
      </c>
      <c r="E121" s="524">
        <f t="shared" si="1"/>
        <v>7.0405295077371546E-3</v>
      </c>
      <c r="F121" s="524" t="str">
        <f t="shared" si="1"/>
        <v>-</v>
      </c>
      <c r="G121" s="525">
        <f t="shared" si="1"/>
        <v>7.610059234030196E-3</v>
      </c>
      <c r="H121" s="525">
        <f t="shared" si="1"/>
        <v>6.2900457883606486E-3</v>
      </c>
      <c r="I121" s="525">
        <f t="shared" si="1"/>
        <v>6.8046027308548331E-3</v>
      </c>
    </row>
    <row r="122" spans="1:11" x14ac:dyDescent="0.25">
      <c r="A122" s="482" t="s">
        <v>379</v>
      </c>
      <c r="B122" s="522" t="str">
        <f t="shared" si="1"/>
        <v>-</v>
      </c>
      <c r="C122" s="522">
        <f t="shared" si="1"/>
        <v>1.7316623681458098E-2</v>
      </c>
      <c r="D122" s="522">
        <f t="shared" si="1"/>
        <v>3.3791323953252066E-2</v>
      </c>
      <c r="E122" s="522">
        <f t="shared" si="1"/>
        <v>4.8212249829864925E-2</v>
      </c>
      <c r="F122" s="522">
        <f t="shared" si="1"/>
        <v>6.2706779584749447E-2</v>
      </c>
      <c r="G122" s="523">
        <f t="shared" si="1"/>
        <v>3.1647145088046322E-2</v>
      </c>
      <c r="H122" s="523">
        <f t="shared" si="1"/>
        <v>4.9757291084239777E-2</v>
      </c>
      <c r="I122" s="523">
        <f t="shared" si="1"/>
        <v>4.2697740768400064E-2</v>
      </c>
    </row>
    <row r="123" spans="1:11" s="7" customFormat="1" ht="13" x14ac:dyDescent="0.3">
      <c r="A123" s="483" t="s">
        <v>380</v>
      </c>
      <c r="B123" s="526">
        <f t="shared" si="1"/>
        <v>0.11213147224707387</v>
      </c>
      <c r="C123" s="526">
        <f t="shared" si="1"/>
        <v>4.6978113816441125E-2</v>
      </c>
      <c r="D123" s="526">
        <f t="shared" si="1"/>
        <v>4.4356926061115312E-2</v>
      </c>
      <c r="E123" s="526">
        <f t="shared" si="1"/>
        <v>3.4283710198650542E-2</v>
      </c>
      <c r="F123" s="526">
        <f t="shared" si="1"/>
        <v>6.344906640602048E-2</v>
      </c>
      <c r="G123" s="527">
        <f t="shared" si="1"/>
        <v>4.528300219875845E-2</v>
      </c>
      <c r="H123" s="527">
        <f t="shared" si="1"/>
        <v>3.7392585024007649E-2</v>
      </c>
      <c r="I123" s="527">
        <f t="shared" si="1"/>
        <v>4.0468363494098755E-2</v>
      </c>
    </row>
    <row r="124" spans="1:11" s="47" customFormat="1" x14ac:dyDescent="0.25">
      <c r="A124" s="482" t="s">
        <v>381</v>
      </c>
      <c r="B124" s="522">
        <f t="shared" si="1"/>
        <v>6.8207904046495779E-3</v>
      </c>
      <c r="C124" s="522">
        <f t="shared" si="1"/>
        <v>1.7787246712184324E-3</v>
      </c>
      <c r="D124" s="522">
        <f t="shared" si="1"/>
        <v>9.7847321382090249E-4</v>
      </c>
      <c r="E124" s="522">
        <f t="shared" si="1"/>
        <v>2.9359991186683303E-3</v>
      </c>
      <c r="F124" s="522">
        <f t="shared" si="1"/>
        <v>2.7520764760800916E-3</v>
      </c>
      <c r="G124" s="523">
        <f t="shared" si="1"/>
        <v>1.1220057503484589E-3</v>
      </c>
      <c r="H124" s="523">
        <f t="shared" si="1"/>
        <v>2.9163937904607561E-3</v>
      </c>
      <c r="I124" s="523">
        <f t="shared" si="1"/>
        <v>2.2169199893689166E-3</v>
      </c>
    </row>
    <row r="125" spans="1:11" x14ac:dyDescent="0.25">
      <c r="A125" s="483" t="s">
        <v>400</v>
      </c>
      <c r="B125" s="524" t="str">
        <f t="shared" si="1"/>
        <v>-</v>
      </c>
      <c r="C125" s="524" t="str">
        <f t="shared" si="1"/>
        <v>-</v>
      </c>
      <c r="D125" s="524">
        <f t="shared" si="1"/>
        <v>1.0309406221741522E-3</v>
      </c>
      <c r="E125" s="524">
        <f t="shared" si="1"/>
        <v>1.3608972829497296E-4</v>
      </c>
      <c r="F125" s="524" t="str">
        <f t="shared" si="1"/>
        <v>-</v>
      </c>
      <c r="G125" s="525">
        <f t="shared" si="1"/>
        <v>9.0692196595654846E-4</v>
      </c>
      <c r="H125" s="525">
        <f t="shared" si="1"/>
        <v>1.2158327315583735E-4</v>
      </c>
      <c r="I125" s="525">
        <f t="shared" si="1"/>
        <v>4.2771763680655382E-4</v>
      </c>
    </row>
    <row r="126" spans="1:11" ht="13" x14ac:dyDescent="0.3">
      <c r="A126" s="507" t="s">
        <v>382</v>
      </c>
      <c r="B126" s="522">
        <f t="shared" si="1"/>
        <v>4.2323141836504201E-2</v>
      </c>
      <c r="C126" s="522">
        <f t="shared" si="1"/>
        <v>5.9642200222187261E-2</v>
      </c>
      <c r="D126" s="522">
        <f t="shared" si="1"/>
        <v>8.3478633142422626E-2</v>
      </c>
      <c r="E126" s="522">
        <f t="shared" si="1"/>
        <v>7.2650021657093028E-2</v>
      </c>
      <c r="F126" s="522">
        <f t="shared" si="1"/>
        <v>3.979483572940537E-2</v>
      </c>
      <c r="G126" s="523">
        <f t="shared" si="1"/>
        <v>8.0448840013634615E-2</v>
      </c>
      <c r="H126" s="523">
        <f t="shared" si="1"/>
        <v>6.914783021735274E-2</v>
      </c>
      <c r="I126" s="523">
        <f t="shared" si="1"/>
        <v>7.355309817960215E-2</v>
      </c>
    </row>
    <row r="127" spans="1:11" x14ac:dyDescent="0.25">
      <c r="A127" s="484" t="s">
        <v>485</v>
      </c>
      <c r="B127" s="534" t="str">
        <f t="shared" si="1"/>
        <v>-</v>
      </c>
      <c r="C127" s="534" t="str">
        <f t="shared" si="1"/>
        <v>-</v>
      </c>
      <c r="D127" s="534">
        <f t="shared" si="1"/>
        <v>5.0398849831937472E-4</v>
      </c>
      <c r="E127" s="534">
        <f t="shared" si="1"/>
        <v>4.0137230809586157E-5</v>
      </c>
      <c r="F127" s="534" t="str">
        <f t="shared" si="1"/>
        <v>-</v>
      </c>
      <c r="G127" s="535">
        <f t="shared" si="1"/>
        <v>4.4336039329924057E-4</v>
      </c>
      <c r="H127" s="535">
        <f t="shared" si="1"/>
        <v>3.5858811376736863E-5</v>
      </c>
      <c r="I127" s="535">
        <f t="shared" si="1"/>
        <v>1.9470777502816897E-4</v>
      </c>
    </row>
    <row r="128" spans="1:11" x14ac:dyDescent="0.25">
      <c r="A128" s="777" t="s">
        <v>383</v>
      </c>
      <c r="B128" s="780">
        <f t="shared" si="1"/>
        <v>9.7516642915471755E-3</v>
      </c>
      <c r="C128" s="780">
        <f t="shared" si="1"/>
        <v>3.5410854916019675E-2</v>
      </c>
      <c r="D128" s="780">
        <f t="shared" si="1"/>
        <v>5.0315200409934327E-2</v>
      </c>
      <c r="E128" s="780">
        <f t="shared" si="1"/>
        <v>5.3147368114355879E-2</v>
      </c>
      <c r="F128" s="780">
        <f t="shared" si="1"/>
        <v>2.8404909683013783E-2</v>
      </c>
      <c r="G128" s="781">
        <f t="shared" si="1"/>
        <v>4.8281725754781804E-2</v>
      </c>
      <c r="H128" s="781">
        <f t="shared" si="1"/>
        <v>5.050995110809596E-2</v>
      </c>
      <c r="I128" s="781">
        <f t="shared" si="1"/>
        <v>4.9641362365931863E-2</v>
      </c>
    </row>
    <row r="129" spans="1:9" x14ac:dyDescent="0.25">
      <c r="A129" s="484" t="s">
        <v>384</v>
      </c>
      <c r="B129" s="534">
        <f t="shared" si="1"/>
        <v>2.3643554246244656E-3</v>
      </c>
      <c r="C129" s="534">
        <f t="shared" si="1"/>
        <v>1.4433170869994168E-4</v>
      </c>
      <c r="D129" s="534">
        <f t="shared" si="1"/>
        <v>1.1176031125317868E-3</v>
      </c>
      <c r="E129" s="534">
        <f t="shared" si="1"/>
        <v>3.9222266382710051E-4</v>
      </c>
      <c r="F129" s="534" t="str">
        <f t="shared" si="1"/>
        <v>-</v>
      </c>
      <c r="G129" s="535">
        <f t="shared" si="1"/>
        <v>1.0213326688817556E-3</v>
      </c>
      <c r="H129" s="535">
        <f t="shared" si="1"/>
        <v>3.504137738495439E-4</v>
      </c>
      <c r="I129" s="535">
        <f t="shared" si="1"/>
        <v>6.1194585789389017E-4</v>
      </c>
    </row>
    <row r="130" spans="1:9" x14ac:dyDescent="0.25">
      <c r="A130" s="777" t="s">
        <v>385</v>
      </c>
      <c r="B130" s="780">
        <f t="shared" si="1"/>
        <v>3.018036062937764E-2</v>
      </c>
      <c r="C130" s="780">
        <f t="shared" si="1"/>
        <v>1.7644854353039131E-2</v>
      </c>
      <c r="D130" s="780">
        <f t="shared" si="1"/>
        <v>2.7088837880557517E-2</v>
      </c>
      <c r="E130" s="780">
        <f t="shared" si="1"/>
        <v>1.5174703929832173E-2</v>
      </c>
      <c r="F130" s="780">
        <f t="shared" si="1"/>
        <v>5.4597665416635912E-3</v>
      </c>
      <c r="G130" s="781">
        <f t="shared" si="1"/>
        <v>2.60702684637143E-2</v>
      </c>
      <c r="H130" s="781">
        <f t="shared" si="1"/>
        <v>1.4139142413979615E-2</v>
      </c>
      <c r="I130" s="781">
        <f t="shared" si="1"/>
        <v>1.8790037182240683E-2</v>
      </c>
    </row>
    <row r="131" spans="1:9" x14ac:dyDescent="0.25">
      <c r="A131" s="484" t="s">
        <v>386</v>
      </c>
      <c r="B131" s="534">
        <f t="shared" si="1"/>
        <v>2.6761490954917122E-5</v>
      </c>
      <c r="C131" s="534">
        <f t="shared" si="1"/>
        <v>3.1650373202849621E-3</v>
      </c>
      <c r="D131" s="534">
        <f t="shared" si="1"/>
        <v>4.4530030034371816E-3</v>
      </c>
      <c r="E131" s="534">
        <f t="shared" si="1"/>
        <v>2.80760871280482E-3</v>
      </c>
      <c r="F131" s="534">
        <f t="shared" si="1"/>
        <v>5.9301595047279946E-3</v>
      </c>
      <c r="G131" s="535">
        <f t="shared" si="1"/>
        <v>4.2686466937354867E-3</v>
      </c>
      <c r="H131" s="535">
        <f t="shared" si="1"/>
        <v>3.1404563379888728E-3</v>
      </c>
      <c r="I131" s="535">
        <f t="shared" si="1"/>
        <v>3.5802383581405475E-3</v>
      </c>
    </row>
    <row r="132" spans="1:9" s="7" customFormat="1" ht="13" x14ac:dyDescent="0.3">
      <c r="A132" s="513" t="s">
        <v>387</v>
      </c>
      <c r="B132" s="532">
        <f t="shared" si="1"/>
        <v>1.3563637966892958E-2</v>
      </c>
      <c r="C132" s="532">
        <f t="shared" ref="C132:I133" si="3">IF(C64="-","-",C64/C$65)</f>
        <v>4.1860682978075277E-2</v>
      </c>
      <c r="D132" s="532">
        <f t="shared" si="3"/>
        <v>3.9008062907228462E-2</v>
      </c>
      <c r="E132" s="532">
        <f t="shared" si="3"/>
        <v>4.0570708118749105E-2</v>
      </c>
      <c r="F132" s="532">
        <f t="shared" si="3"/>
        <v>6.323607628516352E-2</v>
      </c>
      <c r="G132" s="533">
        <f t="shared" si="3"/>
        <v>3.9085963103037503E-2</v>
      </c>
      <c r="H132" s="533">
        <f t="shared" si="3"/>
        <v>4.2986718125441928E-2</v>
      </c>
      <c r="I132" s="533">
        <f t="shared" si="3"/>
        <v>4.1466157505292367E-2</v>
      </c>
    </row>
    <row r="133" spans="1:9" ht="13" x14ac:dyDescent="0.3">
      <c r="A133" s="542" t="s">
        <v>389</v>
      </c>
      <c r="B133" s="545">
        <f t="shared" si="1"/>
        <v>1</v>
      </c>
      <c r="C133" s="545">
        <f t="shared" si="3"/>
        <v>1</v>
      </c>
      <c r="D133" s="545">
        <f t="shared" si="3"/>
        <v>1</v>
      </c>
      <c r="E133" s="545">
        <f t="shared" si="3"/>
        <v>1</v>
      </c>
      <c r="F133" s="545">
        <f t="shared" si="3"/>
        <v>1</v>
      </c>
      <c r="G133" s="545">
        <f t="shared" si="3"/>
        <v>1</v>
      </c>
      <c r="H133" s="545">
        <f t="shared" si="3"/>
        <v>1</v>
      </c>
      <c r="I133" s="545">
        <f t="shared" si="3"/>
        <v>1</v>
      </c>
    </row>
    <row r="134" spans="1:9" ht="13" x14ac:dyDescent="0.3">
      <c r="A134" s="519" t="s">
        <v>419</v>
      </c>
      <c r="B134" s="3"/>
      <c r="C134" s="212"/>
      <c r="D134" s="3"/>
      <c r="E134" s="3"/>
      <c r="F134" s="212"/>
      <c r="G134" s="3"/>
      <c r="H134" s="3"/>
      <c r="I134" s="3"/>
    </row>
    <row r="135" spans="1:9" ht="13" x14ac:dyDescent="0.3">
      <c r="A135" s="38" t="s">
        <v>423</v>
      </c>
      <c r="B135" s="3"/>
      <c r="C135" s="212"/>
      <c r="D135" s="3"/>
      <c r="E135" s="3"/>
      <c r="F135" s="212"/>
      <c r="G135" s="3"/>
      <c r="H135" s="3"/>
      <c r="I135" s="3"/>
    </row>
    <row r="136" spans="1:9" ht="13" x14ac:dyDescent="0.3">
      <c r="A136" s="242" t="s">
        <v>708</v>
      </c>
      <c r="B136" s="3"/>
      <c r="C136" s="212"/>
      <c r="D136" s="3"/>
      <c r="E136" s="3"/>
      <c r="F136" s="212"/>
      <c r="G136" s="3"/>
      <c r="H136" s="3"/>
      <c r="I136" s="3"/>
    </row>
    <row r="139" spans="1:9" ht="16.5" x14ac:dyDescent="0.35">
      <c r="A139" s="88" t="s">
        <v>795</v>
      </c>
    </row>
    <row r="140" spans="1:9" ht="13.5" thickBot="1" x14ac:dyDescent="0.35">
      <c r="A140" s="205"/>
      <c r="I140" s="400" t="s">
        <v>396</v>
      </c>
    </row>
    <row r="141" spans="1:9" ht="13" x14ac:dyDescent="0.3">
      <c r="A141" s="204" t="s">
        <v>417</v>
      </c>
      <c r="B141" s="486" t="s">
        <v>96</v>
      </c>
      <c r="C141" s="486" t="s">
        <v>554</v>
      </c>
      <c r="D141" s="486" t="s">
        <v>98</v>
      </c>
      <c r="E141" s="486" t="s">
        <v>289</v>
      </c>
      <c r="F141" s="487">
        <v>300000</v>
      </c>
      <c r="G141" s="488" t="s">
        <v>411</v>
      </c>
      <c r="H141" s="488" t="s">
        <v>411</v>
      </c>
      <c r="I141" s="488" t="s">
        <v>402</v>
      </c>
    </row>
    <row r="142" spans="1:9" x14ac:dyDescent="0.25">
      <c r="A142" s="203"/>
      <c r="B142" s="489" t="s">
        <v>36</v>
      </c>
      <c r="C142" s="489" t="s">
        <v>36</v>
      </c>
      <c r="D142" s="489" t="s">
        <v>36</v>
      </c>
      <c r="E142" s="489" t="s">
        <v>36</v>
      </c>
      <c r="F142" s="489" t="s">
        <v>37</v>
      </c>
      <c r="G142" s="490" t="s">
        <v>632</v>
      </c>
      <c r="H142" s="490" t="s">
        <v>304</v>
      </c>
      <c r="I142" s="490" t="s">
        <v>112</v>
      </c>
    </row>
    <row r="143" spans="1:9" ht="13" thickBot="1" x14ac:dyDescent="0.3">
      <c r="A143" s="206"/>
      <c r="B143" s="491" t="s">
        <v>553</v>
      </c>
      <c r="C143" s="491" t="s">
        <v>100</v>
      </c>
      <c r="D143" s="491" t="s">
        <v>101</v>
      </c>
      <c r="E143" s="491" t="s">
        <v>290</v>
      </c>
      <c r="F143" s="491" t="s">
        <v>102</v>
      </c>
      <c r="G143" s="492" t="s">
        <v>304</v>
      </c>
      <c r="H143" s="492" t="s">
        <v>102</v>
      </c>
      <c r="I143" s="492" t="s">
        <v>412</v>
      </c>
    </row>
    <row r="145" spans="1:9" ht="13" x14ac:dyDescent="0.3">
      <c r="A145" s="502" t="s">
        <v>344</v>
      </c>
      <c r="B145" s="503">
        <v>160.01766499999999</v>
      </c>
      <c r="C145" s="503">
        <v>126.395944</v>
      </c>
      <c r="D145" s="503">
        <v>104.55278</v>
      </c>
      <c r="E145" s="503">
        <v>109.844973</v>
      </c>
      <c r="F145" s="503">
        <v>56.411982999999999</v>
      </c>
      <c r="G145" s="504">
        <v>106.694754</v>
      </c>
      <c r="H145" s="504">
        <v>103.654426</v>
      </c>
      <c r="I145" s="504">
        <v>104.814875</v>
      </c>
    </row>
    <row r="146" spans="1:9" x14ac:dyDescent="0.25">
      <c r="A146" s="482" t="s">
        <v>345</v>
      </c>
      <c r="B146" s="494">
        <v>150.93540300000001</v>
      </c>
      <c r="C146" s="494">
        <v>119.248594</v>
      </c>
      <c r="D146" s="494">
        <v>100.650901</v>
      </c>
      <c r="E146" s="494">
        <v>104.668932</v>
      </c>
      <c r="F146" s="494">
        <v>52.912875999999997</v>
      </c>
      <c r="G146" s="267">
        <v>102.48482</v>
      </c>
      <c r="H146" s="267">
        <v>98.672668999999999</v>
      </c>
      <c r="I146" s="267">
        <v>100.127712</v>
      </c>
    </row>
    <row r="147" spans="1:9" x14ac:dyDescent="0.25">
      <c r="A147" s="483" t="s">
        <v>346</v>
      </c>
      <c r="B147" s="495">
        <v>9.0822629999999993</v>
      </c>
      <c r="C147" s="495">
        <v>4.1676339999999996</v>
      </c>
      <c r="D147" s="495">
        <v>3.7898879999999999</v>
      </c>
      <c r="E147" s="495">
        <v>3.8835540000000002</v>
      </c>
      <c r="F147" s="495">
        <v>2.944159</v>
      </c>
      <c r="G147" s="496">
        <v>3.8413719999999998</v>
      </c>
      <c r="H147" s="496">
        <v>3.7747190000000002</v>
      </c>
      <c r="I147" s="496">
        <v>3.80016</v>
      </c>
    </row>
    <row r="148" spans="1:9" x14ac:dyDescent="0.25">
      <c r="A148" s="482" t="s">
        <v>347</v>
      </c>
      <c r="B148" s="494" t="s">
        <v>85</v>
      </c>
      <c r="C148" s="494">
        <v>0.10793</v>
      </c>
      <c r="D148" s="494">
        <v>0.10738</v>
      </c>
      <c r="E148" s="494">
        <v>0.141765</v>
      </c>
      <c r="F148" s="494">
        <v>0.554948</v>
      </c>
      <c r="G148" s="267">
        <v>0.107072</v>
      </c>
      <c r="H148" s="267">
        <v>0.189634</v>
      </c>
      <c r="I148" s="267">
        <v>0.15812100000000001</v>
      </c>
    </row>
    <row r="149" spans="1:9" ht="13" x14ac:dyDescent="0.3">
      <c r="A149" s="481" t="s">
        <v>348</v>
      </c>
      <c r="B149" s="505">
        <v>42.1008</v>
      </c>
      <c r="C149" s="505">
        <v>22.493335999999999</v>
      </c>
      <c r="D149" s="505">
        <v>18.553542</v>
      </c>
      <c r="E149" s="505">
        <v>22.735320999999999</v>
      </c>
      <c r="F149" s="505">
        <v>10.976481</v>
      </c>
      <c r="G149" s="506">
        <v>18.985019999999999</v>
      </c>
      <c r="H149" s="506">
        <v>21.372986000000001</v>
      </c>
      <c r="I149" s="506">
        <v>20.461534</v>
      </c>
    </row>
    <row r="150" spans="1:9" x14ac:dyDescent="0.25">
      <c r="A150" s="482" t="s">
        <v>349</v>
      </c>
      <c r="B150" s="494">
        <v>4.0084910000000002</v>
      </c>
      <c r="C150" s="494">
        <v>0.33566200000000002</v>
      </c>
      <c r="D150" s="494">
        <v>1.288243</v>
      </c>
      <c r="E150" s="494">
        <v>2.582414</v>
      </c>
      <c r="F150" s="494">
        <v>5.5326300000000002</v>
      </c>
      <c r="G150" s="267">
        <v>1.2119580000000001</v>
      </c>
      <c r="H150" s="267">
        <v>2.9242149999999998</v>
      </c>
      <c r="I150" s="267">
        <v>2.2706719999999998</v>
      </c>
    </row>
    <row r="151" spans="1:9" x14ac:dyDescent="0.25">
      <c r="A151" s="483" t="s">
        <v>350</v>
      </c>
      <c r="B151" s="495">
        <v>35.341490999999998</v>
      </c>
      <c r="C151" s="495">
        <v>21.851592</v>
      </c>
      <c r="D151" s="495">
        <v>16.721473</v>
      </c>
      <c r="E151" s="495">
        <v>18.694728000000001</v>
      </c>
      <c r="F151" s="495">
        <v>5.4102790000000001</v>
      </c>
      <c r="G151" s="496">
        <v>17.243182000000001</v>
      </c>
      <c r="H151" s="496">
        <v>17.155640999999999</v>
      </c>
      <c r="I151" s="496">
        <v>17.189053999999999</v>
      </c>
    </row>
    <row r="152" spans="1:9" x14ac:dyDescent="0.25">
      <c r="A152" s="482" t="s">
        <v>351</v>
      </c>
      <c r="B152" s="494" t="s">
        <v>85</v>
      </c>
      <c r="C152" s="494">
        <v>0.30608200000000002</v>
      </c>
      <c r="D152" s="494">
        <v>0.17410500000000001</v>
      </c>
      <c r="E152" s="494">
        <v>0.47013199999999999</v>
      </c>
      <c r="F152" s="494">
        <v>3.3571999999999998E-2</v>
      </c>
      <c r="G152" s="267">
        <v>0.18534900000000001</v>
      </c>
      <c r="H152" s="267">
        <v>0.41955399999999998</v>
      </c>
      <c r="I152" s="267">
        <v>0.33016099999999998</v>
      </c>
    </row>
    <row r="153" spans="1:9" x14ac:dyDescent="0.25">
      <c r="A153" s="497" t="s">
        <v>352</v>
      </c>
      <c r="B153" s="495">
        <v>2.7508170000000001</v>
      </c>
      <c r="C153" s="495" t="s">
        <v>85</v>
      </c>
      <c r="D153" s="495">
        <v>0.36969600000000002</v>
      </c>
      <c r="E153" s="495">
        <v>0.45271600000000001</v>
      </c>
      <c r="F153" s="495" t="s">
        <v>85</v>
      </c>
      <c r="G153" s="496">
        <v>0.34450799999999998</v>
      </c>
      <c r="H153" s="496">
        <v>0.40026600000000001</v>
      </c>
      <c r="I153" s="496">
        <v>0.37898399999999999</v>
      </c>
    </row>
    <row r="154" spans="1:9" ht="13" x14ac:dyDescent="0.3">
      <c r="A154" s="507" t="s">
        <v>353</v>
      </c>
      <c r="B154" s="508">
        <v>170.267067</v>
      </c>
      <c r="C154" s="508">
        <v>27.964648</v>
      </c>
      <c r="D154" s="508">
        <v>11.103175</v>
      </c>
      <c r="E154" s="508">
        <v>13.289006000000001</v>
      </c>
      <c r="F154" s="508">
        <v>13.875743999999999</v>
      </c>
      <c r="G154" s="509">
        <v>13.144394</v>
      </c>
      <c r="H154" s="509">
        <v>13.356983</v>
      </c>
      <c r="I154" s="509">
        <v>13.275841</v>
      </c>
    </row>
    <row r="155" spans="1:9" x14ac:dyDescent="0.25">
      <c r="A155" s="483" t="s">
        <v>404</v>
      </c>
      <c r="B155" s="495">
        <v>10.588858999999999</v>
      </c>
      <c r="C155" s="495">
        <v>1.157162</v>
      </c>
      <c r="D155" s="495">
        <v>0.90749899999999994</v>
      </c>
      <c r="E155" s="495">
        <v>0.217777</v>
      </c>
      <c r="F155" s="495">
        <v>0</v>
      </c>
      <c r="G155" s="496">
        <v>0.96213400000000004</v>
      </c>
      <c r="H155" s="496">
        <v>0.19254599999999999</v>
      </c>
      <c r="I155" s="496">
        <v>0.486286</v>
      </c>
    </row>
    <row r="156" spans="1:9" x14ac:dyDescent="0.25">
      <c r="A156" s="482" t="s">
        <v>355</v>
      </c>
      <c r="B156" s="494">
        <v>125.64636299999999</v>
      </c>
      <c r="C156" s="494">
        <v>10.471280999999999</v>
      </c>
      <c r="D156" s="494">
        <v>3.8010809999999999</v>
      </c>
      <c r="E156" s="494">
        <v>2.8526699999999998</v>
      </c>
      <c r="F156" s="494">
        <v>7.0076910000000003</v>
      </c>
      <c r="G156" s="267">
        <v>4.8048000000000002</v>
      </c>
      <c r="H156" s="267">
        <v>3.3340559999999999</v>
      </c>
      <c r="I156" s="267">
        <v>3.8954170000000001</v>
      </c>
    </row>
    <row r="157" spans="1:9" x14ac:dyDescent="0.25">
      <c r="A157" s="497" t="s">
        <v>356</v>
      </c>
      <c r="B157" s="495" t="s">
        <v>85</v>
      </c>
      <c r="C157" s="495" t="s">
        <v>85</v>
      </c>
      <c r="D157" s="495">
        <v>0.29407800000000001</v>
      </c>
      <c r="E157" s="495">
        <v>0.20937600000000001</v>
      </c>
      <c r="F157" s="495">
        <v>0.76718699999999995</v>
      </c>
      <c r="G157" s="496">
        <v>0.26674900000000001</v>
      </c>
      <c r="H157" s="496">
        <v>0.27400200000000002</v>
      </c>
      <c r="I157" s="496">
        <v>0.27123399999999998</v>
      </c>
    </row>
    <row r="158" spans="1:9" x14ac:dyDescent="0.25">
      <c r="A158" s="482" t="s">
        <v>357</v>
      </c>
      <c r="B158" s="494" t="s">
        <v>85</v>
      </c>
      <c r="C158" s="494">
        <v>4.2486670000000002</v>
      </c>
      <c r="D158" s="494">
        <v>1.921387</v>
      </c>
      <c r="E158" s="494">
        <v>4.3955719999999996</v>
      </c>
      <c r="F158" s="494">
        <v>4.5929830000000003</v>
      </c>
      <c r="G158" s="267">
        <v>2.1235059999999999</v>
      </c>
      <c r="H158" s="267">
        <v>4.418444</v>
      </c>
      <c r="I158" s="267">
        <v>3.5424989999999998</v>
      </c>
    </row>
    <row r="159" spans="1:9" x14ac:dyDescent="0.25">
      <c r="A159" s="483" t="s">
        <v>358</v>
      </c>
      <c r="B159" s="495">
        <v>31.246334999999998</v>
      </c>
      <c r="C159" s="495">
        <v>11.207274</v>
      </c>
      <c r="D159" s="495">
        <v>1.732583</v>
      </c>
      <c r="E159" s="495">
        <v>4.6192169999999999</v>
      </c>
      <c r="F159" s="495">
        <v>1.3318300000000001</v>
      </c>
      <c r="G159" s="496">
        <v>2.6798670000000002</v>
      </c>
      <c r="H159" s="496">
        <v>4.2383519999999999</v>
      </c>
      <c r="I159" s="496">
        <v>3.6435010000000001</v>
      </c>
    </row>
    <row r="160" spans="1:9" x14ac:dyDescent="0.25">
      <c r="A160" s="482" t="s">
        <v>359</v>
      </c>
      <c r="B160" s="494">
        <v>2.7855099999999999</v>
      </c>
      <c r="C160" s="494">
        <v>0.88026400000000005</v>
      </c>
      <c r="D160" s="494">
        <v>2.4465089999999998</v>
      </c>
      <c r="E160" s="494">
        <v>0.99439299999999997</v>
      </c>
      <c r="F160" s="494">
        <v>0.17605199999999999</v>
      </c>
      <c r="G160" s="267">
        <v>2.3073049999999999</v>
      </c>
      <c r="H160" s="267">
        <v>0.89958300000000002</v>
      </c>
      <c r="I160" s="267">
        <v>1.43689</v>
      </c>
    </row>
    <row r="161" spans="1:9" ht="13" x14ac:dyDescent="0.3">
      <c r="A161" s="481" t="s">
        <v>360</v>
      </c>
      <c r="B161" s="505">
        <v>150.87371300000001</v>
      </c>
      <c r="C161" s="505">
        <v>60.268338999999997</v>
      </c>
      <c r="D161" s="505">
        <v>35.076351000000003</v>
      </c>
      <c r="E161" s="505">
        <v>43.268259999999998</v>
      </c>
      <c r="F161" s="505">
        <v>42.172460000000001</v>
      </c>
      <c r="G161" s="506">
        <v>37.719447000000002</v>
      </c>
      <c r="H161" s="506">
        <v>43.141303999999998</v>
      </c>
      <c r="I161" s="506">
        <v>41.071860999999998</v>
      </c>
    </row>
    <row r="162" spans="1:9" x14ac:dyDescent="0.25">
      <c r="A162" s="485" t="s">
        <v>405</v>
      </c>
      <c r="B162" s="498" t="s">
        <v>85</v>
      </c>
      <c r="C162" s="498">
        <v>3.8759890000000001</v>
      </c>
      <c r="D162" s="498">
        <v>2.234645</v>
      </c>
      <c r="E162" s="498">
        <v>2.9624199999999998</v>
      </c>
      <c r="F162" s="498">
        <v>2.7237439999999999</v>
      </c>
      <c r="G162" s="499">
        <v>2.37426</v>
      </c>
      <c r="H162" s="499">
        <v>2.934768</v>
      </c>
      <c r="I162" s="499">
        <v>2.7208299999999999</v>
      </c>
    </row>
    <row r="163" spans="1:9" x14ac:dyDescent="0.25">
      <c r="A163" s="483" t="s">
        <v>361</v>
      </c>
      <c r="B163" s="495">
        <v>108.58959</v>
      </c>
      <c r="C163" s="495">
        <v>32.236091999999999</v>
      </c>
      <c r="D163" s="495">
        <v>18.206500999999999</v>
      </c>
      <c r="E163" s="495">
        <v>24.875333999999999</v>
      </c>
      <c r="F163" s="495">
        <v>28.868179000000001</v>
      </c>
      <c r="G163" s="496">
        <v>19.764759999999999</v>
      </c>
      <c r="H163" s="496">
        <v>25.33793</v>
      </c>
      <c r="I163" s="496">
        <v>23.210732</v>
      </c>
    </row>
    <row r="164" spans="1:9" x14ac:dyDescent="0.25">
      <c r="A164" s="485" t="s">
        <v>362</v>
      </c>
      <c r="B164" s="498">
        <v>42.284123000000001</v>
      </c>
      <c r="C164" s="498">
        <v>21.866766999999999</v>
      </c>
      <c r="D164" s="498">
        <v>14.631465</v>
      </c>
      <c r="E164" s="498">
        <v>14.956474</v>
      </c>
      <c r="F164" s="498">
        <v>10.580537</v>
      </c>
      <c r="G164" s="499">
        <v>15.3719</v>
      </c>
      <c r="H164" s="499">
        <v>14.449495000000001</v>
      </c>
      <c r="I164" s="499">
        <v>14.801563</v>
      </c>
    </row>
    <row r="165" spans="1:9" ht="13" x14ac:dyDescent="0.3">
      <c r="A165" s="481" t="s">
        <v>363</v>
      </c>
      <c r="B165" s="505">
        <v>110.032062</v>
      </c>
      <c r="C165" s="505">
        <v>87.614419999999996</v>
      </c>
      <c r="D165" s="505">
        <v>52.851016000000001</v>
      </c>
      <c r="E165" s="505">
        <v>36.628053999999999</v>
      </c>
      <c r="F165" s="505">
        <v>26.274932</v>
      </c>
      <c r="G165" s="506">
        <v>56.156351000000001</v>
      </c>
      <c r="H165" s="506">
        <v>35.428579999999997</v>
      </c>
      <c r="I165" s="506">
        <v>43.340068000000002</v>
      </c>
    </row>
    <row r="166" spans="1:9" x14ac:dyDescent="0.25">
      <c r="A166" s="482" t="s">
        <v>406</v>
      </c>
      <c r="B166" s="494">
        <v>4.655564</v>
      </c>
      <c r="C166" s="494">
        <v>6.4184489999999998</v>
      </c>
      <c r="D166" s="494">
        <v>1.8991530000000001</v>
      </c>
      <c r="E166" s="494">
        <v>3.865558</v>
      </c>
      <c r="F166" s="494">
        <v>4.8105000000000002E-2</v>
      </c>
      <c r="G166" s="267">
        <v>2.3132640000000002</v>
      </c>
      <c r="H166" s="267">
        <v>3.4232830000000001</v>
      </c>
      <c r="I166" s="267">
        <v>2.9996049999999999</v>
      </c>
    </row>
    <row r="167" spans="1:9" x14ac:dyDescent="0.25">
      <c r="A167" s="483" t="s">
        <v>364</v>
      </c>
      <c r="B167" s="495">
        <v>95.771865000000005</v>
      </c>
      <c r="C167" s="495">
        <v>56.359144000000001</v>
      </c>
      <c r="D167" s="495">
        <v>39.849240000000002</v>
      </c>
      <c r="E167" s="495">
        <v>28.453582000000001</v>
      </c>
      <c r="F167" s="495">
        <v>24.810551</v>
      </c>
      <c r="G167" s="496">
        <v>41.514885999999997</v>
      </c>
      <c r="H167" s="496">
        <v>28.031514000000001</v>
      </c>
      <c r="I167" s="496">
        <v>33.17792</v>
      </c>
    </row>
    <row r="168" spans="1:9" x14ac:dyDescent="0.25">
      <c r="A168" s="482" t="s">
        <v>365</v>
      </c>
      <c r="B168" s="494">
        <v>9.6046329999999998</v>
      </c>
      <c r="C168" s="494">
        <v>22.10502</v>
      </c>
      <c r="D168" s="494">
        <v>11.102141</v>
      </c>
      <c r="E168" s="494">
        <v>3.3032650000000001</v>
      </c>
      <c r="F168" s="494">
        <v>1.4162760000000001</v>
      </c>
      <c r="G168" s="267">
        <v>12.082997000000001</v>
      </c>
      <c r="H168" s="267">
        <v>3.0846450000000001</v>
      </c>
      <c r="I168" s="267">
        <v>6.5191850000000002</v>
      </c>
    </row>
    <row r="169" spans="1:9" ht="13" x14ac:dyDescent="0.3">
      <c r="A169" s="483" t="s">
        <v>786</v>
      </c>
      <c r="B169" s="505" t="s">
        <v>85</v>
      </c>
      <c r="C169" s="505" t="s">
        <v>85</v>
      </c>
      <c r="D169" s="505" t="s">
        <v>85</v>
      </c>
      <c r="E169" s="505">
        <v>6.0000000000000002E-5</v>
      </c>
      <c r="F169" s="505" t="s">
        <v>85</v>
      </c>
      <c r="G169" s="506" t="s">
        <v>85</v>
      </c>
      <c r="H169" s="506">
        <v>5.3000000000000001E-5</v>
      </c>
      <c r="I169" s="506">
        <v>3.3000000000000003E-5</v>
      </c>
    </row>
    <row r="170" spans="1:9" s="7" customFormat="1" ht="13" x14ac:dyDescent="0.3">
      <c r="A170" s="507" t="s">
        <v>366</v>
      </c>
      <c r="B170" s="508">
        <v>127.60803799999999</v>
      </c>
      <c r="C170" s="508">
        <v>59.331856000000002</v>
      </c>
      <c r="D170" s="508">
        <v>39.104537999999998</v>
      </c>
      <c r="E170" s="508">
        <v>24.294066000000001</v>
      </c>
      <c r="F170" s="508">
        <v>21.181051</v>
      </c>
      <c r="G170" s="509">
        <v>41.211841999999997</v>
      </c>
      <c r="H170" s="509">
        <v>23.933403999999999</v>
      </c>
      <c r="I170" s="509">
        <v>30.528331999999999</v>
      </c>
    </row>
    <row r="171" spans="1:9" x14ac:dyDescent="0.25">
      <c r="A171" s="483" t="s">
        <v>407</v>
      </c>
      <c r="B171" s="495">
        <v>9.2132850000000008</v>
      </c>
      <c r="C171" s="495">
        <v>4.6106999999999996</v>
      </c>
      <c r="D171" s="495">
        <v>5.557798</v>
      </c>
      <c r="E171" s="495">
        <v>3.9296880000000001</v>
      </c>
      <c r="F171" s="495">
        <v>4.5377650000000003</v>
      </c>
      <c r="G171" s="496">
        <v>5.4851219999999996</v>
      </c>
      <c r="H171" s="496">
        <v>4.0001379999999997</v>
      </c>
      <c r="I171" s="496">
        <v>4.5669339999999998</v>
      </c>
    </row>
    <row r="172" spans="1:9" x14ac:dyDescent="0.25">
      <c r="A172" s="485" t="s">
        <v>367</v>
      </c>
      <c r="B172" s="498">
        <v>0.33433600000000002</v>
      </c>
      <c r="C172" s="498">
        <v>2.3329900000000001</v>
      </c>
      <c r="D172" s="498">
        <v>1.065434</v>
      </c>
      <c r="E172" s="498">
        <v>0.202572</v>
      </c>
      <c r="F172" s="498">
        <v>8.7139999999999995E-3</v>
      </c>
      <c r="G172" s="499">
        <v>1.176569</v>
      </c>
      <c r="H172" s="499">
        <v>0.180113</v>
      </c>
      <c r="I172" s="499">
        <v>0.56044499999999997</v>
      </c>
    </row>
    <row r="173" spans="1:9" x14ac:dyDescent="0.25">
      <c r="A173" s="484" t="s">
        <v>628</v>
      </c>
      <c r="B173" s="495">
        <v>87.274427000000003</v>
      </c>
      <c r="C173" s="495">
        <v>44.250050999999999</v>
      </c>
      <c r="D173" s="495">
        <v>21.298514000000001</v>
      </c>
      <c r="E173" s="495">
        <v>12.48795</v>
      </c>
      <c r="F173" s="495">
        <v>10.634396000000001</v>
      </c>
      <c r="G173" s="496">
        <v>23.574828</v>
      </c>
      <c r="H173" s="496">
        <v>12.273204</v>
      </c>
      <c r="I173" s="496">
        <v>16.586869</v>
      </c>
    </row>
    <row r="174" spans="1:9" x14ac:dyDescent="0.25">
      <c r="A174" s="485" t="s">
        <v>368</v>
      </c>
      <c r="B174" s="494" t="s">
        <v>85</v>
      </c>
      <c r="C174" s="494" t="s">
        <v>85</v>
      </c>
      <c r="D174" s="494">
        <v>0.323853</v>
      </c>
      <c r="E174" s="494">
        <v>1.6574999999999999E-2</v>
      </c>
      <c r="F174" s="494">
        <v>6.2130999999999999E-2</v>
      </c>
      <c r="G174" s="267">
        <v>0.29375699999999999</v>
      </c>
      <c r="H174" s="267">
        <v>2.1853000000000001E-2</v>
      </c>
      <c r="I174" s="267">
        <v>0.125635</v>
      </c>
    </row>
    <row r="175" spans="1:9" x14ac:dyDescent="0.25">
      <c r="A175" s="484" t="s">
        <v>369</v>
      </c>
      <c r="B175" s="500">
        <v>1.480747</v>
      </c>
      <c r="C175" s="500">
        <v>1.757954</v>
      </c>
      <c r="D175" s="500">
        <v>1.290332</v>
      </c>
      <c r="E175" s="500">
        <v>2.725301</v>
      </c>
      <c r="F175" s="500">
        <v>0.72795900000000002</v>
      </c>
      <c r="G175" s="501">
        <v>1.332865</v>
      </c>
      <c r="H175" s="501">
        <v>2.493897</v>
      </c>
      <c r="I175" s="501">
        <v>2.050748</v>
      </c>
    </row>
    <row r="176" spans="1:9" s="47" customFormat="1" x14ac:dyDescent="0.25">
      <c r="A176" s="485" t="s">
        <v>370</v>
      </c>
      <c r="B176" s="498">
        <v>29.305243000000001</v>
      </c>
      <c r="C176" s="498">
        <v>5.8999240000000004</v>
      </c>
      <c r="D176" s="498">
        <v>9.533588</v>
      </c>
      <c r="E176" s="498">
        <v>4.8656889999999997</v>
      </c>
      <c r="F176" s="498">
        <v>5.2100860000000004</v>
      </c>
      <c r="G176" s="499">
        <v>9.2739089999999997</v>
      </c>
      <c r="H176" s="499">
        <v>4.9055900000000001</v>
      </c>
      <c r="I176" s="499">
        <v>6.5729129999999998</v>
      </c>
    </row>
    <row r="177" spans="1:9" s="7" customFormat="1" ht="13" x14ac:dyDescent="0.3">
      <c r="A177" s="510" t="s">
        <v>422</v>
      </c>
      <c r="B177" s="511" t="s">
        <v>85</v>
      </c>
      <c r="C177" s="511">
        <v>7.694121</v>
      </c>
      <c r="D177" s="511">
        <v>8.8346820000000008</v>
      </c>
      <c r="E177" s="511">
        <v>11.278530999999999</v>
      </c>
      <c r="F177" s="511">
        <v>4.3608260000000003</v>
      </c>
      <c r="G177" s="512">
        <v>8.7030449999999995</v>
      </c>
      <c r="H177" s="512">
        <v>10.477071</v>
      </c>
      <c r="I177" s="512">
        <v>9.7999510000000001</v>
      </c>
    </row>
    <row r="178" spans="1:9" x14ac:dyDescent="0.25">
      <c r="A178" s="485" t="s">
        <v>408</v>
      </c>
      <c r="B178" s="498" t="s">
        <v>85</v>
      </c>
      <c r="C178" s="498">
        <v>4.372071</v>
      </c>
      <c r="D178" s="498">
        <v>5.4165380000000001</v>
      </c>
      <c r="E178" s="498">
        <v>6.3618980000000001</v>
      </c>
      <c r="F178" s="498">
        <v>1.865842</v>
      </c>
      <c r="G178" s="499">
        <v>5.3049030000000004</v>
      </c>
      <c r="H178" s="499">
        <v>5.8410010000000003</v>
      </c>
      <c r="I178" s="499">
        <v>5.6363810000000001</v>
      </c>
    </row>
    <row r="179" spans="1:9" s="47" customFormat="1" x14ac:dyDescent="0.25">
      <c r="A179" s="484" t="s">
        <v>484</v>
      </c>
      <c r="B179" s="500" t="s">
        <v>85</v>
      </c>
      <c r="C179" s="500">
        <v>3.3220499999999999</v>
      </c>
      <c r="D179" s="500">
        <v>3.4181430000000002</v>
      </c>
      <c r="E179" s="500">
        <v>4.4163699999999997</v>
      </c>
      <c r="F179" s="500">
        <v>2.4949840000000001</v>
      </c>
      <c r="G179" s="501">
        <v>3.398142</v>
      </c>
      <c r="H179" s="501">
        <v>4.193765</v>
      </c>
      <c r="I179" s="501">
        <v>3.8900869999999999</v>
      </c>
    </row>
    <row r="180" spans="1:9" s="7" customFormat="1" ht="13" x14ac:dyDescent="0.3">
      <c r="A180" s="513" t="s">
        <v>371</v>
      </c>
      <c r="B180" s="514">
        <v>473.10775599999999</v>
      </c>
      <c r="C180" s="514">
        <v>153.266572</v>
      </c>
      <c r="D180" s="514">
        <v>137.98641599999999</v>
      </c>
      <c r="E180" s="514">
        <v>151.96212299999999</v>
      </c>
      <c r="F180" s="514">
        <v>188.693851</v>
      </c>
      <c r="G180" s="515">
        <v>140.47236699999999</v>
      </c>
      <c r="H180" s="515">
        <v>156.21772300000001</v>
      </c>
      <c r="I180" s="515">
        <v>150.20795000000001</v>
      </c>
    </row>
    <row r="181" spans="1:9" x14ac:dyDescent="0.25">
      <c r="A181" s="484" t="s">
        <v>409</v>
      </c>
      <c r="B181" s="500">
        <v>212.52930699999999</v>
      </c>
      <c r="C181" s="500">
        <v>14.371378999999999</v>
      </c>
      <c r="D181" s="500">
        <v>17.325375000000001</v>
      </c>
      <c r="E181" s="500">
        <v>17.129346000000002</v>
      </c>
      <c r="F181" s="500">
        <v>24.956029000000001</v>
      </c>
      <c r="G181" s="501">
        <v>17.711258999999998</v>
      </c>
      <c r="H181" s="501">
        <v>18.036116</v>
      </c>
      <c r="I181" s="501">
        <v>17.912123000000001</v>
      </c>
    </row>
    <row r="182" spans="1:9" x14ac:dyDescent="0.25">
      <c r="A182" s="485" t="s">
        <v>372</v>
      </c>
      <c r="B182" s="498">
        <v>15.934653000000001</v>
      </c>
      <c r="C182" s="498">
        <v>15.466238000000001</v>
      </c>
      <c r="D182" s="498">
        <v>6.5559890000000003</v>
      </c>
      <c r="E182" s="498">
        <v>10.759040000000001</v>
      </c>
      <c r="F182" s="498">
        <v>17.255523</v>
      </c>
      <c r="G182" s="499">
        <v>7.3855950000000004</v>
      </c>
      <c r="H182" s="499">
        <v>11.511698000000001</v>
      </c>
      <c r="I182" s="499">
        <v>9.9368250000000007</v>
      </c>
    </row>
    <row r="183" spans="1:9" x14ac:dyDescent="0.25">
      <c r="A183" s="484" t="s">
        <v>373</v>
      </c>
      <c r="B183" s="500">
        <v>111.022755</v>
      </c>
      <c r="C183" s="500">
        <v>83.151961999999997</v>
      </c>
      <c r="D183" s="500">
        <v>78.472562999999994</v>
      </c>
      <c r="E183" s="500">
        <v>88.219069000000005</v>
      </c>
      <c r="F183" s="500">
        <v>103.625214</v>
      </c>
      <c r="G183" s="501">
        <v>79.000313000000006</v>
      </c>
      <c r="H183" s="501">
        <v>90.003968</v>
      </c>
      <c r="I183" s="501">
        <v>85.804033000000004</v>
      </c>
    </row>
    <row r="184" spans="1:9" x14ac:dyDescent="0.25">
      <c r="A184" s="482" t="s">
        <v>374</v>
      </c>
      <c r="B184" s="494">
        <v>40.239348999999997</v>
      </c>
      <c r="C184" s="494">
        <v>3.1053790000000001</v>
      </c>
      <c r="D184" s="494">
        <v>2.5298769999999999</v>
      </c>
      <c r="E184" s="494">
        <v>4.7461710000000004</v>
      </c>
      <c r="F184" s="494">
        <v>13.210737</v>
      </c>
      <c r="G184" s="267">
        <v>2.7071160000000001</v>
      </c>
      <c r="H184" s="267">
        <v>5.7268439999999998</v>
      </c>
      <c r="I184" s="267">
        <v>4.5742580000000004</v>
      </c>
    </row>
    <row r="185" spans="1:9" s="47" customFormat="1" x14ac:dyDescent="0.25">
      <c r="A185" s="483" t="s">
        <v>375</v>
      </c>
      <c r="B185" s="495">
        <v>22.986815</v>
      </c>
      <c r="C185" s="495">
        <v>8.9082790000000003</v>
      </c>
      <c r="D185" s="495">
        <v>3.1278920000000001</v>
      </c>
      <c r="E185" s="495">
        <v>2.912245</v>
      </c>
      <c r="F185" s="495">
        <v>8.3521359999999998</v>
      </c>
      <c r="G185" s="496">
        <v>3.7119930000000001</v>
      </c>
      <c r="H185" s="496">
        <v>3.5424910000000001</v>
      </c>
      <c r="I185" s="496">
        <v>3.6071870000000001</v>
      </c>
    </row>
    <row r="186" spans="1:9" s="47" customFormat="1" x14ac:dyDescent="0.25">
      <c r="A186" s="482" t="s">
        <v>376</v>
      </c>
      <c r="B186" s="494">
        <v>70.394875999999996</v>
      </c>
      <c r="C186" s="494">
        <v>21.301932999999998</v>
      </c>
      <c r="D186" s="494">
        <v>29.954173999999998</v>
      </c>
      <c r="E186" s="494">
        <v>25.783667000000001</v>
      </c>
      <c r="F186" s="494">
        <v>21.294212000000002</v>
      </c>
      <c r="G186" s="267">
        <v>29.313718999999999</v>
      </c>
      <c r="H186" s="267">
        <v>25.263535999999998</v>
      </c>
      <c r="I186" s="267">
        <v>26.809432000000001</v>
      </c>
    </row>
    <row r="187" spans="1:9" s="7" customFormat="1" ht="13" x14ac:dyDescent="0.3">
      <c r="A187" s="481" t="s">
        <v>377</v>
      </c>
      <c r="B187" s="505">
        <v>181.39101400000001</v>
      </c>
      <c r="C187" s="505">
        <v>47.834060000000001</v>
      </c>
      <c r="D187" s="505">
        <v>45.535939999999997</v>
      </c>
      <c r="E187" s="505">
        <v>48.195126000000002</v>
      </c>
      <c r="F187" s="505">
        <v>61.083278</v>
      </c>
      <c r="G187" s="506">
        <v>46.194614999999999</v>
      </c>
      <c r="H187" s="506">
        <v>49.688299000000001</v>
      </c>
      <c r="I187" s="506">
        <v>48.354810999999998</v>
      </c>
    </row>
    <row r="188" spans="1:9" x14ac:dyDescent="0.25">
      <c r="A188" s="482" t="s">
        <v>410</v>
      </c>
      <c r="B188" s="494" t="s">
        <v>85</v>
      </c>
      <c r="C188" s="494" t="s">
        <v>85</v>
      </c>
      <c r="D188" s="494">
        <v>5.9387000000000002E-2</v>
      </c>
      <c r="E188" s="494" t="s">
        <v>85</v>
      </c>
      <c r="F188" s="494" t="s">
        <v>85</v>
      </c>
      <c r="G188" s="267">
        <v>5.3867999999999999E-2</v>
      </c>
      <c r="H188" s="267" t="s">
        <v>85</v>
      </c>
      <c r="I188" s="267">
        <v>2.0560999999999999E-2</v>
      </c>
    </row>
    <row r="189" spans="1:9" x14ac:dyDescent="0.25">
      <c r="A189" s="483" t="s">
        <v>378</v>
      </c>
      <c r="B189" s="495">
        <v>3.0598640000000001</v>
      </c>
      <c r="C189" s="495">
        <v>4.236224</v>
      </c>
      <c r="D189" s="495">
        <v>4.0419780000000003</v>
      </c>
      <c r="E189" s="495">
        <v>3.664015</v>
      </c>
      <c r="F189" s="495" t="s">
        <v>85</v>
      </c>
      <c r="G189" s="496">
        <v>4.0561090000000002</v>
      </c>
      <c r="H189" s="496">
        <v>3.2395160000000001</v>
      </c>
      <c r="I189" s="496">
        <v>3.5511970000000002</v>
      </c>
    </row>
    <row r="190" spans="1:9" x14ac:dyDescent="0.25">
      <c r="A190" s="482" t="s">
        <v>379</v>
      </c>
      <c r="B190" s="494" t="s">
        <v>85</v>
      </c>
      <c r="C190" s="494">
        <v>11.426181</v>
      </c>
      <c r="D190" s="494">
        <v>17.467189999999999</v>
      </c>
      <c r="E190" s="494">
        <v>25.090499000000001</v>
      </c>
      <c r="F190" s="494">
        <v>29.713733999999999</v>
      </c>
      <c r="G190" s="267">
        <v>16.867709000000001</v>
      </c>
      <c r="H190" s="267">
        <v>25.62613</v>
      </c>
      <c r="I190" s="267">
        <v>22.283168</v>
      </c>
    </row>
    <row r="191" spans="1:9" s="47" customFormat="1" x14ac:dyDescent="0.25">
      <c r="A191" s="483" t="s">
        <v>380</v>
      </c>
      <c r="B191" s="495">
        <v>168.10553400000001</v>
      </c>
      <c r="C191" s="495">
        <v>30.997983999999999</v>
      </c>
      <c r="D191" s="495">
        <v>22.928692000000002</v>
      </c>
      <c r="E191" s="495">
        <v>17.841843000000001</v>
      </c>
      <c r="F191" s="495">
        <v>30.065467999999999</v>
      </c>
      <c r="G191" s="496">
        <v>24.135525999999999</v>
      </c>
      <c r="H191" s="496">
        <v>19.258026000000001</v>
      </c>
      <c r="I191" s="496">
        <v>21.119696999999999</v>
      </c>
    </row>
    <row r="192" spans="1:9" s="47" customFormat="1" x14ac:dyDescent="0.25">
      <c r="A192" s="482" t="s">
        <v>381</v>
      </c>
      <c r="B192" s="494">
        <v>10.225617</v>
      </c>
      <c r="C192" s="494">
        <v>1.1736709999999999</v>
      </c>
      <c r="D192" s="494">
        <v>0.50578599999999996</v>
      </c>
      <c r="E192" s="494">
        <v>1.5279450000000001</v>
      </c>
      <c r="F192" s="494">
        <v>1.3040769999999999</v>
      </c>
      <c r="G192" s="267">
        <v>0.59802100000000002</v>
      </c>
      <c r="H192" s="267">
        <v>1.5020089999999999</v>
      </c>
      <c r="I192" s="267">
        <v>1.1569700000000001</v>
      </c>
    </row>
    <row r="193" spans="1:9" x14ac:dyDescent="0.25">
      <c r="A193" s="483" t="s">
        <v>400</v>
      </c>
      <c r="B193" s="495" t="s">
        <v>85</v>
      </c>
      <c r="C193" s="495" t="s">
        <v>85</v>
      </c>
      <c r="D193" s="495">
        <v>0.53290700000000002</v>
      </c>
      <c r="E193" s="495">
        <v>7.0823999999999998E-2</v>
      </c>
      <c r="F193" s="495" t="s">
        <v>85</v>
      </c>
      <c r="G193" s="496">
        <v>0.48338300000000001</v>
      </c>
      <c r="H193" s="496">
        <v>6.2617999999999993E-2</v>
      </c>
      <c r="I193" s="496">
        <v>0.223218</v>
      </c>
    </row>
    <row r="194" spans="1:9" s="7" customFormat="1" ht="13" x14ac:dyDescent="0.3">
      <c r="A194" s="507" t="s">
        <v>382</v>
      </c>
      <c r="B194" s="508">
        <v>63.450119999999998</v>
      </c>
      <c r="C194" s="508">
        <v>39.354239999999997</v>
      </c>
      <c r="D194" s="508">
        <v>43.151229000000001</v>
      </c>
      <c r="E194" s="508">
        <v>37.808343000000001</v>
      </c>
      <c r="F194" s="508">
        <v>18.856863000000001</v>
      </c>
      <c r="G194" s="509">
        <v>42.878672999999999</v>
      </c>
      <c r="H194" s="509">
        <v>35.612696</v>
      </c>
      <c r="I194" s="509">
        <v>38.386012999999998</v>
      </c>
    </row>
    <row r="195" spans="1:9" x14ac:dyDescent="0.25">
      <c r="A195" s="484" t="s">
        <v>485</v>
      </c>
      <c r="B195" s="500" t="s">
        <v>85</v>
      </c>
      <c r="C195" s="500" t="s">
        <v>85</v>
      </c>
      <c r="D195" s="500">
        <v>0.26051800000000003</v>
      </c>
      <c r="E195" s="500">
        <v>2.0888E-2</v>
      </c>
      <c r="F195" s="500" t="s">
        <v>85</v>
      </c>
      <c r="G195" s="501">
        <v>0.23630799999999999</v>
      </c>
      <c r="H195" s="501">
        <v>1.8467999999999998E-2</v>
      </c>
      <c r="I195" s="501">
        <v>0.101614</v>
      </c>
    </row>
    <row r="196" spans="1:9" x14ac:dyDescent="0.25">
      <c r="A196" s="777" t="s">
        <v>383</v>
      </c>
      <c r="B196" s="778">
        <v>14.619534</v>
      </c>
      <c r="C196" s="778">
        <v>23.365458</v>
      </c>
      <c r="D196" s="778">
        <v>26.008603999999998</v>
      </c>
      <c r="E196" s="778">
        <v>27.658821</v>
      </c>
      <c r="F196" s="778">
        <v>13.459723</v>
      </c>
      <c r="G196" s="779">
        <v>25.733825</v>
      </c>
      <c r="H196" s="779">
        <v>26.013767000000001</v>
      </c>
      <c r="I196" s="779">
        <v>25.906917</v>
      </c>
    </row>
    <row r="197" spans="1:9" x14ac:dyDescent="0.25">
      <c r="A197" s="484" t="s">
        <v>384</v>
      </c>
      <c r="B197" s="500">
        <v>3.5445929999999999</v>
      </c>
      <c r="C197" s="500">
        <v>9.5235E-2</v>
      </c>
      <c r="D197" s="500">
        <v>0.577704</v>
      </c>
      <c r="E197" s="500">
        <v>0.20412</v>
      </c>
      <c r="F197" s="500" t="s">
        <v>85</v>
      </c>
      <c r="G197" s="501">
        <v>0.54436300000000004</v>
      </c>
      <c r="H197" s="501">
        <v>0.18047099999999999</v>
      </c>
      <c r="I197" s="501">
        <v>0.31936300000000001</v>
      </c>
    </row>
    <row r="198" spans="1:9" x14ac:dyDescent="0.25">
      <c r="A198" s="777" t="s">
        <v>385</v>
      </c>
      <c r="B198" s="778">
        <v>45.245873000000003</v>
      </c>
      <c r="C198" s="778">
        <v>11.642760000000001</v>
      </c>
      <c r="D198" s="778">
        <v>14.002585</v>
      </c>
      <c r="E198" s="778">
        <v>7.8971819999999999</v>
      </c>
      <c r="F198" s="778">
        <v>2.5871219999999999</v>
      </c>
      <c r="G198" s="779">
        <v>13.895272</v>
      </c>
      <c r="H198" s="779">
        <v>7.2819779999999996</v>
      </c>
      <c r="I198" s="779">
        <v>9.8061760000000007</v>
      </c>
    </row>
    <row r="199" spans="1:9" x14ac:dyDescent="0.25">
      <c r="A199" s="484" t="s">
        <v>386</v>
      </c>
      <c r="B199" s="500">
        <v>4.0120000000000003E-2</v>
      </c>
      <c r="C199" s="500">
        <v>2.0884149999999999</v>
      </c>
      <c r="D199" s="500">
        <v>2.3018169999999998</v>
      </c>
      <c r="E199" s="500">
        <v>1.4611289999999999</v>
      </c>
      <c r="F199" s="500">
        <v>2.8100179999999999</v>
      </c>
      <c r="G199" s="501">
        <v>2.2751589999999999</v>
      </c>
      <c r="H199" s="501">
        <v>1.6174059999999999</v>
      </c>
      <c r="I199" s="501">
        <v>1.8684609999999999</v>
      </c>
    </row>
    <row r="200" spans="1:9" s="7" customFormat="1" ht="13" x14ac:dyDescent="0.3">
      <c r="A200" s="513" t="s">
        <v>387</v>
      </c>
      <c r="B200" s="514">
        <v>20.334375999999999</v>
      </c>
      <c r="C200" s="514">
        <v>27.621305</v>
      </c>
      <c r="D200" s="514">
        <v>20.163792999999998</v>
      </c>
      <c r="E200" s="514">
        <v>21.113707000000002</v>
      </c>
      <c r="F200" s="514">
        <v>29.964542000000002</v>
      </c>
      <c r="G200" s="515">
        <v>20.832547000000002</v>
      </c>
      <c r="H200" s="515">
        <v>22.139132</v>
      </c>
      <c r="I200" s="515">
        <v>21.640426999999999</v>
      </c>
    </row>
    <row r="201" spans="1:9" ht="13" x14ac:dyDescent="0.3">
      <c r="A201" s="542" t="s">
        <v>389</v>
      </c>
      <c r="B201" s="543">
        <f>SUM(B145,B149,B154,B161,B165,B170,B177,B180,B187,B194,B200)</f>
        <v>1499.182611</v>
      </c>
      <c r="C201" s="543">
        <f t="shared" ref="C201:I201" si="4">SUM(C145,C149,C154,C161,C165,C170,C177,C180,C187,C194,C200)</f>
        <v>659.838841</v>
      </c>
      <c r="D201" s="543">
        <f t="shared" si="4"/>
        <v>516.91346199999998</v>
      </c>
      <c r="E201" s="543">
        <f t="shared" si="4"/>
        <v>520.41750999999988</v>
      </c>
      <c r="F201" s="543">
        <f t="shared" si="4"/>
        <v>473.85201099999995</v>
      </c>
      <c r="G201" s="543">
        <f t="shared" si="4"/>
        <v>532.99305500000003</v>
      </c>
      <c r="H201" s="543">
        <f t="shared" si="4"/>
        <v>515.022604</v>
      </c>
      <c r="I201" s="543">
        <f t="shared" si="4"/>
        <v>521.88166300000012</v>
      </c>
    </row>
    <row r="202" spans="1:9" ht="13" x14ac:dyDescent="0.3">
      <c r="A202" s="519" t="s">
        <v>419</v>
      </c>
      <c r="B202" s="3"/>
      <c r="C202" s="212"/>
      <c r="D202" s="3"/>
      <c r="E202" s="3"/>
      <c r="F202" s="212"/>
      <c r="G202" s="3"/>
      <c r="H202" s="3"/>
      <c r="I202" s="3"/>
    </row>
    <row r="203" spans="1:9" ht="13" x14ac:dyDescent="0.3">
      <c r="A203" s="38" t="s">
        <v>423</v>
      </c>
      <c r="B203" s="3"/>
      <c r="C203" s="212"/>
      <c r="D203" s="3"/>
      <c r="E203" s="3"/>
      <c r="F203" s="212"/>
      <c r="G203" s="3"/>
      <c r="H203" s="3"/>
      <c r="I203" s="3"/>
    </row>
    <row r="204" spans="1:9" ht="13" x14ac:dyDescent="0.3">
      <c r="A204" s="242" t="s">
        <v>708</v>
      </c>
      <c r="B204" s="3"/>
      <c r="C204" s="212"/>
      <c r="D204" s="3"/>
      <c r="E204" s="3"/>
      <c r="F204" s="212"/>
      <c r="G204" s="3"/>
      <c r="H204" s="3"/>
      <c r="I204" s="3"/>
    </row>
    <row r="206" spans="1:9" ht="87" customHeight="1" x14ac:dyDescent="0.25">
      <c r="A206" s="803" t="s">
        <v>424</v>
      </c>
      <c r="B206" s="804"/>
      <c r="C206" s="804"/>
      <c r="D206" s="804"/>
      <c r="E206" s="804"/>
      <c r="F206" s="804"/>
      <c r="G206" s="804"/>
      <c r="H206" s="804"/>
      <c r="I206" s="805"/>
    </row>
  </sheetData>
  <mergeCells count="1">
    <mergeCell ref="A206:I206"/>
  </mergeCells>
  <printOptions horizontalCentered="1" verticalCentered="1"/>
  <pageMargins left="0.70866141732283472" right="0.70866141732283472" top="0.19685039370078741" bottom="0.19685039370078741" header="0.31496062992125984" footer="0.31496062992125984"/>
  <pageSetup paperSize="9" scale="50" firstPageNumber="92" orientation="landscape" useFirstPageNumber="1" r:id="rId1"/>
  <headerFooter>
    <oddHeader>&amp;R&amp;12Les groupements à fiscalité propre en 2019</oddHeader>
    <oddFooter>&amp;L&amp;12Direction Générales des Collectivités Locales / DESL&amp;C&amp;12&amp;P&amp;R&amp;12Mise en ligne : mai 2021</oddFooter>
    <firstHeader>&amp;RLes groupements à fiscalité propre en 2016</firstHeader>
    <firstFooter>&amp;LDirection Générales des Collectivités Locales / DESL&amp;C&amp;P&amp;RMise en ligne : mai 2018</firstFooter>
  </headerFooter>
  <rowBreaks count="2" manualBreakCount="2">
    <brk id="68" max="16383" man="1"/>
    <brk id="136"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96"/>
  <sheetViews>
    <sheetView zoomScaleNormal="100" workbookViewId="0"/>
  </sheetViews>
  <sheetFormatPr baseColWidth="10" defaultRowHeight="12.5" x14ac:dyDescent="0.25"/>
  <cols>
    <col min="1" max="1" width="84.1796875" customWidth="1"/>
    <col min="2" max="9" width="17.26953125" customWidth="1"/>
  </cols>
  <sheetData>
    <row r="1" spans="1:9" ht="21" x14ac:dyDescent="0.4">
      <c r="A1" s="9" t="s">
        <v>487</v>
      </c>
    </row>
    <row r="2" spans="1:9" ht="12.75" customHeight="1" x14ac:dyDescent="0.4">
      <c r="A2" s="9"/>
    </row>
    <row r="3" spans="1:9" ht="17.25" customHeight="1" x14ac:dyDescent="0.35">
      <c r="A3" s="88" t="s">
        <v>796</v>
      </c>
    </row>
    <row r="4" spans="1:9" ht="13.5" thickBot="1" x14ac:dyDescent="0.35">
      <c r="A4" s="205"/>
      <c r="I4" s="400" t="s">
        <v>388</v>
      </c>
    </row>
    <row r="5" spans="1:9" ht="12.75" customHeight="1" x14ac:dyDescent="0.3">
      <c r="A5" s="204" t="s">
        <v>392</v>
      </c>
      <c r="B5" s="486" t="s">
        <v>96</v>
      </c>
      <c r="C5" s="486" t="s">
        <v>554</v>
      </c>
      <c r="D5" s="486" t="s">
        <v>98</v>
      </c>
      <c r="E5" s="486" t="s">
        <v>289</v>
      </c>
      <c r="F5" s="487">
        <v>300000</v>
      </c>
      <c r="G5" s="488" t="s">
        <v>420</v>
      </c>
      <c r="H5" s="488" t="s">
        <v>420</v>
      </c>
      <c r="I5" s="488" t="s">
        <v>402</v>
      </c>
    </row>
    <row r="6" spans="1:9" ht="12.75" customHeight="1" x14ac:dyDescent="0.25">
      <c r="A6" s="203"/>
      <c r="B6" s="489" t="s">
        <v>36</v>
      </c>
      <c r="C6" s="489" t="s">
        <v>36</v>
      </c>
      <c r="D6" s="489" t="s">
        <v>36</v>
      </c>
      <c r="E6" s="489" t="s">
        <v>36</v>
      </c>
      <c r="F6" s="489" t="s">
        <v>37</v>
      </c>
      <c r="G6" s="490" t="s">
        <v>393</v>
      </c>
      <c r="H6" s="490" t="s">
        <v>575</v>
      </c>
      <c r="I6" s="490" t="s">
        <v>421</v>
      </c>
    </row>
    <row r="7" spans="1:9" ht="12.75" customHeight="1" thickBot="1" x14ac:dyDescent="0.3">
      <c r="A7" s="206"/>
      <c r="B7" s="491" t="s">
        <v>553</v>
      </c>
      <c r="C7" s="491" t="s">
        <v>100</v>
      </c>
      <c r="D7" s="491" t="s">
        <v>101</v>
      </c>
      <c r="E7" s="491" t="s">
        <v>290</v>
      </c>
      <c r="F7" s="491" t="s">
        <v>102</v>
      </c>
      <c r="G7" s="762" t="s">
        <v>633</v>
      </c>
      <c r="H7" s="492" t="s">
        <v>102</v>
      </c>
      <c r="I7" s="492" t="s">
        <v>394</v>
      </c>
    </row>
    <row r="8" spans="1:9" ht="12.75" customHeight="1" x14ac:dyDescent="0.25"/>
    <row r="9" spans="1:9" ht="14.25" customHeight="1" x14ac:dyDescent="0.3">
      <c r="A9" s="502" t="s">
        <v>344</v>
      </c>
      <c r="B9" s="503">
        <v>738.73908800000004</v>
      </c>
      <c r="C9" s="503">
        <v>450.93286899999998</v>
      </c>
      <c r="D9" s="503">
        <v>136.607167</v>
      </c>
      <c r="E9" s="503">
        <v>15.374212</v>
      </c>
      <c r="F9" s="503" t="s">
        <v>85</v>
      </c>
      <c r="G9" s="504">
        <v>738.73908800000004</v>
      </c>
      <c r="H9" s="504">
        <v>602.91424700000005</v>
      </c>
      <c r="I9" s="504">
        <v>1341.6533360000001</v>
      </c>
    </row>
    <row r="10" spans="1:9" ht="14.25" customHeight="1" x14ac:dyDescent="0.25">
      <c r="A10" s="482" t="s">
        <v>345</v>
      </c>
      <c r="B10" s="494">
        <v>653.84148700000003</v>
      </c>
      <c r="C10" s="494">
        <v>400.65536200000003</v>
      </c>
      <c r="D10" s="494">
        <v>128.193387</v>
      </c>
      <c r="E10" s="494">
        <v>15.085616999999999</v>
      </c>
      <c r="F10" s="494" t="s">
        <v>85</v>
      </c>
      <c r="G10" s="267">
        <v>653.84148700000003</v>
      </c>
      <c r="H10" s="267">
        <v>543.93436599999995</v>
      </c>
      <c r="I10" s="267">
        <v>1197.775854</v>
      </c>
    </row>
    <row r="11" spans="1:9" ht="14.25" customHeight="1" x14ac:dyDescent="0.25">
      <c r="A11" s="483" t="s">
        <v>346</v>
      </c>
      <c r="B11" s="495">
        <v>19.983588000000001</v>
      </c>
      <c r="C11" s="495">
        <v>14.058631</v>
      </c>
      <c r="D11" s="495">
        <v>4.4400259999999996</v>
      </c>
      <c r="E11" s="495">
        <v>0.247835</v>
      </c>
      <c r="F11" s="495" t="s">
        <v>85</v>
      </c>
      <c r="G11" s="496">
        <v>19.983588000000001</v>
      </c>
      <c r="H11" s="496">
        <v>18.746492</v>
      </c>
      <c r="I11" s="496">
        <v>38.730080000000001</v>
      </c>
    </row>
    <row r="12" spans="1:9" ht="14.25" customHeight="1" x14ac:dyDescent="0.25">
      <c r="A12" s="482" t="s">
        <v>347</v>
      </c>
      <c r="B12" s="494">
        <v>0.25095800000000001</v>
      </c>
      <c r="C12" s="494">
        <v>0.45337100000000002</v>
      </c>
      <c r="D12" s="494" t="s">
        <v>85</v>
      </c>
      <c r="E12" s="494">
        <v>4.0759999999999998E-2</v>
      </c>
      <c r="F12" s="494" t="s">
        <v>85</v>
      </c>
      <c r="G12" s="267">
        <v>0.25095800000000001</v>
      </c>
      <c r="H12" s="267">
        <v>0.49413099999999999</v>
      </c>
      <c r="I12" s="267">
        <v>0.745089</v>
      </c>
    </row>
    <row r="13" spans="1:9" ht="14.25" customHeight="1" x14ac:dyDescent="0.3">
      <c r="A13" s="481" t="s">
        <v>348</v>
      </c>
      <c r="B13" s="505">
        <v>72.874522999999996</v>
      </c>
      <c r="C13" s="505">
        <v>73.184212000000002</v>
      </c>
      <c r="D13" s="505">
        <v>21.340776999999999</v>
      </c>
      <c r="E13" s="505" t="s">
        <v>85</v>
      </c>
      <c r="F13" s="505" t="s">
        <v>85</v>
      </c>
      <c r="G13" s="506">
        <v>72.874522999999996</v>
      </c>
      <c r="H13" s="506">
        <v>94.524989000000005</v>
      </c>
      <c r="I13" s="506">
        <v>167.39951199999999</v>
      </c>
    </row>
    <row r="14" spans="1:9" ht="14.25" customHeight="1" x14ac:dyDescent="0.25">
      <c r="A14" s="482" t="s">
        <v>349</v>
      </c>
      <c r="B14" s="494">
        <v>6.2383629999999997</v>
      </c>
      <c r="C14" s="494">
        <v>4.0175390000000002</v>
      </c>
      <c r="D14" s="494">
        <v>0.19661400000000001</v>
      </c>
      <c r="E14" s="494" t="s">
        <v>85</v>
      </c>
      <c r="F14" s="494" t="s">
        <v>85</v>
      </c>
      <c r="G14" s="267">
        <v>6.2383629999999997</v>
      </c>
      <c r="H14" s="267">
        <v>4.2141529999999996</v>
      </c>
      <c r="I14" s="267">
        <v>10.452515999999999</v>
      </c>
    </row>
    <row r="15" spans="1:9" ht="14.25" customHeight="1" x14ac:dyDescent="0.25">
      <c r="A15" s="483" t="s">
        <v>350</v>
      </c>
      <c r="B15" s="495">
        <v>58.729261999999999</v>
      </c>
      <c r="C15" s="495">
        <v>63.787917999999998</v>
      </c>
      <c r="D15" s="495">
        <v>20.660748999999999</v>
      </c>
      <c r="E15" s="495" t="s">
        <v>85</v>
      </c>
      <c r="F15" s="495" t="s">
        <v>85</v>
      </c>
      <c r="G15" s="496">
        <v>58.729261999999999</v>
      </c>
      <c r="H15" s="496">
        <v>84.448667</v>
      </c>
      <c r="I15" s="496">
        <v>143.17792900000001</v>
      </c>
    </row>
    <row r="16" spans="1:9" ht="14.25" customHeight="1" x14ac:dyDescent="0.25">
      <c r="A16" s="482" t="s">
        <v>351</v>
      </c>
      <c r="B16" s="494">
        <v>1.7952360000000001</v>
      </c>
      <c r="C16" s="494">
        <v>0.58328899999999995</v>
      </c>
      <c r="D16" s="494">
        <v>0.25510100000000002</v>
      </c>
      <c r="E16" s="494" t="s">
        <v>85</v>
      </c>
      <c r="F16" s="494" t="s">
        <v>85</v>
      </c>
      <c r="G16" s="267">
        <v>1.7952360000000001</v>
      </c>
      <c r="H16" s="267">
        <v>0.83838999999999997</v>
      </c>
      <c r="I16" s="267">
        <v>2.633626</v>
      </c>
    </row>
    <row r="17" spans="1:9" ht="14.25" customHeight="1" x14ac:dyDescent="0.25">
      <c r="A17" s="497" t="s">
        <v>352</v>
      </c>
      <c r="B17" s="495">
        <v>4.2178180000000003</v>
      </c>
      <c r="C17" s="495">
        <v>1.2323040000000001</v>
      </c>
      <c r="D17" s="495">
        <v>7.8086000000000003E-2</v>
      </c>
      <c r="E17" s="495" t="s">
        <v>85</v>
      </c>
      <c r="F17" s="495" t="s">
        <v>85</v>
      </c>
      <c r="G17" s="496">
        <v>4.2178180000000003</v>
      </c>
      <c r="H17" s="496">
        <v>1.310389</v>
      </c>
      <c r="I17" s="496">
        <v>5.5282070000000001</v>
      </c>
    </row>
    <row r="18" spans="1:9" ht="14.25" customHeight="1" x14ac:dyDescent="0.3">
      <c r="A18" s="507" t="s">
        <v>353</v>
      </c>
      <c r="B18" s="508">
        <v>159.41584700000001</v>
      </c>
      <c r="C18" s="508">
        <v>72.312915000000004</v>
      </c>
      <c r="D18" s="508">
        <v>14.84482</v>
      </c>
      <c r="E18" s="508">
        <v>0.155283</v>
      </c>
      <c r="F18" s="508" t="s">
        <v>85</v>
      </c>
      <c r="G18" s="509">
        <v>159.41584700000001</v>
      </c>
      <c r="H18" s="509">
        <v>87.313018999999997</v>
      </c>
      <c r="I18" s="509">
        <v>246.72886500000001</v>
      </c>
    </row>
    <row r="19" spans="1:9" ht="14.25" customHeight="1" x14ac:dyDescent="0.25">
      <c r="A19" s="483" t="s">
        <v>404</v>
      </c>
      <c r="B19" s="495">
        <v>9.2131609999999995</v>
      </c>
      <c r="C19" s="495">
        <v>4.1989669999999997</v>
      </c>
      <c r="D19" s="495">
        <v>0.42711500000000002</v>
      </c>
      <c r="E19" s="495">
        <v>0.155283</v>
      </c>
      <c r="F19" s="495" t="s">
        <v>85</v>
      </c>
      <c r="G19" s="496">
        <v>9.2131609999999995</v>
      </c>
      <c r="H19" s="496">
        <v>4.7813650000000001</v>
      </c>
      <c r="I19" s="496">
        <v>13.994526</v>
      </c>
    </row>
    <row r="20" spans="1:9" ht="14.25" customHeight="1" x14ac:dyDescent="0.25">
      <c r="A20" s="482" t="s">
        <v>355</v>
      </c>
      <c r="B20" s="494">
        <v>70.881356999999994</v>
      </c>
      <c r="C20" s="494">
        <v>36.842483000000001</v>
      </c>
      <c r="D20" s="494">
        <v>7.8690150000000001</v>
      </c>
      <c r="E20" s="494" t="s">
        <v>85</v>
      </c>
      <c r="F20" s="494" t="s">
        <v>85</v>
      </c>
      <c r="G20" s="267">
        <v>70.881356999999994</v>
      </c>
      <c r="H20" s="267">
        <v>44.711499000000003</v>
      </c>
      <c r="I20" s="267">
        <v>115.592856</v>
      </c>
    </row>
    <row r="21" spans="1:9" ht="14.25" customHeight="1" x14ac:dyDescent="0.25">
      <c r="A21" s="497" t="s">
        <v>356</v>
      </c>
      <c r="B21" s="495">
        <v>0.96157899999999996</v>
      </c>
      <c r="C21" s="495">
        <v>2.2404380000000002</v>
      </c>
      <c r="D21" s="495">
        <v>0.61263599999999996</v>
      </c>
      <c r="E21" s="495" t="s">
        <v>85</v>
      </c>
      <c r="F21" s="495" t="s">
        <v>85</v>
      </c>
      <c r="G21" s="496">
        <v>0.96157899999999996</v>
      </c>
      <c r="H21" s="496">
        <v>2.8530739999999999</v>
      </c>
      <c r="I21" s="496">
        <v>3.8146529999999998</v>
      </c>
    </row>
    <row r="22" spans="1:9" ht="14.25" customHeight="1" x14ac:dyDescent="0.25">
      <c r="A22" s="482" t="s">
        <v>357</v>
      </c>
      <c r="B22" s="494">
        <v>1.1527480000000001</v>
      </c>
      <c r="C22" s="494">
        <v>0.66555299999999995</v>
      </c>
      <c r="D22" s="494">
        <v>1.4553339999999999</v>
      </c>
      <c r="E22" s="494" t="s">
        <v>85</v>
      </c>
      <c r="F22" s="494" t="s">
        <v>85</v>
      </c>
      <c r="G22" s="267">
        <v>1.1527480000000001</v>
      </c>
      <c r="H22" s="267">
        <v>2.1208870000000002</v>
      </c>
      <c r="I22" s="267">
        <v>3.2736350000000001</v>
      </c>
    </row>
    <row r="23" spans="1:9" ht="14.25" customHeight="1" x14ac:dyDescent="0.25">
      <c r="A23" s="483" t="s">
        <v>358</v>
      </c>
      <c r="B23" s="495">
        <v>62.012577</v>
      </c>
      <c r="C23" s="495">
        <v>24.207443999999999</v>
      </c>
      <c r="D23" s="495">
        <v>3.4261629999999998</v>
      </c>
      <c r="E23" s="495" t="s">
        <v>85</v>
      </c>
      <c r="F23" s="495" t="s">
        <v>85</v>
      </c>
      <c r="G23" s="496">
        <v>62.012577</v>
      </c>
      <c r="H23" s="496">
        <v>27.633607000000001</v>
      </c>
      <c r="I23" s="496">
        <v>89.646184000000005</v>
      </c>
    </row>
    <row r="24" spans="1:9" ht="14.25" customHeight="1" x14ac:dyDescent="0.25">
      <c r="A24" s="482" t="s">
        <v>359</v>
      </c>
      <c r="B24" s="494">
        <v>9.5101720000000007</v>
      </c>
      <c r="C24" s="494">
        <v>4.1220369999999997</v>
      </c>
      <c r="D24" s="494">
        <v>1.045663</v>
      </c>
      <c r="E24" s="494" t="s">
        <v>85</v>
      </c>
      <c r="F24" s="494" t="s">
        <v>85</v>
      </c>
      <c r="G24" s="267">
        <v>9.5101720000000007</v>
      </c>
      <c r="H24" s="267">
        <v>5.1677</v>
      </c>
      <c r="I24" s="267">
        <v>14.677872000000001</v>
      </c>
    </row>
    <row r="25" spans="1:9" ht="14.25" customHeight="1" x14ac:dyDescent="0.3">
      <c r="A25" s="481" t="s">
        <v>360</v>
      </c>
      <c r="B25" s="505">
        <v>143.822834</v>
      </c>
      <c r="C25" s="505">
        <v>103.546807</v>
      </c>
      <c r="D25" s="505">
        <v>32.945523000000001</v>
      </c>
      <c r="E25" s="505">
        <v>2.2169180000000002</v>
      </c>
      <c r="F25" s="505" t="s">
        <v>85</v>
      </c>
      <c r="G25" s="506">
        <v>143.822834</v>
      </c>
      <c r="H25" s="506">
        <v>138.709249</v>
      </c>
      <c r="I25" s="506">
        <v>282.532083</v>
      </c>
    </row>
    <row r="26" spans="1:9" ht="14.25" customHeight="1" x14ac:dyDescent="0.25">
      <c r="A26" s="485" t="s">
        <v>405</v>
      </c>
      <c r="B26" s="498">
        <v>7.7784990000000001</v>
      </c>
      <c r="C26" s="498">
        <v>6.2403820000000003</v>
      </c>
      <c r="D26" s="498">
        <v>1.0372030000000001</v>
      </c>
      <c r="E26" s="498">
        <v>0.35606300000000002</v>
      </c>
      <c r="F26" s="498" t="s">
        <v>85</v>
      </c>
      <c r="G26" s="499">
        <v>7.7784990000000001</v>
      </c>
      <c r="H26" s="499">
        <v>7.6336490000000001</v>
      </c>
      <c r="I26" s="499">
        <v>15.412148</v>
      </c>
    </row>
    <row r="27" spans="1:9" ht="14.25" customHeight="1" x14ac:dyDescent="0.25">
      <c r="A27" s="483" t="s">
        <v>361</v>
      </c>
      <c r="B27" s="495">
        <v>75.840710999999999</v>
      </c>
      <c r="C27" s="495">
        <v>54.103262000000001</v>
      </c>
      <c r="D27" s="495">
        <v>21.549299999999999</v>
      </c>
      <c r="E27" s="495">
        <v>1.8560700000000001</v>
      </c>
      <c r="F27" s="495" t="s">
        <v>85</v>
      </c>
      <c r="G27" s="496">
        <v>75.840710999999999</v>
      </c>
      <c r="H27" s="496">
        <v>77.508633000000003</v>
      </c>
      <c r="I27" s="496">
        <v>153.349344</v>
      </c>
    </row>
    <row r="28" spans="1:9" ht="14.25" customHeight="1" x14ac:dyDescent="0.25">
      <c r="A28" s="485" t="s">
        <v>362</v>
      </c>
      <c r="B28" s="498">
        <v>50.060412999999997</v>
      </c>
      <c r="C28" s="498">
        <v>36.665281</v>
      </c>
      <c r="D28" s="498">
        <v>9.3709570000000006</v>
      </c>
      <c r="E28" s="498">
        <v>4.7850000000000002E-3</v>
      </c>
      <c r="F28" s="498" t="s">
        <v>85</v>
      </c>
      <c r="G28" s="499">
        <v>50.060412999999997</v>
      </c>
      <c r="H28" s="499">
        <v>46.041023000000003</v>
      </c>
      <c r="I28" s="499">
        <v>96.101436000000007</v>
      </c>
    </row>
    <row r="29" spans="1:9" ht="14.25" customHeight="1" x14ac:dyDescent="0.3">
      <c r="A29" s="481" t="s">
        <v>363</v>
      </c>
      <c r="B29" s="505">
        <v>346.25683700000002</v>
      </c>
      <c r="C29" s="505">
        <v>231.73528300000001</v>
      </c>
      <c r="D29" s="505">
        <v>63.413752000000002</v>
      </c>
      <c r="E29" s="505">
        <v>4.8985890000000003</v>
      </c>
      <c r="F29" s="505" t="s">
        <v>85</v>
      </c>
      <c r="G29" s="506">
        <v>346.25683700000002</v>
      </c>
      <c r="H29" s="506">
        <v>300.04762399999998</v>
      </c>
      <c r="I29" s="506">
        <v>646.30446099999995</v>
      </c>
    </row>
    <row r="30" spans="1:9" ht="14.25" customHeight="1" x14ac:dyDescent="0.25">
      <c r="A30" s="482" t="s">
        <v>406</v>
      </c>
      <c r="B30" s="494">
        <v>17.693059999999999</v>
      </c>
      <c r="C30" s="494">
        <v>12.319177</v>
      </c>
      <c r="D30" s="494">
        <v>1.9213929999999999</v>
      </c>
      <c r="E30" s="494">
        <v>1.8603320000000001</v>
      </c>
      <c r="F30" s="494" t="s">
        <v>85</v>
      </c>
      <c r="G30" s="267">
        <v>17.693059999999999</v>
      </c>
      <c r="H30" s="267">
        <v>16.100902000000001</v>
      </c>
      <c r="I30" s="267">
        <v>33.793962000000001</v>
      </c>
    </row>
    <row r="31" spans="1:9" ht="14.25" customHeight="1" x14ac:dyDescent="0.25">
      <c r="A31" s="483" t="s">
        <v>364</v>
      </c>
      <c r="B31" s="495">
        <v>151.88896700000001</v>
      </c>
      <c r="C31" s="495">
        <v>110.062507</v>
      </c>
      <c r="D31" s="495">
        <v>29.072621000000002</v>
      </c>
      <c r="E31" s="495">
        <v>2.6315849999999998</v>
      </c>
      <c r="F31" s="495" t="s">
        <v>85</v>
      </c>
      <c r="G31" s="496">
        <v>151.88896700000001</v>
      </c>
      <c r="H31" s="496">
        <v>141.76671200000001</v>
      </c>
      <c r="I31" s="496">
        <v>293.65567900000002</v>
      </c>
    </row>
    <row r="32" spans="1:9" ht="14.25" customHeight="1" x14ac:dyDescent="0.25">
      <c r="A32" s="482" t="s">
        <v>365</v>
      </c>
      <c r="B32" s="494">
        <v>156.557177</v>
      </c>
      <c r="C32" s="494">
        <v>96.555648000000005</v>
      </c>
      <c r="D32" s="494">
        <v>30.426645000000001</v>
      </c>
      <c r="E32" s="494">
        <v>0.40667300000000001</v>
      </c>
      <c r="F32" s="494" t="s">
        <v>85</v>
      </c>
      <c r="G32" s="267">
        <v>156.557177</v>
      </c>
      <c r="H32" s="267">
        <v>127.388966</v>
      </c>
      <c r="I32" s="267">
        <v>283.94614300000001</v>
      </c>
    </row>
    <row r="33" spans="1:9" ht="14.25" customHeight="1" x14ac:dyDescent="0.3">
      <c r="A33" s="481" t="s">
        <v>366</v>
      </c>
      <c r="B33" s="505">
        <v>294.48686300000003</v>
      </c>
      <c r="C33" s="505">
        <v>228.021939</v>
      </c>
      <c r="D33" s="505">
        <v>50.536997999999997</v>
      </c>
      <c r="E33" s="505">
        <v>11.44027</v>
      </c>
      <c r="F33" s="505" t="s">
        <v>85</v>
      </c>
      <c r="G33" s="506">
        <v>294.48686300000003</v>
      </c>
      <c r="H33" s="506">
        <v>289.99920700000001</v>
      </c>
      <c r="I33" s="506">
        <v>584.48606900000004</v>
      </c>
    </row>
    <row r="34" spans="1:9" ht="14.25" customHeight="1" x14ac:dyDescent="0.25">
      <c r="A34" s="482" t="s">
        <v>407</v>
      </c>
      <c r="B34" s="494">
        <v>31.270250999999998</v>
      </c>
      <c r="C34" s="494">
        <v>21.513472</v>
      </c>
      <c r="D34" s="494">
        <v>4.7998339999999997</v>
      </c>
      <c r="E34" s="494">
        <v>0.32863700000000001</v>
      </c>
      <c r="F34" s="494" t="s">
        <v>85</v>
      </c>
      <c r="G34" s="267">
        <v>31.270250999999998</v>
      </c>
      <c r="H34" s="267">
        <v>26.641943000000001</v>
      </c>
      <c r="I34" s="267">
        <v>57.912194</v>
      </c>
    </row>
    <row r="35" spans="1:9" ht="14.25" customHeight="1" x14ac:dyDescent="0.25">
      <c r="A35" s="483" t="s">
        <v>367</v>
      </c>
      <c r="B35" s="495">
        <v>2.6912609999999999</v>
      </c>
      <c r="C35" s="495">
        <v>2.8918020000000002</v>
      </c>
      <c r="D35" s="495">
        <v>0.24876500000000001</v>
      </c>
      <c r="E35" s="495">
        <v>1.3226999999999999E-2</v>
      </c>
      <c r="F35" s="495" t="s">
        <v>85</v>
      </c>
      <c r="G35" s="496">
        <v>2.6912609999999999</v>
      </c>
      <c r="H35" s="496">
        <v>3.1537929999999998</v>
      </c>
      <c r="I35" s="496">
        <v>5.8450540000000002</v>
      </c>
    </row>
    <row r="36" spans="1:9" ht="14.25" customHeight="1" x14ac:dyDescent="0.25">
      <c r="A36" s="485" t="s">
        <v>628</v>
      </c>
      <c r="B36" s="498">
        <v>167.740612</v>
      </c>
      <c r="C36" s="498">
        <v>137.96399700000001</v>
      </c>
      <c r="D36" s="498">
        <v>28.187605999999999</v>
      </c>
      <c r="E36" s="498">
        <v>1.829323</v>
      </c>
      <c r="F36" s="498" t="s">
        <v>85</v>
      </c>
      <c r="G36" s="499">
        <v>167.740612</v>
      </c>
      <c r="H36" s="499">
        <v>167.98092600000001</v>
      </c>
      <c r="I36" s="499">
        <v>335.72153800000001</v>
      </c>
    </row>
    <row r="37" spans="1:9" ht="14.25" customHeight="1" x14ac:dyDescent="0.25">
      <c r="A37" s="484" t="s">
        <v>368</v>
      </c>
      <c r="B37" s="495">
        <v>0.140128</v>
      </c>
      <c r="C37" s="495">
        <v>0.40021200000000001</v>
      </c>
      <c r="D37" s="495">
        <v>3.2187E-2</v>
      </c>
      <c r="E37" s="495">
        <v>7.0000000000000001E-3</v>
      </c>
      <c r="F37" s="495" t="s">
        <v>85</v>
      </c>
      <c r="G37" s="496">
        <v>0.140128</v>
      </c>
      <c r="H37" s="496">
        <v>0.43939899999999998</v>
      </c>
      <c r="I37" s="496">
        <v>0.57952700000000001</v>
      </c>
    </row>
    <row r="38" spans="1:9" ht="14.25" customHeight="1" x14ac:dyDescent="0.25">
      <c r="A38" s="485" t="s">
        <v>369</v>
      </c>
      <c r="B38" s="494">
        <v>17.067250999999999</v>
      </c>
      <c r="C38" s="494">
        <v>15.364530999999999</v>
      </c>
      <c r="D38" s="494">
        <v>2.1685449999999999</v>
      </c>
      <c r="E38" s="494">
        <v>0.30932100000000001</v>
      </c>
      <c r="F38" s="494" t="s">
        <v>85</v>
      </c>
      <c r="G38" s="267">
        <v>17.067250999999999</v>
      </c>
      <c r="H38" s="267">
        <v>17.842396999999998</v>
      </c>
      <c r="I38" s="267">
        <v>34.909647999999997</v>
      </c>
    </row>
    <row r="39" spans="1:9" ht="14.25" customHeight="1" x14ac:dyDescent="0.25">
      <c r="A39" s="484" t="s">
        <v>370</v>
      </c>
      <c r="B39" s="500">
        <v>56.901023000000002</v>
      </c>
      <c r="C39" s="500">
        <v>40.15119</v>
      </c>
      <c r="D39" s="500">
        <v>14.533948000000001</v>
      </c>
      <c r="E39" s="500">
        <v>8.9527619999999999</v>
      </c>
      <c r="F39" s="500" t="s">
        <v>85</v>
      </c>
      <c r="G39" s="501">
        <v>56.901023000000002</v>
      </c>
      <c r="H39" s="501">
        <v>63.637900000000002</v>
      </c>
      <c r="I39" s="501">
        <v>120.538923</v>
      </c>
    </row>
    <row r="40" spans="1:9" s="7" customFormat="1" ht="14.25" customHeight="1" x14ac:dyDescent="0.3">
      <c r="A40" s="513" t="s">
        <v>422</v>
      </c>
      <c r="B40" s="514">
        <v>14.538524000000001</v>
      </c>
      <c r="C40" s="514">
        <v>13.578436</v>
      </c>
      <c r="D40" s="514">
        <v>3.9450460000000001</v>
      </c>
      <c r="E40" s="514">
        <v>0.37890600000000002</v>
      </c>
      <c r="F40" s="514" t="s">
        <v>85</v>
      </c>
      <c r="G40" s="515">
        <v>14.538524000000001</v>
      </c>
      <c r="H40" s="515">
        <v>17.902387999999998</v>
      </c>
      <c r="I40" s="515">
        <v>32.440911999999997</v>
      </c>
    </row>
    <row r="41" spans="1:9" ht="14.25" customHeight="1" x14ac:dyDescent="0.25">
      <c r="A41" s="484" t="s">
        <v>408</v>
      </c>
      <c r="B41" s="500">
        <v>7.4837819999999997</v>
      </c>
      <c r="C41" s="500">
        <v>11.184296</v>
      </c>
      <c r="D41" s="500">
        <v>3.1336879999999998</v>
      </c>
      <c r="E41" s="500">
        <v>0.37890600000000002</v>
      </c>
      <c r="F41" s="500" t="s">
        <v>85</v>
      </c>
      <c r="G41" s="501">
        <v>7.4837819999999997</v>
      </c>
      <c r="H41" s="501">
        <v>14.69689</v>
      </c>
      <c r="I41" s="501">
        <v>22.180672000000001</v>
      </c>
    </row>
    <row r="42" spans="1:9" ht="14.25" customHeight="1" x14ac:dyDescent="0.25">
      <c r="A42" s="485" t="s">
        <v>484</v>
      </c>
      <c r="B42" s="498">
        <v>4.6323270000000001</v>
      </c>
      <c r="C42" s="498">
        <v>1.912669</v>
      </c>
      <c r="D42" s="498">
        <v>0.81135800000000002</v>
      </c>
      <c r="E42" s="498" t="s">
        <v>85</v>
      </c>
      <c r="F42" s="498" t="s">
        <v>85</v>
      </c>
      <c r="G42" s="499">
        <v>4.6323270000000001</v>
      </c>
      <c r="H42" s="499">
        <v>2.724027</v>
      </c>
      <c r="I42" s="499">
        <v>7.3563539999999996</v>
      </c>
    </row>
    <row r="43" spans="1:9" ht="14.25" customHeight="1" x14ac:dyDescent="0.3">
      <c r="A43" s="510" t="s">
        <v>371</v>
      </c>
      <c r="B43" s="511">
        <v>711.26975000000004</v>
      </c>
      <c r="C43" s="511">
        <v>504.25640900000002</v>
      </c>
      <c r="D43" s="511">
        <v>219.14025100000001</v>
      </c>
      <c r="E43" s="511">
        <v>17.191385</v>
      </c>
      <c r="F43" s="511" t="s">
        <v>85</v>
      </c>
      <c r="G43" s="512">
        <v>711.26975000000004</v>
      </c>
      <c r="H43" s="512">
        <v>740.58804399999997</v>
      </c>
      <c r="I43" s="512">
        <v>1451.857794</v>
      </c>
    </row>
    <row r="44" spans="1:9" ht="14.25" customHeight="1" x14ac:dyDescent="0.25">
      <c r="A44" s="485" t="s">
        <v>409</v>
      </c>
      <c r="B44" s="498">
        <v>78.466731999999993</v>
      </c>
      <c r="C44" s="498">
        <v>54.137718</v>
      </c>
      <c r="D44" s="498">
        <v>24.884222999999999</v>
      </c>
      <c r="E44" s="498">
        <v>2.177403</v>
      </c>
      <c r="F44" s="498" t="s">
        <v>85</v>
      </c>
      <c r="G44" s="499">
        <v>78.466731999999993</v>
      </c>
      <c r="H44" s="499">
        <v>81.199343999999996</v>
      </c>
      <c r="I44" s="499">
        <v>159.66607500000001</v>
      </c>
    </row>
    <row r="45" spans="1:9" ht="14.25" customHeight="1" x14ac:dyDescent="0.25">
      <c r="A45" s="484" t="s">
        <v>372</v>
      </c>
      <c r="B45" s="500">
        <v>23.132142999999999</v>
      </c>
      <c r="C45" s="500">
        <v>15.961256000000001</v>
      </c>
      <c r="D45" s="500">
        <v>10.304428</v>
      </c>
      <c r="E45" s="500">
        <v>1.3530709999999999</v>
      </c>
      <c r="F45" s="500" t="s">
        <v>85</v>
      </c>
      <c r="G45" s="501">
        <v>23.132142999999999</v>
      </c>
      <c r="H45" s="501">
        <v>27.618755</v>
      </c>
      <c r="I45" s="501">
        <v>50.750897999999999</v>
      </c>
    </row>
    <row r="46" spans="1:9" s="7" customFormat="1" ht="14.25" customHeight="1" x14ac:dyDescent="0.3">
      <c r="A46" s="485" t="s">
        <v>373</v>
      </c>
      <c r="B46" s="498">
        <v>492.081862</v>
      </c>
      <c r="C46" s="498">
        <v>341.189573</v>
      </c>
      <c r="D46" s="498">
        <v>149.477296</v>
      </c>
      <c r="E46" s="498">
        <v>12.613695</v>
      </c>
      <c r="F46" s="498" t="s">
        <v>85</v>
      </c>
      <c r="G46" s="499">
        <v>492.081862</v>
      </c>
      <c r="H46" s="499">
        <v>503.28056400000003</v>
      </c>
      <c r="I46" s="499">
        <v>995.36242600000003</v>
      </c>
    </row>
    <row r="47" spans="1:9" ht="14.25" customHeight="1" x14ac:dyDescent="0.25">
      <c r="A47" s="484" t="s">
        <v>374</v>
      </c>
      <c r="B47" s="500">
        <v>7.3047969999999998</v>
      </c>
      <c r="C47" s="500">
        <v>8.4998810000000002</v>
      </c>
      <c r="D47" s="500">
        <v>3.326336</v>
      </c>
      <c r="E47" s="500" t="s">
        <v>85</v>
      </c>
      <c r="F47" s="500" t="s">
        <v>85</v>
      </c>
      <c r="G47" s="501">
        <v>7.3047969999999998</v>
      </c>
      <c r="H47" s="501">
        <v>11.826216000000001</v>
      </c>
      <c r="I47" s="501">
        <v>19.131014</v>
      </c>
    </row>
    <row r="48" spans="1:9" ht="14.25" customHeight="1" x14ac:dyDescent="0.25">
      <c r="A48" s="540" t="s">
        <v>375</v>
      </c>
      <c r="B48" s="546">
        <v>8.4984529999999996</v>
      </c>
      <c r="C48" s="546">
        <v>10.961397</v>
      </c>
      <c r="D48" s="546">
        <v>6.2052170000000002</v>
      </c>
      <c r="E48" s="546" t="s">
        <v>85</v>
      </c>
      <c r="F48" s="546" t="s">
        <v>85</v>
      </c>
      <c r="G48" s="547">
        <v>8.4984529999999996</v>
      </c>
      <c r="H48" s="547">
        <v>17.166613999999999</v>
      </c>
      <c r="I48" s="547">
        <v>25.665067000000001</v>
      </c>
    </row>
    <row r="49" spans="1:9" s="47" customFormat="1" ht="14.25" customHeight="1" x14ac:dyDescent="0.25">
      <c r="A49" s="484" t="s">
        <v>376</v>
      </c>
      <c r="B49" s="500">
        <v>68.072567000000006</v>
      </c>
      <c r="C49" s="500">
        <v>52.552522000000003</v>
      </c>
      <c r="D49" s="500">
        <v>15.411455999999999</v>
      </c>
      <c r="E49" s="500">
        <v>1.0472170000000001</v>
      </c>
      <c r="F49" s="500" t="s">
        <v>85</v>
      </c>
      <c r="G49" s="501">
        <v>68.072567000000006</v>
      </c>
      <c r="H49" s="501">
        <v>69.011194000000003</v>
      </c>
      <c r="I49" s="501">
        <v>137.08376100000001</v>
      </c>
    </row>
    <row r="50" spans="1:9" s="7" customFormat="1" ht="14.25" customHeight="1" x14ac:dyDescent="0.3">
      <c r="A50" s="507" t="s">
        <v>377</v>
      </c>
      <c r="B50" s="508">
        <v>115.379273</v>
      </c>
      <c r="C50" s="508">
        <v>87.317133999999996</v>
      </c>
      <c r="D50" s="508">
        <v>24.806260000000002</v>
      </c>
      <c r="E50" s="508">
        <v>3.319661</v>
      </c>
      <c r="F50" s="508" t="s">
        <v>85</v>
      </c>
      <c r="G50" s="509">
        <v>115.379273</v>
      </c>
      <c r="H50" s="509">
        <v>115.443055</v>
      </c>
      <c r="I50" s="509">
        <v>230.822328</v>
      </c>
    </row>
    <row r="51" spans="1:9" ht="15.75" customHeight="1" x14ac:dyDescent="0.25">
      <c r="A51" s="483" t="s">
        <v>378</v>
      </c>
      <c r="B51" s="495">
        <v>21.844467000000002</v>
      </c>
      <c r="C51" s="495">
        <v>26.072637</v>
      </c>
      <c r="D51" s="495">
        <v>5.9745600000000003</v>
      </c>
      <c r="E51" s="495" t="s">
        <v>85</v>
      </c>
      <c r="F51" s="495" t="s">
        <v>85</v>
      </c>
      <c r="G51" s="496">
        <v>21.844467000000002</v>
      </c>
      <c r="H51" s="496">
        <v>32.047196999999997</v>
      </c>
      <c r="I51" s="496">
        <v>53.891665000000003</v>
      </c>
    </row>
    <row r="52" spans="1:9" ht="15.75" customHeight="1" x14ac:dyDescent="0.25">
      <c r="A52" s="482" t="s">
        <v>379</v>
      </c>
      <c r="B52" s="494">
        <v>10.073086999999999</v>
      </c>
      <c r="C52" s="494">
        <v>12.846313</v>
      </c>
      <c r="D52" s="494">
        <v>3.1587170000000002</v>
      </c>
      <c r="E52" s="494">
        <v>1.2588E-2</v>
      </c>
      <c r="F52" s="494" t="s">
        <v>85</v>
      </c>
      <c r="G52" s="267">
        <v>10.073086999999999</v>
      </c>
      <c r="H52" s="267">
        <v>16.017619</v>
      </c>
      <c r="I52" s="267">
        <v>26.090706000000001</v>
      </c>
    </row>
    <row r="53" spans="1:9" ht="14.25" customHeight="1" x14ac:dyDescent="0.25">
      <c r="A53" s="483" t="s">
        <v>380</v>
      </c>
      <c r="B53" s="495">
        <v>80.254474000000002</v>
      </c>
      <c r="C53" s="495">
        <v>47.070540000000001</v>
      </c>
      <c r="D53" s="495">
        <v>15.453125</v>
      </c>
      <c r="E53" s="495">
        <v>3.3070729999999999</v>
      </c>
      <c r="F53" s="495" t="s">
        <v>85</v>
      </c>
      <c r="G53" s="496">
        <v>80.254474000000002</v>
      </c>
      <c r="H53" s="496">
        <v>65.830737999999997</v>
      </c>
      <c r="I53" s="496">
        <v>146.08521200000001</v>
      </c>
    </row>
    <row r="54" spans="1:9" ht="14.25" customHeight="1" x14ac:dyDescent="0.25">
      <c r="A54" s="482" t="s">
        <v>381</v>
      </c>
      <c r="B54" s="494">
        <v>3.2072449999999999</v>
      </c>
      <c r="C54" s="494">
        <v>1.3276429999999999</v>
      </c>
      <c r="D54" s="494">
        <v>0.219858</v>
      </c>
      <c r="E54" s="494" t="s">
        <v>85</v>
      </c>
      <c r="F54" s="494" t="s">
        <v>85</v>
      </c>
      <c r="G54" s="267">
        <v>3.2072449999999999</v>
      </c>
      <c r="H54" s="267">
        <v>1.547501</v>
      </c>
      <c r="I54" s="267">
        <v>4.7547449999999998</v>
      </c>
    </row>
    <row r="55" spans="1:9" s="7" customFormat="1" ht="14.25" customHeight="1" x14ac:dyDescent="0.3">
      <c r="A55" s="481" t="s">
        <v>382</v>
      </c>
      <c r="B55" s="505">
        <v>166.18609000000001</v>
      </c>
      <c r="C55" s="505">
        <v>126.403038</v>
      </c>
      <c r="D55" s="505">
        <v>42.421021000000003</v>
      </c>
      <c r="E55" s="505">
        <v>6.6511339999999999</v>
      </c>
      <c r="F55" s="505" t="s">
        <v>85</v>
      </c>
      <c r="G55" s="506">
        <v>166.18609000000001</v>
      </c>
      <c r="H55" s="506">
        <v>175.47519399999999</v>
      </c>
      <c r="I55" s="506">
        <v>341.66128400000002</v>
      </c>
    </row>
    <row r="56" spans="1:9" s="47" customFormat="1" ht="14.25" customHeight="1" x14ac:dyDescent="0.25">
      <c r="A56" s="482" t="s">
        <v>383</v>
      </c>
      <c r="B56" s="494">
        <v>66.172664999999995</v>
      </c>
      <c r="C56" s="494">
        <v>58.770816000000003</v>
      </c>
      <c r="D56" s="494">
        <v>20.562936000000001</v>
      </c>
      <c r="E56" s="494">
        <v>3.5679889999999999</v>
      </c>
      <c r="F56" s="494" t="s">
        <v>85</v>
      </c>
      <c r="G56" s="267">
        <v>66.172664999999995</v>
      </c>
      <c r="H56" s="267">
        <v>82.901740000000004</v>
      </c>
      <c r="I56" s="267">
        <v>149.07440500000001</v>
      </c>
    </row>
    <row r="57" spans="1:9" ht="14.25" customHeight="1" x14ac:dyDescent="0.25">
      <c r="A57" s="483" t="s">
        <v>384</v>
      </c>
      <c r="B57" s="495">
        <v>0.18076300000000001</v>
      </c>
      <c r="C57" s="495">
        <v>0.72558999999999996</v>
      </c>
      <c r="D57" s="495">
        <v>0.196635</v>
      </c>
      <c r="E57" s="495" t="s">
        <v>85</v>
      </c>
      <c r="F57" s="495" t="s">
        <v>85</v>
      </c>
      <c r="G57" s="496">
        <v>0.18076300000000001</v>
      </c>
      <c r="H57" s="496">
        <v>0.92222400000000004</v>
      </c>
      <c r="I57" s="496">
        <v>1.1029869999999999</v>
      </c>
    </row>
    <row r="58" spans="1:9" ht="14.25" customHeight="1" x14ac:dyDescent="0.25">
      <c r="A58" s="482" t="s">
        <v>385</v>
      </c>
      <c r="B58" s="494">
        <v>82.093535000000003</v>
      </c>
      <c r="C58" s="494">
        <v>51.218622000000003</v>
      </c>
      <c r="D58" s="494">
        <v>14.296647</v>
      </c>
      <c r="E58" s="494">
        <v>2.9710329999999998</v>
      </c>
      <c r="F58" s="494" t="s">
        <v>85</v>
      </c>
      <c r="G58" s="267">
        <v>82.093535000000003</v>
      </c>
      <c r="H58" s="267">
        <v>68.486301999999995</v>
      </c>
      <c r="I58" s="267">
        <v>150.579837</v>
      </c>
    </row>
    <row r="59" spans="1:9" ht="14.25" customHeight="1" x14ac:dyDescent="0.25">
      <c r="A59" s="483" t="s">
        <v>386</v>
      </c>
      <c r="B59" s="495">
        <v>8.0102679999999999</v>
      </c>
      <c r="C59" s="495">
        <v>8.3792709999999992</v>
      </c>
      <c r="D59" s="495">
        <v>5.0690739999999996</v>
      </c>
      <c r="E59" s="495">
        <v>0.112113</v>
      </c>
      <c r="F59" s="495" t="s">
        <v>85</v>
      </c>
      <c r="G59" s="496">
        <v>8.0102679999999999</v>
      </c>
      <c r="H59" s="496">
        <v>13.560458000000001</v>
      </c>
      <c r="I59" s="496">
        <v>21.570726000000001</v>
      </c>
    </row>
    <row r="60" spans="1:9" s="7" customFormat="1" ht="14.25" customHeight="1" x14ac:dyDescent="0.3">
      <c r="A60" s="507" t="s">
        <v>387</v>
      </c>
      <c r="B60" s="508">
        <v>700.15218300000004</v>
      </c>
      <c r="C60" s="508">
        <v>101.28079099999999</v>
      </c>
      <c r="D60" s="508">
        <v>24.356967999999998</v>
      </c>
      <c r="E60" s="508">
        <v>6.5246529999999998</v>
      </c>
      <c r="F60" s="508" t="s">
        <v>85</v>
      </c>
      <c r="G60" s="509">
        <v>700.15218300000004</v>
      </c>
      <c r="H60" s="509">
        <v>132.16241299999999</v>
      </c>
      <c r="I60" s="509">
        <v>832.31459500000005</v>
      </c>
    </row>
    <row r="61" spans="1:9" ht="14.25" customHeight="1" x14ac:dyDescent="0.3">
      <c r="A61" s="516" t="s">
        <v>389</v>
      </c>
      <c r="B61" s="517">
        <f>SUM(B9,B13,B18,B25,B29,B33,B40,B43,B50,B55,B60)</f>
        <v>3463.1218120000003</v>
      </c>
      <c r="C61" s="517">
        <f t="shared" ref="C61:I61" si="0">SUM(C9,C13,C18,C25,C29,C33,C40,C43,C50,C55,C60)</f>
        <v>1992.5698329999998</v>
      </c>
      <c r="D61" s="517">
        <f t="shared" si="0"/>
        <v>634.35858299999995</v>
      </c>
      <c r="E61" s="517">
        <f t="shared" si="0"/>
        <v>68.151010999999997</v>
      </c>
      <c r="F61" s="517" t="s">
        <v>85</v>
      </c>
      <c r="G61" s="517">
        <f t="shared" si="0"/>
        <v>3463.1218120000003</v>
      </c>
      <c r="H61" s="517">
        <f t="shared" si="0"/>
        <v>2695.0794290000003</v>
      </c>
      <c r="I61" s="517">
        <f t="shared" si="0"/>
        <v>6158.201239</v>
      </c>
    </row>
    <row r="62" spans="1:9" ht="15" customHeight="1" x14ac:dyDescent="0.3">
      <c r="A62" s="519" t="s">
        <v>425</v>
      </c>
      <c r="B62" s="3"/>
      <c r="C62" s="212"/>
      <c r="D62" s="3"/>
      <c r="E62" s="3"/>
      <c r="F62" s="212"/>
      <c r="G62" s="3"/>
      <c r="H62" s="3"/>
      <c r="I62" s="3"/>
    </row>
    <row r="63" spans="1:9" ht="15" customHeight="1" x14ac:dyDescent="0.3">
      <c r="A63" s="519" t="s">
        <v>488</v>
      </c>
      <c r="B63" s="3"/>
      <c r="C63" s="212"/>
      <c r="D63" s="3"/>
      <c r="E63" s="3"/>
      <c r="F63" s="212"/>
      <c r="G63" s="3"/>
      <c r="H63" s="3"/>
      <c r="I63" s="3"/>
    </row>
    <row r="64" spans="1:9" ht="15" customHeight="1" x14ac:dyDescent="0.3">
      <c r="A64" s="519" t="s">
        <v>631</v>
      </c>
      <c r="B64" s="3"/>
      <c r="C64" s="212"/>
      <c r="D64" s="3"/>
      <c r="E64" s="3"/>
      <c r="F64" s="212"/>
      <c r="G64" s="3"/>
      <c r="H64" s="3"/>
      <c r="I64" s="3"/>
    </row>
    <row r="65" spans="1:9" ht="15" customHeight="1" x14ac:dyDescent="0.3">
      <c r="A65" s="38" t="s">
        <v>423</v>
      </c>
      <c r="B65" s="3"/>
      <c r="C65" s="212"/>
      <c r="D65" s="3"/>
      <c r="E65" s="3"/>
      <c r="F65" s="212"/>
      <c r="G65" s="3"/>
      <c r="H65" s="3"/>
      <c r="I65" s="3"/>
    </row>
    <row r="66" spans="1:9" ht="13" x14ac:dyDescent="0.3">
      <c r="A66" s="242" t="s">
        <v>708</v>
      </c>
      <c r="B66" s="3"/>
      <c r="C66" s="212"/>
      <c r="D66" s="3"/>
      <c r="E66" s="3"/>
      <c r="F66" s="212"/>
      <c r="G66" s="3"/>
      <c r="H66" s="3"/>
      <c r="I66" s="3"/>
    </row>
    <row r="69" spans="1:9" ht="16.5" x14ac:dyDescent="0.35">
      <c r="A69" s="88" t="s">
        <v>797</v>
      </c>
    </row>
    <row r="70" spans="1:9" ht="13.5" thickBot="1" x14ac:dyDescent="0.35">
      <c r="A70" s="205"/>
      <c r="I70" s="400" t="s">
        <v>25</v>
      </c>
    </row>
    <row r="71" spans="1:9" ht="13" x14ac:dyDescent="0.3">
      <c r="A71" s="204" t="s">
        <v>392</v>
      </c>
      <c r="B71" s="486" t="s">
        <v>96</v>
      </c>
      <c r="C71" s="486" t="s">
        <v>554</v>
      </c>
      <c r="D71" s="486" t="s">
        <v>98</v>
      </c>
      <c r="E71" s="486" t="s">
        <v>289</v>
      </c>
      <c r="F71" s="487">
        <v>300000</v>
      </c>
      <c r="G71" s="488" t="s">
        <v>420</v>
      </c>
      <c r="H71" s="488" t="s">
        <v>420</v>
      </c>
      <c r="I71" s="488" t="s">
        <v>402</v>
      </c>
    </row>
    <row r="72" spans="1:9" x14ac:dyDescent="0.25">
      <c r="A72" s="203"/>
      <c r="B72" s="489" t="s">
        <v>36</v>
      </c>
      <c r="C72" s="489" t="s">
        <v>36</v>
      </c>
      <c r="D72" s="489" t="s">
        <v>36</v>
      </c>
      <c r="E72" s="489" t="s">
        <v>36</v>
      </c>
      <c r="F72" s="489" t="s">
        <v>37</v>
      </c>
      <c r="G72" s="490" t="s">
        <v>393</v>
      </c>
      <c r="H72" s="490" t="s">
        <v>575</v>
      </c>
      <c r="I72" s="490" t="s">
        <v>421</v>
      </c>
    </row>
    <row r="73" spans="1:9" ht="13" thickBot="1" x14ac:dyDescent="0.3">
      <c r="A73" s="206"/>
      <c r="B73" s="491" t="s">
        <v>553</v>
      </c>
      <c r="C73" s="491" t="s">
        <v>100</v>
      </c>
      <c r="D73" s="491" t="s">
        <v>101</v>
      </c>
      <c r="E73" s="491" t="s">
        <v>290</v>
      </c>
      <c r="F73" s="491" t="s">
        <v>102</v>
      </c>
      <c r="G73" s="762" t="s">
        <v>633</v>
      </c>
      <c r="H73" s="492" t="s">
        <v>102</v>
      </c>
      <c r="I73" s="492" t="s">
        <v>394</v>
      </c>
    </row>
    <row r="75" spans="1:9" ht="13" x14ac:dyDescent="0.3">
      <c r="A75" s="502" t="s">
        <v>344</v>
      </c>
      <c r="B75" s="520">
        <f t="shared" ref="B75:I84" si="1">IF(B9="-","-",B9/B$61)</f>
        <v>0.21331594096407716</v>
      </c>
      <c r="C75" s="520">
        <f t="shared" si="1"/>
        <v>0.2263071845873921</v>
      </c>
      <c r="D75" s="520">
        <f t="shared" si="1"/>
        <v>0.21534691996119806</v>
      </c>
      <c r="E75" s="520">
        <f t="shared" si="1"/>
        <v>0.22559037312007008</v>
      </c>
      <c r="F75" s="520" t="str">
        <f t="shared" si="1"/>
        <v>-</v>
      </c>
      <c r="G75" s="521">
        <f t="shared" si="1"/>
        <v>0.21331594096407716</v>
      </c>
      <c r="H75" s="521">
        <f t="shared" si="1"/>
        <v>0.2237092682732951</v>
      </c>
      <c r="I75" s="521">
        <f t="shared" si="1"/>
        <v>0.21786448411319936</v>
      </c>
    </row>
    <row r="76" spans="1:9" x14ac:dyDescent="0.25">
      <c r="A76" s="482" t="s">
        <v>345</v>
      </c>
      <c r="B76" s="522">
        <f t="shared" si="1"/>
        <v>0.188801180696095</v>
      </c>
      <c r="C76" s="522">
        <f t="shared" si="1"/>
        <v>0.20107469026406768</v>
      </c>
      <c r="D76" s="522">
        <f t="shared" si="1"/>
        <v>0.20208347523848355</v>
      </c>
      <c r="E76" s="522">
        <f t="shared" si="1"/>
        <v>0.22135573307929357</v>
      </c>
      <c r="F76" s="522" t="str">
        <f t="shared" si="1"/>
        <v>-</v>
      </c>
      <c r="G76" s="523">
        <f t="shared" si="1"/>
        <v>0.188801180696095</v>
      </c>
      <c r="H76" s="523">
        <f t="shared" si="1"/>
        <v>0.20182498524795794</v>
      </c>
      <c r="I76" s="523">
        <f t="shared" si="1"/>
        <v>0.19450092770831584</v>
      </c>
    </row>
    <row r="77" spans="1:9" x14ac:dyDescent="0.25">
      <c r="A77" s="483" t="s">
        <v>346</v>
      </c>
      <c r="B77" s="524">
        <f t="shared" si="1"/>
        <v>5.7703970824113764E-3</v>
      </c>
      <c r="C77" s="524">
        <f t="shared" si="1"/>
        <v>7.0555273733284513E-3</v>
      </c>
      <c r="D77" s="524">
        <f t="shared" si="1"/>
        <v>6.9992368969018894E-3</v>
      </c>
      <c r="E77" s="524">
        <f t="shared" si="1"/>
        <v>3.6365564701600689E-3</v>
      </c>
      <c r="F77" s="524" t="str">
        <f t="shared" si="1"/>
        <v>-</v>
      </c>
      <c r="G77" s="525">
        <f t="shared" si="1"/>
        <v>5.7703970824113764E-3</v>
      </c>
      <c r="H77" s="525">
        <f t="shared" si="1"/>
        <v>6.9558217091048105E-3</v>
      </c>
      <c r="I77" s="525">
        <f t="shared" si="1"/>
        <v>6.2891871338535844E-3</v>
      </c>
    </row>
    <row r="78" spans="1:9" x14ac:dyDescent="0.25">
      <c r="A78" s="482" t="s">
        <v>347</v>
      </c>
      <c r="B78" s="522">
        <f t="shared" si="1"/>
        <v>7.2465831011317598E-5</v>
      </c>
      <c r="C78" s="522">
        <f t="shared" si="1"/>
        <v>2.2753079590561083E-4</v>
      </c>
      <c r="D78" s="522" t="str">
        <f t="shared" si="1"/>
        <v>-</v>
      </c>
      <c r="E78" s="522">
        <f t="shared" si="1"/>
        <v>5.9808357061643584E-4</v>
      </c>
      <c r="F78" s="522" t="str">
        <f t="shared" si="1"/>
        <v>-</v>
      </c>
      <c r="G78" s="523">
        <f t="shared" si="1"/>
        <v>7.2465831011317598E-5</v>
      </c>
      <c r="H78" s="523">
        <f t="shared" si="1"/>
        <v>1.8334561671280521E-4</v>
      </c>
      <c r="I78" s="523">
        <f t="shared" si="1"/>
        <v>1.2099133676914257E-4</v>
      </c>
    </row>
    <row r="79" spans="1:9" ht="13" x14ac:dyDescent="0.3">
      <c r="A79" s="481" t="s">
        <v>348</v>
      </c>
      <c r="B79" s="526">
        <f t="shared" si="1"/>
        <v>2.1043014642881983E-2</v>
      </c>
      <c r="C79" s="526">
        <f t="shared" si="1"/>
        <v>3.672855565107816E-2</v>
      </c>
      <c r="D79" s="526">
        <f t="shared" si="1"/>
        <v>3.3641504303568319E-2</v>
      </c>
      <c r="E79" s="526" t="str">
        <f t="shared" si="1"/>
        <v>-</v>
      </c>
      <c r="F79" s="526" t="str">
        <f t="shared" si="1"/>
        <v>-</v>
      </c>
      <c r="G79" s="527">
        <f t="shared" si="1"/>
        <v>2.1043014642881983E-2</v>
      </c>
      <c r="H79" s="527">
        <f t="shared" si="1"/>
        <v>3.5073173719066666E-2</v>
      </c>
      <c r="I79" s="527">
        <f t="shared" si="1"/>
        <v>2.7183183124944967E-2</v>
      </c>
    </row>
    <row r="80" spans="1:9" x14ac:dyDescent="0.25">
      <c r="A80" s="482" t="s">
        <v>349</v>
      </c>
      <c r="B80" s="522">
        <f t="shared" si="1"/>
        <v>1.8013697867581677E-3</v>
      </c>
      <c r="C80" s="522">
        <f t="shared" si="1"/>
        <v>2.0162600745346126E-3</v>
      </c>
      <c r="D80" s="522">
        <f t="shared" si="1"/>
        <v>3.0994141999336679E-4</v>
      </c>
      <c r="E80" s="522" t="str">
        <f t="shared" si="1"/>
        <v>-</v>
      </c>
      <c r="F80" s="522" t="str">
        <f t="shared" si="1"/>
        <v>-</v>
      </c>
      <c r="G80" s="523">
        <f t="shared" si="1"/>
        <v>1.8013697867581677E-3</v>
      </c>
      <c r="H80" s="523">
        <f t="shared" si="1"/>
        <v>1.5636470504929222E-3</v>
      </c>
      <c r="I80" s="523">
        <f t="shared" si="1"/>
        <v>1.6973326454166561E-3</v>
      </c>
    </row>
    <row r="81" spans="1:9" x14ac:dyDescent="0.25">
      <c r="A81" s="483" t="s">
        <v>350</v>
      </c>
      <c r="B81" s="524">
        <f t="shared" si="1"/>
        <v>1.695847422880082E-2</v>
      </c>
      <c r="C81" s="524">
        <f t="shared" si="1"/>
        <v>3.2012889557783447E-2</v>
      </c>
      <c r="D81" s="524">
        <f t="shared" si="1"/>
        <v>3.2569511241246969E-2</v>
      </c>
      <c r="E81" s="524" t="str">
        <f t="shared" si="1"/>
        <v>-</v>
      </c>
      <c r="F81" s="524" t="str">
        <f t="shared" si="1"/>
        <v>-</v>
      </c>
      <c r="G81" s="525">
        <f t="shared" si="1"/>
        <v>1.695847422880082E-2</v>
      </c>
      <c r="H81" s="525">
        <f t="shared" si="1"/>
        <v>3.1334388920527798E-2</v>
      </c>
      <c r="I81" s="525">
        <f t="shared" si="1"/>
        <v>2.3249959435110951E-2</v>
      </c>
    </row>
    <row r="82" spans="1:9" x14ac:dyDescent="0.25">
      <c r="A82" s="482" t="s">
        <v>351</v>
      </c>
      <c r="B82" s="522">
        <f t="shared" si="1"/>
        <v>5.1838661688981323E-4</v>
      </c>
      <c r="C82" s="522">
        <f t="shared" si="1"/>
        <v>2.9273202391195692E-4</v>
      </c>
      <c r="D82" s="522">
        <f t="shared" si="1"/>
        <v>4.0214006216102545E-4</v>
      </c>
      <c r="E82" s="522" t="str">
        <f t="shared" si="1"/>
        <v>-</v>
      </c>
      <c r="F82" s="522" t="str">
        <f t="shared" si="1"/>
        <v>-</v>
      </c>
      <c r="G82" s="523">
        <f t="shared" si="1"/>
        <v>5.1838661688981323E-4</v>
      </c>
      <c r="H82" s="523">
        <f t="shared" si="1"/>
        <v>3.1108174066360694E-4</v>
      </c>
      <c r="I82" s="523">
        <f t="shared" si="1"/>
        <v>4.2766156833609121E-4</v>
      </c>
    </row>
    <row r="83" spans="1:9" x14ac:dyDescent="0.25">
      <c r="A83" s="497" t="s">
        <v>352</v>
      </c>
      <c r="B83" s="524">
        <f t="shared" si="1"/>
        <v>1.2179236622243306E-3</v>
      </c>
      <c r="C83" s="524">
        <f t="shared" si="1"/>
        <v>6.184495918743543E-4</v>
      </c>
      <c r="D83" s="524">
        <f t="shared" si="1"/>
        <v>1.2309441708933261E-4</v>
      </c>
      <c r="E83" s="524" t="str">
        <f t="shared" si="1"/>
        <v>-</v>
      </c>
      <c r="F83" s="524" t="str">
        <f t="shared" si="1"/>
        <v>-</v>
      </c>
      <c r="G83" s="525">
        <f t="shared" si="1"/>
        <v>1.2179236622243306E-3</v>
      </c>
      <c r="H83" s="525">
        <f t="shared" si="1"/>
        <v>4.8621535450857388E-4</v>
      </c>
      <c r="I83" s="525">
        <f t="shared" si="1"/>
        <v>8.9769833518751625E-4</v>
      </c>
    </row>
    <row r="84" spans="1:9" ht="13" x14ac:dyDescent="0.3">
      <c r="A84" s="507" t="s">
        <v>353</v>
      </c>
      <c r="B84" s="528">
        <f t="shared" si="1"/>
        <v>4.6032411117509948E-2</v>
      </c>
      <c r="C84" s="528">
        <f t="shared" si="1"/>
        <v>3.629128264534958E-2</v>
      </c>
      <c r="D84" s="528">
        <f t="shared" si="1"/>
        <v>2.3401307080604287E-2</v>
      </c>
      <c r="E84" s="528">
        <f t="shared" si="1"/>
        <v>2.2785135205110898E-3</v>
      </c>
      <c r="F84" s="528" t="str">
        <f t="shared" si="1"/>
        <v>-</v>
      </c>
      <c r="G84" s="529">
        <f t="shared" si="1"/>
        <v>4.6032411117509948E-2</v>
      </c>
      <c r="H84" s="529">
        <f t="shared" si="1"/>
        <v>3.23971969287737E-2</v>
      </c>
      <c r="I84" s="529">
        <f t="shared" si="1"/>
        <v>4.0065086447234242E-2</v>
      </c>
    </row>
    <row r="85" spans="1:9" x14ac:dyDescent="0.25">
      <c r="A85" s="483" t="s">
        <v>404</v>
      </c>
      <c r="B85" s="524">
        <f t="shared" ref="B85:I94" si="2">IF(B19="-","-",B19/B$61)</f>
        <v>2.660362961555566E-3</v>
      </c>
      <c r="C85" s="524">
        <f t="shared" si="2"/>
        <v>2.1073123413085418E-3</v>
      </c>
      <c r="D85" s="524">
        <f t="shared" si="2"/>
        <v>6.7330215346041915E-4</v>
      </c>
      <c r="E85" s="524">
        <f t="shared" si="2"/>
        <v>2.2785135205110898E-3</v>
      </c>
      <c r="F85" s="524" t="str">
        <f t="shared" si="2"/>
        <v>-</v>
      </c>
      <c r="G85" s="525">
        <f t="shared" si="2"/>
        <v>2.660362961555566E-3</v>
      </c>
      <c r="H85" s="525">
        <f t="shared" si="2"/>
        <v>1.7741091221842424E-3</v>
      </c>
      <c r="I85" s="525">
        <f t="shared" si="2"/>
        <v>2.2725022221379214E-3</v>
      </c>
    </row>
    <row r="86" spans="1:9" x14ac:dyDescent="0.25">
      <c r="A86" s="482" t="s">
        <v>355</v>
      </c>
      <c r="B86" s="522">
        <f t="shared" si="2"/>
        <v>2.0467474390993206E-2</v>
      </c>
      <c r="C86" s="522">
        <f t="shared" si="2"/>
        <v>1.8489933145545121E-2</v>
      </c>
      <c r="D86" s="522">
        <f t="shared" si="2"/>
        <v>1.2404679641577421E-2</v>
      </c>
      <c r="E86" s="522" t="str">
        <f t="shared" si="2"/>
        <v>-</v>
      </c>
      <c r="F86" s="522" t="str">
        <f t="shared" si="2"/>
        <v>-</v>
      </c>
      <c r="G86" s="523">
        <f t="shared" si="2"/>
        <v>2.0467474390993206E-2</v>
      </c>
      <c r="H86" s="523">
        <f t="shared" si="2"/>
        <v>1.659004870835664E-2</v>
      </c>
      <c r="I86" s="523">
        <f t="shared" si="2"/>
        <v>1.8770555153012593E-2</v>
      </c>
    </row>
    <row r="87" spans="1:9" x14ac:dyDescent="0.25">
      <c r="A87" s="497" t="s">
        <v>356</v>
      </c>
      <c r="B87" s="524">
        <f t="shared" si="2"/>
        <v>2.7766248263865568E-4</v>
      </c>
      <c r="C87" s="524">
        <f t="shared" si="2"/>
        <v>1.1243962258661779E-3</v>
      </c>
      <c r="D87" s="524">
        <f t="shared" si="2"/>
        <v>9.6575661844556452E-4</v>
      </c>
      <c r="E87" s="524" t="str">
        <f t="shared" si="2"/>
        <v>-</v>
      </c>
      <c r="F87" s="524" t="str">
        <f t="shared" si="2"/>
        <v>-</v>
      </c>
      <c r="G87" s="525">
        <f t="shared" si="2"/>
        <v>2.7766248263865568E-4</v>
      </c>
      <c r="H87" s="525">
        <f t="shared" si="2"/>
        <v>1.0586233449374153E-3</v>
      </c>
      <c r="I87" s="525">
        <f t="shared" si="2"/>
        <v>6.1944273205002357E-4</v>
      </c>
    </row>
    <row r="88" spans="1:9" x14ac:dyDescent="0.25">
      <c r="A88" s="482" t="s">
        <v>357</v>
      </c>
      <c r="B88" s="522">
        <f t="shared" si="2"/>
        <v>3.3286383285902158E-4</v>
      </c>
      <c r="C88" s="522">
        <f t="shared" si="2"/>
        <v>3.3401740254089253E-4</v>
      </c>
      <c r="D88" s="522">
        <f t="shared" si="2"/>
        <v>2.2941819327444964E-3</v>
      </c>
      <c r="E88" s="522" t="str">
        <f t="shared" si="2"/>
        <v>-</v>
      </c>
      <c r="F88" s="522" t="str">
        <f t="shared" si="2"/>
        <v>-</v>
      </c>
      <c r="G88" s="523">
        <f t="shared" si="2"/>
        <v>3.3286383285902158E-4</v>
      </c>
      <c r="H88" s="523">
        <f t="shared" si="2"/>
        <v>7.869478640141407E-4</v>
      </c>
      <c r="I88" s="523">
        <f t="shared" si="2"/>
        <v>5.3158948091335673E-4</v>
      </c>
    </row>
    <row r="89" spans="1:9" x14ac:dyDescent="0.25">
      <c r="A89" s="483" t="s">
        <v>358</v>
      </c>
      <c r="B89" s="524">
        <f t="shared" si="2"/>
        <v>1.7906553787718743E-2</v>
      </c>
      <c r="C89" s="524">
        <f t="shared" si="2"/>
        <v>1.2148856014523432E-2</v>
      </c>
      <c r="D89" s="524">
        <f t="shared" si="2"/>
        <v>5.400987851062149E-3</v>
      </c>
      <c r="E89" s="524" t="str">
        <f t="shared" si="2"/>
        <v>-</v>
      </c>
      <c r="F89" s="524" t="str">
        <f t="shared" si="2"/>
        <v>-</v>
      </c>
      <c r="G89" s="525">
        <f t="shared" si="2"/>
        <v>1.7906553787718743E-2</v>
      </c>
      <c r="H89" s="525">
        <f t="shared" si="2"/>
        <v>1.0253355319569692E-2</v>
      </c>
      <c r="I89" s="525">
        <f t="shared" si="2"/>
        <v>1.4557202748144879E-2</v>
      </c>
    </row>
    <row r="90" spans="1:9" x14ac:dyDescent="0.25">
      <c r="A90" s="482" t="s">
        <v>359</v>
      </c>
      <c r="B90" s="522">
        <f t="shared" si="2"/>
        <v>2.7461269098437362E-3</v>
      </c>
      <c r="C90" s="522">
        <f t="shared" si="2"/>
        <v>2.0687039077540827E-3</v>
      </c>
      <c r="D90" s="522">
        <f t="shared" si="2"/>
        <v>1.6483784219563404E-3</v>
      </c>
      <c r="E90" s="522" t="str">
        <f t="shared" si="2"/>
        <v>-</v>
      </c>
      <c r="F90" s="522" t="str">
        <f t="shared" si="2"/>
        <v>-</v>
      </c>
      <c r="G90" s="523">
        <f t="shared" si="2"/>
        <v>2.7461269098437362E-3</v>
      </c>
      <c r="H90" s="523">
        <f t="shared" si="2"/>
        <v>1.9174574019577065E-3</v>
      </c>
      <c r="I90" s="523">
        <f t="shared" si="2"/>
        <v>2.3834674169211575E-3</v>
      </c>
    </row>
    <row r="91" spans="1:9" ht="13" x14ac:dyDescent="0.3">
      <c r="A91" s="481" t="s">
        <v>360</v>
      </c>
      <c r="B91" s="526">
        <f t="shared" si="2"/>
        <v>4.1529822457195158E-2</v>
      </c>
      <c r="C91" s="526">
        <f t="shared" si="2"/>
        <v>5.1966463250174087E-2</v>
      </c>
      <c r="D91" s="526">
        <f t="shared" si="2"/>
        <v>5.1935173390725613E-2</v>
      </c>
      <c r="E91" s="526">
        <f t="shared" si="2"/>
        <v>3.2529495417169971E-2</v>
      </c>
      <c r="F91" s="526" t="str">
        <f t="shared" si="2"/>
        <v>-</v>
      </c>
      <c r="G91" s="527">
        <f t="shared" si="2"/>
        <v>4.1529822457195158E-2</v>
      </c>
      <c r="H91" s="527">
        <f t="shared" si="2"/>
        <v>5.1467592200600772E-2</v>
      </c>
      <c r="I91" s="527">
        <f t="shared" si="2"/>
        <v>4.5878994861473378E-2</v>
      </c>
    </row>
    <row r="92" spans="1:9" x14ac:dyDescent="0.25">
      <c r="A92" s="485" t="s">
        <v>405</v>
      </c>
      <c r="B92" s="530">
        <f t="shared" si="2"/>
        <v>2.2460945419381048E-3</v>
      </c>
      <c r="C92" s="530">
        <f t="shared" si="2"/>
        <v>3.1318259950791905E-3</v>
      </c>
      <c r="D92" s="530">
        <f t="shared" si="2"/>
        <v>1.6350421162347544E-3</v>
      </c>
      <c r="E92" s="530">
        <f t="shared" si="2"/>
        <v>5.2246180177723265E-3</v>
      </c>
      <c r="F92" s="530" t="str">
        <f t="shared" si="2"/>
        <v>-</v>
      </c>
      <c r="G92" s="531">
        <f t="shared" si="2"/>
        <v>2.2460945419381048E-3</v>
      </c>
      <c r="H92" s="531">
        <f t="shared" si="2"/>
        <v>2.8324393403249114E-3</v>
      </c>
      <c r="I92" s="531">
        <f t="shared" si="2"/>
        <v>2.5027028838217544E-3</v>
      </c>
    </row>
    <row r="93" spans="1:9" x14ac:dyDescent="0.25">
      <c r="A93" s="483" t="s">
        <v>361</v>
      </c>
      <c r="B93" s="524">
        <f t="shared" si="2"/>
        <v>2.1899521621562872E-2</v>
      </c>
      <c r="C93" s="524">
        <f t="shared" si="2"/>
        <v>2.7152504822650303E-2</v>
      </c>
      <c r="D93" s="524">
        <f t="shared" si="2"/>
        <v>3.3970219017277807E-2</v>
      </c>
      <c r="E93" s="524">
        <f t="shared" si="2"/>
        <v>2.7234665675025718E-2</v>
      </c>
      <c r="F93" s="524" t="str">
        <f t="shared" si="2"/>
        <v>-</v>
      </c>
      <c r="G93" s="525">
        <f t="shared" si="2"/>
        <v>2.1899521621562872E-2</v>
      </c>
      <c r="H93" s="525">
        <f t="shared" si="2"/>
        <v>2.8759313052513374E-2</v>
      </c>
      <c r="I93" s="525">
        <f t="shared" si="2"/>
        <v>2.4901645472193378E-2</v>
      </c>
    </row>
    <row r="94" spans="1:9" x14ac:dyDescent="0.25">
      <c r="A94" s="485" t="s">
        <v>362</v>
      </c>
      <c r="B94" s="530">
        <f t="shared" si="2"/>
        <v>1.4455285062898039E-2</v>
      </c>
      <c r="C94" s="530">
        <f t="shared" si="2"/>
        <v>1.8401001758014672E-2</v>
      </c>
      <c r="D94" s="530">
        <f t="shared" si="2"/>
        <v>1.4772334214637719E-2</v>
      </c>
      <c r="E94" s="530">
        <f t="shared" si="2"/>
        <v>7.0211724371924581E-5</v>
      </c>
      <c r="F94" s="530" t="str">
        <f t="shared" si="2"/>
        <v>-</v>
      </c>
      <c r="G94" s="531">
        <f t="shared" si="2"/>
        <v>1.4455285062898039E-2</v>
      </c>
      <c r="H94" s="531">
        <f t="shared" si="2"/>
        <v>1.7083364039138304E-2</v>
      </c>
      <c r="I94" s="531">
        <f t="shared" si="2"/>
        <v>1.5605439359692871E-2</v>
      </c>
    </row>
    <row r="95" spans="1:9" ht="13" x14ac:dyDescent="0.3">
      <c r="A95" s="481" t="s">
        <v>363</v>
      </c>
      <c r="B95" s="526">
        <f t="shared" ref="B95:I104" si="3">IF(B29="-","-",B29/B$61)</f>
        <v>9.9984018985469048E-2</v>
      </c>
      <c r="C95" s="526">
        <f t="shared" si="3"/>
        <v>0.11629970461366512</v>
      </c>
      <c r="D95" s="526">
        <f t="shared" si="3"/>
        <v>9.9965151728702961E-2</v>
      </c>
      <c r="E95" s="526">
        <f t="shared" si="3"/>
        <v>7.1878449462767335E-2</v>
      </c>
      <c r="F95" s="526" t="str">
        <f t="shared" si="3"/>
        <v>-</v>
      </c>
      <c r="G95" s="527">
        <f t="shared" si="3"/>
        <v>9.9984018985469048E-2</v>
      </c>
      <c r="H95" s="527">
        <f t="shared" si="3"/>
        <v>0.11133164417025423</v>
      </c>
      <c r="I95" s="527">
        <f t="shared" si="3"/>
        <v>0.10495020151451727</v>
      </c>
    </row>
    <row r="96" spans="1:9" x14ac:dyDescent="0.25">
      <c r="A96" s="482" t="s">
        <v>406</v>
      </c>
      <c r="B96" s="522">
        <f t="shared" si="3"/>
        <v>5.1089915285948357E-3</v>
      </c>
      <c r="C96" s="522">
        <f t="shared" si="3"/>
        <v>6.1825572163020908E-3</v>
      </c>
      <c r="D96" s="522">
        <f t="shared" si="3"/>
        <v>3.0288752315975206E-3</v>
      </c>
      <c r="E96" s="522">
        <f t="shared" si="3"/>
        <v>2.7297203265260441E-2</v>
      </c>
      <c r="F96" s="522" t="str">
        <f t="shared" si="3"/>
        <v>-</v>
      </c>
      <c r="G96" s="523">
        <f t="shared" si="3"/>
        <v>5.1089915285948357E-3</v>
      </c>
      <c r="H96" s="523">
        <f t="shared" si="3"/>
        <v>5.974184592390356E-3</v>
      </c>
      <c r="I96" s="523">
        <f t="shared" si="3"/>
        <v>5.4876352182163567E-3</v>
      </c>
    </row>
    <row r="97" spans="1:9" x14ac:dyDescent="0.25">
      <c r="A97" s="483" t="s">
        <v>364</v>
      </c>
      <c r="B97" s="524">
        <f t="shared" si="3"/>
        <v>4.3858973274833221E-2</v>
      </c>
      <c r="C97" s="524">
        <f t="shared" si="3"/>
        <v>5.5236461566965822E-2</v>
      </c>
      <c r="D97" s="524">
        <f t="shared" si="3"/>
        <v>4.5829948201394487E-2</v>
      </c>
      <c r="E97" s="524">
        <f t="shared" si="3"/>
        <v>3.8614027310614661E-2</v>
      </c>
      <c r="F97" s="524" t="str">
        <f t="shared" si="3"/>
        <v>-</v>
      </c>
      <c r="G97" s="525">
        <f t="shared" si="3"/>
        <v>4.3858973274833221E-2</v>
      </c>
      <c r="H97" s="525">
        <f t="shared" si="3"/>
        <v>5.2602053384601749E-2</v>
      </c>
      <c r="I97" s="525">
        <f t="shared" si="3"/>
        <v>4.7685300886283692E-2</v>
      </c>
    </row>
    <row r="98" spans="1:9" x14ac:dyDescent="0.25">
      <c r="A98" s="482" t="s">
        <v>365</v>
      </c>
      <c r="B98" s="522">
        <f t="shared" si="3"/>
        <v>4.5206950693306998E-2</v>
      </c>
      <c r="C98" s="522">
        <f t="shared" si="3"/>
        <v>4.8457848955098588E-2</v>
      </c>
      <c r="D98" s="522">
        <f t="shared" si="3"/>
        <v>4.7964425508529779E-2</v>
      </c>
      <c r="E98" s="522">
        <f t="shared" si="3"/>
        <v>5.9672335601888577E-3</v>
      </c>
      <c r="F98" s="522" t="str">
        <f t="shared" si="3"/>
        <v>-</v>
      </c>
      <c r="G98" s="523">
        <f t="shared" si="3"/>
        <v>4.5206950693306998E-2</v>
      </c>
      <c r="H98" s="523">
        <f t="shared" si="3"/>
        <v>4.7267239929647348E-2</v>
      </c>
      <c r="I98" s="523">
        <f t="shared" si="3"/>
        <v>4.6108617107502747E-2</v>
      </c>
    </row>
    <row r="99" spans="1:9" ht="13" x14ac:dyDescent="0.3">
      <c r="A99" s="481" t="s">
        <v>366</v>
      </c>
      <c r="B99" s="526">
        <f t="shared" si="3"/>
        <v>8.5035086545202934E-2</v>
      </c>
      <c r="C99" s="526">
        <f t="shared" si="3"/>
        <v>0.1144361092010972</v>
      </c>
      <c r="D99" s="526">
        <f t="shared" si="3"/>
        <v>7.9666294985717881E-2</v>
      </c>
      <c r="E99" s="526">
        <f t="shared" si="3"/>
        <v>0.16786647523101308</v>
      </c>
      <c r="F99" s="526" t="str">
        <f t="shared" si="3"/>
        <v>-</v>
      </c>
      <c r="G99" s="527">
        <f t="shared" si="3"/>
        <v>8.5035086545202934E-2</v>
      </c>
      <c r="H99" s="527">
        <f t="shared" si="3"/>
        <v>0.10760321342647894</v>
      </c>
      <c r="I99" s="527">
        <f t="shared" si="3"/>
        <v>9.4911816992669734E-2</v>
      </c>
    </row>
    <row r="100" spans="1:9" x14ac:dyDescent="0.25">
      <c r="A100" s="482" t="s">
        <v>407</v>
      </c>
      <c r="B100" s="522">
        <f t="shared" si="3"/>
        <v>9.0294978627797669E-3</v>
      </c>
      <c r="C100" s="522">
        <f t="shared" si="3"/>
        <v>1.0796847188843293E-2</v>
      </c>
      <c r="D100" s="522">
        <f t="shared" si="3"/>
        <v>7.5664366001019336E-3</v>
      </c>
      <c r="E100" s="522">
        <f t="shared" si="3"/>
        <v>4.8221881844129942E-3</v>
      </c>
      <c r="F100" s="522" t="str">
        <f t="shared" si="3"/>
        <v>-</v>
      </c>
      <c r="G100" s="523">
        <f t="shared" si="3"/>
        <v>9.0294978627797669E-3</v>
      </c>
      <c r="H100" s="523">
        <f t="shared" si="3"/>
        <v>9.8854017856851804E-3</v>
      </c>
      <c r="I100" s="523">
        <f t="shared" si="3"/>
        <v>9.4040762476615778E-3</v>
      </c>
    </row>
    <row r="101" spans="1:9" x14ac:dyDescent="0.25">
      <c r="A101" s="483" t="s">
        <v>367</v>
      </c>
      <c r="B101" s="524">
        <f t="shared" si="3"/>
        <v>7.7711993573964403E-4</v>
      </c>
      <c r="C101" s="524">
        <f t="shared" si="3"/>
        <v>1.4512926734648603E-3</v>
      </c>
      <c r="D101" s="524">
        <f t="shared" si="3"/>
        <v>3.9215202042911434E-4</v>
      </c>
      <c r="E101" s="524">
        <f t="shared" si="3"/>
        <v>1.9408369451775264E-4</v>
      </c>
      <c r="F101" s="524" t="str">
        <f t="shared" si="3"/>
        <v>-</v>
      </c>
      <c r="G101" s="525">
        <f t="shared" si="3"/>
        <v>7.7711993573964403E-4</v>
      </c>
      <c r="H101" s="525">
        <f t="shared" si="3"/>
        <v>1.1702041008751283E-3</v>
      </c>
      <c r="I101" s="525">
        <f t="shared" si="3"/>
        <v>9.4914956058648548E-4</v>
      </c>
    </row>
    <row r="102" spans="1:9" x14ac:dyDescent="0.25">
      <c r="A102" s="485" t="s">
        <v>628</v>
      </c>
      <c r="B102" s="530">
        <f t="shared" si="3"/>
        <v>4.8436243685903588E-2</v>
      </c>
      <c r="C102" s="530">
        <f t="shared" si="3"/>
        <v>6.9239228013545873E-2</v>
      </c>
      <c r="D102" s="530">
        <f t="shared" si="3"/>
        <v>4.4434814559764536E-2</v>
      </c>
      <c r="E102" s="530">
        <f t="shared" si="3"/>
        <v>2.6842199010077783E-2</v>
      </c>
      <c r="F102" s="530" t="str">
        <f t="shared" si="3"/>
        <v>-</v>
      </c>
      <c r="G102" s="531">
        <f t="shared" si="3"/>
        <v>4.8436243685903588E-2</v>
      </c>
      <c r="H102" s="531">
        <f t="shared" si="3"/>
        <v>6.2328747788457109E-2</v>
      </c>
      <c r="I102" s="531">
        <f t="shared" si="3"/>
        <v>5.4516168759453559E-2</v>
      </c>
    </row>
    <row r="103" spans="1:9" x14ac:dyDescent="0.25">
      <c r="A103" s="484" t="s">
        <v>368</v>
      </c>
      <c r="B103" s="524">
        <f t="shared" si="3"/>
        <v>4.0462913985423505E-5</v>
      </c>
      <c r="C103" s="524">
        <f t="shared" si="3"/>
        <v>2.0085218262962633E-4</v>
      </c>
      <c r="D103" s="524">
        <f t="shared" si="3"/>
        <v>5.0739441165565508E-5</v>
      </c>
      <c r="E103" s="524">
        <f t="shared" si="3"/>
        <v>1.0271307640615926E-4</v>
      </c>
      <c r="F103" s="524" t="str">
        <f t="shared" si="3"/>
        <v>-</v>
      </c>
      <c r="G103" s="525">
        <f t="shared" si="3"/>
        <v>4.0462913985423505E-5</v>
      </c>
      <c r="H103" s="525">
        <f t="shared" si="3"/>
        <v>1.6303749539694918E-4</v>
      </c>
      <c r="I103" s="525">
        <f t="shared" si="3"/>
        <v>9.4106538177064596E-5</v>
      </c>
    </row>
    <row r="104" spans="1:9" x14ac:dyDescent="0.25">
      <c r="A104" s="485" t="s">
        <v>369</v>
      </c>
      <c r="B104" s="522">
        <f t="shared" si="3"/>
        <v>4.9282849193639615E-3</v>
      </c>
      <c r="C104" s="522">
        <f t="shared" si="3"/>
        <v>7.7109121826195995E-3</v>
      </c>
      <c r="D104" s="522">
        <f t="shared" si="3"/>
        <v>3.4184845261248718E-3</v>
      </c>
      <c r="E104" s="522">
        <f t="shared" si="3"/>
        <v>4.5387587867185128E-3</v>
      </c>
      <c r="F104" s="522" t="str">
        <f t="shared" si="3"/>
        <v>-</v>
      </c>
      <c r="G104" s="523">
        <f t="shared" si="3"/>
        <v>4.9282849193639615E-3</v>
      </c>
      <c r="H104" s="523">
        <f t="shared" si="3"/>
        <v>6.6203603530231971E-3</v>
      </c>
      <c r="I104" s="523">
        <f t="shared" si="3"/>
        <v>5.6688059784270389E-3</v>
      </c>
    </row>
    <row r="105" spans="1:9" x14ac:dyDescent="0.25">
      <c r="A105" s="484" t="s">
        <v>370</v>
      </c>
      <c r="B105" s="534">
        <f t="shared" ref="B105:I114" si="4">IF(B39="-","-",B39/B$61)</f>
        <v>1.6430557770977995E-2</v>
      </c>
      <c r="C105" s="534">
        <f t="shared" si="4"/>
        <v>2.0150455625210704E-2</v>
      </c>
      <c r="D105" s="534">
        <f t="shared" si="4"/>
        <v>2.2911249866386693E-2</v>
      </c>
      <c r="E105" s="534">
        <f t="shared" si="4"/>
        <v>0.13136653247887989</v>
      </c>
      <c r="F105" s="534" t="str">
        <f t="shared" si="4"/>
        <v>-</v>
      </c>
      <c r="G105" s="535">
        <f t="shared" si="4"/>
        <v>1.6430557770977995E-2</v>
      </c>
      <c r="H105" s="535">
        <f t="shared" si="4"/>
        <v>2.3612625036291645E-2</v>
      </c>
      <c r="I105" s="535">
        <f t="shared" si="4"/>
        <v>1.957372263780937E-2</v>
      </c>
    </row>
    <row r="106" spans="1:9" ht="13" x14ac:dyDescent="0.3">
      <c r="A106" s="513" t="s">
        <v>422</v>
      </c>
      <c r="B106" s="530">
        <f t="shared" si="4"/>
        <v>4.1980977826488299E-3</v>
      </c>
      <c r="C106" s="530">
        <f t="shared" si="4"/>
        <v>6.814534564922323E-3</v>
      </c>
      <c r="D106" s="530">
        <f t="shared" si="4"/>
        <v>6.2189526645058417E-3</v>
      </c>
      <c r="E106" s="530">
        <f t="shared" si="4"/>
        <v>5.5598001326788837E-3</v>
      </c>
      <c r="F106" s="530" t="str">
        <f t="shared" si="4"/>
        <v>-</v>
      </c>
      <c r="G106" s="531">
        <f t="shared" si="4"/>
        <v>4.1980977826488299E-3</v>
      </c>
      <c r="H106" s="531">
        <f t="shared" si="4"/>
        <v>6.6426198082935968E-3</v>
      </c>
      <c r="I106" s="531">
        <f t="shared" si="4"/>
        <v>5.2679200859093583E-3</v>
      </c>
    </row>
    <row r="107" spans="1:9" x14ac:dyDescent="0.25">
      <c r="A107" s="484" t="s">
        <v>408</v>
      </c>
      <c r="B107" s="534">
        <f t="shared" si="4"/>
        <v>2.1609930017673887E-3</v>
      </c>
      <c r="C107" s="534">
        <f t="shared" si="4"/>
        <v>5.6130007665332353E-3</v>
      </c>
      <c r="D107" s="534">
        <f t="shared" si="4"/>
        <v>4.9399315844048412E-3</v>
      </c>
      <c r="E107" s="534">
        <f t="shared" si="4"/>
        <v>5.5598001326788837E-3</v>
      </c>
      <c r="F107" s="534" t="str">
        <f t="shared" si="4"/>
        <v>-</v>
      </c>
      <c r="G107" s="535">
        <f t="shared" si="4"/>
        <v>2.1609930017673887E-3</v>
      </c>
      <c r="H107" s="535">
        <f t="shared" si="4"/>
        <v>5.4532307440947033E-3</v>
      </c>
      <c r="I107" s="535">
        <f t="shared" si="4"/>
        <v>3.6018101941082087E-3</v>
      </c>
    </row>
    <row r="108" spans="1:9" x14ac:dyDescent="0.25">
      <c r="A108" s="485" t="s">
        <v>484</v>
      </c>
      <c r="B108" s="530">
        <f t="shared" si="4"/>
        <v>1.3376159579338526E-3</v>
      </c>
      <c r="C108" s="530">
        <f t="shared" si="4"/>
        <v>9.5990061092127361E-4</v>
      </c>
      <c r="D108" s="530">
        <f t="shared" si="4"/>
        <v>1.2790210801010005E-3</v>
      </c>
      <c r="E108" s="530" t="str">
        <f t="shared" si="4"/>
        <v>-</v>
      </c>
      <c r="F108" s="530" t="str">
        <f t="shared" si="4"/>
        <v>-</v>
      </c>
      <c r="G108" s="531">
        <f t="shared" si="4"/>
        <v>1.3376159579338526E-3</v>
      </c>
      <c r="H108" s="531">
        <f t="shared" si="4"/>
        <v>1.0107408971655951E-3</v>
      </c>
      <c r="I108" s="531">
        <f t="shared" si="4"/>
        <v>1.1945621317816112E-3</v>
      </c>
    </row>
    <row r="109" spans="1:9" ht="13" x14ac:dyDescent="0.3">
      <c r="A109" s="510" t="s">
        <v>371</v>
      </c>
      <c r="B109" s="536">
        <f t="shared" si="4"/>
        <v>0.20538398260650034</v>
      </c>
      <c r="C109" s="536">
        <f t="shared" si="4"/>
        <v>0.25306837464300808</v>
      </c>
      <c r="D109" s="536">
        <f t="shared" si="4"/>
        <v>0.34545170014669768</v>
      </c>
      <c r="E109" s="536">
        <f t="shared" si="4"/>
        <v>0.25225429157610002</v>
      </c>
      <c r="F109" s="536" t="str">
        <f t="shared" si="4"/>
        <v>-</v>
      </c>
      <c r="G109" s="537">
        <f t="shared" si="4"/>
        <v>0.20538398260650034</v>
      </c>
      <c r="H109" s="537">
        <f t="shared" si="4"/>
        <v>0.27479265955244686</v>
      </c>
      <c r="I109" s="537">
        <f t="shared" si="4"/>
        <v>0.23576004382665483</v>
      </c>
    </row>
    <row r="110" spans="1:9" x14ac:dyDescent="0.25">
      <c r="A110" s="485" t="s">
        <v>409</v>
      </c>
      <c r="B110" s="530">
        <f t="shared" si="4"/>
        <v>2.2657803063151388E-2</v>
      </c>
      <c r="C110" s="530">
        <f t="shared" si="4"/>
        <v>2.7169797064773692E-2</v>
      </c>
      <c r="D110" s="530">
        <f t="shared" si="4"/>
        <v>3.9227376545167676E-2</v>
      </c>
      <c r="E110" s="530">
        <f t="shared" si="4"/>
        <v>3.1949680100857199E-2</v>
      </c>
      <c r="F110" s="530" t="str">
        <f t="shared" si="4"/>
        <v>-</v>
      </c>
      <c r="G110" s="531">
        <f t="shared" si="4"/>
        <v>2.2657803063151388E-2</v>
      </c>
      <c r="H110" s="531">
        <f t="shared" si="4"/>
        <v>3.0128738740041041E-2</v>
      </c>
      <c r="I110" s="531">
        <f t="shared" si="4"/>
        <v>2.5927388340093834E-2</v>
      </c>
    </row>
    <row r="111" spans="1:9" x14ac:dyDescent="0.25">
      <c r="A111" s="484" t="s">
        <v>372</v>
      </c>
      <c r="B111" s="534">
        <f t="shared" si="4"/>
        <v>6.6795637738889897E-3</v>
      </c>
      <c r="C111" s="534">
        <f t="shared" si="4"/>
        <v>8.0103872575290579E-3</v>
      </c>
      <c r="D111" s="534">
        <f t="shared" si="4"/>
        <v>1.6243853675421936E-2</v>
      </c>
      <c r="E111" s="534">
        <f t="shared" si="4"/>
        <v>1.9854012143708331E-2</v>
      </c>
      <c r="F111" s="534" t="str">
        <f t="shared" si="4"/>
        <v>-</v>
      </c>
      <c r="G111" s="535">
        <f t="shared" si="4"/>
        <v>6.6795637738889897E-3</v>
      </c>
      <c r="H111" s="535">
        <f t="shared" si="4"/>
        <v>1.0247844535790859E-2</v>
      </c>
      <c r="I111" s="535">
        <f t="shared" si="4"/>
        <v>8.2411886247876487E-3</v>
      </c>
    </row>
    <row r="112" spans="1:9" x14ac:dyDescent="0.25">
      <c r="A112" s="485" t="s">
        <v>373</v>
      </c>
      <c r="B112" s="530">
        <f t="shared" si="4"/>
        <v>0.14209198772474479</v>
      </c>
      <c r="C112" s="530">
        <f t="shared" si="4"/>
        <v>0.17123092367925055</v>
      </c>
      <c r="D112" s="530">
        <f t="shared" si="4"/>
        <v>0.23563533308415882</v>
      </c>
      <c r="E112" s="530">
        <f t="shared" si="4"/>
        <v>0.185084488328427</v>
      </c>
      <c r="F112" s="530" t="str">
        <f t="shared" si="4"/>
        <v>-</v>
      </c>
      <c r="G112" s="531">
        <f t="shared" si="4"/>
        <v>0.14209198772474479</v>
      </c>
      <c r="H112" s="531">
        <f t="shared" si="4"/>
        <v>0.18674053112666164</v>
      </c>
      <c r="I112" s="531">
        <f t="shared" si="4"/>
        <v>0.1616320070374368</v>
      </c>
    </row>
    <row r="113" spans="1:9" x14ac:dyDescent="0.25">
      <c r="A113" s="484" t="s">
        <v>374</v>
      </c>
      <c r="B113" s="534">
        <f t="shared" si="4"/>
        <v>2.1093098644951731E-3</v>
      </c>
      <c r="C113" s="534">
        <f t="shared" si="4"/>
        <v>4.2657882595776514E-3</v>
      </c>
      <c r="D113" s="534">
        <f t="shared" si="4"/>
        <v>5.2436210199429114E-3</v>
      </c>
      <c r="E113" s="534" t="str">
        <f t="shared" si="4"/>
        <v>-</v>
      </c>
      <c r="F113" s="534" t="str">
        <f t="shared" si="4"/>
        <v>-</v>
      </c>
      <c r="G113" s="535">
        <f t="shared" si="4"/>
        <v>2.1093098644951731E-3</v>
      </c>
      <c r="H113" s="535">
        <f t="shared" si="4"/>
        <v>4.3880769793816716E-3</v>
      </c>
      <c r="I113" s="535">
        <f t="shared" si="4"/>
        <v>3.1065912362270563E-3</v>
      </c>
    </row>
    <row r="114" spans="1:9" x14ac:dyDescent="0.25">
      <c r="A114" s="540" t="s">
        <v>375</v>
      </c>
      <c r="B114" s="548">
        <f t="shared" si="4"/>
        <v>2.453986160854107E-3</v>
      </c>
      <c r="C114" s="548">
        <f t="shared" si="4"/>
        <v>5.5011356783900489E-3</v>
      </c>
      <c r="D114" s="548">
        <f t="shared" si="4"/>
        <v>9.7818760024564848E-3</v>
      </c>
      <c r="E114" s="548" t="str">
        <f t="shared" si="4"/>
        <v>-</v>
      </c>
      <c r="F114" s="548" t="str">
        <f t="shared" si="4"/>
        <v>-</v>
      </c>
      <c r="G114" s="549">
        <f t="shared" si="4"/>
        <v>2.453986160854107E-3</v>
      </c>
      <c r="H114" s="549">
        <f t="shared" si="4"/>
        <v>6.3696133832944618E-3</v>
      </c>
      <c r="I114" s="549">
        <f t="shared" si="4"/>
        <v>4.1676239544532366E-3</v>
      </c>
    </row>
    <row r="115" spans="1:9" x14ac:dyDescent="0.25">
      <c r="A115" s="484" t="s">
        <v>376</v>
      </c>
      <c r="B115" s="534">
        <f t="shared" ref="B115:I124" si="5">IF(B49="-","-",B49/B$61)</f>
        <v>1.9656417156371165E-2</v>
      </c>
      <c r="C115" s="534">
        <f t="shared" si="5"/>
        <v>2.6374243516914676E-2</v>
      </c>
      <c r="D115" s="534">
        <f t="shared" si="5"/>
        <v>2.4294549507183068E-2</v>
      </c>
      <c r="E115" s="534">
        <f t="shared" si="5"/>
        <v>1.5366125676404127E-2</v>
      </c>
      <c r="F115" s="534" t="str">
        <f t="shared" si="5"/>
        <v>-</v>
      </c>
      <c r="G115" s="535">
        <f t="shared" si="5"/>
        <v>1.9656417156371165E-2</v>
      </c>
      <c r="H115" s="535">
        <f t="shared" si="5"/>
        <v>2.5606367388439591E-2</v>
      </c>
      <c r="I115" s="535">
        <f t="shared" si="5"/>
        <v>2.2260357477739776E-2</v>
      </c>
    </row>
    <row r="116" spans="1:9" ht="13" x14ac:dyDescent="0.3">
      <c r="A116" s="507" t="s">
        <v>377</v>
      </c>
      <c r="B116" s="528">
        <f t="shared" si="5"/>
        <v>3.3316550575899863E-2</v>
      </c>
      <c r="C116" s="528">
        <f t="shared" si="5"/>
        <v>4.3821367037628942E-2</v>
      </c>
      <c r="D116" s="528">
        <f t="shared" si="5"/>
        <v>3.9104476024721814E-2</v>
      </c>
      <c r="E116" s="528">
        <f t="shared" si="5"/>
        <v>4.8710370562221009E-2</v>
      </c>
      <c r="F116" s="528" t="str">
        <f t="shared" si="5"/>
        <v>-</v>
      </c>
      <c r="G116" s="529">
        <f t="shared" si="5"/>
        <v>3.3316550575899863E-2</v>
      </c>
      <c r="H116" s="529">
        <f t="shared" si="5"/>
        <v>4.2834750530092815E-2</v>
      </c>
      <c r="I116" s="529">
        <f t="shared" si="5"/>
        <v>3.7482102166164696E-2</v>
      </c>
    </row>
    <row r="117" spans="1:9" x14ac:dyDescent="0.25">
      <c r="A117" s="483" t="s">
        <v>378</v>
      </c>
      <c r="B117" s="524">
        <f t="shared" si="5"/>
        <v>6.3077385624459225E-3</v>
      </c>
      <c r="C117" s="524">
        <f t="shared" si="5"/>
        <v>1.3084930107942672E-2</v>
      </c>
      <c r="D117" s="524">
        <f t="shared" si="5"/>
        <v>9.4182693512952758E-3</v>
      </c>
      <c r="E117" s="524" t="str">
        <f t="shared" si="5"/>
        <v>-</v>
      </c>
      <c r="F117" s="524" t="str">
        <f t="shared" si="5"/>
        <v>-</v>
      </c>
      <c r="G117" s="525">
        <f t="shared" si="5"/>
        <v>6.3077385624459225E-3</v>
      </c>
      <c r="H117" s="525">
        <f t="shared" si="5"/>
        <v>1.1891002786471119E-2</v>
      </c>
      <c r="I117" s="525">
        <f t="shared" si="5"/>
        <v>8.7512023249099284E-3</v>
      </c>
    </row>
    <row r="118" spans="1:9" x14ac:dyDescent="0.25">
      <c r="A118" s="482" t="s">
        <v>379</v>
      </c>
      <c r="B118" s="522">
        <f t="shared" si="5"/>
        <v>2.9086724483949507E-3</v>
      </c>
      <c r="C118" s="522">
        <f t="shared" si="5"/>
        <v>6.4471080447196559E-3</v>
      </c>
      <c r="D118" s="522">
        <f t="shared" si="5"/>
        <v>4.9793871867577465E-3</v>
      </c>
      <c r="E118" s="522">
        <f t="shared" si="5"/>
        <v>1.8470745797153325E-4</v>
      </c>
      <c r="F118" s="522" t="str">
        <f t="shared" si="5"/>
        <v>-</v>
      </c>
      <c r="G118" s="523">
        <f t="shared" si="5"/>
        <v>2.9086724483949507E-3</v>
      </c>
      <c r="H118" s="523">
        <f t="shared" si="5"/>
        <v>5.9432827202214522E-3</v>
      </c>
      <c r="I118" s="523">
        <f t="shared" si="5"/>
        <v>4.2367413774605294E-3</v>
      </c>
    </row>
    <row r="119" spans="1:9" x14ac:dyDescent="0.25">
      <c r="A119" s="483" t="s">
        <v>380</v>
      </c>
      <c r="B119" s="524">
        <f t="shared" si="5"/>
        <v>2.3174025736522372E-2</v>
      </c>
      <c r="C119" s="524">
        <f t="shared" si="5"/>
        <v>2.3623031534674453E-2</v>
      </c>
      <c r="D119" s="524">
        <f t="shared" si="5"/>
        <v>2.4360236330246046E-2</v>
      </c>
      <c r="E119" s="524">
        <f t="shared" si="5"/>
        <v>4.8525663104249474E-2</v>
      </c>
      <c r="F119" s="524" t="str">
        <f t="shared" si="5"/>
        <v>-</v>
      </c>
      <c r="G119" s="525">
        <f t="shared" si="5"/>
        <v>2.3174025736522372E-2</v>
      </c>
      <c r="H119" s="525">
        <f t="shared" si="5"/>
        <v>2.4426270072650979E-2</v>
      </c>
      <c r="I119" s="525">
        <f t="shared" si="5"/>
        <v>2.3722058817246781E-2</v>
      </c>
    </row>
    <row r="120" spans="1:9" x14ac:dyDescent="0.25">
      <c r="A120" s="482" t="s">
        <v>381</v>
      </c>
      <c r="B120" s="522">
        <f t="shared" si="5"/>
        <v>9.2611382853662082E-4</v>
      </c>
      <c r="C120" s="522">
        <f t="shared" si="5"/>
        <v>6.6629684842769575E-4</v>
      </c>
      <c r="D120" s="522">
        <f t="shared" si="5"/>
        <v>3.4658315642274522E-4</v>
      </c>
      <c r="E120" s="522" t="str">
        <f t="shared" si="5"/>
        <v>-</v>
      </c>
      <c r="F120" s="522" t="str">
        <f t="shared" si="5"/>
        <v>-</v>
      </c>
      <c r="G120" s="523">
        <f t="shared" si="5"/>
        <v>9.2611382853662082E-4</v>
      </c>
      <c r="H120" s="523">
        <f t="shared" si="5"/>
        <v>5.7419495074926034E-4</v>
      </c>
      <c r="I120" s="523">
        <f t="shared" si="5"/>
        <v>7.7209964654745505E-4</v>
      </c>
    </row>
    <row r="121" spans="1:9" ht="13" x14ac:dyDescent="0.3">
      <c r="A121" s="481" t="s">
        <v>382</v>
      </c>
      <c r="B121" s="526">
        <f t="shared" si="5"/>
        <v>4.7987364875284377E-2</v>
      </c>
      <c r="C121" s="526">
        <f t="shared" si="5"/>
        <v>6.3437193470749498E-2</v>
      </c>
      <c r="D121" s="526">
        <f t="shared" si="5"/>
        <v>6.6872305564753445E-2</v>
      </c>
      <c r="E121" s="526">
        <f t="shared" si="5"/>
        <v>9.7594062104229093E-2</v>
      </c>
      <c r="F121" s="526" t="str">
        <f t="shared" si="5"/>
        <v>-</v>
      </c>
      <c r="G121" s="527">
        <f t="shared" si="5"/>
        <v>4.7987364875284377E-2</v>
      </c>
      <c r="H121" s="527">
        <f t="shared" si="5"/>
        <v>6.5109470285671489E-2</v>
      </c>
      <c r="I121" s="527">
        <f t="shared" si="5"/>
        <v>5.5480694888022319E-2</v>
      </c>
    </row>
    <row r="122" spans="1:9" x14ac:dyDescent="0.25">
      <c r="A122" s="482" t="s">
        <v>383</v>
      </c>
      <c r="B122" s="522">
        <f t="shared" si="5"/>
        <v>1.9107807519419703E-2</v>
      </c>
      <c r="C122" s="522">
        <f t="shared" si="5"/>
        <v>2.9494984329615719E-2</v>
      </c>
      <c r="D122" s="522">
        <f t="shared" si="5"/>
        <v>3.2415319270615119E-2</v>
      </c>
      <c r="E122" s="522">
        <f t="shared" si="5"/>
        <v>5.2354160967619398E-2</v>
      </c>
      <c r="F122" s="522" t="str">
        <f t="shared" si="5"/>
        <v>-</v>
      </c>
      <c r="G122" s="523">
        <f t="shared" si="5"/>
        <v>1.9107807519419703E-2</v>
      </c>
      <c r="H122" s="523">
        <f t="shared" si="5"/>
        <v>3.0760406950514404E-2</v>
      </c>
      <c r="I122" s="523">
        <f t="shared" si="5"/>
        <v>2.4207459161274092E-2</v>
      </c>
    </row>
    <row r="123" spans="1:9" x14ac:dyDescent="0.25">
      <c r="A123" s="483" t="s">
        <v>384</v>
      </c>
      <c r="B123" s="524">
        <f t="shared" si="5"/>
        <v>5.2196546876763451E-5</v>
      </c>
      <c r="C123" s="524">
        <f t="shared" si="5"/>
        <v>3.641478396305722E-4</v>
      </c>
      <c r="D123" s="524">
        <f t="shared" si="5"/>
        <v>3.0997452429834944E-4</v>
      </c>
      <c r="E123" s="524" t="str">
        <f t="shared" si="5"/>
        <v>-</v>
      </c>
      <c r="F123" s="524" t="str">
        <f t="shared" si="5"/>
        <v>-</v>
      </c>
      <c r="G123" s="525">
        <f t="shared" si="5"/>
        <v>5.2196546876763451E-5</v>
      </c>
      <c r="H123" s="525">
        <f t="shared" si="5"/>
        <v>3.4218805949707686E-4</v>
      </c>
      <c r="I123" s="525">
        <f t="shared" si="5"/>
        <v>1.791086320815181E-4</v>
      </c>
    </row>
    <row r="124" spans="1:9" x14ac:dyDescent="0.25">
      <c r="A124" s="482" t="s">
        <v>385</v>
      </c>
      <c r="B124" s="522">
        <f t="shared" si="5"/>
        <v>2.3705067120520909E-2</v>
      </c>
      <c r="C124" s="522">
        <f t="shared" si="5"/>
        <v>2.5704806502508164E-2</v>
      </c>
      <c r="D124" s="522">
        <f t="shared" si="5"/>
        <v>2.2537169643687158E-2</v>
      </c>
      <c r="E124" s="522">
        <f t="shared" si="5"/>
        <v>4.359484850488865E-2</v>
      </c>
      <c r="F124" s="522" t="str">
        <f t="shared" si="5"/>
        <v>-</v>
      </c>
      <c r="G124" s="523">
        <f t="shared" si="5"/>
        <v>2.3705067120520909E-2</v>
      </c>
      <c r="H124" s="523">
        <f t="shared" si="5"/>
        <v>2.5411608007936001E-2</v>
      </c>
      <c r="I124" s="523">
        <f t="shared" si="5"/>
        <v>2.4451918856820586E-2</v>
      </c>
    </row>
    <row r="125" spans="1:9" x14ac:dyDescent="0.25">
      <c r="A125" s="483" t="s">
        <v>386</v>
      </c>
      <c r="B125" s="524">
        <f t="shared" ref="B125:I126" si="6">IF(B59="-","-",B59/B$61)</f>
        <v>2.3130194185615321E-3</v>
      </c>
      <c r="C125" s="524">
        <f t="shared" si="6"/>
        <v>4.2052583860432259E-3</v>
      </c>
      <c r="D125" s="524">
        <f t="shared" si="6"/>
        <v>7.9908653178891401E-3</v>
      </c>
      <c r="E125" s="524">
        <f t="shared" si="6"/>
        <v>1.6450673050176763E-3</v>
      </c>
      <c r="F125" s="524" t="str">
        <f t="shared" si="6"/>
        <v>-</v>
      </c>
      <c r="G125" s="525">
        <f t="shared" si="6"/>
        <v>2.3130194185615321E-3</v>
      </c>
      <c r="H125" s="525">
        <f t="shared" si="6"/>
        <v>5.0315615391831178E-3</v>
      </c>
      <c r="I125" s="525">
        <f t="shared" si="6"/>
        <v>3.502764064186828E-3</v>
      </c>
    </row>
    <row r="126" spans="1:9" ht="13" x14ac:dyDescent="0.3">
      <c r="A126" s="507" t="s">
        <v>387</v>
      </c>
      <c r="B126" s="522">
        <f t="shared" si="6"/>
        <v>0.20217370944733029</v>
      </c>
      <c r="C126" s="522">
        <f t="shared" si="6"/>
        <v>5.082923033493502E-2</v>
      </c>
      <c r="D126" s="522">
        <f t="shared" si="6"/>
        <v>3.8396214148804224E-2</v>
      </c>
      <c r="E126" s="522">
        <f t="shared" si="6"/>
        <v>9.5738168873239465E-2</v>
      </c>
      <c r="F126" s="522" t="str">
        <f t="shared" si="6"/>
        <v>-</v>
      </c>
      <c r="G126" s="523">
        <f t="shared" si="6"/>
        <v>0.20217370944733029</v>
      </c>
      <c r="H126" s="523">
        <f t="shared" si="6"/>
        <v>4.9038411105025714E-2</v>
      </c>
      <c r="I126" s="523">
        <f t="shared" si="6"/>
        <v>0.13515547197920988</v>
      </c>
    </row>
    <row r="127" spans="1:9" ht="13" x14ac:dyDescent="0.3">
      <c r="A127" s="516" t="s">
        <v>389</v>
      </c>
      <c r="B127" s="538">
        <f t="shared" ref="B127:I127" si="7">IF(B61="-","-",B61/B$61)</f>
        <v>1</v>
      </c>
      <c r="C127" s="538">
        <f t="shared" si="7"/>
        <v>1</v>
      </c>
      <c r="D127" s="538">
        <f t="shared" si="7"/>
        <v>1</v>
      </c>
      <c r="E127" s="538">
        <f t="shared" si="7"/>
        <v>1</v>
      </c>
      <c r="F127" s="538" t="str">
        <f t="shared" si="7"/>
        <v>-</v>
      </c>
      <c r="G127" s="538">
        <f t="shared" si="7"/>
        <v>1</v>
      </c>
      <c r="H127" s="538">
        <f t="shared" si="7"/>
        <v>1</v>
      </c>
      <c r="I127" s="538">
        <f t="shared" si="7"/>
        <v>1</v>
      </c>
    </row>
    <row r="128" spans="1:9" ht="15" customHeight="1" x14ac:dyDescent="0.3">
      <c r="A128" s="519" t="s">
        <v>631</v>
      </c>
      <c r="B128" s="3"/>
      <c r="C128" s="212"/>
      <c r="D128" s="3"/>
      <c r="E128" s="3"/>
      <c r="F128" s="212"/>
      <c r="G128" s="3"/>
      <c r="H128" s="3"/>
      <c r="I128" s="3"/>
    </row>
    <row r="129" spans="1:9" ht="13" x14ac:dyDescent="0.3">
      <c r="A129" s="38" t="s">
        <v>423</v>
      </c>
      <c r="B129" s="3"/>
      <c r="C129" s="212"/>
      <c r="D129" s="3"/>
      <c r="E129" s="3"/>
      <c r="F129" s="212"/>
      <c r="G129" s="3"/>
      <c r="H129" s="3"/>
      <c r="I129" s="3"/>
    </row>
    <row r="130" spans="1:9" ht="13" x14ac:dyDescent="0.3">
      <c r="A130" s="242" t="s">
        <v>708</v>
      </c>
      <c r="B130" s="3"/>
      <c r="C130" s="212"/>
      <c r="D130" s="3"/>
      <c r="E130" s="3"/>
      <c r="F130" s="212"/>
      <c r="G130" s="3"/>
      <c r="H130" s="3"/>
      <c r="I130" s="3"/>
    </row>
    <row r="133" spans="1:9" ht="16.5" x14ac:dyDescent="0.35">
      <c r="A133" s="88" t="s">
        <v>798</v>
      </c>
    </row>
    <row r="134" spans="1:9" ht="13.5" thickBot="1" x14ac:dyDescent="0.35">
      <c r="A134" s="205"/>
      <c r="I134" s="400" t="s">
        <v>396</v>
      </c>
    </row>
    <row r="135" spans="1:9" ht="13" x14ac:dyDescent="0.3">
      <c r="A135" s="204" t="s">
        <v>392</v>
      </c>
      <c r="B135" s="486" t="s">
        <v>96</v>
      </c>
      <c r="C135" s="486" t="s">
        <v>554</v>
      </c>
      <c r="D135" s="486" t="s">
        <v>98</v>
      </c>
      <c r="E135" s="486" t="s">
        <v>289</v>
      </c>
      <c r="F135" s="487">
        <v>300000</v>
      </c>
      <c r="G135" s="488" t="s">
        <v>420</v>
      </c>
      <c r="H135" s="488" t="s">
        <v>420</v>
      </c>
      <c r="I135" s="488" t="s">
        <v>402</v>
      </c>
    </row>
    <row r="136" spans="1:9" x14ac:dyDescent="0.25">
      <c r="A136" s="203"/>
      <c r="B136" s="489" t="s">
        <v>36</v>
      </c>
      <c r="C136" s="489" t="s">
        <v>36</v>
      </c>
      <c r="D136" s="489" t="s">
        <v>36</v>
      </c>
      <c r="E136" s="489" t="s">
        <v>36</v>
      </c>
      <c r="F136" s="489" t="s">
        <v>37</v>
      </c>
      <c r="G136" s="490" t="s">
        <v>393</v>
      </c>
      <c r="H136" s="490" t="s">
        <v>575</v>
      </c>
      <c r="I136" s="490" t="s">
        <v>421</v>
      </c>
    </row>
    <row r="137" spans="1:9" ht="13" thickBot="1" x14ac:dyDescent="0.3">
      <c r="A137" s="206"/>
      <c r="B137" s="491" t="s">
        <v>553</v>
      </c>
      <c r="C137" s="491" t="s">
        <v>100</v>
      </c>
      <c r="D137" s="491" t="s">
        <v>101</v>
      </c>
      <c r="E137" s="491" t="s">
        <v>290</v>
      </c>
      <c r="F137" s="491" t="s">
        <v>102</v>
      </c>
      <c r="G137" s="762" t="s">
        <v>633</v>
      </c>
      <c r="H137" s="492" t="s">
        <v>102</v>
      </c>
      <c r="I137" s="492" t="s">
        <v>394</v>
      </c>
    </row>
    <row r="139" spans="1:9" ht="13" x14ac:dyDescent="0.3">
      <c r="A139" s="502" t="s">
        <v>344</v>
      </c>
      <c r="B139" s="503">
        <v>66.355135000000004</v>
      </c>
      <c r="C139" s="503">
        <v>64.914491999999996</v>
      </c>
      <c r="D139" s="503">
        <v>58.192269000000003</v>
      </c>
      <c r="E139" s="503">
        <v>73.780752000000007</v>
      </c>
      <c r="F139" s="520" t="s">
        <v>85</v>
      </c>
      <c r="G139" s="504">
        <v>66.355135000000004</v>
      </c>
      <c r="H139" s="504">
        <v>63.448241000000003</v>
      </c>
      <c r="I139" s="504">
        <v>65.016542000000001</v>
      </c>
    </row>
    <row r="140" spans="1:9" x14ac:dyDescent="0.25">
      <c r="A140" s="482" t="s">
        <v>345</v>
      </c>
      <c r="B140" s="494">
        <v>58.72945</v>
      </c>
      <c r="C140" s="494">
        <v>57.676743000000002</v>
      </c>
      <c r="D140" s="494">
        <v>54.608145999999998</v>
      </c>
      <c r="E140" s="494">
        <v>72.395786000000001</v>
      </c>
      <c r="F140" s="522" t="s">
        <v>85</v>
      </c>
      <c r="G140" s="267">
        <v>58.72945</v>
      </c>
      <c r="H140" s="267">
        <v>57.241439</v>
      </c>
      <c r="I140" s="267">
        <v>58.044237000000003</v>
      </c>
    </row>
    <row r="141" spans="1:9" x14ac:dyDescent="0.25">
      <c r="A141" s="483" t="s">
        <v>346</v>
      </c>
      <c r="B141" s="495">
        <v>1.794969</v>
      </c>
      <c r="C141" s="495">
        <v>2.0238239999999998</v>
      </c>
      <c r="D141" s="495">
        <v>1.8913740000000001</v>
      </c>
      <c r="E141" s="495">
        <v>1.18936</v>
      </c>
      <c r="F141" s="524" t="s">
        <v>85</v>
      </c>
      <c r="G141" s="496">
        <v>1.794969</v>
      </c>
      <c r="H141" s="496">
        <v>1.972804</v>
      </c>
      <c r="I141" s="496">
        <v>1.87686</v>
      </c>
    </row>
    <row r="142" spans="1:9" x14ac:dyDescent="0.25">
      <c r="A142" s="482" t="s">
        <v>347</v>
      </c>
      <c r="B142" s="494">
        <v>2.2542E-2</v>
      </c>
      <c r="C142" s="494">
        <v>6.5266000000000005E-2</v>
      </c>
      <c r="D142" s="494" t="s">
        <v>85</v>
      </c>
      <c r="E142" s="494">
        <v>0.195606</v>
      </c>
      <c r="F142" s="522" t="s">
        <v>85</v>
      </c>
      <c r="G142" s="267">
        <v>2.2542E-2</v>
      </c>
      <c r="H142" s="267">
        <v>5.1999999999999998E-2</v>
      </c>
      <c r="I142" s="267">
        <v>3.6107E-2</v>
      </c>
    </row>
    <row r="143" spans="1:9" ht="13" x14ac:dyDescent="0.3">
      <c r="A143" s="481" t="s">
        <v>348</v>
      </c>
      <c r="B143" s="505">
        <v>6.5457470000000004</v>
      </c>
      <c r="C143" s="505">
        <v>10.535306</v>
      </c>
      <c r="D143" s="505">
        <v>9.0907990000000005</v>
      </c>
      <c r="E143" s="505" t="s">
        <v>85</v>
      </c>
      <c r="F143" s="526" t="s">
        <v>85</v>
      </c>
      <c r="G143" s="506">
        <v>6.5457470000000004</v>
      </c>
      <c r="H143" s="506">
        <v>9.9474250000000008</v>
      </c>
      <c r="I143" s="506">
        <v>8.1121829999999999</v>
      </c>
    </row>
    <row r="144" spans="1:9" x14ac:dyDescent="0.25">
      <c r="A144" s="482" t="s">
        <v>349</v>
      </c>
      <c r="B144" s="494">
        <v>0.56034300000000004</v>
      </c>
      <c r="C144" s="494">
        <v>0.578349</v>
      </c>
      <c r="D144" s="494">
        <v>8.3753999999999995E-2</v>
      </c>
      <c r="E144" s="494" t="s">
        <v>85</v>
      </c>
      <c r="F144" s="522" t="s">
        <v>85</v>
      </c>
      <c r="G144" s="267">
        <v>0.56034300000000004</v>
      </c>
      <c r="H144" s="267">
        <v>0.44347999999999999</v>
      </c>
      <c r="I144" s="267">
        <v>0.50652900000000001</v>
      </c>
    </row>
    <row r="145" spans="1:9" x14ac:dyDescent="0.25">
      <c r="A145" s="483" t="s">
        <v>350</v>
      </c>
      <c r="B145" s="495">
        <v>5.2751890000000001</v>
      </c>
      <c r="C145" s="495">
        <v>9.1826539999999994</v>
      </c>
      <c r="D145" s="495">
        <v>8.8011180000000007</v>
      </c>
      <c r="E145" s="495" t="s">
        <v>85</v>
      </c>
      <c r="F145" s="524" t="s">
        <v>85</v>
      </c>
      <c r="G145" s="496">
        <v>5.2751890000000001</v>
      </c>
      <c r="H145" s="496">
        <v>8.8870339999999999</v>
      </c>
      <c r="I145" s="496">
        <v>6.9384050000000004</v>
      </c>
    </row>
    <row r="146" spans="1:9" x14ac:dyDescent="0.25">
      <c r="A146" s="482" t="s">
        <v>351</v>
      </c>
      <c r="B146" s="494">
        <v>0.16125200000000001</v>
      </c>
      <c r="C146" s="494">
        <v>8.3968000000000001E-2</v>
      </c>
      <c r="D146" s="494">
        <v>0.108669</v>
      </c>
      <c r="E146" s="494" t="s">
        <v>85</v>
      </c>
      <c r="F146" s="522" t="s">
        <v>85</v>
      </c>
      <c r="G146" s="267">
        <v>0.16125200000000001</v>
      </c>
      <c r="H146" s="267">
        <v>8.8229000000000002E-2</v>
      </c>
      <c r="I146" s="267">
        <v>0.12762599999999999</v>
      </c>
    </row>
    <row r="147" spans="1:9" x14ac:dyDescent="0.25">
      <c r="A147" s="497" t="s">
        <v>352</v>
      </c>
      <c r="B147" s="495">
        <v>0.37885400000000002</v>
      </c>
      <c r="C147" s="495">
        <v>0.177398</v>
      </c>
      <c r="D147" s="495">
        <v>3.3263000000000001E-2</v>
      </c>
      <c r="E147" s="495" t="s">
        <v>85</v>
      </c>
      <c r="F147" s="524" t="s">
        <v>85</v>
      </c>
      <c r="G147" s="496">
        <v>0.37885400000000002</v>
      </c>
      <c r="H147" s="496">
        <v>0.13789999999999999</v>
      </c>
      <c r="I147" s="496">
        <v>0.267897</v>
      </c>
    </row>
    <row r="148" spans="1:9" ht="13" x14ac:dyDescent="0.3">
      <c r="A148" s="507" t="s">
        <v>353</v>
      </c>
      <c r="B148" s="508">
        <v>14.319075</v>
      </c>
      <c r="C148" s="508">
        <v>10.409878000000001</v>
      </c>
      <c r="D148" s="508">
        <v>6.3236340000000002</v>
      </c>
      <c r="E148" s="508">
        <v>0.745201</v>
      </c>
      <c r="F148" s="528" t="s">
        <v>85</v>
      </c>
      <c r="G148" s="509">
        <v>14.319075</v>
      </c>
      <c r="H148" s="509">
        <v>9.1884669999999993</v>
      </c>
      <c r="I148" s="509">
        <v>11.956485000000001</v>
      </c>
    </row>
    <row r="149" spans="1:9" x14ac:dyDescent="0.25">
      <c r="A149" s="483" t="s">
        <v>404</v>
      </c>
      <c r="B149" s="495">
        <v>0.827546</v>
      </c>
      <c r="C149" s="495">
        <v>0.60446699999999998</v>
      </c>
      <c r="D149" s="495">
        <v>0.18194299999999999</v>
      </c>
      <c r="E149" s="495">
        <v>0.745201</v>
      </c>
      <c r="F149" s="524" t="s">
        <v>85</v>
      </c>
      <c r="G149" s="496">
        <v>0.827546</v>
      </c>
      <c r="H149" s="496">
        <v>0.50317100000000003</v>
      </c>
      <c r="I149" s="496">
        <v>0.67817499999999997</v>
      </c>
    </row>
    <row r="150" spans="1:9" x14ac:dyDescent="0.25">
      <c r="A150" s="482" t="s">
        <v>355</v>
      </c>
      <c r="B150" s="494">
        <v>6.3667160000000003</v>
      </c>
      <c r="C150" s="494">
        <v>5.3036969999999997</v>
      </c>
      <c r="D150" s="494">
        <v>3.3520629999999998</v>
      </c>
      <c r="E150" s="494" t="s">
        <v>85</v>
      </c>
      <c r="F150" s="522" t="s">
        <v>85</v>
      </c>
      <c r="G150" s="267">
        <v>6.3667160000000003</v>
      </c>
      <c r="H150" s="267">
        <v>4.7052560000000003</v>
      </c>
      <c r="I150" s="267">
        <v>5.6016320000000004</v>
      </c>
    </row>
    <row r="151" spans="1:9" x14ac:dyDescent="0.25">
      <c r="A151" s="497" t="s">
        <v>356</v>
      </c>
      <c r="B151" s="495">
        <v>8.6371000000000003E-2</v>
      </c>
      <c r="C151" s="495">
        <v>0.32252399999999998</v>
      </c>
      <c r="D151" s="495">
        <v>0.26097199999999998</v>
      </c>
      <c r="E151" s="495" t="s">
        <v>85</v>
      </c>
      <c r="F151" s="524" t="s">
        <v>85</v>
      </c>
      <c r="G151" s="496">
        <v>8.6371000000000003E-2</v>
      </c>
      <c r="H151" s="496">
        <v>0.30024600000000001</v>
      </c>
      <c r="I151" s="496">
        <v>0.18485799999999999</v>
      </c>
    </row>
    <row r="152" spans="1:9" x14ac:dyDescent="0.25">
      <c r="A152" s="482" t="s">
        <v>357</v>
      </c>
      <c r="B152" s="494">
        <v>0.103542</v>
      </c>
      <c r="C152" s="494">
        <v>9.5810000000000006E-2</v>
      </c>
      <c r="D152" s="494">
        <v>0.61994700000000003</v>
      </c>
      <c r="E152" s="494" t="s">
        <v>85</v>
      </c>
      <c r="F152" s="522" t="s">
        <v>85</v>
      </c>
      <c r="G152" s="267">
        <v>0.103542</v>
      </c>
      <c r="H152" s="267">
        <v>0.223193</v>
      </c>
      <c r="I152" s="267">
        <v>0.15864</v>
      </c>
    </row>
    <row r="153" spans="1:9" x14ac:dyDescent="0.25">
      <c r="A153" s="483" t="s">
        <v>358</v>
      </c>
      <c r="B153" s="495">
        <v>5.5701029999999996</v>
      </c>
      <c r="C153" s="495">
        <v>3.484807</v>
      </c>
      <c r="D153" s="495">
        <v>1.4594860000000001</v>
      </c>
      <c r="E153" s="495" t="s">
        <v>85</v>
      </c>
      <c r="F153" s="524" t="s">
        <v>85</v>
      </c>
      <c r="G153" s="496">
        <v>5.5701029999999996</v>
      </c>
      <c r="H153" s="496">
        <v>2.908048</v>
      </c>
      <c r="I153" s="496">
        <v>4.3442550000000004</v>
      </c>
    </row>
    <row r="154" spans="1:9" x14ac:dyDescent="0.25">
      <c r="A154" s="482" t="s">
        <v>359</v>
      </c>
      <c r="B154" s="494">
        <v>0.85422399999999998</v>
      </c>
      <c r="C154" s="494">
        <v>0.59339200000000003</v>
      </c>
      <c r="D154" s="494">
        <v>0.445434</v>
      </c>
      <c r="E154" s="494" t="s">
        <v>85</v>
      </c>
      <c r="F154" s="522" t="s">
        <v>85</v>
      </c>
      <c r="G154" s="267">
        <v>0.85422399999999998</v>
      </c>
      <c r="H154" s="267">
        <v>0.54382799999999998</v>
      </c>
      <c r="I154" s="267">
        <v>0.71128999999999998</v>
      </c>
    </row>
    <row r="155" spans="1:9" ht="13" x14ac:dyDescent="0.3">
      <c r="A155" s="481" t="s">
        <v>360</v>
      </c>
      <c r="B155" s="505">
        <v>12.918476999999999</v>
      </c>
      <c r="C155" s="505">
        <v>14.906184</v>
      </c>
      <c r="D155" s="505">
        <v>14.034217999999999</v>
      </c>
      <c r="E155" s="505">
        <v>10.638977000000001</v>
      </c>
      <c r="F155" s="526" t="s">
        <v>85</v>
      </c>
      <c r="G155" s="506">
        <v>12.918476999999999</v>
      </c>
      <c r="H155" s="506">
        <v>14.597197</v>
      </c>
      <c r="I155" s="506">
        <v>13.691509</v>
      </c>
    </row>
    <row r="156" spans="1:9" x14ac:dyDescent="0.25">
      <c r="A156" s="485" t="s">
        <v>405</v>
      </c>
      <c r="B156" s="498">
        <v>0.69868200000000003</v>
      </c>
      <c r="C156" s="498">
        <v>0.89834000000000003</v>
      </c>
      <c r="D156" s="498">
        <v>0.44183099999999997</v>
      </c>
      <c r="E156" s="498">
        <v>1.7087460000000001</v>
      </c>
      <c r="F156" s="530" t="s">
        <v>85</v>
      </c>
      <c r="G156" s="499">
        <v>0.69868200000000003</v>
      </c>
      <c r="H156" s="499">
        <v>0.80333399999999999</v>
      </c>
      <c r="I156" s="499">
        <v>0.74687300000000001</v>
      </c>
    </row>
    <row r="157" spans="1:9" x14ac:dyDescent="0.25">
      <c r="A157" s="483" t="s">
        <v>361</v>
      </c>
      <c r="B157" s="495">
        <v>6.812176</v>
      </c>
      <c r="C157" s="495">
        <v>7.7884890000000002</v>
      </c>
      <c r="D157" s="495">
        <v>9.1796260000000007</v>
      </c>
      <c r="E157" s="495">
        <v>8.9072700000000005</v>
      </c>
      <c r="F157" s="524" t="s">
        <v>85</v>
      </c>
      <c r="G157" s="496">
        <v>6.812176</v>
      </c>
      <c r="H157" s="496">
        <v>8.1566930000000006</v>
      </c>
      <c r="I157" s="496">
        <v>7.4313120000000001</v>
      </c>
    </row>
    <row r="158" spans="1:9" x14ac:dyDescent="0.25">
      <c r="A158" s="485" t="s">
        <v>362</v>
      </c>
      <c r="B158" s="498">
        <v>4.4965339999999996</v>
      </c>
      <c r="C158" s="498">
        <v>5.278187</v>
      </c>
      <c r="D158" s="498">
        <v>3.9918640000000001</v>
      </c>
      <c r="E158" s="498">
        <v>2.2962E-2</v>
      </c>
      <c r="F158" s="530" t="s">
        <v>85</v>
      </c>
      <c r="G158" s="499">
        <v>4.4965339999999996</v>
      </c>
      <c r="H158" s="499">
        <v>4.8451700000000004</v>
      </c>
      <c r="I158" s="499">
        <v>4.6570770000000001</v>
      </c>
    </row>
    <row r="159" spans="1:9" ht="13" x14ac:dyDescent="0.3">
      <c r="A159" s="481" t="s">
        <v>363</v>
      </c>
      <c r="B159" s="505">
        <v>31.101534999999998</v>
      </c>
      <c r="C159" s="505">
        <v>33.359684000000001</v>
      </c>
      <c r="D159" s="505">
        <v>27.013152000000002</v>
      </c>
      <c r="E159" s="505">
        <v>23.508302</v>
      </c>
      <c r="F159" s="526" t="s">
        <v>85</v>
      </c>
      <c r="G159" s="506">
        <v>31.101534999999998</v>
      </c>
      <c r="H159" s="506">
        <v>31.575790999999999</v>
      </c>
      <c r="I159" s="506">
        <v>31.319924</v>
      </c>
    </row>
    <row r="160" spans="1:9" x14ac:dyDescent="0.25">
      <c r="A160" s="482" t="s">
        <v>406</v>
      </c>
      <c r="B160" s="494">
        <v>1.589229</v>
      </c>
      <c r="C160" s="494">
        <v>1.7734190000000001</v>
      </c>
      <c r="D160" s="494">
        <v>0.81847999999999999</v>
      </c>
      <c r="E160" s="494">
        <v>8.927721</v>
      </c>
      <c r="F160" s="522" t="s">
        <v>85</v>
      </c>
      <c r="G160" s="267">
        <v>1.589229</v>
      </c>
      <c r="H160" s="267">
        <v>1.694393</v>
      </c>
      <c r="I160" s="267">
        <v>1.637656</v>
      </c>
    </row>
    <row r="161" spans="1:9" x14ac:dyDescent="0.25">
      <c r="A161" s="483" t="s">
        <v>364</v>
      </c>
      <c r="B161" s="495">
        <v>13.642994</v>
      </c>
      <c r="C161" s="495">
        <v>15.844158</v>
      </c>
      <c r="D161" s="495">
        <v>12.384429000000001</v>
      </c>
      <c r="E161" s="495">
        <v>12.628959999999999</v>
      </c>
      <c r="F161" s="524" t="s">
        <v>85</v>
      </c>
      <c r="G161" s="496">
        <v>13.642994</v>
      </c>
      <c r="H161" s="496">
        <v>14.918952000000001</v>
      </c>
      <c r="I161" s="496">
        <v>14.230559</v>
      </c>
    </row>
    <row r="162" spans="1:9" x14ac:dyDescent="0.25">
      <c r="A162" s="482" t="s">
        <v>365</v>
      </c>
      <c r="B162" s="494">
        <v>14.062303</v>
      </c>
      <c r="C162" s="494">
        <v>13.899765</v>
      </c>
      <c r="D162" s="494">
        <v>12.961220000000001</v>
      </c>
      <c r="E162" s="494">
        <v>1.9516199999999999</v>
      </c>
      <c r="F162" s="522" t="s">
        <v>85</v>
      </c>
      <c r="G162" s="267">
        <v>14.062303</v>
      </c>
      <c r="H162" s="267">
        <v>13.405896</v>
      </c>
      <c r="I162" s="267">
        <v>13.760035</v>
      </c>
    </row>
    <row r="163" spans="1:9" ht="13" x14ac:dyDescent="0.3">
      <c r="A163" s="481" t="s">
        <v>366</v>
      </c>
      <c r="B163" s="505">
        <v>26.451443999999999</v>
      </c>
      <c r="C163" s="505">
        <v>32.825125999999997</v>
      </c>
      <c r="D163" s="505">
        <v>21.527878999999999</v>
      </c>
      <c r="E163" s="505">
        <v>54.901786999999999</v>
      </c>
      <c r="F163" s="526" t="s">
        <v>85</v>
      </c>
      <c r="G163" s="506">
        <v>26.451443999999999</v>
      </c>
      <c r="H163" s="506">
        <v>30.518336000000001</v>
      </c>
      <c r="I163" s="506">
        <v>28.324204000000002</v>
      </c>
    </row>
    <row r="164" spans="1:9" x14ac:dyDescent="0.25">
      <c r="A164" s="482" t="s">
        <v>407</v>
      </c>
      <c r="B164" s="494">
        <v>2.8087610000000001</v>
      </c>
      <c r="C164" s="494">
        <v>3.0969929999999999</v>
      </c>
      <c r="D164" s="494">
        <v>2.0446460000000002</v>
      </c>
      <c r="E164" s="494">
        <v>1.577126</v>
      </c>
      <c r="F164" s="522" t="s">
        <v>85</v>
      </c>
      <c r="G164" s="267">
        <v>2.8087610000000001</v>
      </c>
      <c r="H164" s="267">
        <v>2.80369</v>
      </c>
      <c r="I164" s="267">
        <v>2.8064260000000001</v>
      </c>
    </row>
    <row r="165" spans="1:9" x14ac:dyDescent="0.25">
      <c r="A165" s="483" t="s">
        <v>367</v>
      </c>
      <c r="B165" s="495">
        <v>0.24173500000000001</v>
      </c>
      <c r="C165" s="495">
        <v>0.416292</v>
      </c>
      <c r="D165" s="495">
        <v>0.10596899999999999</v>
      </c>
      <c r="E165" s="495">
        <v>6.3477000000000006E-2</v>
      </c>
      <c r="F165" s="524" t="s">
        <v>85</v>
      </c>
      <c r="G165" s="496">
        <v>0.24173500000000001</v>
      </c>
      <c r="H165" s="496">
        <v>0.33189200000000002</v>
      </c>
      <c r="I165" s="496">
        <v>0.28325099999999998</v>
      </c>
    </row>
    <row r="166" spans="1:9" x14ac:dyDescent="0.25">
      <c r="A166" s="485" t="s">
        <v>628</v>
      </c>
      <c r="B166" s="498">
        <v>15.066822999999999</v>
      </c>
      <c r="C166" s="498">
        <v>19.860745000000001</v>
      </c>
      <c r="D166" s="498">
        <v>12.007428000000001</v>
      </c>
      <c r="E166" s="498">
        <v>8.7789110000000008</v>
      </c>
      <c r="F166" s="530" t="s">
        <v>85</v>
      </c>
      <c r="G166" s="499">
        <v>15.066822999999999</v>
      </c>
      <c r="H166" s="499">
        <v>17.677629</v>
      </c>
      <c r="I166" s="499">
        <v>16.269071</v>
      </c>
    </row>
    <row r="167" spans="1:9" x14ac:dyDescent="0.25">
      <c r="A167" s="484" t="s">
        <v>368</v>
      </c>
      <c r="B167" s="495">
        <v>1.2586999999999999E-2</v>
      </c>
      <c r="C167" s="495">
        <v>5.7612999999999998E-2</v>
      </c>
      <c r="D167" s="495">
        <v>1.3710999999999999E-2</v>
      </c>
      <c r="E167" s="495">
        <v>3.3592999999999998E-2</v>
      </c>
      <c r="F167" s="524" t="s">
        <v>85</v>
      </c>
      <c r="G167" s="496">
        <v>1.2586999999999999E-2</v>
      </c>
      <c r="H167" s="496">
        <v>4.6240999999999997E-2</v>
      </c>
      <c r="I167" s="496">
        <v>2.8084000000000001E-2</v>
      </c>
    </row>
    <row r="168" spans="1:9" x14ac:dyDescent="0.25">
      <c r="A168" s="485" t="s">
        <v>369</v>
      </c>
      <c r="B168" s="494">
        <v>1.5330170000000001</v>
      </c>
      <c r="C168" s="494">
        <v>2.2118159999999998</v>
      </c>
      <c r="D168" s="494">
        <v>0.92376199999999997</v>
      </c>
      <c r="E168" s="494">
        <v>1.484429</v>
      </c>
      <c r="F168" s="522" t="s">
        <v>85</v>
      </c>
      <c r="G168" s="267">
        <v>1.5330170000000001</v>
      </c>
      <c r="H168" s="267">
        <v>1.877661</v>
      </c>
      <c r="I168" s="267">
        <v>1.6917219999999999</v>
      </c>
    </row>
    <row r="169" spans="1:9" x14ac:dyDescent="0.25">
      <c r="A169" s="484" t="s">
        <v>370</v>
      </c>
      <c r="B169" s="500">
        <v>5.1109720000000003</v>
      </c>
      <c r="C169" s="500">
        <v>5.7800050000000001</v>
      </c>
      <c r="D169" s="500">
        <v>6.1912079999999996</v>
      </c>
      <c r="E169" s="500">
        <v>42.964250999999997</v>
      </c>
      <c r="F169" s="534" t="s">
        <v>85</v>
      </c>
      <c r="G169" s="501">
        <v>5.1109720000000003</v>
      </c>
      <c r="H169" s="501">
        <v>6.6969940000000001</v>
      </c>
      <c r="I169" s="501">
        <v>5.8413180000000002</v>
      </c>
    </row>
    <row r="170" spans="1:9" s="7" customFormat="1" ht="13" x14ac:dyDescent="0.3">
      <c r="A170" s="513" t="s">
        <v>422</v>
      </c>
      <c r="B170" s="514">
        <v>1.305882</v>
      </c>
      <c r="C170" s="514">
        <v>1.9546969999999999</v>
      </c>
      <c r="D170" s="514">
        <v>1.6805209999999999</v>
      </c>
      <c r="E170" s="514">
        <v>1.818368</v>
      </c>
      <c r="F170" s="532" t="s">
        <v>85</v>
      </c>
      <c r="G170" s="515">
        <v>1.305882</v>
      </c>
      <c r="H170" s="515">
        <v>1.883974</v>
      </c>
      <c r="I170" s="515">
        <v>1.572087</v>
      </c>
    </row>
    <row r="171" spans="1:9" x14ac:dyDescent="0.25">
      <c r="A171" s="484" t="s">
        <v>408</v>
      </c>
      <c r="B171" s="500">
        <v>0.67220899999999995</v>
      </c>
      <c r="C171" s="500">
        <v>1.610047</v>
      </c>
      <c r="D171" s="500">
        <v>1.3348960000000001</v>
      </c>
      <c r="E171" s="500">
        <v>1.818368</v>
      </c>
      <c r="F171" s="534" t="s">
        <v>85</v>
      </c>
      <c r="G171" s="501">
        <v>0.67220899999999995</v>
      </c>
      <c r="H171" s="501">
        <v>1.5466409999999999</v>
      </c>
      <c r="I171" s="501">
        <v>1.0748759999999999</v>
      </c>
    </row>
    <row r="172" spans="1:9" x14ac:dyDescent="0.25">
      <c r="A172" s="485" t="s">
        <v>484</v>
      </c>
      <c r="B172" s="498">
        <v>0.41608600000000001</v>
      </c>
      <c r="C172" s="498">
        <v>0.27533999999999997</v>
      </c>
      <c r="D172" s="498">
        <v>0.34562399999999999</v>
      </c>
      <c r="E172" s="498" t="s">
        <v>85</v>
      </c>
      <c r="F172" s="530" t="s">
        <v>85</v>
      </c>
      <c r="G172" s="499">
        <v>0.41608600000000001</v>
      </c>
      <c r="H172" s="499">
        <v>0.28666599999999998</v>
      </c>
      <c r="I172" s="499">
        <v>0.356489</v>
      </c>
    </row>
    <row r="173" spans="1:9" ht="13" x14ac:dyDescent="0.3">
      <c r="A173" s="510" t="s">
        <v>371</v>
      </c>
      <c r="B173" s="511">
        <v>63.887779999999999</v>
      </c>
      <c r="C173" s="511">
        <v>72.590736000000007</v>
      </c>
      <c r="D173" s="511">
        <v>93.349923000000004</v>
      </c>
      <c r="E173" s="511">
        <v>82.501356999999999</v>
      </c>
      <c r="F173" s="536" t="s">
        <v>85</v>
      </c>
      <c r="G173" s="512">
        <v>63.887779999999999</v>
      </c>
      <c r="H173" s="512">
        <v>77.936470999999997</v>
      </c>
      <c r="I173" s="512">
        <v>70.357051999999996</v>
      </c>
    </row>
    <row r="174" spans="1:9" x14ac:dyDescent="0.25">
      <c r="A174" s="485" t="s">
        <v>409</v>
      </c>
      <c r="B174" s="498">
        <v>7.0480510000000001</v>
      </c>
      <c r="C174" s="498">
        <v>7.7934489999999998</v>
      </c>
      <c r="D174" s="498">
        <v>10.600244999999999</v>
      </c>
      <c r="E174" s="498">
        <v>10.449344999999999</v>
      </c>
      <c r="F174" s="530" t="s">
        <v>85</v>
      </c>
      <c r="G174" s="499">
        <v>7.0480510000000001</v>
      </c>
      <c r="H174" s="499">
        <v>8.5450879999999998</v>
      </c>
      <c r="I174" s="499">
        <v>7.7374210000000003</v>
      </c>
    </row>
    <row r="175" spans="1:9" x14ac:dyDescent="0.25">
      <c r="A175" s="484" t="s">
        <v>372</v>
      </c>
      <c r="B175" s="500">
        <v>2.077779</v>
      </c>
      <c r="C175" s="500">
        <v>2.2977189999999998</v>
      </c>
      <c r="D175" s="500">
        <v>4.389507</v>
      </c>
      <c r="E175" s="500">
        <v>6.493379</v>
      </c>
      <c r="F175" s="534" t="s">
        <v>85</v>
      </c>
      <c r="G175" s="501">
        <v>2.077779</v>
      </c>
      <c r="H175" s="501">
        <v>2.906485</v>
      </c>
      <c r="I175" s="501">
        <v>2.4593889999999998</v>
      </c>
    </row>
    <row r="176" spans="1:9" x14ac:dyDescent="0.25">
      <c r="A176" s="485" t="s">
        <v>373</v>
      </c>
      <c r="B176" s="498">
        <v>44.199852</v>
      </c>
      <c r="C176" s="498">
        <v>49.116286000000002</v>
      </c>
      <c r="D176" s="498">
        <v>63.674720000000001</v>
      </c>
      <c r="E176" s="498">
        <v>60.533045999999999</v>
      </c>
      <c r="F176" s="530" t="s">
        <v>85</v>
      </c>
      <c r="G176" s="499">
        <v>44.199852</v>
      </c>
      <c r="H176" s="499">
        <v>52.963197999999998</v>
      </c>
      <c r="I176" s="499">
        <v>48.235278999999998</v>
      </c>
    </row>
    <row r="177" spans="1:9" x14ac:dyDescent="0.25">
      <c r="A177" s="484" t="s">
        <v>374</v>
      </c>
      <c r="B177" s="500">
        <v>0.65613299999999997</v>
      </c>
      <c r="C177" s="500">
        <v>1.2236089999999999</v>
      </c>
      <c r="D177" s="500">
        <v>1.4169609999999999</v>
      </c>
      <c r="E177" s="500" t="s">
        <v>85</v>
      </c>
      <c r="F177" s="534" t="s">
        <v>85</v>
      </c>
      <c r="G177" s="501">
        <v>0.65613299999999997</v>
      </c>
      <c r="H177" s="501">
        <v>1.244543</v>
      </c>
      <c r="I177" s="501">
        <v>0.92708900000000005</v>
      </c>
    </row>
    <row r="178" spans="1:9" x14ac:dyDescent="0.25">
      <c r="A178" s="540" t="s">
        <v>375</v>
      </c>
      <c r="B178" s="546">
        <v>0.76334900000000006</v>
      </c>
      <c r="C178" s="546">
        <v>1.5779589999999999</v>
      </c>
      <c r="D178" s="546">
        <v>2.6433140000000002</v>
      </c>
      <c r="E178" s="546" t="s">
        <v>85</v>
      </c>
      <c r="F178" s="548" t="s">
        <v>85</v>
      </c>
      <c r="G178" s="547">
        <v>0.76334900000000006</v>
      </c>
      <c r="H178" s="547">
        <v>1.8065450000000001</v>
      </c>
      <c r="I178" s="547">
        <v>1.24373</v>
      </c>
    </row>
    <row r="179" spans="1:9" s="47" customFormat="1" x14ac:dyDescent="0.25">
      <c r="A179" s="484" t="s">
        <v>376</v>
      </c>
      <c r="B179" s="500">
        <v>6.1144239999999996</v>
      </c>
      <c r="C179" s="500">
        <v>7.5652509999999999</v>
      </c>
      <c r="D179" s="500">
        <v>6.5650110000000002</v>
      </c>
      <c r="E179" s="500">
        <v>5.0255859999999997</v>
      </c>
      <c r="F179" s="534" t="s">
        <v>85</v>
      </c>
      <c r="G179" s="501">
        <v>6.1144239999999996</v>
      </c>
      <c r="H179" s="501">
        <v>7.2624570000000004</v>
      </c>
      <c r="I179" s="501">
        <v>6.6430809999999996</v>
      </c>
    </row>
    <row r="180" spans="1:9" s="7" customFormat="1" ht="13" x14ac:dyDescent="0.3">
      <c r="A180" s="507" t="s">
        <v>377</v>
      </c>
      <c r="B180" s="508">
        <v>10.363614999999999</v>
      </c>
      <c r="C180" s="508">
        <v>12.569825</v>
      </c>
      <c r="D180" s="508">
        <v>10.567034</v>
      </c>
      <c r="E180" s="508">
        <v>15.931036000000001</v>
      </c>
      <c r="F180" s="528" t="s">
        <v>85</v>
      </c>
      <c r="G180" s="509">
        <v>10.363614999999999</v>
      </c>
      <c r="H180" s="509">
        <v>12.148757</v>
      </c>
      <c r="I180" s="509">
        <v>11.185654</v>
      </c>
    </row>
    <row r="181" spans="1:9" x14ac:dyDescent="0.25">
      <c r="A181" s="483" t="s">
        <v>378</v>
      </c>
      <c r="B181" s="495">
        <v>1.9621170000000001</v>
      </c>
      <c r="C181" s="495">
        <v>3.7533129999999999</v>
      </c>
      <c r="D181" s="495">
        <v>2.545058</v>
      </c>
      <c r="E181" s="495" t="s">
        <v>85</v>
      </c>
      <c r="F181" s="524" t="s">
        <v>85</v>
      </c>
      <c r="G181" s="496">
        <v>1.9621170000000001</v>
      </c>
      <c r="H181" s="496">
        <v>3.3725170000000002</v>
      </c>
      <c r="I181" s="496">
        <v>2.6115910000000002</v>
      </c>
    </row>
    <row r="182" spans="1:9" x14ac:dyDescent="0.25">
      <c r="A182" s="482" t="s">
        <v>379</v>
      </c>
      <c r="B182" s="494">
        <v>0.90478599999999998</v>
      </c>
      <c r="C182" s="494">
        <v>1.8493040000000001</v>
      </c>
      <c r="D182" s="494">
        <v>1.345558</v>
      </c>
      <c r="E182" s="494">
        <v>6.0410999999999999E-2</v>
      </c>
      <c r="F182" s="522" t="s">
        <v>85</v>
      </c>
      <c r="G182" s="267">
        <v>0.90478599999999998</v>
      </c>
      <c r="H182" s="267">
        <v>1.685629</v>
      </c>
      <c r="I182" s="267">
        <v>1.264356</v>
      </c>
    </row>
    <row r="183" spans="1:9" x14ac:dyDescent="0.25">
      <c r="A183" s="483" t="s">
        <v>380</v>
      </c>
      <c r="B183" s="495">
        <v>7.2086300000000003</v>
      </c>
      <c r="C183" s="495">
        <v>6.7760870000000004</v>
      </c>
      <c r="D183" s="495">
        <v>6.5827609999999996</v>
      </c>
      <c r="E183" s="495">
        <v>15.870623999999999</v>
      </c>
      <c r="F183" s="524" t="s">
        <v>85</v>
      </c>
      <c r="G183" s="496">
        <v>7.2086300000000003</v>
      </c>
      <c r="H183" s="496">
        <v>6.927759</v>
      </c>
      <c r="I183" s="496">
        <v>7.0792919999999997</v>
      </c>
    </row>
    <row r="184" spans="1:9" x14ac:dyDescent="0.25">
      <c r="A184" s="482" t="s">
        <v>381</v>
      </c>
      <c r="B184" s="494">
        <v>0.288082</v>
      </c>
      <c r="C184" s="494">
        <v>0.19112199999999999</v>
      </c>
      <c r="D184" s="494">
        <v>9.3656000000000003E-2</v>
      </c>
      <c r="E184" s="494" t="s">
        <v>85</v>
      </c>
      <c r="F184" s="522" t="s">
        <v>85</v>
      </c>
      <c r="G184" s="267">
        <v>0.288082</v>
      </c>
      <c r="H184" s="267">
        <v>0.162853</v>
      </c>
      <c r="I184" s="267">
        <v>0.23041500000000001</v>
      </c>
    </row>
    <row r="185" spans="1:9" s="7" customFormat="1" ht="13" x14ac:dyDescent="0.3">
      <c r="A185" s="481" t="s">
        <v>382</v>
      </c>
      <c r="B185" s="505">
        <v>14.927192</v>
      </c>
      <c r="C185" s="505">
        <v>18.196476000000001</v>
      </c>
      <c r="D185" s="505">
        <v>18.070615</v>
      </c>
      <c r="E185" s="505">
        <v>31.918754</v>
      </c>
      <c r="F185" s="526" t="s">
        <v>85</v>
      </c>
      <c r="G185" s="506">
        <v>14.927192</v>
      </c>
      <c r="H185" s="506">
        <v>18.466294999999999</v>
      </c>
      <c r="I185" s="506">
        <v>16.556910999999999</v>
      </c>
    </row>
    <row r="186" spans="1:9" s="47" customFormat="1" x14ac:dyDescent="0.25">
      <c r="A186" s="482" t="s">
        <v>383</v>
      </c>
      <c r="B186" s="494">
        <v>5.9437709999999999</v>
      </c>
      <c r="C186" s="494">
        <v>8.4604119999999998</v>
      </c>
      <c r="D186" s="494">
        <v>8.7594519999999996</v>
      </c>
      <c r="E186" s="494">
        <v>17.122757</v>
      </c>
      <c r="F186" s="522" t="s">
        <v>85</v>
      </c>
      <c r="G186" s="267">
        <v>5.9437709999999999</v>
      </c>
      <c r="H186" s="267">
        <v>8.7242420000000003</v>
      </c>
      <c r="I186" s="267">
        <v>7.2241479999999996</v>
      </c>
    </row>
    <row r="187" spans="1:9" x14ac:dyDescent="0.25">
      <c r="A187" s="483" t="s">
        <v>384</v>
      </c>
      <c r="B187" s="495">
        <v>1.6237000000000001E-2</v>
      </c>
      <c r="C187" s="495">
        <v>0.104453</v>
      </c>
      <c r="D187" s="495">
        <v>8.3763000000000004E-2</v>
      </c>
      <c r="E187" s="495" t="s">
        <v>85</v>
      </c>
      <c r="F187" s="524" t="s">
        <v>85</v>
      </c>
      <c r="G187" s="496">
        <v>1.6237000000000001E-2</v>
      </c>
      <c r="H187" s="496">
        <v>9.7050999999999998E-2</v>
      </c>
      <c r="I187" s="496">
        <v>5.3450999999999999E-2</v>
      </c>
    </row>
    <row r="188" spans="1:9" x14ac:dyDescent="0.25">
      <c r="A188" s="482" t="s">
        <v>385</v>
      </c>
      <c r="B188" s="494">
        <v>7.373818</v>
      </c>
      <c r="C188" s="494">
        <v>7.3732280000000001</v>
      </c>
      <c r="D188" s="494">
        <v>6.090122</v>
      </c>
      <c r="E188" s="494">
        <v>14.257968999999999</v>
      </c>
      <c r="F188" s="522" t="s">
        <v>85</v>
      </c>
      <c r="G188" s="267">
        <v>7.373818</v>
      </c>
      <c r="H188" s="267">
        <v>7.2072200000000004</v>
      </c>
      <c r="I188" s="267">
        <v>7.2971009999999996</v>
      </c>
    </row>
    <row r="189" spans="1:9" x14ac:dyDescent="0.25">
      <c r="A189" s="483" t="s">
        <v>386</v>
      </c>
      <c r="B189" s="495">
        <v>0.71950000000000003</v>
      </c>
      <c r="C189" s="495">
        <v>1.2062459999999999</v>
      </c>
      <c r="D189" s="495">
        <v>2.1593369999999998</v>
      </c>
      <c r="E189" s="495">
        <v>0.53802799999999995</v>
      </c>
      <c r="F189" s="524" t="s">
        <v>85</v>
      </c>
      <c r="G189" s="496">
        <v>0.71950000000000003</v>
      </c>
      <c r="H189" s="496">
        <v>1.427047</v>
      </c>
      <c r="I189" s="496">
        <v>1.045318</v>
      </c>
    </row>
    <row r="190" spans="1:9" s="7" customFormat="1" ht="13" x14ac:dyDescent="0.3">
      <c r="A190" s="507" t="s">
        <v>387</v>
      </c>
      <c r="B190" s="508">
        <v>62.889176999999997</v>
      </c>
      <c r="C190" s="508">
        <v>14.579978000000001</v>
      </c>
      <c r="D190" s="508">
        <v>10.375643</v>
      </c>
      <c r="E190" s="508">
        <v>31.311772999999999</v>
      </c>
      <c r="F190" s="528" t="s">
        <v>85</v>
      </c>
      <c r="G190" s="509">
        <v>62.889176999999997</v>
      </c>
      <c r="H190" s="509">
        <v>13.908234</v>
      </c>
      <c r="I190" s="509">
        <v>40.333978000000002</v>
      </c>
    </row>
    <row r="191" spans="1:9" ht="13" x14ac:dyDescent="0.3">
      <c r="A191" s="516" t="s">
        <v>389</v>
      </c>
      <c r="B191" s="517">
        <f>SUM(B139,B143,B148,B155,B159,B163,B170,B173,B180,B185,B190)</f>
        <v>311.06505900000002</v>
      </c>
      <c r="C191" s="517">
        <f t="shared" ref="C191:I191" si="8">SUM(C139,C143,C148,C155,C159,C163,C170,C173,C180,C185,C190)</f>
        <v>286.84238199999999</v>
      </c>
      <c r="D191" s="517">
        <f t="shared" si="8"/>
        <v>270.22568700000005</v>
      </c>
      <c r="E191" s="517">
        <f t="shared" si="8"/>
        <v>327.056307</v>
      </c>
      <c r="F191" s="538" t="s">
        <v>85</v>
      </c>
      <c r="G191" s="517">
        <f t="shared" si="8"/>
        <v>311.06505900000002</v>
      </c>
      <c r="H191" s="517">
        <f t="shared" si="8"/>
        <v>283.61918800000001</v>
      </c>
      <c r="I191" s="517">
        <f t="shared" si="8"/>
        <v>298.42652900000002</v>
      </c>
    </row>
    <row r="192" spans="1:9" ht="15" customHeight="1" x14ac:dyDescent="0.3">
      <c r="A192" s="519" t="s">
        <v>631</v>
      </c>
      <c r="B192" s="3"/>
      <c r="C192" s="212"/>
      <c r="D192" s="3"/>
      <c r="E192" s="3"/>
      <c r="F192" s="212"/>
      <c r="G192" s="3"/>
      <c r="H192" s="3"/>
      <c r="I192" s="3"/>
    </row>
    <row r="193" spans="1:9" ht="13" x14ac:dyDescent="0.3">
      <c r="A193" s="38" t="s">
        <v>423</v>
      </c>
      <c r="B193" s="3"/>
      <c r="C193" s="212"/>
      <c r="D193" s="3"/>
      <c r="E193" s="3"/>
      <c r="F193" s="212"/>
      <c r="G193" s="3"/>
      <c r="H193" s="3"/>
      <c r="I193" s="3"/>
    </row>
    <row r="194" spans="1:9" ht="13" x14ac:dyDescent="0.3">
      <c r="A194" s="242" t="s">
        <v>708</v>
      </c>
      <c r="B194" s="3"/>
      <c r="C194" s="212"/>
      <c r="D194" s="3"/>
      <c r="E194" s="3"/>
      <c r="F194" s="212"/>
      <c r="G194" s="3"/>
      <c r="H194" s="3"/>
      <c r="I194" s="3"/>
    </row>
    <row r="196" spans="1:9" ht="87" customHeight="1" x14ac:dyDescent="0.25">
      <c r="A196" s="803" t="s">
        <v>424</v>
      </c>
      <c r="B196" s="804"/>
      <c r="C196" s="804"/>
      <c r="D196" s="804"/>
      <c r="E196" s="804"/>
      <c r="F196" s="804"/>
      <c r="G196" s="804"/>
      <c r="H196" s="804"/>
      <c r="I196" s="805"/>
    </row>
  </sheetData>
  <mergeCells count="1">
    <mergeCell ref="A196:I196"/>
  </mergeCells>
  <printOptions horizontalCentered="1" verticalCentered="1"/>
  <pageMargins left="0.70866141732283472" right="0.70866141732283472" top="0.19685039370078741" bottom="0.19685039370078741" header="0.31496062992125984" footer="0.31496062992125984"/>
  <pageSetup paperSize="9" scale="50" firstPageNumber="95" orientation="landscape" useFirstPageNumber="1" r:id="rId1"/>
  <headerFooter>
    <oddHeader>&amp;R&amp;12Les groupements à fiscalité propre en 2019</oddHeader>
    <oddFooter>&amp;L&amp;12Direction Générale des Collectivités Locales / DESL&amp;C&amp;12&amp;P&amp;R&amp;12Mise en ligne : mai 2021</oddFooter>
    <firstHeader>&amp;RLes groupements à fiscalité propre en 2016</firstHeader>
    <firstFooter>&amp;LDirection Générale des Collectivités Locales / DESL&amp;C&amp;P&amp;RMise en ligne : mai 2018</firstFooter>
  </headerFooter>
  <rowBreaks count="2" manualBreakCount="2">
    <brk id="66" max="16383" man="1"/>
    <brk id="130"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99"/>
  <sheetViews>
    <sheetView zoomScaleNormal="100" zoomScalePageLayoutView="85" workbookViewId="0"/>
  </sheetViews>
  <sheetFormatPr baseColWidth="10" defaultRowHeight="12.5" x14ac:dyDescent="0.25"/>
  <cols>
    <col min="1" max="1" width="93.1796875" customWidth="1"/>
    <col min="2" max="9" width="17.26953125" customWidth="1"/>
  </cols>
  <sheetData>
    <row r="1" spans="1:9" ht="21" x14ac:dyDescent="0.4">
      <c r="A1" s="9" t="s">
        <v>489</v>
      </c>
    </row>
    <row r="2" spans="1:9" ht="12.75" customHeight="1" x14ac:dyDescent="0.4">
      <c r="A2" s="9"/>
    </row>
    <row r="3" spans="1:9" ht="17.25" customHeight="1" x14ac:dyDescent="0.35">
      <c r="A3" s="88" t="s">
        <v>799</v>
      </c>
    </row>
    <row r="4" spans="1:9" ht="13.5" thickBot="1" x14ac:dyDescent="0.35">
      <c r="A4" s="205"/>
      <c r="I4" s="400" t="s">
        <v>388</v>
      </c>
    </row>
    <row r="5" spans="1:9" ht="12.75" customHeight="1" x14ac:dyDescent="0.3">
      <c r="A5" s="204" t="s">
        <v>395</v>
      </c>
      <c r="B5" s="486" t="s">
        <v>96</v>
      </c>
      <c r="C5" s="486" t="s">
        <v>554</v>
      </c>
      <c r="D5" s="486" t="s">
        <v>98</v>
      </c>
      <c r="E5" s="486" t="s">
        <v>289</v>
      </c>
      <c r="F5" s="487">
        <v>300000</v>
      </c>
      <c r="G5" s="488" t="s">
        <v>420</v>
      </c>
      <c r="H5" s="488" t="s">
        <v>420</v>
      </c>
      <c r="I5" s="488" t="s">
        <v>402</v>
      </c>
    </row>
    <row r="6" spans="1:9" ht="12.75" customHeight="1" x14ac:dyDescent="0.25">
      <c r="A6" s="203"/>
      <c r="B6" s="489" t="s">
        <v>36</v>
      </c>
      <c r="C6" s="489" t="s">
        <v>36</v>
      </c>
      <c r="D6" s="489" t="s">
        <v>36</v>
      </c>
      <c r="E6" s="489" t="s">
        <v>36</v>
      </c>
      <c r="F6" s="489" t="s">
        <v>37</v>
      </c>
      <c r="G6" s="490" t="s">
        <v>393</v>
      </c>
      <c r="H6" s="490" t="s">
        <v>575</v>
      </c>
      <c r="I6" s="490" t="s">
        <v>421</v>
      </c>
    </row>
    <row r="7" spans="1:9" ht="12.75" customHeight="1" thickBot="1" x14ac:dyDescent="0.3">
      <c r="A7" s="206"/>
      <c r="B7" s="491" t="s">
        <v>553</v>
      </c>
      <c r="C7" s="491" t="s">
        <v>100</v>
      </c>
      <c r="D7" s="491" t="s">
        <v>101</v>
      </c>
      <c r="E7" s="491" t="s">
        <v>290</v>
      </c>
      <c r="F7" s="491" t="s">
        <v>102</v>
      </c>
      <c r="G7" s="762" t="s">
        <v>633</v>
      </c>
      <c r="H7" s="492" t="s">
        <v>102</v>
      </c>
      <c r="I7" s="492" t="s">
        <v>394</v>
      </c>
    </row>
    <row r="8" spans="1:9" ht="12.75" customHeight="1" x14ac:dyDescent="0.25"/>
    <row r="9" spans="1:9" ht="14.25" customHeight="1" x14ac:dyDescent="0.3">
      <c r="A9" s="502" t="s">
        <v>344</v>
      </c>
      <c r="B9" s="503">
        <v>182.12201899999999</v>
      </c>
      <c r="C9" s="503">
        <v>116.96141799999999</v>
      </c>
      <c r="D9" s="503">
        <v>34.34442</v>
      </c>
      <c r="E9" s="503">
        <v>2.4532060000000002</v>
      </c>
      <c r="F9" s="503" t="s">
        <v>85</v>
      </c>
      <c r="G9" s="504">
        <v>182.12201899999999</v>
      </c>
      <c r="H9" s="504">
        <v>153.75904399999999</v>
      </c>
      <c r="I9" s="504">
        <v>335.88106299999998</v>
      </c>
    </row>
    <row r="10" spans="1:9" ht="14.25" customHeight="1" x14ac:dyDescent="0.25">
      <c r="A10" s="482" t="s">
        <v>345</v>
      </c>
      <c r="B10" s="494">
        <v>157.866344</v>
      </c>
      <c r="C10" s="494">
        <v>102.081318</v>
      </c>
      <c r="D10" s="494">
        <v>30.28678</v>
      </c>
      <c r="E10" s="494">
        <v>2.4495140000000002</v>
      </c>
      <c r="F10" s="494" t="s">
        <v>85</v>
      </c>
      <c r="G10" s="267">
        <v>157.866344</v>
      </c>
      <c r="H10" s="267">
        <v>134.81761299999999</v>
      </c>
      <c r="I10" s="267">
        <v>292.68395600000002</v>
      </c>
    </row>
    <row r="11" spans="1:9" ht="14.25" customHeight="1" x14ac:dyDescent="0.25">
      <c r="A11" s="483" t="s">
        <v>346</v>
      </c>
      <c r="B11" s="495">
        <v>0.23930199999999999</v>
      </c>
      <c r="C11" s="495">
        <v>8.1284999999999996E-2</v>
      </c>
      <c r="D11" s="495">
        <v>3.4420000000000002E-3</v>
      </c>
      <c r="E11" s="495" t="s">
        <v>85</v>
      </c>
      <c r="F11" s="495" t="s">
        <v>85</v>
      </c>
      <c r="G11" s="496">
        <v>0.23930199999999999</v>
      </c>
      <c r="H11" s="496">
        <v>8.4725999999999996E-2</v>
      </c>
      <c r="I11" s="496">
        <v>0.32402799999999998</v>
      </c>
    </row>
    <row r="12" spans="1:9" ht="14.25" customHeight="1" x14ac:dyDescent="0.25">
      <c r="A12" s="482" t="s">
        <v>347</v>
      </c>
      <c r="B12" s="494">
        <v>2.5669000000000001E-2</v>
      </c>
      <c r="C12" s="494">
        <v>2.9071E-2</v>
      </c>
      <c r="D12" s="494">
        <v>4.26E-4</v>
      </c>
      <c r="E12" s="494">
        <v>3.692E-3</v>
      </c>
      <c r="F12" s="494" t="s">
        <v>85</v>
      </c>
      <c r="G12" s="267">
        <v>2.5669000000000001E-2</v>
      </c>
      <c r="H12" s="267">
        <v>3.3189000000000003E-2</v>
      </c>
      <c r="I12" s="267">
        <v>5.8859000000000002E-2</v>
      </c>
    </row>
    <row r="13" spans="1:9" ht="14.25" customHeight="1" x14ac:dyDescent="0.3">
      <c r="A13" s="481" t="s">
        <v>348</v>
      </c>
      <c r="B13" s="505">
        <v>6.8345320000000003</v>
      </c>
      <c r="C13" s="505">
        <v>5.6594709999999999</v>
      </c>
      <c r="D13" s="505">
        <v>6.0504000000000002E-2</v>
      </c>
      <c r="E13" s="505">
        <v>1.44E-2</v>
      </c>
      <c r="F13" s="505" t="s">
        <v>85</v>
      </c>
      <c r="G13" s="506">
        <v>6.8345320000000003</v>
      </c>
      <c r="H13" s="506">
        <v>5.734375</v>
      </c>
      <c r="I13" s="506">
        <v>12.568906999999999</v>
      </c>
    </row>
    <row r="14" spans="1:9" ht="14.25" customHeight="1" x14ac:dyDescent="0.25">
      <c r="A14" s="482" t="s">
        <v>349</v>
      </c>
      <c r="B14" s="494">
        <v>1.178374</v>
      </c>
      <c r="C14" s="494">
        <v>1.785674</v>
      </c>
      <c r="D14" s="494">
        <v>1.3037999999999999E-2</v>
      </c>
      <c r="E14" s="494">
        <v>1.44E-2</v>
      </c>
      <c r="F14" s="494" t="s">
        <v>85</v>
      </c>
      <c r="G14" s="267">
        <v>1.178374</v>
      </c>
      <c r="H14" s="267">
        <v>1.813113</v>
      </c>
      <c r="I14" s="267">
        <v>2.9914869999999998</v>
      </c>
    </row>
    <row r="15" spans="1:9" ht="14.25" customHeight="1" x14ac:dyDescent="0.25">
      <c r="A15" s="483" t="s">
        <v>350</v>
      </c>
      <c r="B15" s="495">
        <v>3.2871109999999999</v>
      </c>
      <c r="C15" s="495">
        <v>1.0228950000000001</v>
      </c>
      <c r="D15" s="495">
        <v>4.2988999999999999E-2</v>
      </c>
      <c r="E15" s="495" t="s">
        <v>85</v>
      </c>
      <c r="F15" s="495" t="s">
        <v>85</v>
      </c>
      <c r="G15" s="496">
        <v>3.2871109999999999</v>
      </c>
      <c r="H15" s="496">
        <v>1.0658840000000001</v>
      </c>
      <c r="I15" s="496">
        <v>4.3529949999999999</v>
      </c>
    </row>
    <row r="16" spans="1:9" ht="14.25" customHeight="1" x14ac:dyDescent="0.25">
      <c r="A16" s="482" t="s">
        <v>351</v>
      </c>
      <c r="B16" s="494">
        <v>1.1182430000000001</v>
      </c>
      <c r="C16" s="494">
        <v>8.9611999999999997E-2</v>
      </c>
      <c r="D16" s="494" t="s">
        <v>85</v>
      </c>
      <c r="E16" s="494" t="s">
        <v>85</v>
      </c>
      <c r="F16" s="494" t="s">
        <v>85</v>
      </c>
      <c r="G16" s="267">
        <v>1.1182430000000001</v>
      </c>
      <c r="H16" s="267">
        <v>8.9611999999999997E-2</v>
      </c>
      <c r="I16" s="267">
        <v>1.2078549999999999</v>
      </c>
    </row>
    <row r="17" spans="1:9" ht="14.25" customHeight="1" x14ac:dyDescent="0.25">
      <c r="A17" s="497" t="s">
        <v>352</v>
      </c>
      <c r="B17" s="495">
        <v>0.83660000000000001</v>
      </c>
      <c r="C17" s="495">
        <v>1.7670239999999999</v>
      </c>
      <c r="D17" s="495">
        <v>8.3000000000000001E-4</v>
      </c>
      <c r="E17" s="495" t="s">
        <v>85</v>
      </c>
      <c r="F17" s="495" t="s">
        <v>85</v>
      </c>
      <c r="G17" s="496">
        <v>0.83660000000000001</v>
      </c>
      <c r="H17" s="496">
        <v>1.767854</v>
      </c>
      <c r="I17" s="496">
        <v>2.604454</v>
      </c>
    </row>
    <row r="18" spans="1:9" ht="14.25" customHeight="1" x14ac:dyDescent="0.3">
      <c r="A18" s="507" t="s">
        <v>353</v>
      </c>
      <c r="B18" s="508">
        <v>40.373458999999997</v>
      </c>
      <c r="C18" s="508">
        <v>17.411294000000002</v>
      </c>
      <c r="D18" s="508">
        <v>1.153235</v>
      </c>
      <c r="E18" s="508">
        <v>0.243009</v>
      </c>
      <c r="F18" s="508" t="s">
        <v>85</v>
      </c>
      <c r="G18" s="509">
        <v>40.373458999999997</v>
      </c>
      <c r="H18" s="509">
        <v>18.807538000000001</v>
      </c>
      <c r="I18" s="509">
        <v>59.180996</v>
      </c>
    </row>
    <row r="19" spans="1:9" ht="14.25" customHeight="1" x14ac:dyDescent="0.25">
      <c r="A19" s="483" t="s">
        <v>404</v>
      </c>
      <c r="B19" s="495">
        <v>2.5416310000000002</v>
      </c>
      <c r="C19" s="495">
        <v>0.58445000000000003</v>
      </c>
      <c r="D19" s="495">
        <v>3.545E-3</v>
      </c>
      <c r="E19" s="495">
        <v>0.243009</v>
      </c>
      <c r="F19" s="495" t="s">
        <v>85</v>
      </c>
      <c r="G19" s="496">
        <v>2.5416310000000002</v>
      </c>
      <c r="H19" s="496">
        <v>0.83100300000000005</v>
      </c>
      <c r="I19" s="496">
        <v>3.3726340000000001</v>
      </c>
    </row>
    <row r="20" spans="1:9" ht="14.25" customHeight="1" x14ac:dyDescent="0.25">
      <c r="A20" s="482" t="s">
        <v>355</v>
      </c>
      <c r="B20" s="494">
        <v>23.509136000000002</v>
      </c>
      <c r="C20" s="494">
        <v>11.82165</v>
      </c>
      <c r="D20" s="494">
        <v>1.1008</v>
      </c>
      <c r="E20" s="494" t="s">
        <v>85</v>
      </c>
      <c r="F20" s="494" t="s">
        <v>85</v>
      </c>
      <c r="G20" s="267">
        <v>23.509136000000002</v>
      </c>
      <c r="H20" s="267">
        <v>12.92245</v>
      </c>
      <c r="I20" s="267">
        <v>36.431586000000003</v>
      </c>
    </row>
    <row r="21" spans="1:9" ht="14.25" customHeight="1" x14ac:dyDescent="0.25">
      <c r="A21" s="497" t="s">
        <v>356</v>
      </c>
      <c r="B21" s="495">
        <v>0.63962799999999997</v>
      </c>
      <c r="C21" s="495">
        <v>0.79652100000000003</v>
      </c>
      <c r="D21" s="495" t="s">
        <v>85</v>
      </c>
      <c r="E21" s="495" t="s">
        <v>85</v>
      </c>
      <c r="F21" s="495" t="s">
        <v>85</v>
      </c>
      <c r="G21" s="496">
        <v>0.63962799999999997</v>
      </c>
      <c r="H21" s="496">
        <v>0.79652100000000003</v>
      </c>
      <c r="I21" s="496">
        <v>1.43615</v>
      </c>
    </row>
    <row r="22" spans="1:9" ht="14.25" customHeight="1" x14ac:dyDescent="0.25">
      <c r="A22" s="482" t="s">
        <v>357</v>
      </c>
      <c r="B22" s="494">
        <v>6.7141000000000006E-2</v>
      </c>
      <c r="C22" s="494">
        <v>0.45849899999999999</v>
      </c>
      <c r="D22" s="494">
        <v>7.9410000000000001E-3</v>
      </c>
      <c r="E22" s="494" t="s">
        <v>85</v>
      </c>
      <c r="F22" s="494" t="s">
        <v>85</v>
      </c>
      <c r="G22" s="267">
        <v>6.7141000000000006E-2</v>
      </c>
      <c r="H22" s="267">
        <v>0.46644000000000002</v>
      </c>
      <c r="I22" s="267">
        <v>0.53358099999999997</v>
      </c>
    </row>
    <row r="23" spans="1:9" ht="14.25" customHeight="1" x14ac:dyDescent="0.25">
      <c r="A23" s="483" t="s">
        <v>358</v>
      </c>
      <c r="B23" s="495">
        <v>10.348407</v>
      </c>
      <c r="C23" s="495">
        <v>3.5176880000000001</v>
      </c>
      <c r="D23" s="495">
        <v>2.7213999999999999E-2</v>
      </c>
      <c r="E23" s="495" t="s">
        <v>85</v>
      </c>
      <c r="F23" s="495" t="s">
        <v>85</v>
      </c>
      <c r="G23" s="496">
        <v>10.348407</v>
      </c>
      <c r="H23" s="496">
        <v>3.544902</v>
      </c>
      <c r="I23" s="496">
        <v>13.893309</v>
      </c>
    </row>
    <row r="24" spans="1:9" ht="14.25" customHeight="1" x14ac:dyDescent="0.25">
      <c r="A24" s="482" t="s">
        <v>359</v>
      </c>
      <c r="B24" s="494">
        <v>1.9876560000000001</v>
      </c>
      <c r="C24" s="494">
        <v>0.232486</v>
      </c>
      <c r="D24" s="494">
        <v>1.3735000000000001E-2</v>
      </c>
      <c r="E24" s="494" t="s">
        <v>85</v>
      </c>
      <c r="F24" s="494" t="s">
        <v>85</v>
      </c>
      <c r="G24" s="267">
        <v>1.9876560000000001</v>
      </c>
      <c r="H24" s="267">
        <v>0.246221</v>
      </c>
      <c r="I24" s="267">
        <v>2.2338770000000001</v>
      </c>
    </row>
    <row r="25" spans="1:9" ht="14.25" customHeight="1" x14ac:dyDescent="0.3">
      <c r="A25" s="481" t="s">
        <v>360</v>
      </c>
      <c r="B25" s="505">
        <v>53.040959000000001</v>
      </c>
      <c r="C25" s="505">
        <v>31.913798</v>
      </c>
      <c r="D25" s="505">
        <v>8.2563259999999996</v>
      </c>
      <c r="E25" s="505">
        <v>0.55272900000000003</v>
      </c>
      <c r="F25" s="505" t="s">
        <v>85</v>
      </c>
      <c r="G25" s="506">
        <v>53.040959000000001</v>
      </c>
      <c r="H25" s="506">
        <v>40.722853000000001</v>
      </c>
      <c r="I25" s="506">
        <v>93.763812000000001</v>
      </c>
    </row>
    <row r="26" spans="1:9" ht="14.25" customHeight="1" x14ac:dyDescent="0.25">
      <c r="A26" s="485" t="s">
        <v>405</v>
      </c>
      <c r="B26" s="498">
        <v>7.2385120000000001</v>
      </c>
      <c r="C26" s="498">
        <v>3.480118</v>
      </c>
      <c r="D26" s="498">
        <v>0.15634300000000001</v>
      </c>
      <c r="E26" s="498">
        <v>2.0598000000000002E-2</v>
      </c>
      <c r="F26" s="498" t="s">
        <v>85</v>
      </c>
      <c r="G26" s="499">
        <v>7.2385120000000001</v>
      </c>
      <c r="H26" s="499">
        <v>3.65706</v>
      </c>
      <c r="I26" s="499">
        <v>10.895571</v>
      </c>
    </row>
    <row r="27" spans="1:9" ht="14.25" customHeight="1" x14ac:dyDescent="0.25">
      <c r="A27" s="483" t="s">
        <v>361</v>
      </c>
      <c r="B27" s="495">
        <v>27.890422000000001</v>
      </c>
      <c r="C27" s="495">
        <v>8.2537020000000005</v>
      </c>
      <c r="D27" s="495">
        <v>3.5931649999999999</v>
      </c>
      <c r="E27" s="495">
        <v>0.52202899999999997</v>
      </c>
      <c r="F27" s="495" t="s">
        <v>85</v>
      </c>
      <c r="G27" s="496">
        <v>27.890422000000001</v>
      </c>
      <c r="H27" s="496">
        <v>12.368895999999999</v>
      </c>
      <c r="I27" s="496">
        <v>40.259318</v>
      </c>
    </row>
    <row r="28" spans="1:9" ht="14.25" customHeight="1" x14ac:dyDescent="0.25">
      <c r="A28" s="485" t="s">
        <v>362</v>
      </c>
      <c r="B28" s="498">
        <v>15.652596000000001</v>
      </c>
      <c r="C28" s="498">
        <v>16.250754000000001</v>
      </c>
      <c r="D28" s="498">
        <v>4.461652</v>
      </c>
      <c r="E28" s="498">
        <v>1.0101000000000001E-2</v>
      </c>
      <c r="F28" s="498" t="s">
        <v>85</v>
      </c>
      <c r="G28" s="499">
        <v>15.652596000000001</v>
      </c>
      <c r="H28" s="499">
        <v>20.722507</v>
      </c>
      <c r="I28" s="499">
        <v>36.375104</v>
      </c>
    </row>
    <row r="29" spans="1:9" ht="14.25" customHeight="1" x14ac:dyDescent="0.3">
      <c r="A29" s="481" t="s">
        <v>363</v>
      </c>
      <c r="B29" s="505">
        <v>154.067128</v>
      </c>
      <c r="C29" s="505">
        <v>84.328084000000004</v>
      </c>
      <c r="D29" s="505">
        <v>33.926566999999999</v>
      </c>
      <c r="E29" s="505">
        <v>7.1152259999999998</v>
      </c>
      <c r="F29" s="505" t="s">
        <v>85</v>
      </c>
      <c r="G29" s="506">
        <v>154.067128</v>
      </c>
      <c r="H29" s="506">
        <v>125.369877</v>
      </c>
      <c r="I29" s="506">
        <v>279.437004</v>
      </c>
    </row>
    <row r="30" spans="1:9" ht="14.25" customHeight="1" x14ac:dyDescent="0.25">
      <c r="A30" s="482" t="s">
        <v>406</v>
      </c>
      <c r="B30" s="494">
        <v>2.4242140000000001</v>
      </c>
      <c r="C30" s="494">
        <v>0.72330700000000003</v>
      </c>
      <c r="D30" s="494">
        <v>9.8456000000000002E-2</v>
      </c>
      <c r="E30" s="494" t="s">
        <v>85</v>
      </c>
      <c r="F30" s="494" t="s">
        <v>85</v>
      </c>
      <c r="G30" s="267">
        <v>2.4242140000000001</v>
      </c>
      <c r="H30" s="267">
        <v>0.82176300000000002</v>
      </c>
      <c r="I30" s="267">
        <v>3.2459769999999999</v>
      </c>
    </row>
    <row r="31" spans="1:9" ht="14.25" customHeight="1" x14ac:dyDescent="0.25">
      <c r="A31" s="483" t="s">
        <v>364</v>
      </c>
      <c r="B31" s="495">
        <v>120.504431</v>
      </c>
      <c r="C31" s="495">
        <v>71.642837</v>
      </c>
      <c r="D31" s="495">
        <v>32.995409000000002</v>
      </c>
      <c r="E31" s="495">
        <v>7.1136400000000002</v>
      </c>
      <c r="F31" s="495" t="s">
        <v>85</v>
      </c>
      <c r="G31" s="496">
        <v>120.504431</v>
      </c>
      <c r="H31" s="496">
        <v>111.751885</v>
      </c>
      <c r="I31" s="496">
        <v>232.256316</v>
      </c>
    </row>
    <row r="32" spans="1:9" ht="14.25" customHeight="1" x14ac:dyDescent="0.25">
      <c r="A32" s="482" t="s">
        <v>365</v>
      </c>
      <c r="B32" s="494">
        <v>19.830257</v>
      </c>
      <c r="C32" s="494">
        <v>8.6406430000000007</v>
      </c>
      <c r="D32" s="494">
        <v>0.80432199999999998</v>
      </c>
      <c r="E32" s="494">
        <v>1.586E-3</v>
      </c>
      <c r="F32" s="494" t="s">
        <v>85</v>
      </c>
      <c r="G32" s="267">
        <v>19.830257</v>
      </c>
      <c r="H32" s="267">
        <v>9.4465509999999995</v>
      </c>
      <c r="I32" s="267">
        <v>29.276807999999999</v>
      </c>
    </row>
    <row r="33" spans="1:9" ht="14.25" customHeight="1" x14ac:dyDescent="0.3">
      <c r="A33" s="481" t="s">
        <v>366</v>
      </c>
      <c r="B33" s="505">
        <v>67.457723999999999</v>
      </c>
      <c r="C33" s="505">
        <v>38.276170999999998</v>
      </c>
      <c r="D33" s="505">
        <v>6.4075990000000003</v>
      </c>
      <c r="E33" s="505">
        <v>2.2221799999999998</v>
      </c>
      <c r="F33" s="505" t="s">
        <v>85</v>
      </c>
      <c r="G33" s="506">
        <v>67.457723999999999</v>
      </c>
      <c r="H33" s="506">
        <v>46.905951000000002</v>
      </c>
      <c r="I33" s="506">
        <v>114.363675</v>
      </c>
    </row>
    <row r="34" spans="1:9" ht="14.25" customHeight="1" x14ac:dyDescent="0.25">
      <c r="A34" s="482" t="s">
        <v>407</v>
      </c>
      <c r="B34" s="494">
        <v>20.947161000000001</v>
      </c>
      <c r="C34" s="494">
        <v>4.301329</v>
      </c>
      <c r="D34" s="494">
        <v>2.1827999999999999</v>
      </c>
      <c r="E34" s="494">
        <v>1.8696000000000001E-2</v>
      </c>
      <c r="F34" s="494" t="s">
        <v>85</v>
      </c>
      <c r="G34" s="267">
        <v>20.947161000000001</v>
      </c>
      <c r="H34" s="267">
        <v>6.5028249999999996</v>
      </c>
      <c r="I34" s="267">
        <v>27.449985999999999</v>
      </c>
    </row>
    <row r="35" spans="1:9" ht="14.25" customHeight="1" x14ac:dyDescent="0.25">
      <c r="A35" s="483" t="s">
        <v>367</v>
      </c>
      <c r="B35" s="495">
        <v>10.841597</v>
      </c>
      <c r="C35" s="495">
        <v>7.0865289999999996</v>
      </c>
      <c r="D35" s="495">
        <v>0.73999199999999998</v>
      </c>
      <c r="E35" s="495">
        <v>0.25287500000000002</v>
      </c>
      <c r="F35" s="495" t="s">
        <v>85</v>
      </c>
      <c r="G35" s="496">
        <v>10.841597</v>
      </c>
      <c r="H35" s="496">
        <v>8.0793959999999991</v>
      </c>
      <c r="I35" s="496">
        <v>18.920992999999999</v>
      </c>
    </row>
    <row r="36" spans="1:9" ht="14.25" customHeight="1" x14ac:dyDescent="0.25">
      <c r="A36" s="485" t="s">
        <v>628</v>
      </c>
      <c r="B36" s="498">
        <v>21.725337</v>
      </c>
      <c r="C36" s="498">
        <v>17.185099999999998</v>
      </c>
      <c r="D36" s="498">
        <v>0.72314000000000001</v>
      </c>
      <c r="E36" s="498">
        <v>3.8730000000000001E-2</v>
      </c>
      <c r="F36" s="498" t="s">
        <v>85</v>
      </c>
      <c r="G36" s="499">
        <v>21.725337</v>
      </c>
      <c r="H36" s="499">
        <v>17.946968999999999</v>
      </c>
      <c r="I36" s="499">
        <v>39.672305999999999</v>
      </c>
    </row>
    <row r="37" spans="1:9" ht="14.25" customHeight="1" x14ac:dyDescent="0.25">
      <c r="A37" s="484" t="s">
        <v>368</v>
      </c>
      <c r="B37" s="495">
        <v>6.7989999999999995E-2</v>
      </c>
      <c r="C37" s="495">
        <v>1.3139E-2</v>
      </c>
      <c r="D37" s="495">
        <v>1.026E-3</v>
      </c>
      <c r="E37" s="495">
        <v>0.93117700000000003</v>
      </c>
      <c r="F37" s="495" t="s">
        <v>85</v>
      </c>
      <c r="G37" s="496">
        <v>6.7989999999999995E-2</v>
      </c>
      <c r="H37" s="496">
        <v>0.94534200000000002</v>
      </c>
      <c r="I37" s="496">
        <v>1.0133319999999999</v>
      </c>
    </row>
    <row r="38" spans="1:9" ht="14.25" customHeight="1" x14ac:dyDescent="0.25">
      <c r="A38" s="485" t="s">
        <v>369</v>
      </c>
      <c r="B38" s="494">
        <v>2.6097999999999999</v>
      </c>
      <c r="C38" s="494">
        <v>0.83485200000000004</v>
      </c>
      <c r="D38" s="494">
        <v>3.5534999999999997E-2</v>
      </c>
      <c r="E38" s="494" t="s">
        <v>85</v>
      </c>
      <c r="F38" s="494" t="s">
        <v>85</v>
      </c>
      <c r="G38" s="267">
        <v>2.6097999999999999</v>
      </c>
      <c r="H38" s="267">
        <v>0.87038800000000005</v>
      </c>
      <c r="I38" s="267">
        <v>3.4801869999999999</v>
      </c>
    </row>
    <row r="39" spans="1:9" ht="14.25" customHeight="1" x14ac:dyDescent="0.25">
      <c r="A39" s="484" t="s">
        <v>370</v>
      </c>
      <c r="B39" s="500">
        <v>8.6285589999999992</v>
      </c>
      <c r="C39" s="500">
        <v>7.3591139999999999</v>
      </c>
      <c r="D39" s="500">
        <v>2.6770939999999999</v>
      </c>
      <c r="E39" s="500">
        <v>0.98070199999999996</v>
      </c>
      <c r="F39" s="500" t="s">
        <v>85</v>
      </c>
      <c r="G39" s="501">
        <v>8.6285589999999992</v>
      </c>
      <c r="H39" s="501">
        <v>11.016909999999999</v>
      </c>
      <c r="I39" s="501">
        <v>19.645468999999999</v>
      </c>
    </row>
    <row r="40" spans="1:9" s="7" customFormat="1" ht="14.25" customHeight="1" x14ac:dyDescent="0.3">
      <c r="A40" s="513" t="s">
        <v>422</v>
      </c>
      <c r="B40" s="514">
        <v>15.223689</v>
      </c>
      <c r="C40" s="514">
        <v>12.414956</v>
      </c>
      <c r="D40" s="514">
        <v>6.5204500000000003</v>
      </c>
      <c r="E40" s="514">
        <v>0.91843600000000003</v>
      </c>
      <c r="F40" s="514" t="s">
        <v>85</v>
      </c>
      <c r="G40" s="515">
        <v>15.223689</v>
      </c>
      <c r="H40" s="515">
        <v>19.853842</v>
      </c>
      <c r="I40" s="515">
        <v>35.077531999999998</v>
      </c>
    </row>
    <row r="41" spans="1:9" ht="14.25" customHeight="1" x14ac:dyDescent="0.25">
      <c r="A41" s="484" t="s">
        <v>408</v>
      </c>
      <c r="B41" s="500">
        <v>5.2507409999999997</v>
      </c>
      <c r="C41" s="500">
        <v>8.4854319999999994</v>
      </c>
      <c r="D41" s="500">
        <v>1.9679979999999999</v>
      </c>
      <c r="E41" s="500">
        <v>0.91843600000000003</v>
      </c>
      <c r="F41" s="500" t="s">
        <v>85</v>
      </c>
      <c r="G41" s="501">
        <v>5.2507409999999997</v>
      </c>
      <c r="H41" s="501">
        <v>11.371866000000001</v>
      </c>
      <c r="I41" s="501">
        <v>16.622606000000001</v>
      </c>
    </row>
    <row r="42" spans="1:9" ht="14.25" customHeight="1" x14ac:dyDescent="0.25">
      <c r="A42" s="485" t="s">
        <v>484</v>
      </c>
      <c r="B42" s="498">
        <v>7.367858</v>
      </c>
      <c r="C42" s="498">
        <v>3.618395</v>
      </c>
      <c r="D42" s="498">
        <v>4.5524529999999999</v>
      </c>
      <c r="E42" s="498" t="s">
        <v>85</v>
      </c>
      <c r="F42" s="498" t="s">
        <v>85</v>
      </c>
      <c r="G42" s="499">
        <v>7.367858</v>
      </c>
      <c r="H42" s="499">
        <v>8.1708479999999994</v>
      </c>
      <c r="I42" s="499">
        <v>15.538705</v>
      </c>
    </row>
    <row r="43" spans="1:9" ht="14.25" customHeight="1" x14ac:dyDescent="0.3">
      <c r="A43" s="510" t="s">
        <v>371</v>
      </c>
      <c r="B43" s="511">
        <v>176.89062699999999</v>
      </c>
      <c r="C43" s="511">
        <v>135.00566000000001</v>
      </c>
      <c r="D43" s="511">
        <v>69.268153999999996</v>
      </c>
      <c r="E43" s="511">
        <v>2.971689</v>
      </c>
      <c r="F43" s="511" t="s">
        <v>85</v>
      </c>
      <c r="G43" s="512">
        <v>176.89062699999999</v>
      </c>
      <c r="H43" s="512">
        <v>207.24550300000001</v>
      </c>
      <c r="I43" s="512">
        <v>384.13612999999998</v>
      </c>
    </row>
    <row r="44" spans="1:9" ht="14.25" customHeight="1" x14ac:dyDescent="0.25">
      <c r="A44" s="485" t="s">
        <v>409</v>
      </c>
      <c r="B44" s="498">
        <v>30.142026000000001</v>
      </c>
      <c r="C44" s="498">
        <v>19.506122000000001</v>
      </c>
      <c r="D44" s="498">
        <v>25.185644</v>
      </c>
      <c r="E44" s="498">
        <v>0.18740699999999999</v>
      </c>
      <c r="F44" s="498" t="s">
        <v>85</v>
      </c>
      <c r="G44" s="499">
        <v>30.142026000000001</v>
      </c>
      <c r="H44" s="499">
        <v>44.879171999999997</v>
      </c>
      <c r="I44" s="499">
        <v>75.021198999999996</v>
      </c>
    </row>
    <row r="45" spans="1:9" ht="14.25" customHeight="1" x14ac:dyDescent="0.25">
      <c r="A45" s="484" t="s">
        <v>372</v>
      </c>
      <c r="B45" s="500">
        <v>12.750211999999999</v>
      </c>
      <c r="C45" s="500">
        <v>7.7078530000000001</v>
      </c>
      <c r="D45" s="500">
        <v>2.6874950000000002</v>
      </c>
      <c r="E45" s="500" t="s">
        <v>85</v>
      </c>
      <c r="F45" s="500" t="s">
        <v>85</v>
      </c>
      <c r="G45" s="501">
        <v>12.750211999999999</v>
      </c>
      <c r="H45" s="501">
        <v>10.395348</v>
      </c>
      <c r="I45" s="501">
        <v>23.14556</v>
      </c>
    </row>
    <row r="46" spans="1:9" s="7" customFormat="1" ht="14.25" customHeight="1" x14ac:dyDescent="0.3">
      <c r="A46" s="485" t="s">
        <v>373</v>
      </c>
      <c r="B46" s="498">
        <v>41.179675000000003</v>
      </c>
      <c r="C46" s="498">
        <v>28.101075000000002</v>
      </c>
      <c r="D46" s="498">
        <v>11.151056000000001</v>
      </c>
      <c r="E46" s="498">
        <v>6.7320000000000001E-3</v>
      </c>
      <c r="F46" s="498" t="s">
        <v>85</v>
      </c>
      <c r="G46" s="499">
        <v>41.179675000000003</v>
      </c>
      <c r="H46" s="499">
        <v>39.258862999999998</v>
      </c>
      <c r="I46" s="499">
        <v>80.438537999999994</v>
      </c>
    </row>
    <row r="47" spans="1:9" ht="14.25" customHeight="1" x14ac:dyDescent="0.25">
      <c r="A47" s="484" t="s">
        <v>374</v>
      </c>
      <c r="B47" s="500">
        <v>9.4802900000000001</v>
      </c>
      <c r="C47" s="500">
        <v>6.261139</v>
      </c>
      <c r="D47" s="500">
        <v>2.022065</v>
      </c>
      <c r="E47" s="500" t="s">
        <v>85</v>
      </c>
      <c r="F47" s="500" t="s">
        <v>85</v>
      </c>
      <c r="G47" s="501">
        <v>9.4802900000000001</v>
      </c>
      <c r="H47" s="501">
        <v>8.2832039999999996</v>
      </c>
      <c r="I47" s="501">
        <v>17.763494999999999</v>
      </c>
    </row>
    <row r="48" spans="1:9" ht="15.75" customHeight="1" x14ac:dyDescent="0.25">
      <c r="A48" s="540" t="s">
        <v>375</v>
      </c>
      <c r="B48" s="546">
        <v>0.88228499999999999</v>
      </c>
      <c r="C48" s="546">
        <v>4.7642369999999996</v>
      </c>
      <c r="D48" s="546">
        <v>0.40660499999999999</v>
      </c>
      <c r="E48" s="546">
        <v>7.8670000000000007E-3</v>
      </c>
      <c r="F48" s="546" t="s">
        <v>85</v>
      </c>
      <c r="G48" s="547">
        <v>0.88228499999999999</v>
      </c>
      <c r="H48" s="547">
        <v>5.1787080000000003</v>
      </c>
      <c r="I48" s="547">
        <v>6.0609929999999999</v>
      </c>
    </row>
    <row r="49" spans="1:9" s="47" customFormat="1" ht="15.75" customHeight="1" x14ac:dyDescent="0.25">
      <c r="A49" s="484" t="s">
        <v>376</v>
      </c>
      <c r="B49" s="500">
        <v>67.609065999999999</v>
      </c>
      <c r="C49" s="500">
        <v>58.711176999999999</v>
      </c>
      <c r="D49" s="500">
        <v>21.206800000000001</v>
      </c>
      <c r="E49" s="500">
        <v>2.7696830000000001</v>
      </c>
      <c r="F49" s="500" t="s">
        <v>85</v>
      </c>
      <c r="G49" s="501">
        <v>67.609065999999999</v>
      </c>
      <c r="H49" s="501">
        <v>82.687659999999994</v>
      </c>
      <c r="I49" s="501">
        <v>150.29672600000001</v>
      </c>
    </row>
    <row r="50" spans="1:9" s="7" customFormat="1" ht="14.25" customHeight="1" x14ac:dyDescent="0.3">
      <c r="A50" s="507" t="s">
        <v>377</v>
      </c>
      <c r="B50" s="508">
        <v>147.03800899999999</v>
      </c>
      <c r="C50" s="508">
        <v>103.060819</v>
      </c>
      <c r="D50" s="508">
        <v>35.792180000000002</v>
      </c>
      <c r="E50" s="508">
        <v>11.225296999999999</v>
      </c>
      <c r="F50" s="508" t="s">
        <v>85</v>
      </c>
      <c r="G50" s="509">
        <v>147.03800899999999</v>
      </c>
      <c r="H50" s="509">
        <v>150.07829599999999</v>
      </c>
      <c r="I50" s="509">
        <v>297.11630500000001</v>
      </c>
    </row>
    <row r="51" spans="1:9" ht="14.25" customHeight="1" x14ac:dyDescent="0.25">
      <c r="A51" s="483" t="s">
        <v>378</v>
      </c>
      <c r="B51" s="495">
        <v>0.13002900000000001</v>
      </c>
      <c r="C51" s="495">
        <v>7.3986999999999997E-2</v>
      </c>
      <c r="D51" s="495" t="s">
        <v>85</v>
      </c>
      <c r="E51" s="495" t="s">
        <v>85</v>
      </c>
      <c r="F51" s="495" t="s">
        <v>85</v>
      </c>
      <c r="G51" s="496">
        <v>0.13002900000000001</v>
      </c>
      <c r="H51" s="496">
        <v>7.3986999999999997E-2</v>
      </c>
      <c r="I51" s="496">
        <v>0.204016</v>
      </c>
    </row>
    <row r="52" spans="1:9" ht="14.25" customHeight="1" x14ac:dyDescent="0.25">
      <c r="A52" s="482" t="s">
        <v>379</v>
      </c>
      <c r="B52" s="494">
        <v>2.2369110000000001</v>
      </c>
      <c r="C52" s="494">
        <v>5.8057299999999996</v>
      </c>
      <c r="D52" s="494">
        <v>6.774273</v>
      </c>
      <c r="E52" s="494">
        <v>4.2327810000000001</v>
      </c>
      <c r="F52" s="494" t="s">
        <v>85</v>
      </c>
      <c r="G52" s="267">
        <v>2.2369110000000001</v>
      </c>
      <c r="H52" s="267">
        <v>16.812784000000001</v>
      </c>
      <c r="I52" s="267">
        <v>19.049693999999999</v>
      </c>
    </row>
    <row r="53" spans="1:9" ht="14.25" customHeight="1" x14ac:dyDescent="0.25">
      <c r="A53" s="483" t="s">
        <v>380</v>
      </c>
      <c r="B53" s="495">
        <v>140.41083</v>
      </c>
      <c r="C53" s="495">
        <v>93.091283000000004</v>
      </c>
      <c r="D53" s="495">
        <v>28.861481999999999</v>
      </c>
      <c r="E53" s="495">
        <v>6.9925160000000002</v>
      </c>
      <c r="F53" s="495" t="s">
        <v>85</v>
      </c>
      <c r="G53" s="496">
        <v>140.41083</v>
      </c>
      <c r="H53" s="496">
        <v>128.94528</v>
      </c>
      <c r="I53" s="496">
        <v>269.35611</v>
      </c>
    </row>
    <row r="54" spans="1:9" ht="14.25" customHeight="1" x14ac:dyDescent="0.25">
      <c r="A54" s="482" t="s">
        <v>381</v>
      </c>
      <c r="B54" s="494">
        <v>4.2602390000000003</v>
      </c>
      <c r="C54" s="494">
        <v>4.0898190000000003</v>
      </c>
      <c r="D54" s="494">
        <v>0.15642600000000001</v>
      </c>
      <c r="E54" s="494" t="s">
        <v>85</v>
      </c>
      <c r="F54" s="494" t="s">
        <v>85</v>
      </c>
      <c r="G54" s="267">
        <v>4.2602390000000003</v>
      </c>
      <c r="H54" s="267">
        <v>4.246245</v>
      </c>
      <c r="I54" s="267">
        <v>8.5064840000000004</v>
      </c>
    </row>
    <row r="55" spans="1:9" s="7" customFormat="1" ht="14.25" customHeight="1" x14ac:dyDescent="0.3">
      <c r="A55" s="481" t="s">
        <v>382</v>
      </c>
      <c r="B55" s="505">
        <v>147.41717700000001</v>
      </c>
      <c r="C55" s="505">
        <v>82.293912000000006</v>
      </c>
      <c r="D55" s="505">
        <v>37.557219000000003</v>
      </c>
      <c r="E55" s="505">
        <v>9.6654110000000006</v>
      </c>
      <c r="F55" s="505" t="s">
        <v>85</v>
      </c>
      <c r="G55" s="506">
        <v>147.41717700000001</v>
      </c>
      <c r="H55" s="506">
        <v>129.51654199999999</v>
      </c>
      <c r="I55" s="506">
        <v>276.933719</v>
      </c>
    </row>
    <row r="56" spans="1:9" s="47" customFormat="1" ht="14.25" customHeight="1" x14ac:dyDescent="0.25">
      <c r="A56" s="482" t="s">
        <v>383</v>
      </c>
      <c r="B56" s="494">
        <v>91.236988999999994</v>
      </c>
      <c r="C56" s="494">
        <v>53.278987000000001</v>
      </c>
      <c r="D56" s="494">
        <v>31.864837000000001</v>
      </c>
      <c r="E56" s="494">
        <v>7.9785510000000004</v>
      </c>
      <c r="F56" s="494" t="s">
        <v>85</v>
      </c>
      <c r="G56" s="267">
        <v>91.236988999999994</v>
      </c>
      <c r="H56" s="267">
        <v>93.122376000000003</v>
      </c>
      <c r="I56" s="267">
        <v>184.359365</v>
      </c>
    </row>
    <row r="57" spans="1:9" ht="14.25" customHeight="1" x14ac:dyDescent="0.25">
      <c r="A57" s="483" t="s">
        <v>384</v>
      </c>
      <c r="B57" s="495" t="s">
        <v>85</v>
      </c>
      <c r="C57" s="495" t="s">
        <v>85</v>
      </c>
      <c r="D57" s="495">
        <v>6.3470000000000002E-3</v>
      </c>
      <c r="E57" s="495" t="s">
        <v>85</v>
      </c>
      <c r="F57" s="495" t="s">
        <v>85</v>
      </c>
      <c r="G57" s="496" t="s">
        <v>85</v>
      </c>
      <c r="H57" s="496">
        <v>6.3470000000000002E-3</v>
      </c>
      <c r="I57" s="496">
        <v>6.3470000000000002E-3</v>
      </c>
    </row>
    <row r="58" spans="1:9" ht="14.25" customHeight="1" x14ac:dyDescent="0.25">
      <c r="A58" s="482" t="s">
        <v>385</v>
      </c>
      <c r="B58" s="494">
        <v>44.011913999999997</v>
      </c>
      <c r="C58" s="494">
        <v>20.897451</v>
      </c>
      <c r="D58" s="494">
        <v>2.029201</v>
      </c>
      <c r="E58" s="494">
        <v>1.63679</v>
      </c>
      <c r="F58" s="494" t="s">
        <v>85</v>
      </c>
      <c r="G58" s="267">
        <v>44.011913999999997</v>
      </c>
      <c r="H58" s="267">
        <v>24.563441999999998</v>
      </c>
      <c r="I58" s="267">
        <v>68.575355999999999</v>
      </c>
    </row>
    <row r="59" spans="1:9" ht="14.25" customHeight="1" x14ac:dyDescent="0.25">
      <c r="A59" s="483" t="s">
        <v>386</v>
      </c>
      <c r="B59" s="495">
        <v>5.8871370000000001</v>
      </c>
      <c r="C59" s="495">
        <v>4.7396729999999998</v>
      </c>
      <c r="D59" s="495">
        <v>3.3848780000000001</v>
      </c>
      <c r="E59" s="495">
        <v>5.0070000000000003E-2</v>
      </c>
      <c r="F59" s="495" t="s">
        <v>85</v>
      </c>
      <c r="G59" s="496">
        <v>5.8871370000000001</v>
      </c>
      <c r="H59" s="496">
        <v>8.1746200000000009</v>
      </c>
      <c r="I59" s="496">
        <v>14.061757999999999</v>
      </c>
    </row>
    <row r="60" spans="1:9" s="7" customFormat="1" ht="14.25" customHeight="1" x14ac:dyDescent="0.3">
      <c r="A60" s="507" t="s">
        <v>387</v>
      </c>
      <c r="B60" s="508">
        <v>292.34175099999999</v>
      </c>
      <c r="C60" s="508">
        <v>43.828843999999997</v>
      </c>
      <c r="D60" s="508">
        <v>10.023463</v>
      </c>
      <c r="E60" s="508">
        <v>0.63144699999999998</v>
      </c>
      <c r="F60" s="508" t="s">
        <v>85</v>
      </c>
      <c r="G60" s="509">
        <v>292.34175099999999</v>
      </c>
      <c r="H60" s="509">
        <v>54.483755000000002</v>
      </c>
      <c r="I60" s="509">
        <v>346.82550500000002</v>
      </c>
    </row>
    <row r="61" spans="1:9" ht="13" x14ac:dyDescent="0.3">
      <c r="A61" s="516" t="s">
        <v>389</v>
      </c>
      <c r="B61" s="517">
        <f>SUM(B9,B13,B18,B25,B29,B33,B40,B43,B50,B55,B60)</f>
        <v>1282.8070740000001</v>
      </c>
      <c r="C61" s="517">
        <f t="shared" ref="C61:I61" si="0">SUM(C9,C13,C18,C25,C29,C33,C40,C43,C50,C55,C60)</f>
        <v>671.15442700000006</v>
      </c>
      <c r="D61" s="517">
        <f t="shared" si="0"/>
        <v>243.31011699999999</v>
      </c>
      <c r="E61" s="517">
        <f t="shared" si="0"/>
        <v>38.013030000000001</v>
      </c>
      <c r="F61" s="517" t="s">
        <v>85</v>
      </c>
      <c r="G61" s="517">
        <f t="shared" si="0"/>
        <v>1282.8070740000001</v>
      </c>
      <c r="H61" s="517">
        <f t="shared" si="0"/>
        <v>952.477576</v>
      </c>
      <c r="I61" s="517">
        <f t="shared" si="0"/>
        <v>2235.2846479999998</v>
      </c>
    </row>
    <row r="62" spans="1:9" ht="13" x14ac:dyDescent="0.3">
      <c r="A62" s="519" t="s">
        <v>425</v>
      </c>
      <c r="B62" s="3"/>
      <c r="C62" s="212"/>
      <c r="D62" s="3"/>
      <c r="E62" s="3"/>
      <c r="F62" s="212"/>
      <c r="G62" s="3"/>
      <c r="H62" s="3"/>
      <c r="I62" s="3"/>
    </row>
    <row r="63" spans="1:9" ht="15" customHeight="1" x14ac:dyDescent="0.3">
      <c r="A63" s="519" t="s">
        <v>488</v>
      </c>
      <c r="B63" s="3"/>
      <c r="C63" s="212"/>
      <c r="D63" s="3"/>
      <c r="E63" s="3"/>
      <c r="F63" s="212"/>
      <c r="G63" s="3"/>
      <c r="H63" s="3"/>
      <c r="I63" s="3"/>
    </row>
    <row r="64" spans="1:9" ht="13" x14ac:dyDescent="0.3">
      <c r="A64" s="519" t="s">
        <v>629</v>
      </c>
      <c r="B64" s="3"/>
      <c r="C64" s="212"/>
      <c r="D64" s="3"/>
      <c r="E64" s="3"/>
      <c r="F64" s="212"/>
      <c r="G64" s="3"/>
      <c r="H64" s="3"/>
      <c r="I64" s="3"/>
    </row>
    <row r="65" spans="1:9" ht="13" x14ac:dyDescent="0.3">
      <c r="A65" s="761" t="s">
        <v>630</v>
      </c>
      <c r="B65" s="3"/>
      <c r="C65" s="212"/>
      <c r="D65" s="3"/>
      <c r="E65" s="3"/>
      <c r="F65" s="212"/>
      <c r="G65" s="3"/>
      <c r="H65" s="3"/>
      <c r="I65" s="3"/>
    </row>
    <row r="66" spans="1:9" ht="13" x14ac:dyDescent="0.3">
      <c r="A66" s="38" t="s">
        <v>423</v>
      </c>
      <c r="B66" s="3"/>
      <c r="C66" s="212"/>
      <c r="D66" s="3"/>
      <c r="E66" s="3"/>
      <c r="F66" s="212"/>
      <c r="G66" s="3"/>
      <c r="H66" s="3"/>
      <c r="I66" s="3"/>
    </row>
    <row r="67" spans="1:9" ht="13" x14ac:dyDescent="0.3">
      <c r="A67" s="242" t="s">
        <v>708</v>
      </c>
      <c r="B67" s="3"/>
      <c r="C67" s="212"/>
      <c r="D67" s="3"/>
      <c r="E67" s="3"/>
      <c r="F67" s="212"/>
      <c r="G67" s="3"/>
      <c r="H67" s="3"/>
      <c r="I67" s="3"/>
    </row>
    <row r="70" spans="1:9" ht="16.5" x14ac:dyDescent="0.35">
      <c r="A70" s="88" t="s">
        <v>800</v>
      </c>
    </row>
    <row r="71" spans="1:9" ht="13.5" thickBot="1" x14ac:dyDescent="0.35">
      <c r="A71" s="205"/>
      <c r="I71" s="400" t="s">
        <v>25</v>
      </c>
    </row>
    <row r="72" spans="1:9" ht="13" x14ac:dyDescent="0.3">
      <c r="A72" s="204" t="s">
        <v>395</v>
      </c>
      <c r="B72" s="486" t="s">
        <v>96</v>
      </c>
      <c r="C72" s="486" t="s">
        <v>554</v>
      </c>
      <c r="D72" s="486" t="s">
        <v>98</v>
      </c>
      <c r="E72" s="486" t="s">
        <v>289</v>
      </c>
      <c r="F72" s="487">
        <v>300000</v>
      </c>
      <c r="G72" s="488" t="s">
        <v>420</v>
      </c>
      <c r="H72" s="488" t="s">
        <v>420</v>
      </c>
      <c r="I72" s="488" t="s">
        <v>402</v>
      </c>
    </row>
    <row r="73" spans="1:9" x14ac:dyDescent="0.25">
      <c r="A73" s="203"/>
      <c r="B73" s="489" t="s">
        <v>36</v>
      </c>
      <c r="C73" s="489" t="s">
        <v>36</v>
      </c>
      <c r="D73" s="489" t="s">
        <v>36</v>
      </c>
      <c r="E73" s="489" t="s">
        <v>36</v>
      </c>
      <c r="F73" s="489" t="s">
        <v>37</v>
      </c>
      <c r="G73" s="490" t="s">
        <v>393</v>
      </c>
      <c r="H73" s="490" t="s">
        <v>575</v>
      </c>
      <c r="I73" s="490" t="s">
        <v>421</v>
      </c>
    </row>
    <row r="74" spans="1:9" ht="13" thickBot="1" x14ac:dyDescent="0.3">
      <c r="A74" s="206"/>
      <c r="B74" s="491" t="s">
        <v>553</v>
      </c>
      <c r="C74" s="491" t="s">
        <v>100</v>
      </c>
      <c r="D74" s="491" t="s">
        <v>101</v>
      </c>
      <c r="E74" s="491" t="s">
        <v>290</v>
      </c>
      <c r="F74" s="491" t="s">
        <v>102</v>
      </c>
      <c r="G74" s="762" t="s">
        <v>633</v>
      </c>
      <c r="H74" s="492" t="s">
        <v>102</v>
      </c>
      <c r="I74" s="492" t="s">
        <v>394</v>
      </c>
    </row>
    <row r="76" spans="1:9" ht="13" x14ac:dyDescent="0.3">
      <c r="A76" s="502" t="s">
        <v>344</v>
      </c>
      <c r="B76" s="520">
        <f t="shared" ref="B76:I85" si="1">IF(B9="-","-",B9/B$61)</f>
        <v>0.14197148011673655</v>
      </c>
      <c r="C76" s="520">
        <f t="shared" si="1"/>
        <v>0.17426901066987968</v>
      </c>
      <c r="D76" s="520">
        <f t="shared" si="1"/>
        <v>0.14115491958766352</v>
      </c>
      <c r="E76" s="520">
        <f t="shared" si="1"/>
        <v>6.4535923603038226E-2</v>
      </c>
      <c r="F76" s="520" t="str">
        <f t="shared" si="1"/>
        <v>-</v>
      </c>
      <c r="G76" s="521">
        <f t="shared" si="1"/>
        <v>0.14197148011673655</v>
      </c>
      <c r="H76" s="521">
        <f t="shared" si="1"/>
        <v>0.16143061828890762</v>
      </c>
      <c r="I76" s="521">
        <f t="shared" si="1"/>
        <v>0.15026321739404708</v>
      </c>
    </row>
    <row r="77" spans="1:9" x14ac:dyDescent="0.25">
      <c r="A77" s="482" t="s">
        <v>345</v>
      </c>
      <c r="B77" s="522">
        <f t="shared" si="1"/>
        <v>0.12306320038269448</v>
      </c>
      <c r="C77" s="522">
        <f t="shared" si="1"/>
        <v>0.1520981072214547</v>
      </c>
      <c r="D77" s="522">
        <f t="shared" si="1"/>
        <v>0.1244780955820263</v>
      </c>
      <c r="E77" s="522">
        <f t="shared" si="1"/>
        <v>6.4438799011812528E-2</v>
      </c>
      <c r="F77" s="522" t="str">
        <f t="shared" si="1"/>
        <v>-</v>
      </c>
      <c r="G77" s="523">
        <f t="shared" si="1"/>
        <v>0.12306320038269448</v>
      </c>
      <c r="H77" s="523">
        <f t="shared" si="1"/>
        <v>0.14154413331826302</v>
      </c>
      <c r="I77" s="523">
        <f t="shared" si="1"/>
        <v>0.13093811397214053</v>
      </c>
    </row>
    <row r="78" spans="1:9" x14ac:dyDescent="0.25">
      <c r="A78" s="483" t="s">
        <v>346</v>
      </c>
      <c r="B78" s="524">
        <f t="shared" si="1"/>
        <v>1.8654558807024475E-4</v>
      </c>
      <c r="C78" s="524">
        <f t="shared" si="1"/>
        <v>1.2111221610104941E-4</v>
      </c>
      <c r="D78" s="524">
        <f t="shared" si="1"/>
        <v>1.4146555196469698E-5</v>
      </c>
      <c r="E78" s="524" t="str">
        <f t="shared" si="1"/>
        <v>-</v>
      </c>
      <c r="F78" s="524" t="str">
        <f t="shared" si="1"/>
        <v>-</v>
      </c>
      <c r="G78" s="525">
        <f t="shared" si="1"/>
        <v>1.8654558807024475E-4</v>
      </c>
      <c r="H78" s="525">
        <f t="shared" si="1"/>
        <v>8.8953275263248813E-5</v>
      </c>
      <c r="I78" s="525">
        <f t="shared" si="1"/>
        <v>1.449605088505936E-4</v>
      </c>
    </row>
    <row r="79" spans="1:9" x14ac:dyDescent="0.25">
      <c r="A79" s="482" t="s">
        <v>347</v>
      </c>
      <c r="B79" s="522">
        <f t="shared" si="1"/>
        <v>2.0010023736429753E-5</v>
      </c>
      <c r="C79" s="522">
        <f t="shared" si="1"/>
        <v>4.3314919533414621E-5</v>
      </c>
      <c r="D79" s="522">
        <f t="shared" si="1"/>
        <v>1.7508519795746924E-6</v>
      </c>
      <c r="E79" s="522">
        <f t="shared" si="1"/>
        <v>9.7124591225692875E-5</v>
      </c>
      <c r="F79" s="522" t="str">
        <f t="shared" si="1"/>
        <v>-</v>
      </c>
      <c r="G79" s="523">
        <f t="shared" si="1"/>
        <v>2.0010023736429753E-5</v>
      </c>
      <c r="H79" s="523">
        <f t="shared" si="1"/>
        <v>3.4844914816136317E-5</v>
      </c>
      <c r="I79" s="523">
        <f t="shared" si="1"/>
        <v>2.6331769447199284E-5</v>
      </c>
    </row>
    <row r="80" spans="1:9" ht="13" x14ac:dyDescent="0.3">
      <c r="A80" s="481" t="s">
        <v>348</v>
      </c>
      <c r="B80" s="526">
        <f t="shared" si="1"/>
        <v>5.3277941309512918E-3</v>
      </c>
      <c r="C80" s="526">
        <f t="shared" si="1"/>
        <v>8.4324423296994796E-3</v>
      </c>
      <c r="D80" s="526">
        <f t="shared" si="1"/>
        <v>2.4867030087367888E-4</v>
      </c>
      <c r="E80" s="526">
        <f t="shared" si="1"/>
        <v>3.7881747390302743E-4</v>
      </c>
      <c r="F80" s="526" t="str">
        <f t="shared" si="1"/>
        <v>-</v>
      </c>
      <c r="G80" s="527">
        <f t="shared" si="1"/>
        <v>5.3277941309512918E-3</v>
      </c>
      <c r="H80" s="527">
        <f t="shared" si="1"/>
        <v>6.0204829431071034E-3</v>
      </c>
      <c r="I80" s="527">
        <f t="shared" si="1"/>
        <v>5.6229559001561222E-3</v>
      </c>
    </row>
    <row r="81" spans="1:9" x14ac:dyDescent="0.25">
      <c r="A81" s="482" t="s">
        <v>349</v>
      </c>
      <c r="B81" s="522">
        <f t="shared" si="1"/>
        <v>9.1859019480274549E-4</v>
      </c>
      <c r="C81" s="522">
        <f t="shared" si="1"/>
        <v>2.6606007919545466E-3</v>
      </c>
      <c r="D81" s="522">
        <f t="shared" si="1"/>
        <v>5.3585934529800092E-5</v>
      </c>
      <c r="E81" s="522">
        <f t="shared" si="1"/>
        <v>3.7881747390302743E-4</v>
      </c>
      <c r="F81" s="522" t="str">
        <f t="shared" si="1"/>
        <v>-</v>
      </c>
      <c r="G81" s="523">
        <f t="shared" si="1"/>
        <v>9.1859019480274549E-4</v>
      </c>
      <c r="H81" s="523">
        <f t="shared" si="1"/>
        <v>1.9035755231260163E-3</v>
      </c>
      <c r="I81" s="523">
        <f t="shared" si="1"/>
        <v>1.3383024854022975E-3</v>
      </c>
    </row>
    <row r="82" spans="1:9" x14ac:dyDescent="0.25">
      <c r="A82" s="483" t="s">
        <v>350</v>
      </c>
      <c r="B82" s="524">
        <f t="shared" si="1"/>
        <v>2.5624359785842588E-3</v>
      </c>
      <c r="C82" s="524">
        <f t="shared" si="1"/>
        <v>1.524082921679067E-3</v>
      </c>
      <c r="D82" s="524">
        <f t="shared" si="1"/>
        <v>1.7668398063365364E-4</v>
      </c>
      <c r="E82" s="524" t="str">
        <f t="shared" si="1"/>
        <v>-</v>
      </c>
      <c r="F82" s="524" t="str">
        <f t="shared" si="1"/>
        <v>-</v>
      </c>
      <c r="G82" s="525">
        <f t="shared" si="1"/>
        <v>2.5624359785842588E-3</v>
      </c>
      <c r="H82" s="525">
        <f t="shared" si="1"/>
        <v>1.1190646655181728E-3</v>
      </c>
      <c r="I82" s="525">
        <f t="shared" si="1"/>
        <v>1.9474007500095353E-3</v>
      </c>
    </row>
    <row r="83" spans="1:9" x14ac:dyDescent="0.25">
      <c r="A83" s="482" t="s">
        <v>351</v>
      </c>
      <c r="B83" s="522">
        <f t="shared" si="1"/>
        <v>8.717156481785975E-4</v>
      </c>
      <c r="C83" s="522">
        <f t="shared" si="1"/>
        <v>1.3351919676751232E-4</v>
      </c>
      <c r="D83" s="522" t="str">
        <f t="shared" si="1"/>
        <v>-</v>
      </c>
      <c r="E83" s="522" t="str">
        <f t="shared" si="1"/>
        <v>-</v>
      </c>
      <c r="F83" s="522" t="str">
        <f t="shared" si="1"/>
        <v>-</v>
      </c>
      <c r="G83" s="523">
        <f t="shared" si="1"/>
        <v>8.717156481785975E-4</v>
      </c>
      <c r="H83" s="523">
        <f t="shared" si="1"/>
        <v>9.4083054822489593E-5</v>
      </c>
      <c r="I83" s="523">
        <f t="shared" si="1"/>
        <v>5.4035847339653899E-4</v>
      </c>
    </row>
    <row r="84" spans="1:9" x14ac:dyDescent="0.25">
      <c r="A84" s="497" t="s">
        <v>352</v>
      </c>
      <c r="B84" s="524">
        <f t="shared" si="1"/>
        <v>6.5216353803798871E-4</v>
      </c>
      <c r="C84" s="524">
        <f t="shared" si="1"/>
        <v>2.6328128503874115E-3</v>
      </c>
      <c r="D84" s="524">
        <f t="shared" si="1"/>
        <v>3.4112843733497528E-6</v>
      </c>
      <c r="E84" s="524" t="str">
        <f t="shared" si="1"/>
        <v>-</v>
      </c>
      <c r="F84" s="524" t="str">
        <f t="shared" si="1"/>
        <v>-</v>
      </c>
      <c r="G84" s="525">
        <f t="shared" si="1"/>
        <v>6.5216353803798871E-4</v>
      </c>
      <c r="H84" s="525">
        <f t="shared" si="1"/>
        <v>1.8560583939668518E-3</v>
      </c>
      <c r="I84" s="525">
        <f t="shared" si="1"/>
        <v>1.1651554097731182E-3</v>
      </c>
    </row>
    <row r="85" spans="1:9" ht="13" x14ac:dyDescent="0.3">
      <c r="A85" s="507" t="s">
        <v>353</v>
      </c>
      <c r="B85" s="528">
        <f t="shared" si="1"/>
        <v>3.1472744279550172E-2</v>
      </c>
      <c r="C85" s="528">
        <f t="shared" si="1"/>
        <v>2.5942306717437476E-2</v>
      </c>
      <c r="D85" s="528">
        <f t="shared" si="1"/>
        <v>4.7397741377108457E-3</v>
      </c>
      <c r="E85" s="528">
        <f t="shared" si="1"/>
        <v>6.3927816330347775E-3</v>
      </c>
      <c r="F85" s="528" t="str">
        <f t="shared" si="1"/>
        <v>-</v>
      </c>
      <c r="G85" s="529">
        <f t="shared" si="1"/>
        <v>3.1472744279550172E-2</v>
      </c>
      <c r="H85" s="529">
        <f t="shared" si="1"/>
        <v>1.9745911582489582E-2</v>
      </c>
      <c r="I85" s="529">
        <f t="shared" si="1"/>
        <v>2.6475820899567151E-2</v>
      </c>
    </row>
    <row r="86" spans="1:9" x14ac:dyDescent="0.25">
      <c r="A86" s="483" t="s">
        <v>404</v>
      </c>
      <c r="B86" s="524">
        <f t="shared" ref="B86:I95" si="2">IF(B19="-","-",B19/B$61)</f>
        <v>1.981304166085383E-3</v>
      </c>
      <c r="C86" s="524">
        <f t="shared" si="2"/>
        <v>8.7081299994166614E-4</v>
      </c>
      <c r="D86" s="524">
        <f t="shared" si="2"/>
        <v>1.4569883257258884E-5</v>
      </c>
      <c r="E86" s="524">
        <f t="shared" si="2"/>
        <v>6.3927816330347775E-3</v>
      </c>
      <c r="F86" s="524" t="str">
        <f t="shared" si="2"/>
        <v>-</v>
      </c>
      <c r="G86" s="525">
        <f t="shared" si="2"/>
        <v>1.981304166085383E-3</v>
      </c>
      <c r="H86" s="525">
        <f t="shared" si="2"/>
        <v>8.7246463427502257E-4</v>
      </c>
      <c r="I86" s="525">
        <f t="shared" si="2"/>
        <v>1.5088163393497259E-3</v>
      </c>
    </row>
    <row r="87" spans="1:9" x14ac:dyDescent="0.25">
      <c r="A87" s="482" t="s">
        <v>355</v>
      </c>
      <c r="B87" s="522">
        <f t="shared" si="2"/>
        <v>1.8326322388209717E-2</v>
      </c>
      <c r="C87" s="522">
        <f t="shared" si="2"/>
        <v>1.7613904526923428E-2</v>
      </c>
      <c r="D87" s="522">
        <f t="shared" si="2"/>
        <v>4.5242672749197686E-3</v>
      </c>
      <c r="E87" s="522" t="str">
        <f t="shared" si="2"/>
        <v>-</v>
      </c>
      <c r="F87" s="522" t="str">
        <f t="shared" si="2"/>
        <v>-</v>
      </c>
      <c r="G87" s="523">
        <f t="shared" si="2"/>
        <v>1.8326322388209717E-2</v>
      </c>
      <c r="H87" s="523">
        <f t="shared" si="2"/>
        <v>1.3567196042838913E-2</v>
      </c>
      <c r="I87" s="523">
        <f t="shared" si="2"/>
        <v>1.6298410152191054E-2</v>
      </c>
    </row>
    <row r="88" spans="1:9" x14ac:dyDescent="0.25">
      <c r="A88" s="497" t="s">
        <v>356</v>
      </c>
      <c r="B88" s="524">
        <f t="shared" si="2"/>
        <v>4.9861589709318988E-4</v>
      </c>
      <c r="C88" s="524">
        <f t="shared" si="2"/>
        <v>1.1867924399461644E-3</v>
      </c>
      <c r="D88" s="524" t="str">
        <f t="shared" si="2"/>
        <v>-</v>
      </c>
      <c r="E88" s="524" t="str">
        <f t="shared" si="2"/>
        <v>-</v>
      </c>
      <c r="F88" s="524" t="str">
        <f t="shared" si="2"/>
        <v>-</v>
      </c>
      <c r="G88" s="525">
        <f t="shared" si="2"/>
        <v>4.9861589709318988E-4</v>
      </c>
      <c r="H88" s="525">
        <f t="shared" si="2"/>
        <v>8.3626220718502255E-4</v>
      </c>
      <c r="I88" s="525">
        <f t="shared" si="2"/>
        <v>6.4249087975662607E-4</v>
      </c>
    </row>
    <row r="89" spans="1:9" x14ac:dyDescent="0.25">
      <c r="A89" s="482" t="s">
        <v>357</v>
      </c>
      <c r="B89" s="522">
        <f t="shared" si="2"/>
        <v>5.2339125158269905E-5</v>
      </c>
      <c r="C89" s="522">
        <f t="shared" si="2"/>
        <v>6.8314978126487113E-4</v>
      </c>
      <c r="D89" s="522">
        <f t="shared" si="2"/>
        <v>3.2637360492494443E-5</v>
      </c>
      <c r="E89" s="522" t="str">
        <f t="shared" si="2"/>
        <v>-</v>
      </c>
      <c r="F89" s="522" t="str">
        <f t="shared" si="2"/>
        <v>-</v>
      </c>
      <c r="G89" s="523">
        <f t="shared" si="2"/>
        <v>5.2339125158269905E-5</v>
      </c>
      <c r="H89" s="523">
        <f t="shared" si="2"/>
        <v>4.8971231633488873E-4</v>
      </c>
      <c r="I89" s="523">
        <f t="shared" si="2"/>
        <v>2.3870830074255493E-4</v>
      </c>
    </row>
    <row r="90" spans="1:9" x14ac:dyDescent="0.25">
      <c r="A90" s="483" t="s">
        <v>358</v>
      </c>
      <c r="B90" s="524">
        <f t="shared" si="2"/>
        <v>8.0670018194801442E-3</v>
      </c>
      <c r="C90" s="524">
        <f t="shared" si="2"/>
        <v>5.2412497906387193E-3</v>
      </c>
      <c r="D90" s="524">
        <f t="shared" si="2"/>
        <v>1.1184902763414478E-4</v>
      </c>
      <c r="E90" s="524" t="str">
        <f t="shared" si="2"/>
        <v>-</v>
      </c>
      <c r="F90" s="524" t="str">
        <f t="shared" si="2"/>
        <v>-</v>
      </c>
      <c r="G90" s="525">
        <f t="shared" si="2"/>
        <v>8.0670018194801442E-3</v>
      </c>
      <c r="H90" s="525">
        <f t="shared" si="2"/>
        <v>3.7217695086188569E-3</v>
      </c>
      <c r="I90" s="525">
        <f t="shared" si="2"/>
        <v>6.2154540418066706E-3</v>
      </c>
    </row>
    <row r="91" spans="1:9" x14ac:dyDescent="0.25">
      <c r="A91" s="482" t="s">
        <v>359</v>
      </c>
      <c r="B91" s="522">
        <f t="shared" si="2"/>
        <v>1.5494582469070481E-3</v>
      </c>
      <c r="C91" s="522">
        <f t="shared" si="2"/>
        <v>3.4639717872262499E-4</v>
      </c>
      <c r="D91" s="522">
        <f t="shared" si="2"/>
        <v>5.6450591407179343E-5</v>
      </c>
      <c r="E91" s="522" t="str">
        <f t="shared" si="2"/>
        <v>-</v>
      </c>
      <c r="F91" s="522" t="str">
        <f t="shared" si="2"/>
        <v>-</v>
      </c>
      <c r="G91" s="523">
        <f t="shared" si="2"/>
        <v>1.5494582469070481E-3</v>
      </c>
      <c r="H91" s="523">
        <f t="shared" si="2"/>
        <v>2.5850582334339386E-4</v>
      </c>
      <c r="I91" s="523">
        <f t="shared" si="2"/>
        <v>9.9937026006899875E-4</v>
      </c>
    </row>
    <row r="92" spans="1:9" ht="13" x14ac:dyDescent="0.3">
      <c r="A92" s="481" t="s">
        <v>360</v>
      </c>
      <c r="B92" s="526">
        <f t="shared" si="2"/>
        <v>4.1347572893100523E-2</v>
      </c>
      <c r="C92" s="526">
        <f t="shared" si="2"/>
        <v>4.7550603432136782E-2</v>
      </c>
      <c r="D92" s="526">
        <f t="shared" si="2"/>
        <v>3.3933344415760569E-2</v>
      </c>
      <c r="E92" s="526">
        <f t="shared" si="2"/>
        <v>1.4540514134232393E-2</v>
      </c>
      <c r="F92" s="526" t="str">
        <f t="shared" si="2"/>
        <v>-</v>
      </c>
      <c r="G92" s="527">
        <f t="shared" si="2"/>
        <v>4.1347572893100523E-2</v>
      </c>
      <c r="H92" s="527">
        <f t="shared" si="2"/>
        <v>4.2754657984725095E-2</v>
      </c>
      <c r="I92" s="527">
        <f t="shared" si="2"/>
        <v>4.1947146232089186E-2</v>
      </c>
    </row>
    <row r="93" spans="1:9" x14ac:dyDescent="0.25">
      <c r="A93" s="485" t="s">
        <v>405</v>
      </c>
      <c r="B93" s="530">
        <f t="shared" si="2"/>
        <v>5.6427128807679146E-3</v>
      </c>
      <c r="C93" s="530">
        <f t="shared" si="2"/>
        <v>5.1852716155889999E-3</v>
      </c>
      <c r="D93" s="530">
        <f t="shared" si="2"/>
        <v>6.4256678648508486E-4</v>
      </c>
      <c r="E93" s="530">
        <f t="shared" si="2"/>
        <v>5.4186682829545556E-4</v>
      </c>
      <c r="F93" s="530" t="str">
        <f t="shared" si="2"/>
        <v>-</v>
      </c>
      <c r="G93" s="531">
        <f t="shared" si="2"/>
        <v>5.6427128807679146E-3</v>
      </c>
      <c r="H93" s="531">
        <f t="shared" si="2"/>
        <v>3.8395234619150761E-3</v>
      </c>
      <c r="I93" s="531">
        <f t="shared" si="2"/>
        <v>4.8743550445571717E-3</v>
      </c>
    </row>
    <row r="94" spans="1:9" x14ac:dyDescent="0.25">
      <c r="A94" s="483" t="s">
        <v>361</v>
      </c>
      <c r="B94" s="524">
        <f t="shared" si="2"/>
        <v>2.1741712035491939E-2</v>
      </c>
      <c r="C94" s="524">
        <f t="shared" si="2"/>
        <v>1.2297768841208879E-2</v>
      </c>
      <c r="D94" s="524">
        <f t="shared" si="2"/>
        <v>1.4767840500442487E-2</v>
      </c>
      <c r="E94" s="524">
        <f t="shared" si="2"/>
        <v>1.3732896325286355E-2</v>
      </c>
      <c r="F94" s="524" t="str">
        <f t="shared" si="2"/>
        <v>-</v>
      </c>
      <c r="G94" s="525">
        <f t="shared" si="2"/>
        <v>2.1741712035491939E-2</v>
      </c>
      <c r="H94" s="525">
        <f t="shared" si="2"/>
        <v>1.2986023305602733E-2</v>
      </c>
      <c r="I94" s="525">
        <f t="shared" si="2"/>
        <v>1.8010823827749031E-2</v>
      </c>
    </row>
    <row r="95" spans="1:9" x14ac:dyDescent="0.25">
      <c r="A95" s="485" t="s">
        <v>362</v>
      </c>
      <c r="B95" s="530">
        <f t="shared" si="2"/>
        <v>1.2201831684005821E-2</v>
      </c>
      <c r="C95" s="530">
        <f t="shared" si="2"/>
        <v>2.4213136867232494E-2</v>
      </c>
      <c r="D95" s="530">
        <f t="shared" si="2"/>
        <v>1.8337305719186351E-2</v>
      </c>
      <c r="E95" s="530">
        <f t="shared" si="2"/>
        <v>2.6572467388156113E-4</v>
      </c>
      <c r="F95" s="530" t="str">
        <f t="shared" si="2"/>
        <v>-</v>
      </c>
      <c r="G95" s="531">
        <f t="shared" si="2"/>
        <v>1.2201831684005821E-2</v>
      </c>
      <c r="H95" s="531">
        <f t="shared" si="2"/>
        <v>2.1756425056247204E-2</v>
      </c>
      <c r="I95" s="531">
        <f t="shared" si="2"/>
        <v>1.6273141781985703E-2</v>
      </c>
    </row>
    <row r="96" spans="1:9" ht="13" x14ac:dyDescent="0.3">
      <c r="A96" s="481" t="s">
        <v>363</v>
      </c>
      <c r="B96" s="526">
        <f t="shared" ref="B96:I105" si="3">IF(B29="-","-",B29/B$61)</f>
        <v>0.12010155784345167</v>
      </c>
      <c r="C96" s="526">
        <f t="shared" si="3"/>
        <v>0.12564632014265176</v>
      </c>
      <c r="D96" s="526">
        <f t="shared" si="3"/>
        <v>0.13943755162470289</v>
      </c>
      <c r="E96" s="526">
        <f t="shared" si="3"/>
        <v>0.18717860691452379</v>
      </c>
      <c r="F96" s="526" t="str">
        <f t="shared" si="3"/>
        <v>-</v>
      </c>
      <c r="G96" s="527">
        <f t="shared" si="3"/>
        <v>0.12010155784345167</v>
      </c>
      <c r="H96" s="527">
        <f t="shared" si="3"/>
        <v>0.13162501686023945</v>
      </c>
      <c r="I96" s="527">
        <f t="shared" si="3"/>
        <v>0.12501182086586765</v>
      </c>
    </row>
    <row r="97" spans="1:9" x14ac:dyDescent="0.25">
      <c r="A97" s="482" t="s">
        <v>406</v>
      </c>
      <c r="B97" s="522">
        <f t="shared" si="3"/>
        <v>1.8897728654090661E-3</v>
      </c>
      <c r="C97" s="522">
        <f t="shared" si="3"/>
        <v>1.07770577217693E-3</v>
      </c>
      <c r="D97" s="522">
        <f t="shared" si="3"/>
        <v>4.046523063403895E-4</v>
      </c>
      <c r="E97" s="522" t="str">
        <f t="shared" si="3"/>
        <v>-</v>
      </c>
      <c r="F97" s="522" t="str">
        <f t="shared" si="3"/>
        <v>-</v>
      </c>
      <c r="G97" s="523">
        <f t="shared" si="3"/>
        <v>1.8897728654090661E-3</v>
      </c>
      <c r="H97" s="523">
        <f t="shared" si="3"/>
        <v>8.6276361848963885E-4</v>
      </c>
      <c r="I97" s="523">
        <f t="shared" si="3"/>
        <v>1.4521537571979067E-3</v>
      </c>
    </row>
    <row r="98" spans="1:9" x14ac:dyDescent="0.25">
      <c r="A98" s="483" t="s">
        <v>364</v>
      </c>
      <c r="B98" s="524">
        <f t="shared" si="3"/>
        <v>9.3938078018425394E-2</v>
      </c>
      <c r="C98" s="524">
        <f t="shared" si="3"/>
        <v>0.10674568194422414</v>
      </c>
      <c r="D98" s="524">
        <f t="shared" si="3"/>
        <v>0.1356105097758841</v>
      </c>
      <c r="E98" s="524">
        <f t="shared" si="3"/>
        <v>0.18713688437885642</v>
      </c>
      <c r="F98" s="524" t="str">
        <f t="shared" si="3"/>
        <v>-</v>
      </c>
      <c r="G98" s="525">
        <f t="shared" si="3"/>
        <v>9.3938078018425394E-2</v>
      </c>
      <c r="H98" s="525">
        <f t="shared" si="3"/>
        <v>0.1173275758042623</v>
      </c>
      <c r="I98" s="525">
        <f t="shared" si="3"/>
        <v>0.10390458155197781</v>
      </c>
    </row>
    <row r="99" spans="1:9" x14ac:dyDescent="0.25">
      <c r="A99" s="482" t="s">
        <v>365</v>
      </c>
      <c r="B99" s="522">
        <f t="shared" si="3"/>
        <v>1.5458487407748734E-2</v>
      </c>
      <c r="C99" s="522">
        <f t="shared" si="3"/>
        <v>1.2874299345119272E-2</v>
      </c>
      <c r="D99" s="522">
        <f t="shared" si="3"/>
        <v>3.3057482767968912E-3</v>
      </c>
      <c r="E99" s="522">
        <f t="shared" si="3"/>
        <v>4.1722535667375106E-5</v>
      </c>
      <c r="F99" s="522" t="str">
        <f t="shared" si="3"/>
        <v>-</v>
      </c>
      <c r="G99" s="523">
        <f t="shared" si="3"/>
        <v>1.5458487407748734E-2</v>
      </c>
      <c r="H99" s="523">
        <f t="shared" si="3"/>
        <v>9.917872334245903E-3</v>
      </c>
      <c r="I99" s="523">
        <f t="shared" si="3"/>
        <v>1.3097574855262908E-2</v>
      </c>
    </row>
    <row r="100" spans="1:9" ht="13" x14ac:dyDescent="0.3">
      <c r="A100" s="481" t="s">
        <v>366</v>
      </c>
      <c r="B100" s="526">
        <f t="shared" si="3"/>
        <v>5.2586024326834978E-2</v>
      </c>
      <c r="C100" s="526">
        <f t="shared" si="3"/>
        <v>5.7030348694995639E-2</v>
      </c>
      <c r="D100" s="526">
        <f t="shared" si="3"/>
        <v>2.6335111252278921E-2</v>
      </c>
      <c r="E100" s="526">
        <f t="shared" si="3"/>
        <v>5.8458375983182605E-2</v>
      </c>
      <c r="F100" s="526" t="str">
        <f t="shared" si="3"/>
        <v>-</v>
      </c>
      <c r="G100" s="527">
        <f t="shared" si="3"/>
        <v>5.2586024326834978E-2</v>
      </c>
      <c r="H100" s="527">
        <f t="shared" si="3"/>
        <v>4.9246252281324052E-2</v>
      </c>
      <c r="I100" s="527">
        <f t="shared" si="3"/>
        <v>5.1162913458170006E-2</v>
      </c>
    </row>
    <row r="101" spans="1:9" x14ac:dyDescent="0.25">
      <c r="A101" s="482" t="s">
        <v>407</v>
      </c>
      <c r="B101" s="522">
        <f t="shared" si="3"/>
        <v>1.6329159251268675E-2</v>
      </c>
      <c r="C101" s="522">
        <f t="shared" si="3"/>
        <v>6.4088514162479026E-3</v>
      </c>
      <c r="D101" s="522">
        <f t="shared" si="3"/>
        <v>8.9712669037925775E-3</v>
      </c>
      <c r="E101" s="522">
        <f t="shared" si="3"/>
        <v>4.9183135361743067E-4</v>
      </c>
      <c r="F101" s="522" t="str">
        <f t="shared" si="3"/>
        <v>-</v>
      </c>
      <c r="G101" s="523">
        <f t="shared" si="3"/>
        <v>1.6329159251268675E-2</v>
      </c>
      <c r="H101" s="523">
        <f t="shared" si="3"/>
        <v>6.8272735903233484E-3</v>
      </c>
      <c r="I101" s="523">
        <f t="shared" si="3"/>
        <v>1.228030891929608E-2</v>
      </c>
    </row>
    <row r="102" spans="1:9" x14ac:dyDescent="0.25">
      <c r="A102" s="483" t="s">
        <v>367</v>
      </c>
      <c r="B102" s="524">
        <f t="shared" si="3"/>
        <v>8.4514633725819317E-3</v>
      </c>
      <c r="C102" s="524">
        <f t="shared" si="3"/>
        <v>1.0558716019614363E-2</v>
      </c>
      <c r="D102" s="524">
        <f t="shared" si="3"/>
        <v>3.0413531879564218E-3</v>
      </c>
      <c r="E102" s="524">
        <f t="shared" si="3"/>
        <v>6.6523242161963944E-3</v>
      </c>
      <c r="F102" s="524" t="str">
        <f t="shared" si="3"/>
        <v>-</v>
      </c>
      <c r="G102" s="525">
        <f t="shared" si="3"/>
        <v>8.4514633725819317E-3</v>
      </c>
      <c r="H102" s="525">
        <f t="shared" si="3"/>
        <v>8.4825052091305076E-3</v>
      </c>
      <c r="I102" s="525">
        <f t="shared" si="3"/>
        <v>8.4646906231514545E-3</v>
      </c>
    </row>
    <row r="103" spans="1:9" x14ac:dyDescent="0.25">
      <c r="A103" s="485" t="s">
        <v>628</v>
      </c>
      <c r="B103" s="530">
        <f t="shared" si="3"/>
        <v>1.6935778918225702E-2</v>
      </c>
      <c r="C103" s="530">
        <f t="shared" si="3"/>
        <v>2.560528443031487E-2</v>
      </c>
      <c r="D103" s="530">
        <f t="shared" si="3"/>
        <v>2.972091785233904E-3</v>
      </c>
      <c r="E103" s="530">
        <f t="shared" si="3"/>
        <v>1.0188611641850176E-3</v>
      </c>
      <c r="F103" s="530" t="str">
        <f t="shared" si="3"/>
        <v>-</v>
      </c>
      <c r="G103" s="531">
        <f t="shared" si="3"/>
        <v>1.6935778918225702E-2</v>
      </c>
      <c r="H103" s="531">
        <f t="shared" si="3"/>
        <v>1.8842405797488297E-2</v>
      </c>
      <c r="I103" s="531">
        <f t="shared" si="3"/>
        <v>1.774821208363616E-2</v>
      </c>
    </row>
    <row r="104" spans="1:9" x14ac:dyDescent="0.25">
      <c r="A104" s="484" t="s">
        <v>368</v>
      </c>
      <c r="B104" s="524">
        <f t="shared" si="3"/>
        <v>5.3000954997851836E-5</v>
      </c>
      <c r="C104" s="524">
        <f t="shared" si="3"/>
        <v>1.9576716581800926E-5</v>
      </c>
      <c r="D104" s="524">
        <f t="shared" si="3"/>
        <v>4.2168406832010199E-6</v>
      </c>
      <c r="E104" s="524">
        <f t="shared" si="3"/>
        <v>2.4496258256708293E-2</v>
      </c>
      <c r="F104" s="524" t="str">
        <f t="shared" si="3"/>
        <v>-</v>
      </c>
      <c r="G104" s="525">
        <f t="shared" si="3"/>
        <v>5.3000954997851836E-5</v>
      </c>
      <c r="H104" s="525">
        <f t="shared" si="3"/>
        <v>9.9250840525824625E-4</v>
      </c>
      <c r="I104" s="525">
        <f t="shared" si="3"/>
        <v>4.5333465735859156E-4</v>
      </c>
    </row>
    <row r="105" spans="1:9" x14ac:dyDescent="0.25">
      <c r="A105" s="485" t="s">
        <v>369</v>
      </c>
      <c r="B105" s="522">
        <f t="shared" si="3"/>
        <v>2.034444658823264E-3</v>
      </c>
      <c r="C105" s="522">
        <f t="shared" si="3"/>
        <v>1.2439044822094274E-3</v>
      </c>
      <c r="D105" s="522">
        <f t="shared" si="3"/>
        <v>1.4604818097226923E-4</v>
      </c>
      <c r="E105" s="522" t="str">
        <f t="shared" si="3"/>
        <v>-</v>
      </c>
      <c r="F105" s="522" t="str">
        <f t="shared" si="3"/>
        <v>-</v>
      </c>
      <c r="G105" s="523">
        <f t="shared" si="3"/>
        <v>2.034444658823264E-3</v>
      </c>
      <c r="H105" s="523">
        <f t="shared" si="3"/>
        <v>9.1381468911347894E-4</v>
      </c>
      <c r="I105" s="523">
        <f t="shared" si="3"/>
        <v>1.556932358978918E-3</v>
      </c>
    </row>
    <row r="106" spans="1:9" x14ac:dyDescent="0.25">
      <c r="A106" s="484" t="s">
        <v>370</v>
      </c>
      <c r="B106" s="534">
        <f t="shared" ref="B106:I115" si="4">IF(B39="-","-",B39/B$61)</f>
        <v>6.7263107406281726E-3</v>
      </c>
      <c r="C106" s="534">
        <f t="shared" si="4"/>
        <v>1.0964859507661415E-2</v>
      </c>
      <c r="D106" s="534">
        <f t="shared" si="4"/>
        <v>1.1002805937576365E-2</v>
      </c>
      <c r="E106" s="534">
        <f t="shared" si="4"/>
        <v>2.5799100992475475E-2</v>
      </c>
      <c r="F106" s="534" t="str">
        <f t="shared" si="4"/>
        <v>-</v>
      </c>
      <c r="G106" s="535">
        <f t="shared" si="4"/>
        <v>6.7263107406281726E-3</v>
      </c>
      <c r="H106" s="535">
        <f t="shared" si="4"/>
        <v>1.1566582014735011E-2</v>
      </c>
      <c r="I106" s="535">
        <f t="shared" si="4"/>
        <v>8.7887996804244146E-3</v>
      </c>
    </row>
    <row r="107" spans="1:9" s="7" customFormat="1" ht="13" x14ac:dyDescent="0.3">
      <c r="A107" s="513" t="s">
        <v>422</v>
      </c>
      <c r="B107" s="532">
        <f t="shared" si="4"/>
        <v>1.186748132946451E-2</v>
      </c>
      <c r="C107" s="532">
        <f t="shared" si="4"/>
        <v>1.8497912701691824E-2</v>
      </c>
      <c r="D107" s="532">
        <f t="shared" si="4"/>
        <v>2.6798926737600478E-2</v>
      </c>
      <c r="E107" s="532">
        <f t="shared" si="4"/>
        <v>2.4161083712611175E-2</v>
      </c>
      <c r="F107" s="532" t="str">
        <f t="shared" si="4"/>
        <v>-</v>
      </c>
      <c r="G107" s="533">
        <f t="shared" si="4"/>
        <v>1.186748132946451E-2</v>
      </c>
      <c r="H107" s="533">
        <f t="shared" si="4"/>
        <v>2.0844419333605393E-2</v>
      </c>
      <c r="I107" s="533">
        <f t="shared" si="4"/>
        <v>1.5692646585921528E-2</v>
      </c>
    </row>
    <row r="108" spans="1:9" x14ac:dyDescent="0.25">
      <c r="A108" s="484" t="s">
        <v>408</v>
      </c>
      <c r="B108" s="534">
        <f t="shared" si="4"/>
        <v>4.093164986709451E-3</v>
      </c>
      <c r="C108" s="534">
        <f t="shared" si="4"/>
        <v>1.2643039602568245E-2</v>
      </c>
      <c r="D108" s="534">
        <f t="shared" si="4"/>
        <v>8.0884347279320083E-3</v>
      </c>
      <c r="E108" s="534">
        <f t="shared" si="4"/>
        <v>2.4161083712611175E-2</v>
      </c>
      <c r="F108" s="534" t="str">
        <f t="shared" si="4"/>
        <v>-</v>
      </c>
      <c r="G108" s="535">
        <f t="shared" si="4"/>
        <v>4.093164986709451E-3</v>
      </c>
      <c r="H108" s="535">
        <f t="shared" si="4"/>
        <v>1.1939248005981404E-2</v>
      </c>
      <c r="I108" s="535">
        <f t="shared" si="4"/>
        <v>7.4364605039778375E-3</v>
      </c>
    </row>
    <row r="109" spans="1:9" x14ac:dyDescent="0.25">
      <c r="A109" s="485" t="s">
        <v>484</v>
      </c>
      <c r="B109" s="530">
        <f t="shared" si="4"/>
        <v>5.7435433194376034E-3</v>
      </c>
      <c r="C109" s="530">
        <f t="shared" si="4"/>
        <v>5.3913002051910767E-3</v>
      </c>
      <c r="D109" s="530">
        <f t="shared" si="4"/>
        <v>1.8710496119649641E-2</v>
      </c>
      <c r="E109" s="530" t="str">
        <f t="shared" si="4"/>
        <v>-</v>
      </c>
      <c r="F109" s="530" t="str">
        <f t="shared" si="4"/>
        <v>-</v>
      </c>
      <c r="G109" s="531">
        <f t="shared" si="4"/>
        <v>5.7435433194376034E-3</v>
      </c>
      <c r="H109" s="531">
        <f t="shared" si="4"/>
        <v>8.578520067962208E-3</v>
      </c>
      <c r="I109" s="531">
        <f t="shared" si="4"/>
        <v>6.951555370768153E-3</v>
      </c>
    </row>
    <row r="110" spans="1:9" ht="13" x14ac:dyDescent="0.3">
      <c r="A110" s="510" t="s">
        <v>371</v>
      </c>
      <c r="B110" s="536">
        <f t="shared" si="4"/>
        <v>0.13789339845813789</v>
      </c>
      <c r="C110" s="536">
        <f t="shared" si="4"/>
        <v>0.20115439095509385</v>
      </c>
      <c r="D110" s="536">
        <f t="shared" si="4"/>
        <v>0.28469080880841463</v>
      </c>
      <c r="E110" s="536">
        <f t="shared" si="4"/>
        <v>7.817553612537595E-2</v>
      </c>
      <c r="F110" s="536" t="str">
        <f t="shared" si="4"/>
        <v>-</v>
      </c>
      <c r="G110" s="537">
        <f t="shared" si="4"/>
        <v>0.13789339845813789</v>
      </c>
      <c r="H110" s="537">
        <f t="shared" si="4"/>
        <v>0.21758570303601563</v>
      </c>
      <c r="I110" s="537">
        <f t="shared" si="4"/>
        <v>0.17185110198099476</v>
      </c>
    </row>
    <row r="111" spans="1:9" x14ac:dyDescent="0.25">
      <c r="A111" s="485" t="s">
        <v>409</v>
      </c>
      <c r="B111" s="530">
        <f t="shared" si="4"/>
        <v>2.3496928424328288E-2</v>
      </c>
      <c r="C111" s="530">
        <f t="shared" si="4"/>
        <v>2.9063537712461517E-2</v>
      </c>
      <c r="D111" s="530">
        <f t="shared" si="4"/>
        <v>0.10351252266259031</v>
      </c>
      <c r="E111" s="530">
        <f t="shared" si="4"/>
        <v>4.9300726619267128E-3</v>
      </c>
      <c r="F111" s="530" t="str">
        <f t="shared" si="4"/>
        <v>-</v>
      </c>
      <c r="G111" s="531">
        <f t="shared" si="4"/>
        <v>2.3496928424328288E-2</v>
      </c>
      <c r="H111" s="531">
        <f t="shared" si="4"/>
        <v>4.7118350217202377E-2</v>
      </c>
      <c r="I111" s="531">
        <f t="shared" si="4"/>
        <v>3.3562257525959621E-2</v>
      </c>
    </row>
    <row r="112" spans="1:9" x14ac:dyDescent="0.25">
      <c r="A112" s="484" t="s">
        <v>372</v>
      </c>
      <c r="B112" s="534">
        <f t="shared" si="4"/>
        <v>9.9393059630103024E-3</v>
      </c>
      <c r="C112" s="534">
        <f t="shared" si="4"/>
        <v>1.1484470175445925E-2</v>
      </c>
      <c r="D112" s="534">
        <f t="shared" si="4"/>
        <v>1.1045553851753728E-2</v>
      </c>
      <c r="E112" s="534" t="str">
        <f t="shared" si="4"/>
        <v>-</v>
      </c>
      <c r="F112" s="534" t="str">
        <f t="shared" si="4"/>
        <v>-</v>
      </c>
      <c r="G112" s="535">
        <f t="shared" si="4"/>
        <v>9.9393059630103024E-3</v>
      </c>
      <c r="H112" s="535">
        <f t="shared" si="4"/>
        <v>1.0914008121488836E-2</v>
      </c>
      <c r="I112" s="535">
        <f t="shared" si="4"/>
        <v>1.0354636498179002E-2</v>
      </c>
    </row>
    <row r="113" spans="1:9" x14ac:dyDescent="0.25">
      <c r="A113" s="485" t="s">
        <v>373</v>
      </c>
      <c r="B113" s="530">
        <f t="shared" si="4"/>
        <v>3.2101222260643693E-2</v>
      </c>
      <c r="C113" s="530">
        <f t="shared" si="4"/>
        <v>4.1869760325666451E-2</v>
      </c>
      <c r="D113" s="530">
        <f t="shared" si="4"/>
        <v>4.5830630215840967E-2</v>
      </c>
      <c r="E113" s="530">
        <f t="shared" si="4"/>
        <v>1.7709716904966533E-4</v>
      </c>
      <c r="F113" s="530" t="str">
        <f t="shared" si="4"/>
        <v>-</v>
      </c>
      <c r="G113" s="531">
        <f t="shared" si="4"/>
        <v>3.2101222260643693E-2</v>
      </c>
      <c r="H113" s="531">
        <f t="shared" si="4"/>
        <v>4.1217624424157571E-2</v>
      </c>
      <c r="I113" s="531">
        <f t="shared" si="4"/>
        <v>3.5985814187902927E-2</v>
      </c>
    </row>
    <row r="114" spans="1:9" x14ac:dyDescent="0.25">
      <c r="A114" s="484" t="s">
        <v>374</v>
      </c>
      <c r="B114" s="534">
        <f t="shared" si="4"/>
        <v>7.3902695051711259E-3</v>
      </c>
      <c r="C114" s="534">
        <f t="shared" si="4"/>
        <v>9.328909634086344E-3</v>
      </c>
      <c r="D114" s="534">
        <f t="shared" si="4"/>
        <v>8.3106490799969499E-3</v>
      </c>
      <c r="E114" s="534" t="str">
        <f t="shared" si="4"/>
        <v>-</v>
      </c>
      <c r="F114" s="534" t="str">
        <f t="shared" si="4"/>
        <v>-</v>
      </c>
      <c r="G114" s="535">
        <f t="shared" si="4"/>
        <v>7.3902695051711259E-3</v>
      </c>
      <c r="H114" s="535">
        <f t="shared" si="4"/>
        <v>8.6964819001681144E-3</v>
      </c>
      <c r="I114" s="535">
        <f t="shared" si="4"/>
        <v>7.9468603767729185E-3</v>
      </c>
    </row>
    <row r="115" spans="1:9" x14ac:dyDescent="0.25">
      <c r="A115" s="540" t="s">
        <v>375</v>
      </c>
      <c r="B115" s="548">
        <f t="shared" si="4"/>
        <v>6.8777684336343158E-4</v>
      </c>
      <c r="C115" s="548">
        <f t="shared" si="4"/>
        <v>7.0985704754950524E-3</v>
      </c>
      <c r="D115" s="548">
        <f t="shared" si="4"/>
        <v>1.6711388947299713E-3</v>
      </c>
      <c r="E115" s="548">
        <f t="shared" si="4"/>
        <v>2.0695535188854981E-4</v>
      </c>
      <c r="F115" s="548" t="str">
        <f t="shared" si="4"/>
        <v>-</v>
      </c>
      <c r="G115" s="549">
        <f t="shared" si="4"/>
        <v>6.8777684336343158E-4</v>
      </c>
      <c r="H115" s="549">
        <f t="shared" si="4"/>
        <v>5.4370917809407832E-3</v>
      </c>
      <c r="I115" s="549">
        <f t="shared" si="4"/>
        <v>2.7115083555121345E-3</v>
      </c>
    </row>
    <row r="116" spans="1:9" s="47" customFormat="1" x14ac:dyDescent="0.25">
      <c r="A116" s="484" t="s">
        <v>376</v>
      </c>
      <c r="B116" s="534">
        <f t="shared" ref="B116:I125" si="5">IF(B49="-","-",B49/B$61)</f>
        <v>5.270400153717892E-2</v>
      </c>
      <c r="C116" s="534">
        <f t="shared" si="5"/>
        <v>8.7477895754087001E-2</v>
      </c>
      <c r="D116" s="534">
        <f t="shared" si="5"/>
        <v>8.7159548733438008E-2</v>
      </c>
      <c r="E116" s="534">
        <f t="shared" si="5"/>
        <v>7.2861410942511029E-2</v>
      </c>
      <c r="F116" s="534" t="str">
        <f t="shared" si="5"/>
        <v>-</v>
      </c>
      <c r="G116" s="535">
        <f t="shared" si="5"/>
        <v>5.270400153717892E-2</v>
      </c>
      <c r="H116" s="535">
        <f t="shared" si="5"/>
        <v>8.6813235380567108E-2</v>
      </c>
      <c r="I116" s="535">
        <f t="shared" si="5"/>
        <v>6.7238293849723615E-2</v>
      </c>
    </row>
    <row r="117" spans="1:9" s="7" customFormat="1" ht="13" x14ac:dyDescent="0.3">
      <c r="A117" s="507" t="s">
        <v>377</v>
      </c>
      <c r="B117" s="528">
        <f t="shared" si="5"/>
        <v>0.11462207527552189</v>
      </c>
      <c r="C117" s="528">
        <f t="shared" si="5"/>
        <v>0.1535575343824708</v>
      </c>
      <c r="D117" s="528">
        <f t="shared" si="5"/>
        <v>0.14710518593026695</v>
      </c>
      <c r="E117" s="528">
        <f t="shared" si="5"/>
        <v>0.29530129537161337</v>
      </c>
      <c r="F117" s="528" t="str">
        <f t="shared" si="5"/>
        <v>-</v>
      </c>
      <c r="G117" s="529">
        <f t="shared" si="5"/>
        <v>0.11462207527552189</v>
      </c>
      <c r="H117" s="529">
        <f t="shared" si="5"/>
        <v>0.15756622495016093</v>
      </c>
      <c r="I117" s="529">
        <f t="shared" si="5"/>
        <v>0.13292101534622988</v>
      </c>
    </row>
    <row r="118" spans="1:9" x14ac:dyDescent="0.25">
      <c r="A118" s="483" t="s">
        <v>378</v>
      </c>
      <c r="B118" s="524">
        <f t="shared" si="5"/>
        <v>1.0136286479505335E-4</v>
      </c>
      <c r="C118" s="524">
        <f t="shared" si="5"/>
        <v>1.1023841462346487E-4</v>
      </c>
      <c r="D118" s="524" t="str">
        <f t="shared" si="5"/>
        <v>-</v>
      </c>
      <c r="E118" s="524" t="str">
        <f t="shared" si="5"/>
        <v>-</v>
      </c>
      <c r="F118" s="524" t="str">
        <f t="shared" si="5"/>
        <v>-</v>
      </c>
      <c r="G118" s="525">
        <f t="shared" si="5"/>
        <v>1.0136286479505335E-4</v>
      </c>
      <c r="H118" s="525">
        <f t="shared" si="5"/>
        <v>7.7678469146448439E-5</v>
      </c>
      <c r="I118" s="525">
        <f t="shared" si="5"/>
        <v>9.1270702450599043E-5</v>
      </c>
    </row>
    <row r="119" spans="1:9" x14ac:dyDescent="0.25">
      <c r="A119" s="482" t="s">
        <v>379</v>
      </c>
      <c r="B119" s="522">
        <f t="shared" si="5"/>
        <v>1.7437626010472094E-3</v>
      </c>
      <c r="C119" s="522">
        <f t="shared" si="5"/>
        <v>8.6503638602982783E-3</v>
      </c>
      <c r="D119" s="522">
        <f t="shared" si="5"/>
        <v>2.7842134488801386E-2</v>
      </c>
      <c r="E119" s="522">
        <f t="shared" si="5"/>
        <v>0.11135079208366185</v>
      </c>
      <c r="F119" s="522" t="str">
        <f t="shared" si="5"/>
        <v>-</v>
      </c>
      <c r="G119" s="523">
        <f t="shared" si="5"/>
        <v>1.7437626010472094E-3</v>
      </c>
      <c r="H119" s="523">
        <f t="shared" si="5"/>
        <v>1.765163235716953E-2</v>
      </c>
      <c r="I119" s="523">
        <f t="shared" si="5"/>
        <v>8.5222676302297937E-3</v>
      </c>
    </row>
    <row r="120" spans="1:9" x14ac:dyDescent="0.25">
      <c r="A120" s="483" t="s">
        <v>380</v>
      </c>
      <c r="B120" s="524">
        <f t="shared" si="5"/>
        <v>0.10945592119489668</v>
      </c>
      <c r="C120" s="524">
        <f t="shared" si="5"/>
        <v>0.13870322425810355</v>
      </c>
      <c r="D120" s="524">
        <f t="shared" si="5"/>
        <v>0.1186201476365243</v>
      </c>
      <c r="E120" s="524">
        <f t="shared" si="5"/>
        <v>0.18395050328795154</v>
      </c>
      <c r="F120" s="524" t="str">
        <f t="shared" si="5"/>
        <v>-</v>
      </c>
      <c r="G120" s="525">
        <f t="shared" si="5"/>
        <v>0.10945592119489668</v>
      </c>
      <c r="H120" s="525">
        <f t="shared" si="5"/>
        <v>0.13537880916999143</v>
      </c>
      <c r="I120" s="525">
        <f t="shared" si="5"/>
        <v>0.12050192812848416</v>
      </c>
    </row>
    <row r="121" spans="1:9" x14ac:dyDescent="0.25">
      <c r="A121" s="482" t="s">
        <v>381</v>
      </c>
      <c r="B121" s="522">
        <f t="shared" si="5"/>
        <v>3.3210286147829587E-3</v>
      </c>
      <c r="C121" s="522">
        <f t="shared" si="5"/>
        <v>6.0937078494455047E-3</v>
      </c>
      <c r="D121" s="522">
        <f t="shared" si="5"/>
        <v>6.429079149224198E-4</v>
      </c>
      <c r="E121" s="522" t="str">
        <f t="shared" si="5"/>
        <v>-</v>
      </c>
      <c r="F121" s="522" t="str">
        <f t="shared" si="5"/>
        <v>-</v>
      </c>
      <c r="G121" s="523">
        <f t="shared" si="5"/>
        <v>3.3210286147829587E-3</v>
      </c>
      <c r="H121" s="523">
        <f t="shared" si="5"/>
        <v>4.4581049538535275E-3</v>
      </c>
      <c r="I121" s="523">
        <f t="shared" si="5"/>
        <v>3.8055484376949924E-3</v>
      </c>
    </row>
    <row r="122" spans="1:9" s="7" customFormat="1" ht="13" x14ac:dyDescent="0.3">
      <c r="A122" s="481" t="s">
        <v>382</v>
      </c>
      <c r="B122" s="526">
        <f t="shared" si="5"/>
        <v>0.11491765206776526</v>
      </c>
      <c r="C122" s="526">
        <f t="shared" si="5"/>
        <v>0.12261546477141839</v>
      </c>
      <c r="D122" s="526">
        <f t="shared" si="5"/>
        <v>0.15435946298936679</v>
      </c>
      <c r="E122" s="526">
        <f t="shared" si="5"/>
        <v>0.25426573467045382</v>
      </c>
      <c r="F122" s="526" t="str">
        <f t="shared" si="5"/>
        <v>-</v>
      </c>
      <c r="G122" s="527">
        <f t="shared" si="5"/>
        <v>0.11491765206776526</v>
      </c>
      <c r="H122" s="527">
        <f t="shared" si="5"/>
        <v>0.13597857342102926</v>
      </c>
      <c r="I122" s="527">
        <f t="shared" si="5"/>
        <v>0.12389192546362444</v>
      </c>
    </row>
    <row r="123" spans="1:9" s="47" customFormat="1" x14ac:dyDescent="0.25">
      <c r="A123" s="482" t="s">
        <v>383</v>
      </c>
      <c r="B123" s="522">
        <f t="shared" si="5"/>
        <v>7.1122923196477464E-2</v>
      </c>
      <c r="C123" s="522">
        <f t="shared" si="5"/>
        <v>7.938409530896233E-2</v>
      </c>
      <c r="D123" s="522">
        <f t="shared" si="5"/>
        <v>0.13096388014149038</v>
      </c>
      <c r="E123" s="522">
        <f t="shared" si="5"/>
        <v>0.20988989827961624</v>
      </c>
      <c r="F123" s="522" t="str">
        <f t="shared" si="5"/>
        <v>-</v>
      </c>
      <c r="G123" s="523">
        <f t="shared" si="5"/>
        <v>7.1122923196477464E-2</v>
      </c>
      <c r="H123" s="523">
        <f t="shared" si="5"/>
        <v>9.7768575708705188E-2</v>
      </c>
      <c r="I123" s="523">
        <f t="shared" si="5"/>
        <v>8.2476907433222807E-2</v>
      </c>
    </row>
    <row r="124" spans="1:9" x14ac:dyDescent="0.25">
      <c r="A124" s="483" t="s">
        <v>384</v>
      </c>
      <c r="B124" s="524" t="str">
        <f t="shared" si="5"/>
        <v>-</v>
      </c>
      <c r="C124" s="524" t="str">
        <f t="shared" si="5"/>
        <v>-</v>
      </c>
      <c r="D124" s="524">
        <f t="shared" si="5"/>
        <v>2.6086050503193835E-5</v>
      </c>
      <c r="E124" s="524" t="str">
        <f t="shared" si="5"/>
        <v>-</v>
      </c>
      <c r="F124" s="524" t="str">
        <f t="shared" si="5"/>
        <v>-</v>
      </c>
      <c r="G124" s="525" t="str">
        <f t="shared" si="5"/>
        <v>-</v>
      </c>
      <c r="H124" s="525">
        <f t="shared" si="5"/>
        <v>6.6636739382933253E-6</v>
      </c>
      <c r="I124" s="525">
        <f t="shared" si="5"/>
        <v>2.8394593975666228E-6</v>
      </c>
    </row>
    <row r="125" spans="1:9" x14ac:dyDescent="0.25">
      <c r="A125" s="482" t="s">
        <v>385</v>
      </c>
      <c r="B125" s="522">
        <f t="shared" si="5"/>
        <v>3.430906711697787E-2</v>
      </c>
      <c r="C125" s="522">
        <f t="shared" si="5"/>
        <v>3.113657626220202E-2</v>
      </c>
      <c r="D125" s="522">
        <f t="shared" si="5"/>
        <v>8.3399779056454112E-3</v>
      </c>
      <c r="E125" s="522">
        <f t="shared" si="5"/>
        <v>4.3058656465953908E-2</v>
      </c>
      <c r="F125" s="522" t="str">
        <f t="shared" si="5"/>
        <v>-</v>
      </c>
      <c r="G125" s="523">
        <f t="shared" si="5"/>
        <v>3.430906711697787E-2</v>
      </c>
      <c r="H125" s="523">
        <f t="shared" si="5"/>
        <v>2.5788997682397931E-2</v>
      </c>
      <c r="I125" s="523">
        <f t="shared" si="5"/>
        <v>3.0678578704218796E-2</v>
      </c>
    </row>
    <row r="126" spans="1:9" x14ac:dyDescent="0.25">
      <c r="A126" s="483" t="s">
        <v>386</v>
      </c>
      <c r="B126" s="524">
        <f t="shared" ref="B126:I128" si="6">IF(B59="-","-",B59/B$61)</f>
        <v>4.5892614090776362E-3</v>
      </c>
      <c r="C126" s="524">
        <f t="shared" si="6"/>
        <v>7.061970851009524E-3</v>
      </c>
      <c r="D126" s="524">
        <f t="shared" si="6"/>
        <v>1.3911784851922127E-2</v>
      </c>
      <c r="E126" s="524">
        <f t="shared" si="6"/>
        <v>1.3171799248836518E-3</v>
      </c>
      <c r="F126" s="524" t="str">
        <f t="shared" si="6"/>
        <v>-</v>
      </c>
      <c r="G126" s="525">
        <f t="shared" si="6"/>
        <v>4.5892614090776362E-3</v>
      </c>
      <c r="H126" s="525">
        <f t="shared" si="6"/>
        <v>8.582480266181091E-3</v>
      </c>
      <c r="I126" s="525">
        <f t="shared" si="6"/>
        <v>6.2908131242173683E-3</v>
      </c>
    </row>
    <row r="127" spans="1:9" s="7" customFormat="1" ht="13" x14ac:dyDescent="0.3">
      <c r="A127" s="507" t="s">
        <v>387</v>
      </c>
      <c r="B127" s="528">
        <f t="shared" si="6"/>
        <v>0.22789221927848519</v>
      </c>
      <c r="C127" s="528">
        <f t="shared" si="6"/>
        <v>6.530366520252423E-2</v>
      </c>
      <c r="D127" s="528">
        <f t="shared" si="6"/>
        <v>4.1196244215360764E-2</v>
      </c>
      <c r="E127" s="528">
        <f t="shared" si="6"/>
        <v>1.6611330378030902E-2</v>
      </c>
      <c r="F127" s="528" t="str">
        <f t="shared" si="6"/>
        <v>-</v>
      </c>
      <c r="G127" s="529">
        <f t="shared" si="6"/>
        <v>0.22789221927848519</v>
      </c>
      <c r="H127" s="529">
        <f t="shared" si="6"/>
        <v>5.7202139318395885E-2</v>
      </c>
      <c r="I127" s="529">
        <f t="shared" si="6"/>
        <v>0.15515943587333225</v>
      </c>
    </row>
    <row r="128" spans="1:9" ht="13" x14ac:dyDescent="0.3">
      <c r="A128" s="516" t="s">
        <v>389</v>
      </c>
      <c r="B128" s="538">
        <f t="shared" si="6"/>
        <v>1</v>
      </c>
      <c r="C128" s="538">
        <f t="shared" si="6"/>
        <v>1</v>
      </c>
      <c r="D128" s="538">
        <f t="shared" si="6"/>
        <v>1</v>
      </c>
      <c r="E128" s="538">
        <f t="shared" si="6"/>
        <v>1</v>
      </c>
      <c r="F128" s="538" t="str">
        <f t="shared" si="6"/>
        <v>-</v>
      </c>
      <c r="G128" s="538">
        <f t="shared" si="6"/>
        <v>1</v>
      </c>
      <c r="H128" s="538">
        <f t="shared" si="6"/>
        <v>1</v>
      </c>
      <c r="I128" s="538">
        <f t="shared" si="6"/>
        <v>1</v>
      </c>
    </row>
    <row r="129" spans="1:9" ht="13" x14ac:dyDescent="0.3">
      <c r="A129" s="519" t="s">
        <v>629</v>
      </c>
      <c r="B129" s="3"/>
      <c r="C129" s="212"/>
      <c r="D129" s="3"/>
      <c r="E129" s="3"/>
      <c r="F129" s="212"/>
      <c r="G129" s="3"/>
      <c r="H129" s="3"/>
      <c r="I129" s="3"/>
    </row>
    <row r="130" spans="1:9" ht="13" x14ac:dyDescent="0.3">
      <c r="A130" s="761" t="s">
        <v>630</v>
      </c>
      <c r="B130" s="3"/>
      <c r="C130" s="212"/>
      <c r="D130" s="3"/>
      <c r="E130" s="3"/>
      <c r="F130" s="212"/>
      <c r="G130" s="3"/>
      <c r="H130" s="3"/>
      <c r="I130" s="3"/>
    </row>
    <row r="131" spans="1:9" ht="13" x14ac:dyDescent="0.3">
      <c r="A131" s="38" t="s">
        <v>423</v>
      </c>
      <c r="B131" s="3"/>
      <c r="C131" s="212"/>
      <c r="D131" s="3"/>
      <c r="E131" s="3"/>
      <c r="F131" s="212"/>
      <c r="G131" s="3"/>
      <c r="H131" s="3"/>
      <c r="I131" s="3"/>
    </row>
    <row r="132" spans="1:9" ht="13" x14ac:dyDescent="0.3">
      <c r="A132" s="242" t="s">
        <v>708</v>
      </c>
      <c r="B132" s="3"/>
      <c r="C132" s="212"/>
      <c r="D132" s="3"/>
      <c r="E132" s="3"/>
      <c r="F132" s="212"/>
      <c r="G132" s="3"/>
      <c r="H132" s="3"/>
      <c r="I132" s="3"/>
    </row>
    <row r="135" spans="1:9" ht="16.5" x14ac:dyDescent="0.35">
      <c r="A135" s="88" t="s">
        <v>801</v>
      </c>
    </row>
    <row r="136" spans="1:9" ht="13.5" thickBot="1" x14ac:dyDescent="0.35">
      <c r="A136" s="205"/>
      <c r="I136" s="400" t="s">
        <v>396</v>
      </c>
    </row>
    <row r="137" spans="1:9" ht="13" x14ac:dyDescent="0.3">
      <c r="A137" s="204" t="s">
        <v>395</v>
      </c>
      <c r="B137" s="486" t="s">
        <v>96</v>
      </c>
      <c r="C137" s="486" t="s">
        <v>554</v>
      </c>
      <c r="D137" s="486" t="s">
        <v>98</v>
      </c>
      <c r="E137" s="486" t="s">
        <v>289</v>
      </c>
      <c r="F137" s="487">
        <v>300000</v>
      </c>
      <c r="G137" s="488" t="s">
        <v>420</v>
      </c>
      <c r="H137" s="488" t="s">
        <v>420</v>
      </c>
      <c r="I137" s="488" t="s">
        <v>402</v>
      </c>
    </row>
    <row r="138" spans="1:9" x14ac:dyDescent="0.25">
      <c r="A138" s="203"/>
      <c r="B138" s="489" t="s">
        <v>36</v>
      </c>
      <c r="C138" s="489" t="s">
        <v>36</v>
      </c>
      <c r="D138" s="489" t="s">
        <v>36</v>
      </c>
      <c r="E138" s="489" t="s">
        <v>36</v>
      </c>
      <c r="F138" s="489" t="s">
        <v>37</v>
      </c>
      <c r="G138" s="490" t="s">
        <v>393</v>
      </c>
      <c r="H138" s="490" t="s">
        <v>575</v>
      </c>
      <c r="I138" s="490" t="s">
        <v>421</v>
      </c>
    </row>
    <row r="139" spans="1:9" ht="13" thickBot="1" x14ac:dyDescent="0.3">
      <c r="A139" s="206"/>
      <c r="B139" s="491" t="s">
        <v>553</v>
      </c>
      <c r="C139" s="491" t="s">
        <v>100</v>
      </c>
      <c r="D139" s="491" t="s">
        <v>101</v>
      </c>
      <c r="E139" s="491" t="s">
        <v>290</v>
      </c>
      <c r="F139" s="491" t="s">
        <v>102</v>
      </c>
      <c r="G139" s="762" t="s">
        <v>633</v>
      </c>
      <c r="H139" s="492" t="s">
        <v>102</v>
      </c>
      <c r="I139" s="492" t="s">
        <v>394</v>
      </c>
    </row>
    <row r="141" spans="1:9" ht="13" x14ac:dyDescent="0.3">
      <c r="A141" s="502" t="s">
        <v>344</v>
      </c>
      <c r="B141" s="503">
        <v>16.358592000000002</v>
      </c>
      <c r="C141" s="503">
        <v>16.837298000000001</v>
      </c>
      <c r="D141" s="503">
        <v>14.630122999999999</v>
      </c>
      <c r="E141" s="503">
        <v>11.772921999999999</v>
      </c>
      <c r="F141" s="520" t="s">
        <v>85</v>
      </c>
      <c r="G141" s="504">
        <v>16.358592000000002</v>
      </c>
      <c r="H141" s="504">
        <v>16.180976000000001</v>
      </c>
      <c r="I141" s="504">
        <v>16.276802</v>
      </c>
    </row>
    <row r="142" spans="1:9" x14ac:dyDescent="0.25">
      <c r="A142" s="482" t="s">
        <v>345</v>
      </c>
      <c r="B142" s="494">
        <v>14.179895</v>
      </c>
      <c r="C142" s="494">
        <v>14.695218000000001</v>
      </c>
      <c r="D142" s="494">
        <v>12.90164</v>
      </c>
      <c r="E142" s="494">
        <v>11.755203</v>
      </c>
      <c r="F142" s="522" t="s">
        <v>85</v>
      </c>
      <c r="G142" s="267">
        <v>14.179895</v>
      </c>
      <c r="H142" s="267">
        <v>14.187657</v>
      </c>
      <c r="I142" s="267">
        <v>14.183469000000001</v>
      </c>
    </row>
    <row r="143" spans="1:9" x14ac:dyDescent="0.25">
      <c r="A143" s="483" t="s">
        <v>346</v>
      </c>
      <c r="B143" s="495">
        <v>2.1495E-2</v>
      </c>
      <c r="C143" s="495">
        <v>1.1701E-2</v>
      </c>
      <c r="D143" s="495">
        <v>1.4660000000000001E-3</v>
      </c>
      <c r="E143" s="495" t="s">
        <v>85</v>
      </c>
      <c r="F143" s="524" t="s">
        <v>85</v>
      </c>
      <c r="G143" s="496">
        <v>2.1495E-2</v>
      </c>
      <c r="H143" s="496">
        <v>8.9160000000000003E-3</v>
      </c>
      <c r="I143" s="496">
        <v>1.5702000000000001E-2</v>
      </c>
    </row>
    <row r="144" spans="1:9" x14ac:dyDescent="0.25">
      <c r="A144" s="482" t="s">
        <v>347</v>
      </c>
      <c r="B144" s="494">
        <v>2.3059999999999999E-3</v>
      </c>
      <c r="C144" s="494">
        <v>4.1850000000000004E-3</v>
      </c>
      <c r="D144" s="494">
        <v>1.8200000000000001E-4</v>
      </c>
      <c r="E144" s="494">
        <v>1.7718999999999999E-2</v>
      </c>
      <c r="F144" s="522" t="s">
        <v>85</v>
      </c>
      <c r="G144" s="267">
        <v>2.3059999999999999E-3</v>
      </c>
      <c r="H144" s="267">
        <v>3.493E-3</v>
      </c>
      <c r="I144" s="267">
        <v>2.8519999999999999E-3</v>
      </c>
    </row>
    <row r="145" spans="1:9" ht="13" x14ac:dyDescent="0.3">
      <c r="A145" s="481" t="s">
        <v>348</v>
      </c>
      <c r="B145" s="505">
        <v>0.61389199999999999</v>
      </c>
      <c r="C145" s="505">
        <v>0.81471499999999997</v>
      </c>
      <c r="D145" s="505">
        <v>2.5773999999999998E-2</v>
      </c>
      <c r="E145" s="505">
        <v>6.9106000000000001E-2</v>
      </c>
      <c r="F145" s="526" t="s">
        <v>85</v>
      </c>
      <c r="G145" s="506">
        <v>0.61389199999999999</v>
      </c>
      <c r="H145" s="506">
        <v>0.60346200000000005</v>
      </c>
      <c r="I145" s="506">
        <v>0.60908899999999999</v>
      </c>
    </row>
    <row r="146" spans="1:9" x14ac:dyDescent="0.25">
      <c r="A146" s="482" t="s">
        <v>349</v>
      </c>
      <c r="B146" s="494">
        <v>0.10584399999999999</v>
      </c>
      <c r="C146" s="494">
        <v>0.25705899999999998</v>
      </c>
      <c r="D146" s="494">
        <v>5.5539999999999999E-3</v>
      </c>
      <c r="E146" s="494">
        <v>6.9106000000000001E-2</v>
      </c>
      <c r="F146" s="522" t="s">
        <v>85</v>
      </c>
      <c r="G146" s="267">
        <v>0.10584399999999999</v>
      </c>
      <c r="H146" s="267">
        <v>0.190805</v>
      </c>
      <c r="I146" s="267">
        <v>0.14496700000000001</v>
      </c>
    </row>
    <row r="147" spans="1:9" x14ac:dyDescent="0.25">
      <c r="A147" s="483" t="s">
        <v>350</v>
      </c>
      <c r="B147" s="495">
        <v>0.29525499999999999</v>
      </c>
      <c r="C147" s="495">
        <v>0.14725199999999999</v>
      </c>
      <c r="D147" s="495">
        <v>1.8311999999999998E-2</v>
      </c>
      <c r="E147" s="495" t="s">
        <v>85</v>
      </c>
      <c r="F147" s="524" t="s">
        <v>85</v>
      </c>
      <c r="G147" s="496">
        <v>0.29525499999999999</v>
      </c>
      <c r="H147" s="496">
        <v>0.112169</v>
      </c>
      <c r="I147" s="496">
        <v>0.21094599999999999</v>
      </c>
    </row>
    <row r="148" spans="1:9" x14ac:dyDescent="0.25">
      <c r="A148" s="482" t="s">
        <v>351</v>
      </c>
      <c r="B148" s="494">
        <v>0.100443</v>
      </c>
      <c r="C148" s="494">
        <v>1.29E-2</v>
      </c>
      <c r="D148" s="494" t="s">
        <v>85</v>
      </c>
      <c r="E148" s="494" t="s">
        <v>85</v>
      </c>
      <c r="F148" s="522" t="s">
        <v>85</v>
      </c>
      <c r="G148" s="267">
        <v>0.100443</v>
      </c>
      <c r="H148" s="267">
        <v>9.4299999999999991E-3</v>
      </c>
      <c r="I148" s="267">
        <v>5.8533000000000002E-2</v>
      </c>
    </row>
    <row r="149" spans="1:9" x14ac:dyDescent="0.25">
      <c r="A149" s="497" t="s">
        <v>352</v>
      </c>
      <c r="B149" s="495">
        <v>7.5145000000000003E-2</v>
      </c>
      <c r="C149" s="495">
        <v>0.25437399999999999</v>
      </c>
      <c r="D149" s="495">
        <v>3.5399999999999999E-4</v>
      </c>
      <c r="E149" s="495" t="s">
        <v>85</v>
      </c>
      <c r="F149" s="524" t="s">
        <v>85</v>
      </c>
      <c r="G149" s="496">
        <v>7.5145000000000003E-2</v>
      </c>
      <c r="H149" s="496">
        <v>0.18604200000000001</v>
      </c>
      <c r="I149" s="496">
        <v>0.12621199999999999</v>
      </c>
    </row>
    <row r="150" spans="1:9" ht="13" x14ac:dyDescent="0.3">
      <c r="A150" s="507" t="s">
        <v>353</v>
      </c>
      <c r="B150" s="508">
        <v>3.6264310000000002</v>
      </c>
      <c r="C150" s="508">
        <v>2.5064600000000001</v>
      </c>
      <c r="D150" s="508">
        <v>0.49125799999999997</v>
      </c>
      <c r="E150" s="508">
        <v>1.1661969999999999</v>
      </c>
      <c r="F150" s="528" t="s">
        <v>85</v>
      </c>
      <c r="G150" s="509">
        <v>3.6264310000000002</v>
      </c>
      <c r="H150" s="509">
        <v>1.9792289999999999</v>
      </c>
      <c r="I150" s="509">
        <v>2.867912</v>
      </c>
    </row>
    <row r="151" spans="1:9" x14ac:dyDescent="0.25">
      <c r="A151" s="483" t="s">
        <v>404</v>
      </c>
      <c r="B151" s="495">
        <v>0.228295</v>
      </c>
      <c r="C151" s="495">
        <v>8.4135000000000001E-2</v>
      </c>
      <c r="D151" s="495">
        <v>1.5100000000000001E-3</v>
      </c>
      <c r="E151" s="495">
        <v>1.1661969999999999</v>
      </c>
      <c r="F151" s="524" t="s">
        <v>85</v>
      </c>
      <c r="G151" s="496">
        <v>0.228295</v>
      </c>
      <c r="H151" s="496">
        <v>8.7451000000000001E-2</v>
      </c>
      <c r="I151" s="496">
        <v>0.163438</v>
      </c>
    </row>
    <row r="152" spans="1:9" x14ac:dyDescent="0.25">
      <c r="A152" s="482" t="s">
        <v>355</v>
      </c>
      <c r="B152" s="494">
        <v>2.1116410000000001</v>
      </c>
      <c r="C152" s="494">
        <v>1.701797</v>
      </c>
      <c r="D152" s="494">
        <v>0.46892099999999998</v>
      </c>
      <c r="E152" s="494" t="s">
        <v>85</v>
      </c>
      <c r="F152" s="522" t="s">
        <v>85</v>
      </c>
      <c r="G152" s="267">
        <v>2.1116410000000001</v>
      </c>
      <c r="H152" s="267">
        <v>1.3599060000000001</v>
      </c>
      <c r="I152" s="267">
        <v>1.7654749999999999</v>
      </c>
    </row>
    <row r="153" spans="1:9" x14ac:dyDescent="0.25">
      <c r="A153" s="497" t="s">
        <v>356</v>
      </c>
      <c r="B153" s="495">
        <v>5.7452999999999997E-2</v>
      </c>
      <c r="C153" s="495">
        <v>0.114664</v>
      </c>
      <c r="D153" s="495" t="s">
        <v>85</v>
      </c>
      <c r="E153" s="495" t="s">
        <v>85</v>
      </c>
      <c r="F153" s="524" t="s">
        <v>85</v>
      </c>
      <c r="G153" s="496">
        <v>5.7452999999999997E-2</v>
      </c>
      <c r="H153" s="496">
        <v>8.3822999999999995E-2</v>
      </c>
      <c r="I153" s="496">
        <v>6.9596000000000005E-2</v>
      </c>
    </row>
    <row r="154" spans="1:9" x14ac:dyDescent="0.25">
      <c r="A154" s="482" t="s">
        <v>357</v>
      </c>
      <c r="B154" s="494">
        <v>6.0309999999999999E-3</v>
      </c>
      <c r="C154" s="494">
        <v>6.6003999999999993E-2</v>
      </c>
      <c r="D154" s="494">
        <v>3.3830000000000002E-3</v>
      </c>
      <c r="E154" s="494" t="s">
        <v>85</v>
      </c>
      <c r="F154" s="522" t="s">
        <v>85</v>
      </c>
      <c r="G154" s="267">
        <v>6.0309999999999999E-3</v>
      </c>
      <c r="H154" s="267">
        <v>4.9085999999999998E-2</v>
      </c>
      <c r="I154" s="267">
        <v>2.5857000000000002E-2</v>
      </c>
    </row>
    <row r="155" spans="1:9" x14ac:dyDescent="0.25">
      <c r="A155" s="483" t="s">
        <v>358</v>
      </c>
      <c r="B155" s="495">
        <v>0.92951600000000001</v>
      </c>
      <c r="C155" s="495">
        <v>0.50639199999999995</v>
      </c>
      <c r="D155" s="495">
        <v>1.1592999999999999E-2</v>
      </c>
      <c r="E155" s="495" t="s">
        <v>85</v>
      </c>
      <c r="F155" s="524" t="s">
        <v>85</v>
      </c>
      <c r="G155" s="496">
        <v>0.92951600000000001</v>
      </c>
      <c r="H155" s="496">
        <v>0.37305100000000002</v>
      </c>
      <c r="I155" s="496">
        <v>0.67327000000000004</v>
      </c>
    </row>
    <row r="156" spans="1:9" x14ac:dyDescent="0.25">
      <c r="A156" s="482" t="s">
        <v>359</v>
      </c>
      <c r="B156" s="494">
        <v>0.178536</v>
      </c>
      <c r="C156" s="494">
        <v>3.3467999999999998E-2</v>
      </c>
      <c r="D156" s="494">
        <v>5.8510000000000003E-3</v>
      </c>
      <c r="E156" s="494" t="s">
        <v>85</v>
      </c>
      <c r="F156" s="522" t="s">
        <v>85</v>
      </c>
      <c r="G156" s="267">
        <v>0.178536</v>
      </c>
      <c r="H156" s="267">
        <v>2.5911E-2</v>
      </c>
      <c r="I156" s="267">
        <v>0.108254</v>
      </c>
    </row>
    <row r="157" spans="1:9" ht="13" x14ac:dyDescent="0.3">
      <c r="A157" s="481" t="s">
        <v>360</v>
      </c>
      <c r="B157" s="505">
        <v>4.7642530000000001</v>
      </c>
      <c r="C157" s="505">
        <v>4.5941830000000001</v>
      </c>
      <c r="D157" s="505">
        <v>3.5170509999999999</v>
      </c>
      <c r="E157" s="505">
        <v>2.6525439999999998</v>
      </c>
      <c r="F157" s="526" t="s">
        <v>85</v>
      </c>
      <c r="G157" s="506">
        <v>4.7642530000000001</v>
      </c>
      <c r="H157" s="506">
        <v>4.285507</v>
      </c>
      <c r="I157" s="506">
        <v>4.5437960000000004</v>
      </c>
    </row>
    <row r="158" spans="1:9" x14ac:dyDescent="0.25">
      <c r="A158" s="485" t="s">
        <v>405</v>
      </c>
      <c r="B158" s="498">
        <v>0.65017899999999995</v>
      </c>
      <c r="C158" s="498">
        <v>0.50098399999999998</v>
      </c>
      <c r="D158" s="498">
        <v>6.6599000000000005E-2</v>
      </c>
      <c r="E158" s="498">
        <v>9.8851999999999995E-2</v>
      </c>
      <c r="F158" s="530" t="s">
        <v>85</v>
      </c>
      <c r="G158" s="499">
        <v>0.65017899999999995</v>
      </c>
      <c r="H158" s="499">
        <v>0.38485399999999997</v>
      </c>
      <c r="I158" s="499">
        <v>0.52800000000000002</v>
      </c>
    </row>
    <row r="159" spans="1:9" x14ac:dyDescent="0.25">
      <c r="A159" s="483" t="s">
        <v>361</v>
      </c>
      <c r="B159" s="495">
        <v>2.5051779999999999</v>
      </c>
      <c r="C159" s="495">
        <v>1.1881699999999999</v>
      </c>
      <c r="D159" s="495">
        <v>1.5306249999999999</v>
      </c>
      <c r="E159" s="495">
        <v>2.5052159999999999</v>
      </c>
      <c r="F159" s="524" t="s">
        <v>85</v>
      </c>
      <c r="G159" s="496">
        <v>2.5051779999999999</v>
      </c>
      <c r="H159" s="496">
        <v>1.301652</v>
      </c>
      <c r="I159" s="496">
        <v>1.9509669999999999</v>
      </c>
    </row>
    <row r="160" spans="1:9" x14ac:dyDescent="0.25">
      <c r="A160" s="485" t="s">
        <v>362</v>
      </c>
      <c r="B160" s="498">
        <v>1.40595</v>
      </c>
      <c r="C160" s="498">
        <v>2.339394</v>
      </c>
      <c r="D160" s="498">
        <v>1.9005860000000001</v>
      </c>
      <c r="E160" s="498">
        <v>4.8475999999999998E-2</v>
      </c>
      <c r="F160" s="530" t="s">
        <v>85</v>
      </c>
      <c r="G160" s="499">
        <v>1.40595</v>
      </c>
      <c r="H160" s="499">
        <v>2.180752</v>
      </c>
      <c r="I160" s="499">
        <v>1.7627379999999999</v>
      </c>
    </row>
    <row r="161" spans="1:9" ht="13" x14ac:dyDescent="0.3">
      <c r="A161" s="481" t="s">
        <v>363</v>
      </c>
      <c r="B161" s="505">
        <v>13.838641000000001</v>
      </c>
      <c r="C161" s="505">
        <v>12.139533999999999</v>
      </c>
      <c r="D161" s="505">
        <v>14.452125000000001</v>
      </c>
      <c r="E161" s="505">
        <v>34.145926000000003</v>
      </c>
      <c r="F161" s="526" t="s">
        <v>85</v>
      </c>
      <c r="G161" s="506">
        <v>13.838641000000001</v>
      </c>
      <c r="H161" s="506">
        <v>13.193415</v>
      </c>
      <c r="I161" s="506">
        <v>13.541522000000001</v>
      </c>
    </row>
    <row r="162" spans="1:9" x14ac:dyDescent="0.25">
      <c r="A162" s="482" t="s">
        <v>406</v>
      </c>
      <c r="B162" s="494">
        <v>0.217748</v>
      </c>
      <c r="C162" s="494">
        <v>0.10412399999999999</v>
      </c>
      <c r="D162" s="494">
        <v>4.1940999999999999E-2</v>
      </c>
      <c r="E162" s="494" t="s">
        <v>85</v>
      </c>
      <c r="F162" s="522" t="s">
        <v>85</v>
      </c>
      <c r="G162" s="267">
        <v>0.217748</v>
      </c>
      <c r="H162" s="267">
        <v>8.6479E-2</v>
      </c>
      <c r="I162" s="267">
        <v>0.1573</v>
      </c>
    </row>
    <row r="163" spans="1:9" x14ac:dyDescent="0.25">
      <c r="A163" s="483" t="s">
        <v>364</v>
      </c>
      <c r="B163" s="495">
        <v>10.823967</v>
      </c>
      <c r="C163" s="495">
        <v>10.313416</v>
      </c>
      <c r="D163" s="495">
        <v>14.055467999999999</v>
      </c>
      <c r="E163" s="495">
        <v>34.138314999999999</v>
      </c>
      <c r="F163" s="524" t="s">
        <v>85</v>
      </c>
      <c r="G163" s="496">
        <v>10.823967</v>
      </c>
      <c r="H163" s="496">
        <v>11.760313999999999</v>
      </c>
      <c r="I163" s="496">
        <v>11.255145000000001</v>
      </c>
    </row>
    <row r="164" spans="1:9" x14ac:dyDescent="0.25">
      <c r="A164" s="482" t="s">
        <v>365</v>
      </c>
      <c r="B164" s="494">
        <v>1.781196</v>
      </c>
      <c r="C164" s="494">
        <v>1.2438720000000001</v>
      </c>
      <c r="D164" s="494">
        <v>0.34262700000000001</v>
      </c>
      <c r="E164" s="494">
        <v>7.6109999999999997E-3</v>
      </c>
      <c r="F164" s="522" t="s">
        <v>85</v>
      </c>
      <c r="G164" s="267">
        <v>1.781196</v>
      </c>
      <c r="H164" s="267">
        <v>0.99411700000000003</v>
      </c>
      <c r="I164" s="267">
        <v>1.418755</v>
      </c>
    </row>
    <row r="165" spans="1:9" ht="13" x14ac:dyDescent="0.3">
      <c r="A165" s="481" t="s">
        <v>366</v>
      </c>
      <c r="B165" s="505">
        <v>6.0591980000000003</v>
      </c>
      <c r="C165" s="505">
        <v>5.510084</v>
      </c>
      <c r="D165" s="505">
        <v>2.7295259999999999</v>
      </c>
      <c r="E165" s="505">
        <v>10.66423</v>
      </c>
      <c r="F165" s="526" t="s">
        <v>85</v>
      </c>
      <c r="G165" s="506">
        <v>6.0591980000000003</v>
      </c>
      <c r="H165" s="506">
        <v>4.936191</v>
      </c>
      <c r="I165" s="506">
        <v>5.542065</v>
      </c>
    </row>
    <row r="166" spans="1:9" x14ac:dyDescent="0.25">
      <c r="A166" s="482" t="s">
        <v>407</v>
      </c>
      <c r="B166" s="494">
        <v>1.8815189999999999</v>
      </c>
      <c r="C166" s="494">
        <v>0.61920200000000003</v>
      </c>
      <c r="D166" s="494">
        <v>0.92983499999999997</v>
      </c>
      <c r="E166" s="494">
        <v>8.9720999999999995E-2</v>
      </c>
      <c r="F166" s="522" t="s">
        <v>85</v>
      </c>
      <c r="G166" s="267">
        <v>1.8815189999999999</v>
      </c>
      <c r="H166" s="267">
        <v>0.68433100000000002</v>
      </c>
      <c r="I166" s="267">
        <v>1.330227</v>
      </c>
    </row>
    <row r="167" spans="1:9" x14ac:dyDescent="0.25">
      <c r="A167" s="483" t="s">
        <v>367</v>
      </c>
      <c r="B167" s="495">
        <v>0.97381600000000001</v>
      </c>
      <c r="C167" s="495">
        <v>1.0201480000000001</v>
      </c>
      <c r="D167" s="495">
        <v>0.315224</v>
      </c>
      <c r="E167" s="495">
        <v>1.213546</v>
      </c>
      <c r="F167" s="524" t="s">
        <v>85</v>
      </c>
      <c r="G167" s="496">
        <v>0.97381600000000001</v>
      </c>
      <c r="H167" s="496">
        <v>0.85024299999999997</v>
      </c>
      <c r="I167" s="496">
        <v>0.91691199999999995</v>
      </c>
    </row>
    <row r="168" spans="1:9" x14ac:dyDescent="0.25">
      <c r="A168" s="485" t="s">
        <v>628</v>
      </c>
      <c r="B168" s="498">
        <v>1.951417</v>
      </c>
      <c r="C168" s="498">
        <v>2.4738980000000002</v>
      </c>
      <c r="D168" s="498">
        <v>0.30804500000000001</v>
      </c>
      <c r="E168" s="498">
        <v>0.185864</v>
      </c>
      <c r="F168" s="530" t="s">
        <v>85</v>
      </c>
      <c r="G168" s="499">
        <v>1.951417</v>
      </c>
      <c r="H168" s="499">
        <v>1.888666</v>
      </c>
      <c r="I168" s="499">
        <v>1.9225209999999999</v>
      </c>
    </row>
    <row r="169" spans="1:9" x14ac:dyDescent="0.25">
      <c r="A169" s="484" t="s">
        <v>368</v>
      </c>
      <c r="B169" s="495">
        <v>6.1069999999999996E-3</v>
      </c>
      <c r="C169" s="495">
        <v>1.8910000000000001E-3</v>
      </c>
      <c r="D169" s="495">
        <v>4.37E-4</v>
      </c>
      <c r="E169" s="495">
        <v>4.4687140000000003</v>
      </c>
      <c r="F169" s="524" t="s">
        <v>85</v>
      </c>
      <c r="G169" s="496">
        <v>6.1069999999999996E-3</v>
      </c>
      <c r="H169" s="496">
        <v>9.9484000000000003E-2</v>
      </c>
      <c r="I169" s="496">
        <v>4.9105999999999997E-2</v>
      </c>
    </row>
    <row r="170" spans="1:9" x14ac:dyDescent="0.25">
      <c r="A170" s="485" t="s">
        <v>369</v>
      </c>
      <c r="B170" s="494">
        <v>0.23441799999999999</v>
      </c>
      <c r="C170" s="494">
        <v>0.120182</v>
      </c>
      <c r="D170" s="494">
        <v>1.5136999999999999E-2</v>
      </c>
      <c r="E170" s="494" t="s">
        <v>85</v>
      </c>
      <c r="F170" s="522" t="s">
        <v>85</v>
      </c>
      <c r="G170" s="267">
        <v>0.23441799999999999</v>
      </c>
      <c r="H170" s="267">
        <v>9.1595999999999997E-2</v>
      </c>
      <c r="I170" s="267">
        <v>0.16864999999999999</v>
      </c>
    </row>
    <row r="171" spans="1:9" x14ac:dyDescent="0.25">
      <c r="A171" s="484" t="s">
        <v>370</v>
      </c>
      <c r="B171" s="500">
        <v>0.77503599999999995</v>
      </c>
      <c r="C171" s="500">
        <v>1.0593889999999999</v>
      </c>
      <c r="D171" s="500">
        <v>1.140395</v>
      </c>
      <c r="E171" s="500">
        <v>4.706385</v>
      </c>
      <c r="F171" s="534" t="s">
        <v>85</v>
      </c>
      <c r="G171" s="501">
        <v>0.77503599999999995</v>
      </c>
      <c r="H171" s="501">
        <v>1.159375</v>
      </c>
      <c r="I171" s="501">
        <v>0.95201999999999998</v>
      </c>
    </row>
    <row r="172" spans="1:9" s="7" customFormat="1" ht="13" x14ac:dyDescent="0.3">
      <c r="A172" s="513" t="s">
        <v>422</v>
      </c>
      <c r="B172" s="514">
        <v>1.3674249999999999</v>
      </c>
      <c r="C172" s="514">
        <v>1.787207</v>
      </c>
      <c r="D172" s="514">
        <v>2.7775979999999998</v>
      </c>
      <c r="E172" s="514">
        <v>4.4075689999999996</v>
      </c>
      <c r="F172" s="532" t="s">
        <v>85</v>
      </c>
      <c r="G172" s="515">
        <v>1.3674249999999999</v>
      </c>
      <c r="H172" s="515">
        <v>2.0893380000000001</v>
      </c>
      <c r="I172" s="515">
        <v>1.6998580000000001</v>
      </c>
    </row>
    <row r="173" spans="1:9" x14ac:dyDescent="0.25">
      <c r="A173" s="484" t="s">
        <v>408</v>
      </c>
      <c r="B173" s="500">
        <v>0.47163300000000002</v>
      </c>
      <c r="C173" s="500">
        <v>1.2215290000000001</v>
      </c>
      <c r="D173" s="500">
        <v>0.83833299999999999</v>
      </c>
      <c r="E173" s="500">
        <v>4.4075689999999996</v>
      </c>
      <c r="F173" s="534" t="s">
        <v>85</v>
      </c>
      <c r="G173" s="501">
        <v>0.47163300000000002</v>
      </c>
      <c r="H173" s="501">
        <v>1.1967289999999999</v>
      </c>
      <c r="I173" s="501">
        <v>0.80553200000000003</v>
      </c>
    </row>
    <row r="174" spans="1:9" x14ac:dyDescent="0.25">
      <c r="A174" s="485" t="s">
        <v>484</v>
      </c>
      <c r="B174" s="498">
        <v>0.66179699999999997</v>
      </c>
      <c r="C174" s="498">
        <v>0.52088999999999996</v>
      </c>
      <c r="D174" s="498">
        <v>1.939265</v>
      </c>
      <c r="E174" s="498" t="s">
        <v>85</v>
      </c>
      <c r="F174" s="530" t="s">
        <v>85</v>
      </c>
      <c r="G174" s="499">
        <v>0.66179699999999997</v>
      </c>
      <c r="H174" s="499">
        <v>0.85986700000000005</v>
      </c>
      <c r="I174" s="499">
        <v>0.75300599999999995</v>
      </c>
    </row>
    <row r="175" spans="1:9" ht="13" x14ac:dyDescent="0.3">
      <c r="A175" s="510" t="s">
        <v>371</v>
      </c>
      <c r="B175" s="511">
        <v>15.888697000000001</v>
      </c>
      <c r="C175" s="511">
        <v>19.434875000000002</v>
      </c>
      <c r="D175" s="511">
        <v>29.507024999999999</v>
      </c>
      <c r="E175" s="511">
        <v>14.26112</v>
      </c>
      <c r="F175" s="536" t="s">
        <v>85</v>
      </c>
      <c r="G175" s="512">
        <v>15.888697000000001</v>
      </c>
      <c r="H175" s="512">
        <v>21.809673</v>
      </c>
      <c r="I175" s="512">
        <v>18.615243</v>
      </c>
    </row>
    <row r="176" spans="1:9" x14ac:dyDescent="0.25">
      <c r="A176" s="485" t="s">
        <v>409</v>
      </c>
      <c r="B176" s="498">
        <v>2.7074220000000002</v>
      </c>
      <c r="C176" s="498">
        <v>2.8080229999999999</v>
      </c>
      <c r="D176" s="498">
        <v>10.728645</v>
      </c>
      <c r="E176" s="498">
        <v>0.899366</v>
      </c>
      <c r="F176" s="530" t="s">
        <v>85</v>
      </c>
      <c r="G176" s="499">
        <v>2.7074220000000002</v>
      </c>
      <c r="H176" s="499">
        <v>4.7229010000000002</v>
      </c>
      <c r="I176" s="499">
        <v>3.6355279999999999</v>
      </c>
    </row>
    <row r="177" spans="1:9" x14ac:dyDescent="0.25">
      <c r="A177" s="484" t="s">
        <v>372</v>
      </c>
      <c r="B177" s="500">
        <v>1.1452519999999999</v>
      </c>
      <c r="C177" s="500">
        <v>1.1095919999999999</v>
      </c>
      <c r="D177" s="500">
        <v>1.1448259999999999</v>
      </c>
      <c r="E177" s="500" t="s">
        <v>85</v>
      </c>
      <c r="F177" s="534" t="s">
        <v>85</v>
      </c>
      <c r="G177" s="501">
        <v>1.1452519999999999</v>
      </c>
      <c r="H177" s="501">
        <v>1.0939639999999999</v>
      </c>
      <c r="I177" s="501">
        <v>1.121634</v>
      </c>
    </row>
    <row r="178" spans="1:9" x14ac:dyDescent="0.25">
      <c r="A178" s="485" t="s">
        <v>373</v>
      </c>
      <c r="B178" s="498">
        <v>3.6988470000000002</v>
      </c>
      <c r="C178" s="498">
        <v>4.045318</v>
      </c>
      <c r="D178" s="498">
        <v>4.7501550000000003</v>
      </c>
      <c r="E178" s="498">
        <v>3.2306000000000001E-2</v>
      </c>
      <c r="F178" s="530" t="s">
        <v>85</v>
      </c>
      <c r="G178" s="499">
        <v>3.6988470000000002</v>
      </c>
      <c r="H178" s="499">
        <v>4.131443</v>
      </c>
      <c r="I178" s="499">
        <v>3.898053</v>
      </c>
    </row>
    <row r="179" spans="1:9" x14ac:dyDescent="0.25">
      <c r="A179" s="484" t="s">
        <v>374</v>
      </c>
      <c r="B179" s="500">
        <v>0.85153999999999996</v>
      </c>
      <c r="C179" s="500">
        <v>0.90132900000000005</v>
      </c>
      <c r="D179" s="500">
        <v>0.86136400000000002</v>
      </c>
      <c r="E179" s="500" t="s">
        <v>85</v>
      </c>
      <c r="F179" s="534" t="s">
        <v>85</v>
      </c>
      <c r="G179" s="501">
        <v>0.85153999999999996</v>
      </c>
      <c r="H179" s="501">
        <v>0.87169099999999999</v>
      </c>
      <c r="I179" s="501">
        <v>0.860819</v>
      </c>
    </row>
    <row r="180" spans="1:9" x14ac:dyDescent="0.25">
      <c r="A180" s="540" t="s">
        <v>375</v>
      </c>
      <c r="B180" s="546">
        <v>7.9249E-2</v>
      </c>
      <c r="C180" s="546">
        <v>0.68584000000000001</v>
      </c>
      <c r="D180" s="546">
        <v>0.173206</v>
      </c>
      <c r="E180" s="546">
        <v>3.7754999999999997E-2</v>
      </c>
      <c r="F180" s="548" t="s">
        <v>85</v>
      </c>
      <c r="G180" s="547">
        <v>7.9249E-2</v>
      </c>
      <c r="H180" s="547">
        <v>0.54498599999999997</v>
      </c>
      <c r="I180" s="547">
        <v>0.29371599999999998</v>
      </c>
    </row>
    <row r="181" spans="1:9" s="47" customFormat="1" x14ac:dyDescent="0.25">
      <c r="A181" s="484" t="s">
        <v>376</v>
      </c>
      <c r="B181" s="500">
        <v>6.0727919999999997</v>
      </c>
      <c r="C181" s="500">
        <v>8.4518260000000005</v>
      </c>
      <c r="D181" s="500">
        <v>9.0337270000000007</v>
      </c>
      <c r="E181" s="500">
        <v>13.291691999999999</v>
      </c>
      <c r="F181" s="534" t="s">
        <v>85</v>
      </c>
      <c r="G181" s="501">
        <v>6.0727919999999997</v>
      </c>
      <c r="H181" s="501">
        <v>8.7017129999999998</v>
      </c>
      <c r="I181" s="501">
        <v>7.2833819999999996</v>
      </c>
    </row>
    <row r="182" spans="1:9" s="7" customFormat="1" ht="13" x14ac:dyDescent="0.3">
      <c r="A182" s="507" t="s">
        <v>377</v>
      </c>
      <c r="B182" s="508">
        <v>13.207271</v>
      </c>
      <c r="C182" s="508">
        <v>14.836223</v>
      </c>
      <c r="D182" s="508">
        <v>15.246843999999999</v>
      </c>
      <c r="E182" s="508">
        <v>53.870133000000003</v>
      </c>
      <c r="F182" s="528" t="s">
        <v>85</v>
      </c>
      <c r="G182" s="509">
        <v>13.207271</v>
      </c>
      <c r="H182" s="509">
        <v>15.793628999999999</v>
      </c>
      <c r="I182" s="509">
        <v>14.398261</v>
      </c>
    </row>
    <row r="183" spans="1:9" x14ac:dyDescent="0.25">
      <c r="A183" s="483" t="s">
        <v>378</v>
      </c>
      <c r="B183" s="495">
        <v>1.1679E-2</v>
      </c>
      <c r="C183" s="495">
        <v>1.0651000000000001E-2</v>
      </c>
      <c r="D183" s="495" t="s">
        <v>85</v>
      </c>
      <c r="E183" s="495" t="s">
        <v>85</v>
      </c>
      <c r="F183" s="524" t="s">
        <v>85</v>
      </c>
      <c r="G183" s="496">
        <v>1.1679E-2</v>
      </c>
      <c r="H183" s="496">
        <v>7.7860000000000004E-3</v>
      </c>
      <c r="I183" s="496">
        <v>9.887E-3</v>
      </c>
    </row>
    <row r="184" spans="1:9" x14ac:dyDescent="0.25">
      <c r="A184" s="482" t="s">
        <v>379</v>
      </c>
      <c r="B184" s="494">
        <v>0.20092399999999999</v>
      </c>
      <c r="C184" s="494">
        <v>0.83577000000000001</v>
      </c>
      <c r="D184" s="494">
        <v>2.8857219999999999</v>
      </c>
      <c r="E184" s="494">
        <v>20.313092000000001</v>
      </c>
      <c r="F184" s="522" t="s">
        <v>85</v>
      </c>
      <c r="G184" s="267">
        <v>0.20092399999999999</v>
      </c>
      <c r="H184" s="267">
        <v>1.769309</v>
      </c>
      <c r="I184" s="267">
        <v>0.92314799999999997</v>
      </c>
    </row>
    <row r="185" spans="1:9" x14ac:dyDescent="0.25">
      <c r="A185" s="483" t="s">
        <v>380</v>
      </c>
      <c r="B185" s="495">
        <v>12.612003</v>
      </c>
      <c r="C185" s="495">
        <v>13.401049</v>
      </c>
      <c r="D185" s="495">
        <v>12.294487999999999</v>
      </c>
      <c r="E185" s="495">
        <v>33.557042000000003</v>
      </c>
      <c r="F185" s="524" t="s">
        <v>85</v>
      </c>
      <c r="G185" s="496">
        <v>12.612003</v>
      </c>
      <c r="H185" s="496">
        <v>13.569675999999999</v>
      </c>
      <c r="I185" s="496">
        <v>13.053001</v>
      </c>
    </row>
    <row r="186" spans="1:9" x14ac:dyDescent="0.25">
      <c r="A186" s="482" t="s">
        <v>381</v>
      </c>
      <c r="B186" s="494">
        <v>0.382664</v>
      </c>
      <c r="C186" s="494">
        <v>0.588754</v>
      </c>
      <c r="D186" s="494">
        <v>6.6635E-2</v>
      </c>
      <c r="E186" s="494" t="s">
        <v>85</v>
      </c>
      <c r="F186" s="522" t="s">
        <v>85</v>
      </c>
      <c r="G186" s="267">
        <v>0.382664</v>
      </c>
      <c r="H186" s="267">
        <v>0.44685799999999998</v>
      </c>
      <c r="I186" s="267">
        <v>0.41222399999999998</v>
      </c>
    </row>
    <row r="187" spans="1:9" s="7" customFormat="1" ht="13" x14ac:dyDescent="0.3">
      <c r="A187" s="481" t="s">
        <v>382</v>
      </c>
      <c r="B187" s="505">
        <v>13.241327999999999</v>
      </c>
      <c r="C187" s="505">
        <v>11.846702000000001</v>
      </c>
      <c r="D187" s="505">
        <v>15.99872</v>
      </c>
      <c r="E187" s="505">
        <v>46.384250999999999</v>
      </c>
      <c r="F187" s="526" t="s">
        <v>85</v>
      </c>
      <c r="G187" s="506">
        <v>13.241327999999999</v>
      </c>
      <c r="H187" s="506">
        <v>13.629794</v>
      </c>
      <c r="I187" s="506">
        <v>13.420211999999999</v>
      </c>
    </row>
    <row r="188" spans="1:9" s="47" customFormat="1" x14ac:dyDescent="0.25">
      <c r="A188" s="482" t="s">
        <v>383</v>
      </c>
      <c r="B188" s="494">
        <v>8.1951029999999996</v>
      </c>
      <c r="C188" s="494">
        <v>7.6698300000000001</v>
      </c>
      <c r="D188" s="494">
        <v>13.573865</v>
      </c>
      <c r="E188" s="494">
        <v>38.289020999999998</v>
      </c>
      <c r="F188" s="522" t="s">
        <v>85</v>
      </c>
      <c r="G188" s="267">
        <v>8.1951029999999996</v>
      </c>
      <c r="H188" s="267">
        <v>9.7998200000000004</v>
      </c>
      <c r="I188" s="267">
        <v>8.9340580000000003</v>
      </c>
    </row>
    <row r="189" spans="1:9" x14ac:dyDescent="0.25">
      <c r="A189" s="483" t="s">
        <v>384</v>
      </c>
      <c r="B189" s="495" t="s">
        <v>85</v>
      </c>
      <c r="C189" s="495" t="s">
        <v>85</v>
      </c>
      <c r="D189" s="495">
        <v>2.7039999999999998E-3</v>
      </c>
      <c r="E189" s="495" t="s">
        <v>85</v>
      </c>
      <c r="F189" s="524" t="s">
        <v>85</v>
      </c>
      <c r="G189" s="496" t="s">
        <v>85</v>
      </c>
      <c r="H189" s="496">
        <v>6.6799999999999997E-4</v>
      </c>
      <c r="I189" s="496">
        <v>3.0800000000000001E-4</v>
      </c>
    </row>
    <row r="190" spans="1:9" x14ac:dyDescent="0.25">
      <c r="A190" s="482" t="s">
        <v>385</v>
      </c>
      <c r="B190" s="494">
        <v>3.9532449999999999</v>
      </c>
      <c r="C190" s="494">
        <v>3.0083129999999998</v>
      </c>
      <c r="D190" s="494">
        <v>0.86440399999999995</v>
      </c>
      <c r="E190" s="494">
        <v>7.8549439999999997</v>
      </c>
      <c r="F190" s="522" t="s">
        <v>85</v>
      </c>
      <c r="G190" s="267">
        <v>3.9532449999999999</v>
      </c>
      <c r="H190" s="267">
        <v>2.5849570000000002</v>
      </c>
      <c r="I190" s="267">
        <v>3.3231630000000001</v>
      </c>
    </row>
    <row r="191" spans="1:9" x14ac:dyDescent="0.25">
      <c r="A191" s="483" t="s">
        <v>386</v>
      </c>
      <c r="B191" s="495">
        <v>0.52879500000000002</v>
      </c>
      <c r="C191" s="495">
        <v>0.68230400000000002</v>
      </c>
      <c r="D191" s="495">
        <v>1.441899</v>
      </c>
      <c r="E191" s="495">
        <v>0.240286</v>
      </c>
      <c r="F191" s="524" t="s">
        <v>85</v>
      </c>
      <c r="G191" s="496">
        <v>0.52879500000000002</v>
      </c>
      <c r="H191" s="496">
        <v>0.86026400000000003</v>
      </c>
      <c r="I191" s="496">
        <v>0.68143299999999996</v>
      </c>
    </row>
    <row r="192" spans="1:9" s="7" customFormat="1" ht="13" x14ac:dyDescent="0.3">
      <c r="A192" s="507" t="s">
        <v>387</v>
      </c>
      <c r="B192" s="508">
        <v>26.258765</v>
      </c>
      <c r="C192" s="508">
        <v>6.3094250000000001</v>
      </c>
      <c r="D192" s="508">
        <v>4.2698200000000002</v>
      </c>
      <c r="E192" s="508">
        <v>3.0303110000000002</v>
      </c>
      <c r="F192" s="528" t="s">
        <v>85</v>
      </c>
      <c r="G192" s="509">
        <v>26.258765</v>
      </c>
      <c r="H192" s="509">
        <v>5.7336489999999998</v>
      </c>
      <c r="I192" s="509">
        <v>16.807168999999998</v>
      </c>
    </row>
    <row r="193" spans="1:9" ht="13" x14ac:dyDescent="0.3">
      <c r="A193" s="516" t="s">
        <v>389</v>
      </c>
      <c r="B193" s="517">
        <f>SUM(B141,B145,B150,B157,B161,B165,B172,B175,B182,B187,B192)</f>
        <v>115.224493</v>
      </c>
      <c r="C193" s="517">
        <f t="shared" ref="C193:I193" si="7">SUM(C141,C145,C150,C157,C161,C165,C172,C175,C182,C187,C192)</f>
        <v>96.616706000000022</v>
      </c>
      <c r="D193" s="517">
        <f t="shared" si="7"/>
        <v>103.645864</v>
      </c>
      <c r="E193" s="517">
        <f t="shared" si="7"/>
        <v>182.42430900000002</v>
      </c>
      <c r="F193" s="538" t="s">
        <v>85</v>
      </c>
      <c r="G193" s="517">
        <f t="shared" si="7"/>
        <v>115.224493</v>
      </c>
      <c r="H193" s="517">
        <f t="shared" si="7"/>
        <v>100.234863</v>
      </c>
      <c r="I193" s="517">
        <f t="shared" si="7"/>
        <v>108.321929</v>
      </c>
    </row>
    <row r="194" spans="1:9" ht="13" x14ac:dyDescent="0.3">
      <c r="A194" s="519" t="s">
        <v>629</v>
      </c>
      <c r="B194" s="3"/>
      <c r="C194" s="212"/>
      <c r="D194" s="3"/>
      <c r="E194" s="3"/>
      <c r="F194" s="212"/>
      <c r="G194" s="3"/>
      <c r="H194" s="3"/>
      <c r="I194" s="3"/>
    </row>
    <row r="195" spans="1:9" ht="13" x14ac:dyDescent="0.3">
      <c r="A195" s="761" t="s">
        <v>630</v>
      </c>
      <c r="B195" s="3"/>
      <c r="C195" s="212"/>
      <c r="D195" s="3"/>
      <c r="E195" s="3"/>
      <c r="F195" s="212"/>
      <c r="G195" s="3"/>
      <c r="H195" s="3"/>
      <c r="I195" s="3"/>
    </row>
    <row r="196" spans="1:9" ht="13" x14ac:dyDescent="0.3">
      <c r="A196" s="38" t="s">
        <v>423</v>
      </c>
      <c r="B196" s="3"/>
      <c r="C196" s="212"/>
      <c r="D196" s="3"/>
      <c r="E196" s="3"/>
      <c r="F196" s="212"/>
      <c r="G196" s="3"/>
      <c r="H196" s="3"/>
      <c r="I196" s="3"/>
    </row>
    <row r="197" spans="1:9" ht="13" x14ac:dyDescent="0.3">
      <c r="A197" s="242" t="s">
        <v>708</v>
      </c>
      <c r="B197" s="3"/>
      <c r="C197" s="212"/>
      <c r="D197" s="3"/>
      <c r="E197" s="3"/>
      <c r="F197" s="212"/>
      <c r="G197" s="3"/>
      <c r="H197" s="3"/>
      <c r="I197" s="3"/>
    </row>
    <row r="199" spans="1:9" ht="87" customHeight="1" x14ac:dyDescent="0.25">
      <c r="A199" s="803" t="s">
        <v>424</v>
      </c>
      <c r="B199" s="804"/>
      <c r="C199" s="804"/>
      <c r="D199" s="804"/>
      <c r="E199" s="804"/>
      <c r="F199" s="804"/>
      <c r="G199" s="804"/>
      <c r="H199" s="804"/>
      <c r="I199" s="805"/>
    </row>
  </sheetData>
  <mergeCells count="1">
    <mergeCell ref="A199:I199"/>
  </mergeCells>
  <printOptions horizontalCentered="1" verticalCentered="1"/>
  <pageMargins left="0.70866141732283472" right="0.70866141732283472" top="0.19685039370078741" bottom="0.19685039370078741" header="0.31496062992125984" footer="0.31496062992125984"/>
  <pageSetup paperSize="9" scale="50" firstPageNumber="98" orientation="landscape" useFirstPageNumber="1" r:id="rId1"/>
  <headerFooter>
    <oddHeader>&amp;R&amp;12Les groupements à fiscalité propre en 2019</oddHeader>
    <oddFooter>&amp;L&amp;12Direction Générale des Collectivités Locales / DESL&amp;C&amp;12&amp;P&amp;R&amp;12Mise en ligne : mai 2021</oddFooter>
    <firstHeader>&amp;RLes groupements à fiscalité propre en 2016</firstHeader>
    <firstFooter>&amp;LDirection Générale des Collectivités Locales / DESL&amp;C&amp;P&amp;RMise en ligne : mai 2018</firstFooter>
  </headerFooter>
  <rowBreaks count="2" manualBreakCount="2">
    <brk id="67" max="16383" man="1"/>
    <brk id="132"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96"/>
  <sheetViews>
    <sheetView zoomScaleNormal="100" workbookViewId="0"/>
  </sheetViews>
  <sheetFormatPr baseColWidth="10" defaultRowHeight="12.5" x14ac:dyDescent="0.25"/>
  <cols>
    <col min="1" max="1" width="80.54296875" customWidth="1"/>
    <col min="2" max="9" width="17.26953125" customWidth="1"/>
  </cols>
  <sheetData>
    <row r="1" spans="1:9" ht="21" x14ac:dyDescent="0.4">
      <c r="A1" s="9" t="s">
        <v>490</v>
      </c>
    </row>
    <row r="2" spans="1:9" ht="12.75" customHeight="1" x14ac:dyDescent="0.4">
      <c r="A2" s="9"/>
    </row>
    <row r="3" spans="1:9" ht="17.25" customHeight="1" x14ac:dyDescent="0.35">
      <c r="A3" s="88" t="s">
        <v>802</v>
      </c>
    </row>
    <row r="4" spans="1:9" ht="13.5" thickBot="1" x14ac:dyDescent="0.35">
      <c r="A4" s="205"/>
      <c r="I4" s="400" t="s">
        <v>388</v>
      </c>
    </row>
    <row r="5" spans="1:9" ht="12.75" customHeight="1" x14ac:dyDescent="0.3">
      <c r="A5" s="204" t="s">
        <v>417</v>
      </c>
      <c r="B5" s="486" t="s">
        <v>96</v>
      </c>
      <c r="C5" s="486" t="s">
        <v>554</v>
      </c>
      <c r="D5" s="486" t="s">
        <v>98</v>
      </c>
      <c r="E5" s="486" t="s">
        <v>289</v>
      </c>
      <c r="F5" s="487">
        <v>300000</v>
      </c>
      <c r="G5" s="488" t="s">
        <v>420</v>
      </c>
      <c r="H5" s="488" t="s">
        <v>420</v>
      </c>
      <c r="I5" s="488" t="s">
        <v>402</v>
      </c>
    </row>
    <row r="6" spans="1:9" ht="12.75" customHeight="1" x14ac:dyDescent="0.25">
      <c r="A6" s="203"/>
      <c r="B6" s="489" t="s">
        <v>36</v>
      </c>
      <c r="C6" s="489" t="s">
        <v>36</v>
      </c>
      <c r="D6" s="489" t="s">
        <v>36</v>
      </c>
      <c r="E6" s="489" t="s">
        <v>36</v>
      </c>
      <c r="F6" s="489" t="s">
        <v>37</v>
      </c>
      <c r="G6" s="490" t="s">
        <v>393</v>
      </c>
      <c r="H6" s="490" t="s">
        <v>575</v>
      </c>
      <c r="I6" s="490" t="s">
        <v>421</v>
      </c>
    </row>
    <row r="7" spans="1:9" ht="12.75" customHeight="1" thickBot="1" x14ac:dyDescent="0.3">
      <c r="A7" s="206"/>
      <c r="B7" s="491" t="s">
        <v>553</v>
      </c>
      <c r="C7" s="491" t="s">
        <v>100</v>
      </c>
      <c r="D7" s="491" t="s">
        <v>101</v>
      </c>
      <c r="E7" s="491" t="s">
        <v>290</v>
      </c>
      <c r="F7" s="491" t="s">
        <v>102</v>
      </c>
      <c r="G7" s="762" t="s">
        <v>633</v>
      </c>
      <c r="H7" s="492" t="s">
        <v>102</v>
      </c>
      <c r="I7" s="492" t="s">
        <v>394</v>
      </c>
    </row>
    <row r="8" spans="1:9" ht="12.75" customHeight="1" x14ac:dyDescent="0.25"/>
    <row r="9" spans="1:9" ht="14.25" customHeight="1" x14ac:dyDescent="0.3">
      <c r="A9" s="502" t="s">
        <v>344</v>
      </c>
      <c r="B9" s="503">
        <v>920.86110699999995</v>
      </c>
      <c r="C9" s="503">
        <v>567.89428699999996</v>
      </c>
      <c r="D9" s="503">
        <v>170.95158599999999</v>
      </c>
      <c r="E9" s="503">
        <v>17.827418000000002</v>
      </c>
      <c r="F9" s="503" t="s">
        <v>85</v>
      </c>
      <c r="G9" s="504">
        <v>920.86110699999995</v>
      </c>
      <c r="H9" s="504">
        <v>756.67329099999995</v>
      </c>
      <c r="I9" s="504">
        <v>1677.534398</v>
      </c>
    </row>
    <row r="10" spans="1:9" ht="14.25" customHeight="1" x14ac:dyDescent="0.25">
      <c r="A10" s="482" t="s">
        <v>345</v>
      </c>
      <c r="B10" s="494">
        <v>811.70783100000006</v>
      </c>
      <c r="C10" s="494">
        <v>502.73668099999998</v>
      </c>
      <c r="D10" s="494">
        <v>158.48016799999999</v>
      </c>
      <c r="E10" s="494">
        <v>17.535131</v>
      </c>
      <c r="F10" s="494" t="s">
        <v>85</v>
      </c>
      <c r="G10" s="267">
        <v>811.70783100000006</v>
      </c>
      <c r="H10" s="267">
        <v>678.75197900000001</v>
      </c>
      <c r="I10" s="267">
        <v>1490.4598100000001</v>
      </c>
    </row>
    <row r="11" spans="1:9" ht="14.25" customHeight="1" x14ac:dyDescent="0.25">
      <c r="A11" s="483" t="s">
        <v>346</v>
      </c>
      <c r="B11" s="495">
        <v>20.22289</v>
      </c>
      <c r="C11" s="495">
        <v>14.139915</v>
      </c>
      <c r="D11" s="495">
        <v>4.4434670000000001</v>
      </c>
      <c r="E11" s="495">
        <v>0.247835</v>
      </c>
      <c r="F11" s="495" t="s">
        <v>85</v>
      </c>
      <c r="G11" s="496">
        <v>20.22289</v>
      </c>
      <c r="H11" s="496">
        <v>18.831218</v>
      </c>
      <c r="I11" s="496">
        <v>39.054107999999999</v>
      </c>
    </row>
    <row r="12" spans="1:9" ht="14.25" customHeight="1" x14ac:dyDescent="0.25">
      <c r="A12" s="482" t="s">
        <v>347</v>
      </c>
      <c r="B12" s="494">
        <v>0.27662700000000001</v>
      </c>
      <c r="C12" s="494">
        <v>0.48244199999999998</v>
      </c>
      <c r="D12" s="494">
        <v>4.26E-4</v>
      </c>
      <c r="E12" s="494">
        <v>4.4451999999999998E-2</v>
      </c>
      <c r="F12" s="494" t="s">
        <v>85</v>
      </c>
      <c r="G12" s="267">
        <v>0.27662700000000001</v>
      </c>
      <c r="H12" s="267">
        <v>0.52732100000000004</v>
      </c>
      <c r="I12" s="267">
        <v>0.80394699999999997</v>
      </c>
    </row>
    <row r="13" spans="1:9" ht="14.25" customHeight="1" x14ac:dyDescent="0.3">
      <c r="A13" s="481" t="s">
        <v>348</v>
      </c>
      <c r="B13" s="505">
        <v>79.709055000000006</v>
      </c>
      <c r="C13" s="505">
        <v>78.843682999999999</v>
      </c>
      <c r="D13" s="505">
        <v>21.401281000000001</v>
      </c>
      <c r="E13" s="505">
        <v>1.44E-2</v>
      </c>
      <c r="F13" s="505" t="s">
        <v>85</v>
      </c>
      <c r="G13" s="506">
        <v>79.709055000000006</v>
      </c>
      <c r="H13" s="506">
        <v>100.25936400000001</v>
      </c>
      <c r="I13" s="506">
        <v>179.96841900000001</v>
      </c>
    </row>
    <row r="14" spans="1:9" ht="14.25" customHeight="1" x14ac:dyDescent="0.25">
      <c r="A14" s="482" t="s">
        <v>349</v>
      </c>
      <c r="B14" s="494">
        <v>7.4167370000000004</v>
      </c>
      <c r="C14" s="494">
        <v>5.8032130000000004</v>
      </c>
      <c r="D14" s="494">
        <v>0.20965200000000001</v>
      </c>
      <c r="E14" s="494">
        <v>1.44E-2</v>
      </c>
      <c r="F14" s="494" t="s">
        <v>85</v>
      </c>
      <c r="G14" s="267">
        <v>7.4167370000000004</v>
      </c>
      <c r="H14" s="267">
        <v>6.0272649999999999</v>
      </c>
      <c r="I14" s="267">
        <v>13.444003</v>
      </c>
    </row>
    <row r="15" spans="1:9" ht="14.25" customHeight="1" x14ac:dyDescent="0.25">
      <c r="A15" s="483" t="s">
        <v>350</v>
      </c>
      <c r="B15" s="495">
        <v>62.016373000000002</v>
      </c>
      <c r="C15" s="495">
        <v>64.810812999999996</v>
      </c>
      <c r="D15" s="495">
        <v>20.703738000000001</v>
      </c>
      <c r="E15" s="495" t="s">
        <v>85</v>
      </c>
      <c r="F15" s="495" t="s">
        <v>85</v>
      </c>
      <c r="G15" s="496">
        <v>62.016373000000002</v>
      </c>
      <c r="H15" s="496">
        <v>85.514550999999997</v>
      </c>
      <c r="I15" s="496">
        <v>147.530924</v>
      </c>
    </row>
    <row r="16" spans="1:9" ht="14.25" customHeight="1" x14ac:dyDescent="0.25">
      <c r="A16" s="482" t="s">
        <v>351</v>
      </c>
      <c r="B16" s="494">
        <v>2.9134790000000002</v>
      </c>
      <c r="C16" s="494">
        <v>0.67290099999999997</v>
      </c>
      <c r="D16" s="494">
        <v>0.25510100000000002</v>
      </c>
      <c r="E16" s="494" t="s">
        <v>85</v>
      </c>
      <c r="F16" s="494" t="s">
        <v>85</v>
      </c>
      <c r="G16" s="267">
        <v>2.9134790000000002</v>
      </c>
      <c r="H16" s="267">
        <v>0.92800199999999999</v>
      </c>
      <c r="I16" s="267">
        <v>3.8414809999999999</v>
      </c>
    </row>
    <row r="17" spans="1:9" ht="14.25" customHeight="1" x14ac:dyDescent="0.25">
      <c r="A17" s="497" t="s">
        <v>352</v>
      </c>
      <c r="B17" s="495">
        <v>5.0544180000000001</v>
      </c>
      <c r="C17" s="495">
        <v>2.9993280000000002</v>
      </c>
      <c r="D17" s="495">
        <v>7.8916E-2</v>
      </c>
      <c r="E17" s="495" t="s">
        <v>85</v>
      </c>
      <c r="F17" s="495" t="s">
        <v>85</v>
      </c>
      <c r="G17" s="496">
        <v>5.0544180000000001</v>
      </c>
      <c r="H17" s="496">
        <v>3.0782430000000001</v>
      </c>
      <c r="I17" s="496">
        <v>8.1326610000000006</v>
      </c>
    </row>
    <row r="18" spans="1:9" ht="14.25" customHeight="1" x14ac:dyDescent="0.3">
      <c r="A18" s="507" t="s">
        <v>353</v>
      </c>
      <c r="B18" s="508">
        <v>199.78930500000001</v>
      </c>
      <c r="C18" s="508">
        <v>89.724209000000002</v>
      </c>
      <c r="D18" s="508">
        <v>15.998056</v>
      </c>
      <c r="E18" s="508">
        <v>0.39829100000000001</v>
      </c>
      <c r="F18" s="508" t="s">
        <v>85</v>
      </c>
      <c r="G18" s="509">
        <v>199.78930500000001</v>
      </c>
      <c r="H18" s="509">
        <v>106.12055599999999</v>
      </c>
      <c r="I18" s="509">
        <v>305.90986099999998</v>
      </c>
    </row>
    <row r="19" spans="1:9" ht="14.25" customHeight="1" x14ac:dyDescent="0.25">
      <c r="A19" s="483" t="s">
        <v>404</v>
      </c>
      <c r="B19" s="495">
        <v>11.754792</v>
      </c>
      <c r="C19" s="495">
        <v>4.783417</v>
      </c>
      <c r="D19" s="495">
        <v>0.43065900000000001</v>
      </c>
      <c r="E19" s="495">
        <v>0.39829100000000001</v>
      </c>
      <c r="F19" s="495" t="s">
        <v>85</v>
      </c>
      <c r="G19" s="496">
        <v>11.754792</v>
      </c>
      <c r="H19" s="496">
        <v>5.612368</v>
      </c>
      <c r="I19" s="496">
        <v>17.367159999999998</v>
      </c>
    </row>
    <row r="20" spans="1:9" ht="14.25" customHeight="1" x14ac:dyDescent="0.25">
      <c r="A20" s="482" t="s">
        <v>355</v>
      </c>
      <c r="B20" s="494">
        <v>94.390493000000006</v>
      </c>
      <c r="C20" s="494">
        <v>48.664133999999997</v>
      </c>
      <c r="D20" s="494">
        <v>8.9698150000000005</v>
      </c>
      <c r="E20" s="494" t="s">
        <v>85</v>
      </c>
      <c r="F20" s="494" t="s">
        <v>85</v>
      </c>
      <c r="G20" s="267">
        <v>94.390493000000006</v>
      </c>
      <c r="H20" s="267">
        <v>57.633949000000001</v>
      </c>
      <c r="I20" s="267">
        <v>152.024441</v>
      </c>
    </row>
    <row r="21" spans="1:9" ht="14.25" customHeight="1" x14ac:dyDescent="0.25">
      <c r="A21" s="497" t="s">
        <v>356</v>
      </c>
      <c r="B21" s="495">
        <v>1.601207</v>
      </c>
      <c r="C21" s="495">
        <v>3.036959</v>
      </c>
      <c r="D21" s="495">
        <v>0.61263599999999996</v>
      </c>
      <c r="E21" s="495" t="s">
        <v>85</v>
      </c>
      <c r="F21" s="495" t="s">
        <v>85</v>
      </c>
      <c r="G21" s="496">
        <v>1.601207</v>
      </c>
      <c r="H21" s="496">
        <v>3.6495950000000001</v>
      </c>
      <c r="I21" s="496">
        <v>5.2508020000000002</v>
      </c>
    </row>
    <row r="22" spans="1:9" ht="14.25" customHeight="1" x14ac:dyDescent="0.25">
      <c r="A22" s="482" t="s">
        <v>357</v>
      </c>
      <c r="B22" s="494">
        <v>1.219889</v>
      </c>
      <c r="C22" s="494">
        <v>1.1240520000000001</v>
      </c>
      <c r="D22" s="494">
        <v>1.4632750000000001</v>
      </c>
      <c r="E22" s="494" t="s">
        <v>85</v>
      </c>
      <c r="F22" s="494" t="s">
        <v>85</v>
      </c>
      <c r="G22" s="267">
        <v>1.219889</v>
      </c>
      <c r="H22" s="267">
        <v>2.5873270000000002</v>
      </c>
      <c r="I22" s="267">
        <v>3.8072159999999999</v>
      </c>
    </row>
    <row r="23" spans="1:9" ht="14.25" customHeight="1" x14ac:dyDescent="0.25">
      <c r="A23" s="483" t="s">
        <v>358</v>
      </c>
      <c r="B23" s="495">
        <v>72.360983000000004</v>
      </c>
      <c r="C23" s="495">
        <v>27.725131999999999</v>
      </c>
      <c r="D23" s="495">
        <v>3.4533770000000001</v>
      </c>
      <c r="E23" s="495" t="s">
        <v>85</v>
      </c>
      <c r="F23" s="495" t="s">
        <v>85</v>
      </c>
      <c r="G23" s="496">
        <v>72.360983000000004</v>
      </c>
      <c r="H23" s="496">
        <v>31.178508999999998</v>
      </c>
      <c r="I23" s="496">
        <v>103.539492</v>
      </c>
    </row>
    <row r="24" spans="1:9" ht="14.25" customHeight="1" x14ac:dyDescent="0.25">
      <c r="A24" s="482" t="s">
        <v>359</v>
      </c>
      <c r="B24" s="494">
        <v>11.497828</v>
      </c>
      <c r="C24" s="494">
        <v>4.3545230000000004</v>
      </c>
      <c r="D24" s="494">
        <v>1.0593980000000001</v>
      </c>
      <c r="E24" s="494" t="s">
        <v>85</v>
      </c>
      <c r="F24" s="494" t="s">
        <v>85</v>
      </c>
      <c r="G24" s="267">
        <v>11.497828</v>
      </c>
      <c r="H24" s="267">
        <v>5.4139210000000002</v>
      </c>
      <c r="I24" s="267">
        <v>16.911747999999999</v>
      </c>
    </row>
    <row r="25" spans="1:9" ht="14.25" customHeight="1" x14ac:dyDescent="0.3">
      <c r="A25" s="481" t="s">
        <v>360</v>
      </c>
      <c r="B25" s="505">
        <v>196.86379299999999</v>
      </c>
      <c r="C25" s="505">
        <v>135.46060600000001</v>
      </c>
      <c r="D25" s="505">
        <v>41.201849000000003</v>
      </c>
      <c r="E25" s="505">
        <v>2.769647</v>
      </c>
      <c r="F25" s="505" t="s">
        <v>85</v>
      </c>
      <c r="G25" s="506">
        <v>196.86379299999999</v>
      </c>
      <c r="H25" s="506">
        <v>179.43210199999999</v>
      </c>
      <c r="I25" s="506">
        <v>376.29589499999997</v>
      </c>
    </row>
    <row r="26" spans="1:9" ht="14.25" customHeight="1" x14ac:dyDescent="0.25">
      <c r="A26" s="485" t="s">
        <v>405</v>
      </c>
      <c r="B26" s="498">
        <v>15.017011</v>
      </c>
      <c r="C26" s="498">
        <v>9.7204999999999995</v>
      </c>
      <c r="D26" s="498">
        <v>1.1935469999999999</v>
      </c>
      <c r="E26" s="498">
        <v>0.376662</v>
      </c>
      <c r="F26" s="498" t="s">
        <v>85</v>
      </c>
      <c r="G26" s="499">
        <v>15.017011</v>
      </c>
      <c r="H26" s="499">
        <v>11.290708</v>
      </c>
      <c r="I26" s="499">
        <v>26.307718999999999</v>
      </c>
    </row>
    <row r="27" spans="1:9" ht="14.25" customHeight="1" x14ac:dyDescent="0.25">
      <c r="A27" s="483" t="s">
        <v>361</v>
      </c>
      <c r="B27" s="495">
        <v>103.731133</v>
      </c>
      <c r="C27" s="495">
        <v>62.356965000000002</v>
      </c>
      <c r="D27" s="495">
        <v>25.142465000000001</v>
      </c>
      <c r="E27" s="495">
        <v>2.3780999999999999</v>
      </c>
      <c r="F27" s="495" t="s">
        <v>85</v>
      </c>
      <c r="G27" s="496">
        <v>103.731133</v>
      </c>
      <c r="H27" s="496">
        <v>89.877528999999996</v>
      </c>
      <c r="I27" s="496">
        <v>193.60866200000001</v>
      </c>
    </row>
    <row r="28" spans="1:9" ht="14.25" customHeight="1" x14ac:dyDescent="0.25">
      <c r="A28" s="485" t="s">
        <v>362</v>
      </c>
      <c r="B28" s="498">
        <v>65.713009999999997</v>
      </c>
      <c r="C28" s="498">
        <v>52.916034000000003</v>
      </c>
      <c r="D28" s="498">
        <v>13.832609</v>
      </c>
      <c r="E28" s="498">
        <v>1.4886E-2</v>
      </c>
      <c r="F28" s="498" t="s">
        <v>85</v>
      </c>
      <c r="G28" s="499">
        <v>65.713009999999997</v>
      </c>
      <c r="H28" s="499">
        <v>66.763530000000003</v>
      </c>
      <c r="I28" s="499">
        <v>132.47654</v>
      </c>
    </row>
    <row r="29" spans="1:9" ht="14.25" customHeight="1" x14ac:dyDescent="0.3">
      <c r="A29" s="481" t="s">
        <v>363</v>
      </c>
      <c r="B29" s="505">
        <v>500.32396399999999</v>
      </c>
      <c r="C29" s="505">
        <v>316.06336700000003</v>
      </c>
      <c r="D29" s="505">
        <v>97.340318999999994</v>
      </c>
      <c r="E29" s="505">
        <v>12.013814999999999</v>
      </c>
      <c r="F29" s="505" t="s">
        <v>85</v>
      </c>
      <c r="G29" s="506">
        <v>500.32396399999999</v>
      </c>
      <c r="H29" s="506">
        <v>425.41750100000002</v>
      </c>
      <c r="I29" s="506">
        <v>925.74146499999995</v>
      </c>
    </row>
    <row r="30" spans="1:9" ht="14.25" customHeight="1" x14ac:dyDescent="0.25">
      <c r="A30" s="482" t="s">
        <v>406</v>
      </c>
      <c r="B30" s="494">
        <v>20.117273999999998</v>
      </c>
      <c r="C30" s="494">
        <v>13.042484</v>
      </c>
      <c r="D30" s="494">
        <v>2.0198499999999999</v>
      </c>
      <c r="E30" s="494">
        <v>1.8603320000000001</v>
      </c>
      <c r="F30" s="494" t="s">
        <v>85</v>
      </c>
      <c r="G30" s="267">
        <v>20.117273999999998</v>
      </c>
      <c r="H30" s="267">
        <v>16.922664999999999</v>
      </c>
      <c r="I30" s="267">
        <v>37.039938999999997</v>
      </c>
    </row>
    <row r="31" spans="1:9" ht="14.25" customHeight="1" x14ac:dyDescent="0.25">
      <c r="A31" s="483" t="s">
        <v>364</v>
      </c>
      <c r="B31" s="495">
        <v>272.39339799999999</v>
      </c>
      <c r="C31" s="495">
        <v>181.705344</v>
      </c>
      <c r="D31" s="495">
        <v>62.06803</v>
      </c>
      <c r="E31" s="495">
        <v>9.7452249999999996</v>
      </c>
      <c r="F31" s="495" t="s">
        <v>85</v>
      </c>
      <c r="G31" s="496">
        <v>272.39339799999999</v>
      </c>
      <c r="H31" s="496">
        <v>253.518598</v>
      </c>
      <c r="I31" s="496">
        <v>525.91199500000005</v>
      </c>
    </row>
    <row r="32" spans="1:9" ht="14.25" customHeight="1" x14ac:dyDescent="0.25">
      <c r="A32" s="482" t="s">
        <v>365</v>
      </c>
      <c r="B32" s="494">
        <v>176.38743500000001</v>
      </c>
      <c r="C32" s="494">
        <v>105.196291</v>
      </c>
      <c r="D32" s="494">
        <v>31.230967</v>
      </c>
      <c r="E32" s="494">
        <v>0.40825899999999998</v>
      </c>
      <c r="F32" s="494" t="s">
        <v>85</v>
      </c>
      <c r="G32" s="267">
        <v>176.38743500000001</v>
      </c>
      <c r="H32" s="267">
        <v>136.83551700000001</v>
      </c>
      <c r="I32" s="267">
        <v>313.22295200000002</v>
      </c>
    </row>
    <row r="33" spans="1:9" ht="14.25" customHeight="1" x14ac:dyDescent="0.3">
      <c r="A33" s="481" t="s">
        <v>366</v>
      </c>
      <c r="B33" s="505">
        <v>361.94458700000001</v>
      </c>
      <c r="C33" s="505">
        <v>266.29811000000001</v>
      </c>
      <c r="D33" s="505">
        <v>56.944597000000002</v>
      </c>
      <c r="E33" s="505">
        <v>13.66245</v>
      </c>
      <c r="F33" s="505" t="s">
        <v>85</v>
      </c>
      <c r="G33" s="506">
        <v>361.94458700000001</v>
      </c>
      <c r="H33" s="506">
        <v>336.90515699999997</v>
      </c>
      <c r="I33" s="506">
        <v>698.84974399999999</v>
      </c>
    </row>
    <row r="34" spans="1:9" ht="14.25" customHeight="1" x14ac:dyDescent="0.25">
      <c r="A34" s="482" t="s">
        <v>407</v>
      </c>
      <c r="B34" s="494">
        <v>52.217412000000003</v>
      </c>
      <c r="C34" s="494">
        <v>25.814800999999999</v>
      </c>
      <c r="D34" s="494">
        <v>6.982634</v>
      </c>
      <c r="E34" s="494">
        <v>0.347333</v>
      </c>
      <c r="F34" s="494" t="s">
        <v>85</v>
      </c>
      <c r="G34" s="267">
        <v>52.217412000000003</v>
      </c>
      <c r="H34" s="267">
        <v>33.144767999999999</v>
      </c>
      <c r="I34" s="267">
        <v>85.362179999999995</v>
      </c>
    </row>
    <row r="35" spans="1:9" ht="14.25" customHeight="1" x14ac:dyDescent="0.25">
      <c r="A35" s="483" t="s">
        <v>367</v>
      </c>
      <c r="B35" s="495">
        <v>13.532857999999999</v>
      </c>
      <c r="C35" s="495">
        <v>9.9783299999999997</v>
      </c>
      <c r="D35" s="495">
        <v>0.988757</v>
      </c>
      <c r="E35" s="495">
        <v>0.26610200000000001</v>
      </c>
      <c r="F35" s="495" t="s">
        <v>85</v>
      </c>
      <c r="G35" s="496">
        <v>13.532857999999999</v>
      </c>
      <c r="H35" s="496">
        <v>11.233188999999999</v>
      </c>
      <c r="I35" s="496">
        <v>24.766047</v>
      </c>
    </row>
    <row r="36" spans="1:9" ht="14.25" customHeight="1" x14ac:dyDescent="0.25">
      <c r="A36" s="485" t="s">
        <v>628</v>
      </c>
      <c r="B36" s="498">
        <v>189.465948</v>
      </c>
      <c r="C36" s="498">
        <v>155.14909700000001</v>
      </c>
      <c r="D36" s="498">
        <v>28.910744999999999</v>
      </c>
      <c r="E36" s="498">
        <v>1.868053</v>
      </c>
      <c r="F36" s="498" t="s">
        <v>85</v>
      </c>
      <c r="G36" s="499">
        <v>189.465948</v>
      </c>
      <c r="H36" s="499">
        <v>185.927896</v>
      </c>
      <c r="I36" s="499">
        <v>375.393844</v>
      </c>
    </row>
    <row r="37" spans="1:9" ht="14.25" customHeight="1" x14ac:dyDescent="0.25">
      <c r="A37" s="484" t="s">
        <v>368</v>
      </c>
      <c r="B37" s="495">
        <v>0.208118</v>
      </c>
      <c r="C37" s="495">
        <v>0.41335100000000002</v>
      </c>
      <c r="D37" s="495">
        <v>3.3212999999999999E-2</v>
      </c>
      <c r="E37" s="495">
        <v>0.93817700000000004</v>
      </c>
      <c r="F37" s="495" t="s">
        <v>85</v>
      </c>
      <c r="G37" s="496">
        <v>0.208118</v>
      </c>
      <c r="H37" s="496">
        <v>1.384741</v>
      </c>
      <c r="I37" s="496">
        <v>1.592859</v>
      </c>
    </row>
    <row r="38" spans="1:9" ht="14.25" customHeight="1" x14ac:dyDescent="0.25">
      <c r="A38" s="485" t="s">
        <v>369</v>
      </c>
      <c r="B38" s="494">
        <v>19.677050000000001</v>
      </c>
      <c r="C38" s="494">
        <v>16.199383999999998</v>
      </c>
      <c r="D38" s="494">
        <v>2.2040799999999998</v>
      </c>
      <c r="E38" s="494">
        <v>0.30932100000000001</v>
      </c>
      <c r="F38" s="494" t="s">
        <v>85</v>
      </c>
      <c r="G38" s="267">
        <v>19.677050000000001</v>
      </c>
      <c r="H38" s="267">
        <v>18.712785</v>
      </c>
      <c r="I38" s="267">
        <v>38.389834999999998</v>
      </c>
    </row>
    <row r="39" spans="1:9" ht="14.25" customHeight="1" x14ac:dyDescent="0.25">
      <c r="A39" s="484" t="s">
        <v>370</v>
      </c>
      <c r="B39" s="500">
        <v>65.529582000000005</v>
      </c>
      <c r="C39" s="500">
        <v>47.510303999999998</v>
      </c>
      <c r="D39" s="500">
        <v>17.211041999999999</v>
      </c>
      <c r="E39" s="500">
        <v>9.9334640000000007</v>
      </c>
      <c r="F39" s="500" t="s">
        <v>85</v>
      </c>
      <c r="G39" s="501">
        <v>65.529582000000005</v>
      </c>
      <c r="H39" s="501">
        <v>74.654809999999998</v>
      </c>
      <c r="I39" s="501">
        <v>140.18439100000001</v>
      </c>
    </row>
    <row r="40" spans="1:9" s="7" customFormat="1" ht="14.25" customHeight="1" x14ac:dyDescent="0.3">
      <c r="A40" s="513" t="s">
        <v>422</v>
      </c>
      <c r="B40" s="514">
        <v>29.762212999999999</v>
      </c>
      <c r="C40" s="514">
        <v>25.993392</v>
      </c>
      <c r="D40" s="514">
        <v>10.465496</v>
      </c>
      <c r="E40" s="514">
        <v>1.297342</v>
      </c>
      <c r="F40" s="514" t="s">
        <v>85</v>
      </c>
      <c r="G40" s="515">
        <v>29.762212999999999</v>
      </c>
      <c r="H40" s="515">
        <v>37.756230000000002</v>
      </c>
      <c r="I40" s="515">
        <v>67.518444000000002</v>
      </c>
    </row>
    <row r="41" spans="1:9" ht="14.25" customHeight="1" x14ac:dyDescent="0.25">
      <c r="A41" s="484" t="s">
        <v>408</v>
      </c>
      <c r="B41" s="500">
        <v>12.734522999999999</v>
      </c>
      <c r="C41" s="500">
        <v>19.669727999999999</v>
      </c>
      <c r="D41" s="500">
        <v>5.1016859999999999</v>
      </c>
      <c r="E41" s="500">
        <v>1.297342</v>
      </c>
      <c r="F41" s="500" t="s">
        <v>85</v>
      </c>
      <c r="G41" s="501">
        <v>12.734522999999999</v>
      </c>
      <c r="H41" s="501">
        <v>26.068756</v>
      </c>
      <c r="I41" s="501">
        <v>38.803279000000003</v>
      </c>
    </row>
    <row r="42" spans="1:9" ht="14.25" customHeight="1" x14ac:dyDescent="0.25">
      <c r="A42" s="485" t="s">
        <v>484</v>
      </c>
      <c r="B42" s="498">
        <v>12.000184000000001</v>
      </c>
      <c r="C42" s="498">
        <v>5.5310639999999998</v>
      </c>
      <c r="D42" s="498">
        <v>5.36381</v>
      </c>
      <c r="E42" s="498" t="s">
        <v>85</v>
      </c>
      <c r="F42" s="498" t="s">
        <v>85</v>
      </c>
      <c r="G42" s="499">
        <v>12.000184000000001</v>
      </c>
      <c r="H42" s="499">
        <v>10.894875000000001</v>
      </c>
      <c r="I42" s="499">
        <v>22.895059</v>
      </c>
    </row>
    <row r="43" spans="1:9" ht="14.25" customHeight="1" x14ac:dyDescent="0.3">
      <c r="A43" s="510" t="s">
        <v>371</v>
      </c>
      <c r="B43" s="511">
        <v>888.16037700000004</v>
      </c>
      <c r="C43" s="511">
        <v>639.262069</v>
      </c>
      <c r="D43" s="511">
        <v>288.40840400000002</v>
      </c>
      <c r="E43" s="511">
        <v>20.163074999999999</v>
      </c>
      <c r="F43" s="511" t="s">
        <v>85</v>
      </c>
      <c r="G43" s="512">
        <v>888.16037700000004</v>
      </c>
      <c r="H43" s="512">
        <v>947.83354699999995</v>
      </c>
      <c r="I43" s="512">
        <v>1835.993925</v>
      </c>
    </row>
    <row r="44" spans="1:9" ht="14.25" customHeight="1" x14ac:dyDescent="0.25">
      <c r="A44" s="485" t="s">
        <v>409</v>
      </c>
      <c r="B44" s="498">
        <v>108.60875799999999</v>
      </c>
      <c r="C44" s="498">
        <v>73.643839</v>
      </c>
      <c r="D44" s="498">
        <v>50.069865999999998</v>
      </c>
      <c r="E44" s="498">
        <v>2.3648099999999999</v>
      </c>
      <c r="F44" s="498" t="s">
        <v>85</v>
      </c>
      <c r="G44" s="499">
        <v>108.60875799999999</v>
      </c>
      <c r="H44" s="499">
        <v>126.07851599999999</v>
      </c>
      <c r="I44" s="499">
        <v>234.687274</v>
      </c>
    </row>
    <row r="45" spans="1:9" ht="14.25" customHeight="1" x14ac:dyDescent="0.25">
      <c r="A45" s="484" t="s">
        <v>372</v>
      </c>
      <c r="B45" s="500">
        <v>35.882354999999997</v>
      </c>
      <c r="C45" s="500">
        <v>23.669108000000001</v>
      </c>
      <c r="D45" s="500">
        <v>12.991923</v>
      </c>
      <c r="E45" s="500">
        <v>1.3530709999999999</v>
      </c>
      <c r="F45" s="500" t="s">
        <v>85</v>
      </c>
      <c r="G45" s="501">
        <v>35.882354999999997</v>
      </c>
      <c r="H45" s="501">
        <v>38.014102999999999</v>
      </c>
      <c r="I45" s="501">
        <v>73.896457999999996</v>
      </c>
    </row>
    <row r="46" spans="1:9" s="7" customFormat="1" ht="14.25" customHeight="1" x14ac:dyDescent="0.3">
      <c r="A46" s="485" t="s">
        <v>373</v>
      </c>
      <c r="B46" s="498">
        <v>533.26153699999998</v>
      </c>
      <c r="C46" s="498">
        <v>369.29064799999998</v>
      </c>
      <c r="D46" s="498">
        <v>160.628353</v>
      </c>
      <c r="E46" s="498">
        <v>12.620426</v>
      </c>
      <c r="F46" s="498" t="s">
        <v>85</v>
      </c>
      <c r="G46" s="499">
        <v>533.26153699999998</v>
      </c>
      <c r="H46" s="499">
        <v>542.53942700000005</v>
      </c>
      <c r="I46" s="499">
        <v>1075.800964</v>
      </c>
    </row>
    <row r="47" spans="1:9" ht="14.25" customHeight="1" x14ac:dyDescent="0.25">
      <c r="A47" s="484" t="s">
        <v>374</v>
      </c>
      <c r="B47" s="500">
        <v>16.785087999999998</v>
      </c>
      <c r="C47" s="500">
        <v>14.76102</v>
      </c>
      <c r="D47" s="500">
        <v>5.348401</v>
      </c>
      <c r="E47" s="500" t="s">
        <v>85</v>
      </c>
      <c r="F47" s="500" t="s">
        <v>85</v>
      </c>
      <c r="G47" s="501">
        <v>16.785087999999998</v>
      </c>
      <c r="H47" s="501">
        <v>20.10942</v>
      </c>
      <c r="I47" s="501">
        <v>36.894508000000002</v>
      </c>
    </row>
    <row r="48" spans="1:9" ht="15.75" customHeight="1" x14ac:dyDescent="0.25">
      <c r="A48" s="540" t="s">
        <v>375</v>
      </c>
      <c r="B48" s="546">
        <v>9.3807379999999991</v>
      </c>
      <c r="C48" s="546">
        <v>15.725633</v>
      </c>
      <c r="D48" s="546">
        <v>6.6118220000000001</v>
      </c>
      <c r="E48" s="546">
        <v>7.8670000000000007E-3</v>
      </c>
      <c r="F48" s="546" t="s">
        <v>85</v>
      </c>
      <c r="G48" s="547">
        <v>9.3807379999999991</v>
      </c>
      <c r="H48" s="547">
        <v>22.345323</v>
      </c>
      <c r="I48" s="547">
        <v>31.72606</v>
      </c>
    </row>
    <row r="49" spans="1:9" s="47" customFormat="1" ht="15.75" customHeight="1" x14ac:dyDescent="0.25">
      <c r="A49" s="484" t="s">
        <v>376</v>
      </c>
      <c r="B49" s="500">
        <v>135.68163300000001</v>
      </c>
      <c r="C49" s="500">
        <v>111.26369800000001</v>
      </c>
      <c r="D49" s="500">
        <v>36.618257</v>
      </c>
      <c r="E49" s="500">
        <v>3.8169</v>
      </c>
      <c r="F49" s="500" t="s">
        <v>85</v>
      </c>
      <c r="G49" s="501">
        <v>135.68163300000001</v>
      </c>
      <c r="H49" s="501">
        <v>151.69885500000001</v>
      </c>
      <c r="I49" s="501">
        <v>287.38048700000002</v>
      </c>
    </row>
    <row r="50" spans="1:9" s="7" customFormat="1" ht="14.25" customHeight="1" x14ac:dyDescent="0.3">
      <c r="A50" s="507" t="s">
        <v>377</v>
      </c>
      <c r="B50" s="508">
        <v>262.417282</v>
      </c>
      <c r="C50" s="508">
        <v>190.37795199999999</v>
      </c>
      <c r="D50" s="508">
        <v>60.598439999999997</v>
      </c>
      <c r="E50" s="508">
        <v>14.544957999999999</v>
      </c>
      <c r="F50" s="508" t="s">
        <v>85</v>
      </c>
      <c r="G50" s="509">
        <v>262.417282</v>
      </c>
      <c r="H50" s="509">
        <v>265.52135099999998</v>
      </c>
      <c r="I50" s="509">
        <v>527.93863199999998</v>
      </c>
    </row>
    <row r="51" spans="1:9" ht="14.25" customHeight="1" x14ac:dyDescent="0.25">
      <c r="A51" s="483" t="s">
        <v>378</v>
      </c>
      <c r="B51" s="495">
        <v>21.974495999999998</v>
      </c>
      <c r="C51" s="495">
        <v>26.146623999999999</v>
      </c>
      <c r="D51" s="495">
        <v>5.9745600000000003</v>
      </c>
      <c r="E51" s="495" t="s">
        <v>85</v>
      </c>
      <c r="F51" s="495" t="s">
        <v>85</v>
      </c>
      <c r="G51" s="496">
        <v>21.974495999999998</v>
      </c>
      <c r="H51" s="496">
        <v>32.121184</v>
      </c>
      <c r="I51" s="496">
        <v>54.095680999999999</v>
      </c>
    </row>
    <row r="52" spans="1:9" ht="14.25" customHeight="1" x14ac:dyDescent="0.25">
      <c r="A52" s="482" t="s">
        <v>379</v>
      </c>
      <c r="B52" s="494">
        <v>12.309998</v>
      </c>
      <c r="C52" s="494">
        <v>18.652042999999999</v>
      </c>
      <c r="D52" s="494">
        <v>9.9329900000000002</v>
      </c>
      <c r="E52" s="494">
        <v>4.2453690000000002</v>
      </c>
      <c r="F52" s="494" t="s">
        <v>85</v>
      </c>
      <c r="G52" s="267">
        <v>12.309998</v>
      </c>
      <c r="H52" s="267">
        <v>32.830401999999999</v>
      </c>
      <c r="I52" s="267">
        <v>45.1404</v>
      </c>
    </row>
    <row r="53" spans="1:9" ht="14.25" customHeight="1" x14ac:dyDescent="0.25">
      <c r="A53" s="483" t="s">
        <v>380</v>
      </c>
      <c r="B53" s="495">
        <v>220.66530399999999</v>
      </c>
      <c r="C53" s="495">
        <v>140.161823</v>
      </c>
      <c r="D53" s="495">
        <v>44.314607000000002</v>
      </c>
      <c r="E53" s="495">
        <v>10.299588999999999</v>
      </c>
      <c r="F53" s="495" t="s">
        <v>85</v>
      </c>
      <c r="G53" s="496">
        <v>220.66530399999999</v>
      </c>
      <c r="H53" s="496">
        <v>194.77601899999999</v>
      </c>
      <c r="I53" s="496">
        <v>415.44132200000001</v>
      </c>
    </row>
    <row r="54" spans="1:9" ht="14.25" customHeight="1" x14ac:dyDescent="0.25">
      <c r="A54" s="482" t="s">
        <v>381</v>
      </c>
      <c r="B54" s="494">
        <v>7.4674839999999998</v>
      </c>
      <c r="C54" s="494">
        <v>5.4174620000000004</v>
      </c>
      <c r="D54" s="494">
        <v>0.37628400000000001</v>
      </c>
      <c r="E54" s="494" t="s">
        <v>85</v>
      </c>
      <c r="F54" s="494" t="s">
        <v>85</v>
      </c>
      <c r="G54" s="267">
        <v>7.4674839999999998</v>
      </c>
      <c r="H54" s="267">
        <v>5.7937450000000004</v>
      </c>
      <c r="I54" s="267">
        <v>13.261229</v>
      </c>
    </row>
    <row r="55" spans="1:9" s="7" customFormat="1" ht="14.25" customHeight="1" x14ac:dyDescent="0.3">
      <c r="A55" s="481" t="s">
        <v>382</v>
      </c>
      <c r="B55" s="505">
        <v>313.60326700000002</v>
      </c>
      <c r="C55" s="505">
        <v>208.69694999999999</v>
      </c>
      <c r="D55" s="505">
        <v>79.97824</v>
      </c>
      <c r="E55" s="505">
        <v>16.316545000000001</v>
      </c>
      <c r="F55" s="505" t="s">
        <v>85</v>
      </c>
      <c r="G55" s="506">
        <v>313.60326700000002</v>
      </c>
      <c r="H55" s="506">
        <v>304.991736</v>
      </c>
      <c r="I55" s="506">
        <v>618.59500300000002</v>
      </c>
    </row>
    <row r="56" spans="1:9" s="47" customFormat="1" ht="14.25" customHeight="1" x14ac:dyDescent="0.25">
      <c r="A56" s="482" t="s">
        <v>383</v>
      </c>
      <c r="B56" s="494">
        <v>157.40965499999999</v>
      </c>
      <c r="C56" s="494">
        <v>112.049802</v>
      </c>
      <c r="D56" s="494">
        <v>52.427773000000002</v>
      </c>
      <c r="E56" s="494">
        <v>11.54654</v>
      </c>
      <c r="F56" s="494" t="s">
        <v>85</v>
      </c>
      <c r="G56" s="267">
        <v>157.40965499999999</v>
      </c>
      <c r="H56" s="267">
        <v>176.02411499999999</v>
      </c>
      <c r="I56" s="267">
        <v>333.43376999999998</v>
      </c>
    </row>
    <row r="57" spans="1:9" ht="14.25" customHeight="1" x14ac:dyDescent="0.25">
      <c r="A57" s="483" t="s">
        <v>384</v>
      </c>
      <c r="B57" s="495">
        <v>0.18076300000000001</v>
      </c>
      <c r="C57" s="495">
        <v>0.72558999999999996</v>
      </c>
      <c r="D57" s="495">
        <v>0.20298099999999999</v>
      </c>
      <c r="E57" s="495" t="s">
        <v>85</v>
      </c>
      <c r="F57" s="495" t="s">
        <v>85</v>
      </c>
      <c r="G57" s="496">
        <v>0.18076300000000001</v>
      </c>
      <c r="H57" s="496">
        <v>0.92857100000000004</v>
      </c>
      <c r="I57" s="496">
        <v>1.109334</v>
      </c>
    </row>
    <row r="58" spans="1:9" ht="14.25" customHeight="1" x14ac:dyDescent="0.25">
      <c r="A58" s="482" t="s">
        <v>385</v>
      </c>
      <c r="B58" s="494">
        <v>126.10544899999999</v>
      </c>
      <c r="C58" s="494">
        <v>72.116073</v>
      </c>
      <c r="D58" s="494">
        <v>16.325848000000001</v>
      </c>
      <c r="E58" s="494">
        <v>4.6078229999999998</v>
      </c>
      <c r="F58" s="494" t="s">
        <v>85</v>
      </c>
      <c r="G58" s="267">
        <v>126.10544899999999</v>
      </c>
      <c r="H58" s="267">
        <v>93.049744000000004</v>
      </c>
      <c r="I58" s="267">
        <v>219.155193</v>
      </c>
    </row>
    <row r="59" spans="1:9" ht="14.25" customHeight="1" x14ac:dyDescent="0.25">
      <c r="A59" s="483" t="s">
        <v>386</v>
      </c>
      <c r="B59" s="495">
        <v>13.897406</v>
      </c>
      <c r="C59" s="495">
        <v>13.118944000000001</v>
      </c>
      <c r="D59" s="495">
        <v>8.4539519999999992</v>
      </c>
      <c r="E59" s="495">
        <v>0.16218299999999999</v>
      </c>
      <c r="F59" s="495" t="s">
        <v>85</v>
      </c>
      <c r="G59" s="496">
        <v>13.897406</v>
      </c>
      <c r="H59" s="496">
        <v>21.735078000000001</v>
      </c>
      <c r="I59" s="496">
        <v>35.632483999999998</v>
      </c>
    </row>
    <row r="60" spans="1:9" s="7" customFormat="1" ht="14.25" customHeight="1" x14ac:dyDescent="0.3">
      <c r="A60" s="507" t="s">
        <v>387</v>
      </c>
      <c r="B60" s="508">
        <v>992.49393399999997</v>
      </c>
      <c r="C60" s="508">
        <v>145.109635</v>
      </c>
      <c r="D60" s="508">
        <v>34.380431999999999</v>
      </c>
      <c r="E60" s="508">
        <v>7.1561000000000003</v>
      </c>
      <c r="F60" s="508" t="s">
        <v>85</v>
      </c>
      <c r="G60" s="509">
        <v>992.49393399999997</v>
      </c>
      <c r="H60" s="509">
        <v>186.64616699999999</v>
      </c>
      <c r="I60" s="509">
        <v>1179.140101</v>
      </c>
    </row>
    <row r="61" spans="1:9" ht="13" x14ac:dyDescent="0.3">
      <c r="A61" s="516" t="s">
        <v>389</v>
      </c>
      <c r="B61" s="517">
        <f>SUM(B9,B13,B18,B25,B29,B33,B40,B43,B50,B55,B60)</f>
        <v>4745.9288839999999</v>
      </c>
      <c r="C61" s="517">
        <f t="shared" ref="C61:I61" si="0">SUM(C9,C13,C18,C25,C29,C33,C40,C43,C50,C55,C60)</f>
        <v>2663.7242599999995</v>
      </c>
      <c r="D61" s="517">
        <f t="shared" si="0"/>
        <v>877.66870000000006</v>
      </c>
      <c r="E61" s="517">
        <f t="shared" si="0"/>
        <v>106.16404099999998</v>
      </c>
      <c r="F61" s="517" t="s">
        <v>85</v>
      </c>
      <c r="G61" s="517">
        <f t="shared" si="0"/>
        <v>4745.9288839999999</v>
      </c>
      <c r="H61" s="517">
        <f t="shared" si="0"/>
        <v>3647.5570019999996</v>
      </c>
      <c r="I61" s="517">
        <f t="shared" si="0"/>
        <v>8393.4858870000007</v>
      </c>
    </row>
    <row r="62" spans="1:9" ht="13" x14ac:dyDescent="0.3">
      <c r="A62" s="519" t="s">
        <v>425</v>
      </c>
      <c r="B62" s="3"/>
      <c r="C62" s="212"/>
      <c r="D62" s="3"/>
      <c r="E62" s="3"/>
      <c r="F62" s="212"/>
      <c r="G62" s="3"/>
      <c r="H62" s="3"/>
      <c r="I62" s="3"/>
    </row>
    <row r="63" spans="1:9" ht="15" customHeight="1" x14ac:dyDescent="0.3">
      <c r="A63" s="519" t="s">
        <v>488</v>
      </c>
      <c r="B63" s="3"/>
      <c r="C63" s="212"/>
      <c r="D63" s="3"/>
      <c r="E63" s="3"/>
      <c r="F63" s="212"/>
      <c r="G63" s="3"/>
      <c r="H63" s="3"/>
      <c r="I63" s="3"/>
    </row>
    <row r="64" spans="1:9" ht="13" x14ac:dyDescent="0.3">
      <c r="A64" s="519" t="s">
        <v>419</v>
      </c>
      <c r="B64" s="3"/>
      <c r="C64" s="212"/>
      <c r="D64" s="3"/>
      <c r="E64" s="3"/>
      <c r="F64" s="212"/>
      <c r="G64" s="3"/>
      <c r="H64" s="3"/>
      <c r="I64" s="3"/>
    </row>
    <row r="65" spans="1:9" ht="13" x14ac:dyDescent="0.3">
      <c r="A65" s="38" t="s">
        <v>423</v>
      </c>
      <c r="B65" s="3"/>
      <c r="C65" s="212"/>
      <c r="D65" s="3"/>
      <c r="E65" s="3"/>
      <c r="F65" s="212"/>
      <c r="G65" s="3"/>
      <c r="H65" s="3"/>
      <c r="I65" s="3"/>
    </row>
    <row r="66" spans="1:9" ht="13" x14ac:dyDescent="0.3">
      <c r="A66" s="242" t="s">
        <v>708</v>
      </c>
      <c r="B66" s="3"/>
      <c r="C66" s="212"/>
      <c r="D66" s="3"/>
      <c r="E66" s="3"/>
      <c r="F66" s="212"/>
      <c r="G66" s="3"/>
      <c r="H66" s="3"/>
      <c r="I66" s="3"/>
    </row>
    <row r="69" spans="1:9" ht="16.5" x14ac:dyDescent="0.35">
      <c r="A69" s="88" t="s">
        <v>803</v>
      </c>
    </row>
    <row r="70" spans="1:9" ht="13.5" thickBot="1" x14ac:dyDescent="0.35">
      <c r="A70" s="205"/>
      <c r="I70" s="400" t="s">
        <v>25</v>
      </c>
    </row>
    <row r="71" spans="1:9" ht="13" x14ac:dyDescent="0.3">
      <c r="A71" s="204" t="s">
        <v>417</v>
      </c>
      <c r="B71" s="486" t="s">
        <v>96</v>
      </c>
      <c r="C71" s="486" t="s">
        <v>554</v>
      </c>
      <c r="D71" s="486" t="s">
        <v>98</v>
      </c>
      <c r="E71" s="486" t="s">
        <v>289</v>
      </c>
      <c r="F71" s="487">
        <v>300000</v>
      </c>
      <c r="G71" s="488" t="s">
        <v>420</v>
      </c>
      <c r="H71" s="488" t="s">
        <v>420</v>
      </c>
      <c r="I71" s="488" t="s">
        <v>402</v>
      </c>
    </row>
    <row r="72" spans="1:9" x14ac:dyDescent="0.25">
      <c r="A72" s="203"/>
      <c r="B72" s="489" t="s">
        <v>36</v>
      </c>
      <c r="C72" s="489" t="s">
        <v>36</v>
      </c>
      <c r="D72" s="489" t="s">
        <v>36</v>
      </c>
      <c r="E72" s="489" t="s">
        <v>36</v>
      </c>
      <c r="F72" s="489" t="s">
        <v>37</v>
      </c>
      <c r="G72" s="490" t="s">
        <v>393</v>
      </c>
      <c r="H72" s="490" t="s">
        <v>575</v>
      </c>
      <c r="I72" s="490" t="s">
        <v>421</v>
      </c>
    </row>
    <row r="73" spans="1:9" ht="13" thickBot="1" x14ac:dyDescent="0.3">
      <c r="A73" s="206"/>
      <c r="B73" s="491" t="s">
        <v>553</v>
      </c>
      <c r="C73" s="491" t="s">
        <v>100</v>
      </c>
      <c r="D73" s="491" t="s">
        <v>101</v>
      </c>
      <c r="E73" s="491" t="s">
        <v>290</v>
      </c>
      <c r="F73" s="491" t="s">
        <v>102</v>
      </c>
      <c r="G73" s="762" t="s">
        <v>633</v>
      </c>
      <c r="H73" s="492" t="s">
        <v>102</v>
      </c>
      <c r="I73" s="492" t="s">
        <v>394</v>
      </c>
    </row>
    <row r="75" spans="1:9" ht="13" x14ac:dyDescent="0.3">
      <c r="A75" s="502" t="s">
        <v>344</v>
      </c>
      <c r="B75" s="520">
        <f t="shared" ref="B75:I84" si="1">IF(B9="-","-",B9/B$61)</f>
        <v>0.19403179641071081</v>
      </c>
      <c r="C75" s="520">
        <f t="shared" si="1"/>
        <v>0.21319559818102196</v>
      </c>
      <c r="D75" s="520">
        <f t="shared" si="1"/>
        <v>0.19477917578694556</v>
      </c>
      <c r="E75" s="520">
        <f t="shared" si="1"/>
        <v>0.16792331783979478</v>
      </c>
      <c r="F75" s="520" t="str">
        <f t="shared" si="1"/>
        <v>-</v>
      </c>
      <c r="G75" s="521">
        <f t="shared" si="1"/>
        <v>0.19403179641071081</v>
      </c>
      <c r="H75" s="521">
        <f t="shared" si="1"/>
        <v>0.20744659797916984</v>
      </c>
      <c r="I75" s="521">
        <f t="shared" si="1"/>
        <v>0.19986146644961886</v>
      </c>
    </row>
    <row r="76" spans="1:9" x14ac:dyDescent="0.25">
      <c r="A76" s="482" t="s">
        <v>345</v>
      </c>
      <c r="B76" s="522">
        <f t="shared" si="1"/>
        <v>0.17103244714359694</v>
      </c>
      <c r="C76" s="522">
        <f t="shared" si="1"/>
        <v>0.18873450550020521</v>
      </c>
      <c r="D76" s="522">
        <f t="shared" si="1"/>
        <v>0.18056946544863681</v>
      </c>
      <c r="E76" s="522">
        <f t="shared" si="1"/>
        <v>0.16517015398839238</v>
      </c>
      <c r="F76" s="522" t="str">
        <f t="shared" si="1"/>
        <v>-</v>
      </c>
      <c r="G76" s="523">
        <f t="shared" si="1"/>
        <v>0.17103244714359694</v>
      </c>
      <c r="H76" s="523">
        <f t="shared" si="1"/>
        <v>0.1860839950212792</v>
      </c>
      <c r="I76" s="523">
        <f t="shared" si="1"/>
        <v>0.17757339799766078</v>
      </c>
    </row>
    <row r="77" spans="1:9" x14ac:dyDescent="0.25">
      <c r="A77" s="483" t="s">
        <v>346</v>
      </c>
      <c r="B77" s="524">
        <f t="shared" si="1"/>
        <v>4.261102619589948E-3</v>
      </c>
      <c r="C77" s="524">
        <f t="shared" si="1"/>
        <v>5.3083253444558874E-3</v>
      </c>
      <c r="D77" s="524">
        <f t="shared" si="1"/>
        <v>5.0628067287804609E-3</v>
      </c>
      <c r="E77" s="524">
        <f t="shared" si="1"/>
        <v>2.334453339054794E-3</v>
      </c>
      <c r="F77" s="524" t="str">
        <f t="shared" si="1"/>
        <v>-</v>
      </c>
      <c r="G77" s="525">
        <f t="shared" si="1"/>
        <v>4.261102619589948E-3</v>
      </c>
      <c r="H77" s="525">
        <f t="shared" si="1"/>
        <v>5.162693273792463E-3</v>
      </c>
      <c r="I77" s="525">
        <f t="shared" si="1"/>
        <v>4.6529068525018652E-3</v>
      </c>
    </row>
    <row r="78" spans="1:9" x14ac:dyDescent="0.25">
      <c r="A78" s="482" t="s">
        <v>347</v>
      </c>
      <c r="B78" s="522">
        <f t="shared" si="1"/>
        <v>5.8287219796443964E-5</v>
      </c>
      <c r="C78" s="522">
        <f t="shared" si="1"/>
        <v>1.8111559339854496E-4</v>
      </c>
      <c r="D78" s="522">
        <f t="shared" si="1"/>
        <v>4.8537677144006618E-7</v>
      </c>
      <c r="E78" s="522">
        <f t="shared" si="1"/>
        <v>4.1871051234758486E-4</v>
      </c>
      <c r="F78" s="522" t="str">
        <f t="shared" si="1"/>
        <v>-</v>
      </c>
      <c r="G78" s="523">
        <f t="shared" si="1"/>
        <v>5.8287219796443964E-5</v>
      </c>
      <c r="H78" s="523">
        <f t="shared" si="1"/>
        <v>1.4456826849062635E-4</v>
      </c>
      <c r="I78" s="523">
        <f t="shared" si="1"/>
        <v>9.5782254336683779E-5</v>
      </c>
    </row>
    <row r="79" spans="1:9" ht="13" x14ac:dyDescent="0.3">
      <c r="A79" s="481" t="s">
        <v>348</v>
      </c>
      <c r="B79" s="526">
        <f t="shared" si="1"/>
        <v>1.6795248506298523E-2</v>
      </c>
      <c r="C79" s="526">
        <f t="shared" si="1"/>
        <v>2.9599040780594915E-2</v>
      </c>
      <c r="D79" s="526">
        <f t="shared" si="1"/>
        <v>2.4384236329722139E-2</v>
      </c>
      <c r="E79" s="526">
        <f t="shared" si="1"/>
        <v>1.3563914734556875E-4</v>
      </c>
      <c r="F79" s="526" t="str">
        <f t="shared" si="1"/>
        <v>-</v>
      </c>
      <c r="G79" s="527">
        <f t="shared" si="1"/>
        <v>1.6795248506298523E-2</v>
      </c>
      <c r="H79" s="527">
        <f t="shared" si="1"/>
        <v>2.7486716162359242E-2</v>
      </c>
      <c r="I79" s="527">
        <f t="shared" si="1"/>
        <v>2.1441439399896855E-2</v>
      </c>
    </row>
    <row r="80" spans="1:9" x14ac:dyDescent="0.25">
      <c r="A80" s="482" t="s">
        <v>349</v>
      </c>
      <c r="B80" s="522">
        <f t="shared" si="1"/>
        <v>1.5627577195697399E-3</v>
      </c>
      <c r="C80" s="522">
        <f t="shared" si="1"/>
        <v>2.1786087573493818E-3</v>
      </c>
      <c r="D80" s="522">
        <f t="shared" si="1"/>
        <v>2.3887373447406749E-4</v>
      </c>
      <c r="E80" s="522">
        <f t="shared" si="1"/>
        <v>1.3563914734556875E-4</v>
      </c>
      <c r="F80" s="522" t="str">
        <f t="shared" si="1"/>
        <v>-</v>
      </c>
      <c r="G80" s="523">
        <f t="shared" si="1"/>
        <v>1.5627577195697399E-3</v>
      </c>
      <c r="H80" s="523">
        <f t="shared" si="1"/>
        <v>1.6524114624377844E-3</v>
      </c>
      <c r="I80" s="523">
        <f t="shared" si="1"/>
        <v>1.601718663853637E-3</v>
      </c>
    </row>
    <row r="81" spans="1:9" x14ac:dyDescent="0.25">
      <c r="A81" s="483" t="s">
        <v>350</v>
      </c>
      <c r="B81" s="524">
        <f t="shared" si="1"/>
        <v>1.3067278190593301E-2</v>
      </c>
      <c r="C81" s="524">
        <f t="shared" si="1"/>
        <v>2.433090165271086E-2</v>
      </c>
      <c r="D81" s="524">
        <f t="shared" si="1"/>
        <v>2.3589468326715993E-2</v>
      </c>
      <c r="E81" s="524" t="str">
        <f t="shared" si="1"/>
        <v>-</v>
      </c>
      <c r="F81" s="524" t="str">
        <f t="shared" si="1"/>
        <v>-</v>
      </c>
      <c r="G81" s="525">
        <f t="shared" si="1"/>
        <v>1.3067278190593301E-2</v>
      </c>
      <c r="H81" s="525">
        <f t="shared" si="1"/>
        <v>2.3444335743927056E-2</v>
      </c>
      <c r="I81" s="525">
        <f t="shared" si="1"/>
        <v>1.7576835892283902E-2</v>
      </c>
    </row>
    <row r="82" spans="1:9" x14ac:dyDescent="0.25">
      <c r="A82" s="482" t="s">
        <v>351</v>
      </c>
      <c r="B82" s="522">
        <f t="shared" si="1"/>
        <v>6.1389015116139706E-4</v>
      </c>
      <c r="C82" s="522">
        <f t="shared" si="1"/>
        <v>2.5261661280210739E-4</v>
      </c>
      <c r="D82" s="522">
        <f t="shared" si="1"/>
        <v>2.9065751119984113E-4</v>
      </c>
      <c r="E82" s="522" t="str">
        <f t="shared" si="1"/>
        <v>-</v>
      </c>
      <c r="F82" s="522" t="str">
        <f t="shared" si="1"/>
        <v>-</v>
      </c>
      <c r="G82" s="523">
        <f t="shared" si="1"/>
        <v>6.1389015116139706E-4</v>
      </c>
      <c r="H82" s="523">
        <f t="shared" si="1"/>
        <v>2.5441740855349632E-4</v>
      </c>
      <c r="I82" s="523">
        <f t="shared" si="1"/>
        <v>4.5767408818185573E-4</v>
      </c>
    </row>
    <row r="83" spans="1:9" x14ac:dyDescent="0.25">
      <c r="A83" s="497" t="s">
        <v>352</v>
      </c>
      <c r="B83" s="524">
        <f t="shared" si="1"/>
        <v>1.0650007877362033E-3</v>
      </c>
      <c r="C83" s="524">
        <f t="shared" si="1"/>
        <v>1.1259904206451161E-3</v>
      </c>
      <c r="D83" s="524">
        <f t="shared" si="1"/>
        <v>8.9915477218225964E-5</v>
      </c>
      <c r="E83" s="524" t="str">
        <f t="shared" si="1"/>
        <v>-</v>
      </c>
      <c r="F83" s="524" t="str">
        <f t="shared" si="1"/>
        <v>-</v>
      </c>
      <c r="G83" s="525">
        <f t="shared" si="1"/>
        <v>1.0650007877362033E-3</v>
      </c>
      <c r="H83" s="525">
        <f t="shared" si="1"/>
        <v>8.4391909387904348E-4</v>
      </c>
      <c r="I83" s="525">
        <f t="shared" si="1"/>
        <v>9.6892532012188509E-4</v>
      </c>
    </row>
    <row r="84" spans="1:9" ht="13" x14ac:dyDescent="0.3">
      <c r="A84" s="507" t="s">
        <v>353</v>
      </c>
      <c r="B84" s="528">
        <f t="shared" si="1"/>
        <v>4.2096986677055317E-2</v>
      </c>
      <c r="C84" s="528">
        <f t="shared" si="1"/>
        <v>3.3683745103556637E-2</v>
      </c>
      <c r="D84" s="528">
        <f t="shared" si="1"/>
        <v>1.8227898522529058E-2</v>
      </c>
      <c r="E84" s="528">
        <f t="shared" si="1"/>
        <v>3.7516563635704115E-3</v>
      </c>
      <c r="F84" s="528" t="str">
        <f t="shared" si="1"/>
        <v>-</v>
      </c>
      <c r="G84" s="529">
        <f t="shared" si="1"/>
        <v>4.2096986677055317E-2</v>
      </c>
      <c r="H84" s="529">
        <f t="shared" si="1"/>
        <v>2.9093597698901706E-2</v>
      </c>
      <c r="I84" s="529">
        <f t="shared" si="1"/>
        <v>3.6446104171545618E-2</v>
      </c>
    </row>
    <row r="85" spans="1:9" x14ac:dyDescent="0.25">
      <c r="A85" s="483" t="s">
        <v>404</v>
      </c>
      <c r="B85" s="524">
        <f t="shared" ref="B85:I94" si="2">IF(B19="-","-",B19/B$61)</f>
        <v>2.4768158746813619E-3</v>
      </c>
      <c r="C85" s="524">
        <f t="shared" si="2"/>
        <v>1.7957628241896183E-3</v>
      </c>
      <c r="D85" s="524">
        <f t="shared" si="2"/>
        <v>4.9068515260940714E-4</v>
      </c>
      <c r="E85" s="524">
        <f t="shared" si="2"/>
        <v>3.7516563635704115E-3</v>
      </c>
      <c r="F85" s="524" t="str">
        <f t="shared" si="2"/>
        <v>-</v>
      </c>
      <c r="G85" s="525">
        <f t="shared" si="2"/>
        <v>2.4768158746813619E-3</v>
      </c>
      <c r="H85" s="525">
        <f t="shared" si="2"/>
        <v>1.5386649192658732E-3</v>
      </c>
      <c r="I85" s="525">
        <f t="shared" si="2"/>
        <v>2.069123631565117E-3</v>
      </c>
    </row>
    <row r="86" spans="1:9" x14ac:dyDescent="0.25">
      <c r="A86" s="482" t="s">
        <v>355</v>
      </c>
      <c r="B86" s="522">
        <f t="shared" si="2"/>
        <v>1.9888728909996874E-2</v>
      </c>
      <c r="C86" s="522">
        <f t="shared" si="2"/>
        <v>1.8269208540376475E-2</v>
      </c>
      <c r="D86" s="522">
        <f t="shared" si="2"/>
        <v>1.0220046584776238E-2</v>
      </c>
      <c r="E86" s="522" t="str">
        <f t="shared" si="2"/>
        <v>-</v>
      </c>
      <c r="F86" s="522" t="str">
        <f t="shared" si="2"/>
        <v>-</v>
      </c>
      <c r="G86" s="523">
        <f t="shared" si="2"/>
        <v>1.9888728909996874E-2</v>
      </c>
      <c r="H86" s="523">
        <f t="shared" si="2"/>
        <v>1.5800698650740377E-2</v>
      </c>
      <c r="I86" s="523">
        <f t="shared" si="2"/>
        <v>1.8112193556607811E-2</v>
      </c>
    </row>
    <row r="87" spans="1:9" x14ac:dyDescent="0.25">
      <c r="A87" s="497" t="s">
        <v>356</v>
      </c>
      <c r="B87" s="524">
        <f t="shared" si="2"/>
        <v>3.3738537578979874E-4</v>
      </c>
      <c r="C87" s="524">
        <f t="shared" si="2"/>
        <v>1.1401176336472607E-3</v>
      </c>
      <c r="D87" s="524">
        <f t="shared" si="2"/>
        <v>6.9802648767125898E-4</v>
      </c>
      <c r="E87" s="524" t="str">
        <f t="shared" si="2"/>
        <v>-</v>
      </c>
      <c r="F87" s="524" t="str">
        <f t="shared" si="2"/>
        <v>-</v>
      </c>
      <c r="G87" s="525">
        <f t="shared" si="2"/>
        <v>3.3738537578979874E-4</v>
      </c>
      <c r="H87" s="525">
        <f t="shared" si="2"/>
        <v>1.0005587295822611E-3</v>
      </c>
      <c r="I87" s="525">
        <f t="shared" si="2"/>
        <v>6.2558060747234319E-4</v>
      </c>
    </row>
    <row r="88" spans="1:9" x14ac:dyDescent="0.25">
      <c r="A88" s="482" t="s">
        <v>357</v>
      </c>
      <c r="B88" s="522">
        <f t="shared" si="2"/>
        <v>2.5703903910415191E-4</v>
      </c>
      <c r="C88" s="522">
        <f t="shared" si="2"/>
        <v>4.2198511943574828E-4</v>
      </c>
      <c r="D88" s="522">
        <f t="shared" si="2"/>
        <v>1.667229331523387E-3</v>
      </c>
      <c r="E88" s="522" t="str">
        <f t="shared" si="2"/>
        <v>-</v>
      </c>
      <c r="F88" s="522" t="str">
        <f t="shared" si="2"/>
        <v>-</v>
      </c>
      <c r="G88" s="523">
        <f t="shared" si="2"/>
        <v>2.5703903910415191E-4</v>
      </c>
      <c r="H88" s="523">
        <f t="shared" si="2"/>
        <v>7.0933147818699955E-4</v>
      </c>
      <c r="I88" s="523">
        <f t="shared" si="2"/>
        <v>4.5359175570863737E-4</v>
      </c>
    </row>
    <row r="89" spans="1:9" x14ac:dyDescent="0.25">
      <c r="A89" s="483" t="s">
        <v>358</v>
      </c>
      <c r="B89" s="524">
        <f t="shared" si="2"/>
        <v>1.5246958976555959E-2</v>
      </c>
      <c r="C89" s="524">
        <f t="shared" si="2"/>
        <v>1.0408409164693346E-2</v>
      </c>
      <c r="D89" s="524">
        <f t="shared" si="2"/>
        <v>3.9347159127356372E-3</v>
      </c>
      <c r="E89" s="524" t="str">
        <f t="shared" si="2"/>
        <v>-</v>
      </c>
      <c r="F89" s="524" t="str">
        <f t="shared" si="2"/>
        <v>-</v>
      </c>
      <c r="G89" s="525">
        <f t="shared" si="2"/>
        <v>1.5246958976555959E-2</v>
      </c>
      <c r="H89" s="525">
        <f t="shared" si="2"/>
        <v>8.5477784124838741E-3</v>
      </c>
      <c r="I89" s="525">
        <f t="shared" si="2"/>
        <v>1.2335696204644132E-2</v>
      </c>
    </row>
    <row r="90" spans="1:9" x14ac:dyDescent="0.25">
      <c r="A90" s="482" t="s">
        <v>359</v>
      </c>
      <c r="B90" s="522">
        <f t="shared" si="2"/>
        <v>2.4226717848138749E-3</v>
      </c>
      <c r="C90" s="522">
        <f t="shared" si="2"/>
        <v>1.6347499121399304E-3</v>
      </c>
      <c r="D90" s="522">
        <f t="shared" si="2"/>
        <v>1.2070591101175192E-3</v>
      </c>
      <c r="E90" s="522" t="str">
        <f t="shared" si="2"/>
        <v>-</v>
      </c>
      <c r="F90" s="522" t="str">
        <f t="shared" si="2"/>
        <v>-</v>
      </c>
      <c r="G90" s="523">
        <f t="shared" si="2"/>
        <v>2.4226717848138749E-3</v>
      </c>
      <c r="H90" s="523">
        <f t="shared" si="2"/>
        <v>1.4842594638086483E-3</v>
      </c>
      <c r="I90" s="523">
        <f t="shared" si="2"/>
        <v>2.0148658409247168E-3</v>
      </c>
    </row>
    <row r="91" spans="1:9" ht="13" x14ac:dyDescent="0.3">
      <c r="A91" s="481" t="s">
        <v>360</v>
      </c>
      <c r="B91" s="526">
        <f t="shared" si="2"/>
        <v>4.1480561089671818E-2</v>
      </c>
      <c r="C91" s="526">
        <f t="shared" si="2"/>
        <v>5.0853839503642931E-2</v>
      </c>
      <c r="D91" s="526">
        <f t="shared" si="2"/>
        <v>4.6944648931880557E-2</v>
      </c>
      <c r="E91" s="526">
        <f t="shared" si="2"/>
        <v>2.608837205057031E-2</v>
      </c>
      <c r="F91" s="526" t="str">
        <f t="shared" si="2"/>
        <v>-</v>
      </c>
      <c r="G91" s="527">
        <f t="shared" si="2"/>
        <v>4.1480561089671818E-2</v>
      </c>
      <c r="H91" s="527">
        <f t="shared" si="2"/>
        <v>4.9192405191095079E-2</v>
      </c>
      <c r="I91" s="527">
        <f t="shared" si="2"/>
        <v>4.4831897028958442E-2</v>
      </c>
    </row>
    <row r="92" spans="1:9" x14ac:dyDescent="0.25">
      <c r="A92" s="485" t="s">
        <v>405</v>
      </c>
      <c r="B92" s="530">
        <f t="shared" si="2"/>
        <v>3.1641879528846307E-3</v>
      </c>
      <c r="C92" s="530">
        <f t="shared" si="2"/>
        <v>3.6492140519079107E-3</v>
      </c>
      <c r="D92" s="530">
        <f t="shared" si="2"/>
        <v>1.3599060784553441E-3</v>
      </c>
      <c r="E92" s="530">
        <f t="shared" si="2"/>
        <v>3.5479244803803206E-3</v>
      </c>
      <c r="F92" s="530" t="str">
        <f t="shared" si="2"/>
        <v>-</v>
      </c>
      <c r="G92" s="531">
        <f t="shared" si="2"/>
        <v>3.1641879528846307E-3</v>
      </c>
      <c r="H92" s="531">
        <f t="shared" si="2"/>
        <v>3.0954164647212282E-3</v>
      </c>
      <c r="I92" s="531">
        <f t="shared" si="2"/>
        <v>3.1343019282067206E-3</v>
      </c>
    </row>
    <row r="93" spans="1:9" x14ac:dyDescent="0.25">
      <c r="A93" s="483" t="s">
        <v>361</v>
      </c>
      <c r="B93" s="524">
        <f t="shared" si="2"/>
        <v>2.1856866281690368E-2</v>
      </c>
      <c r="C93" s="524">
        <f t="shared" si="2"/>
        <v>2.3409692187884346E-2</v>
      </c>
      <c r="D93" s="524">
        <f t="shared" si="2"/>
        <v>2.8646874384377612E-2</v>
      </c>
      <c r="E93" s="524">
        <f t="shared" si="2"/>
        <v>2.240024002100674E-2</v>
      </c>
      <c r="F93" s="524" t="str">
        <f t="shared" si="2"/>
        <v>-</v>
      </c>
      <c r="G93" s="525">
        <f t="shared" si="2"/>
        <v>2.1856866281690368E-2</v>
      </c>
      <c r="H93" s="525">
        <f t="shared" si="2"/>
        <v>2.4640472774166124E-2</v>
      </c>
      <c r="I93" s="525">
        <f t="shared" si="2"/>
        <v>2.3066538099487961E-2</v>
      </c>
    </row>
    <row r="94" spans="1:9" x14ac:dyDescent="0.25">
      <c r="A94" s="485" t="s">
        <v>362</v>
      </c>
      <c r="B94" s="530">
        <f t="shared" si="2"/>
        <v>1.3846185142288785E-2</v>
      </c>
      <c r="C94" s="530">
        <f t="shared" si="2"/>
        <v>1.9865432317682917E-2</v>
      </c>
      <c r="D94" s="530">
        <f t="shared" si="2"/>
        <v>1.5760626988292961E-2</v>
      </c>
      <c r="E94" s="530">
        <f t="shared" si="2"/>
        <v>1.4021696856848169E-4</v>
      </c>
      <c r="F94" s="530" t="str">
        <f t="shared" si="2"/>
        <v>-</v>
      </c>
      <c r="G94" s="531">
        <f t="shared" si="2"/>
        <v>1.3846185142288785E-2</v>
      </c>
      <c r="H94" s="531">
        <f t="shared" si="2"/>
        <v>1.8303628966838011E-2</v>
      </c>
      <c r="I94" s="531">
        <f t="shared" si="2"/>
        <v>1.5783256418549808E-2</v>
      </c>
    </row>
    <row r="95" spans="1:9" ht="13" x14ac:dyDescent="0.3">
      <c r="A95" s="481" t="s">
        <v>363</v>
      </c>
      <c r="B95" s="526">
        <f t="shared" ref="B95:I104" si="3">IF(B29="-","-",B29/B$61)</f>
        <v>0.10542171537520241</v>
      </c>
      <c r="C95" s="526">
        <f t="shared" si="3"/>
        <v>0.11865468650272386</v>
      </c>
      <c r="D95" s="526">
        <f t="shared" si="3"/>
        <v>0.11090781635485006</v>
      </c>
      <c r="E95" s="526">
        <f t="shared" si="3"/>
        <v>0.1131627515949586</v>
      </c>
      <c r="F95" s="526" t="str">
        <f t="shared" si="3"/>
        <v>-</v>
      </c>
      <c r="G95" s="527">
        <f t="shared" si="3"/>
        <v>0.10542171537520241</v>
      </c>
      <c r="H95" s="527">
        <f t="shared" si="3"/>
        <v>0.11663080268978346</v>
      </c>
      <c r="I95" s="527">
        <f t="shared" si="3"/>
        <v>0.1102928482233832</v>
      </c>
    </row>
    <row r="96" spans="1:9" x14ac:dyDescent="0.25">
      <c r="A96" s="482" t="s">
        <v>406</v>
      </c>
      <c r="B96" s="522">
        <f t="shared" si="3"/>
        <v>4.2388485988109886E-3</v>
      </c>
      <c r="C96" s="522">
        <f t="shared" si="3"/>
        <v>4.8963341273169179E-3</v>
      </c>
      <c r="D96" s="522">
        <f t="shared" si="3"/>
        <v>2.3013809197023885E-3</v>
      </c>
      <c r="E96" s="522">
        <f t="shared" si="3"/>
        <v>1.75231837680331E-2</v>
      </c>
      <c r="F96" s="522" t="str">
        <f t="shared" si="3"/>
        <v>-</v>
      </c>
      <c r="G96" s="523">
        <f t="shared" si="3"/>
        <v>4.2388485988109886E-3</v>
      </c>
      <c r="H96" s="523">
        <f t="shared" si="3"/>
        <v>4.6394518278182074E-3</v>
      </c>
      <c r="I96" s="523">
        <f t="shared" si="3"/>
        <v>4.4129387359033026E-3</v>
      </c>
    </row>
    <row r="97" spans="1:9" x14ac:dyDescent="0.25">
      <c r="A97" s="483" t="s">
        <v>364</v>
      </c>
      <c r="B97" s="524">
        <f t="shared" si="3"/>
        <v>5.7395170609977474E-2</v>
      </c>
      <c r="C97" s="524">
        <f t="shared" si="3"/>
        <v>6.8214772350348313E-2</v>
      </c>
      <c r="D97" s="524">
        <f t="shared" si="3"/>
        <v>7.0719201903861897E-2</v>
      </c>
      <c r="E97" s="524">
        <f t="shared" si="3"/>
        <v>9.1794028450744455E-2</v>
      </c>
      <c r="F97" s="524" t="str">
        <f t="shared" si="3"/>
        <v>-</v>
      </c>
      <c r="G97" s="525">
        <f t="shared" si="3"/>
        <v>5.7395170609977474E-2</v>
      </c>
      <c r="H97" s="525">
        <f t="shared" si="3"/>
        <v>6.9503669952516903E-2</v>
      </c>
      <c r="I97" s="525">
        <f t="shared" si="3"/>
        <v>6.2657160812594329E-2</v>
      </c>
    </row>
    <row r="98" spans="1:9" x14ac:dyDescent="0.25">
      <c r="A98" s="482" t="s">
        <v>365</v>
      </c>
      <c r="B98" s="522">
        <f t="shared" si="3"/>
        <v>3.7166051011564213E-2</v>
      </c>
      <c r="C98" s="522">
        <f t="shared" si="3"/>
        <v>3.9492184900549739E-2</v>
      </c>
      <c r="D98" s="522">
        <f t="shared" si="3"/>
        <v>3.5584004533829219E-2</v>
      </c>
      <c r="E98" s="522">
        <f t="shared" si="3"/>
        <v>3.8455487955662885E-3</v>
      </c>
      <c r="F98" s="522" t="str">
        <f t="shared" si="3"/>
        <v>-</v>
      </c>
      <c r="G98" s="523">
        <f t="shared" si="3"/>
        <v>3.7166051011564213E-2</v>
      </c>
      <c r="H98" s="523">
        <f t="shared" si="3"/>
        <v>3.7514291599821864E-2</v>
      </c>
      <c r="I98" s="523">
        <f t="shared" si="3"/>
        <v>3.7317385912940655E-2</v>
      </c>
    </row>
    <row r="99" spans="1:9" ht="13" x14ac:dyDescent="0.3">
      <c r="A99" s="481" t="s">
        <v>366</v>
      </c>
      <c r="B99" s="526">
        <f t="shared" si="3"/>
        <v>7.6264224738012323E-2</v>
      </c>
      <c r="C99" s="526">
        <f t="shared" si="3"/>
        <v>9.9972100715860157E-2</v>
      </c>
      <c r="D99" s="526">
        <f t="shared" si="3"/>
        <v>6.4881654091116611E-2</v>
      </c>
      <c r="E99" s="526">
        <f t="shared" si="3"/>
        <v>0.12869187976746291</v>
      </c>
      <c r="F99" s="526" t="str">
        <f t="shared" si="3"/>
        <v>-</v>
      </c>
      <c r="G99" s="527">
        <f t="shared" si="3"/>
        <v>7.6264224738012323E-2</v>
      </c>
      <c r="H99" s="527">
        <f t="shared" si="3"/>
        <v>9.2364603710173909E-2</v>
      </c>
      <c r="I99" s="527">
        <f t="shared" si="3"/>
        <v>8.3260966112112311E-2</v>
      </c>
    </row>
    <row r="100" spans="1:9" x14ac:dyDescent="0.25">
      <c r="A100" s="482" t="s">
        <v>407</v>
      </c>
      <c r="B100" s="522">
        <f t="shared" si="3"/>
        <v>1.1002569418189369E-2</v>
      </c>
      <c r="C100" s="522">
        <f t="shared" si="3"/>
        <v>9.6912437175460508E-3</v>
      </c>
      <c r="D100" s="522">
        <f t="shared" si="3"/>
        <v>7.9558881386564192E-3</v>
      </c>
      <c r="E100" s="522">
        <f t="shared" si="3"/>
        <v>3.2716633309012801E-3</v>
      </c>
      <c r="F100" s="522" t="str">
        <f t="shared" si="3"/>
        <v>-</v>
      </c>
      <c r="G100" s="523">
        <f t="shared" si="3"/>
        <v>1.1002569418189369E-2</v>
      </c>
      <c r="H100" s="523">
        <f t="shared" si="3"/>
        <v>9.0868403103299879E-3</v>
      </c>
      <c r="I100" s="523">
        <f t="shared" si="3"/>
        <v>1.0170051054974746E-2</v>
      </c>
    </row>
    <row r="101" spans="1:9" x14ac:dyDescent="0.25">
      <c r="A101" s="483" t="s">
        <v>367</v>
      </c>
      <c r="B101" s="524">
        <f t="shared" si="3"/>
        <v>2.8514666634857225E-3</v>
      </c>
      <c r="C101" s="524">
        <f t="shared" si="3"/>
        <v>3.7460071036031339E-3</v>
      </c>
      <c r="D101" s="524">
        <f t="shared" si="3"/>
        <v>1.126572019715412E-3</v>
      </c>
      <c r="E101" s="524">
        <f t="shared" si="3"/>
        <v>2.5065172490937875E-3</v>
      </c>
      <c r="F101" s="524" t="str">
        <f t="shared" si="3"/>
        <v>-</v>
      </c>
      <c r="G101" s="525">
        <f t="shared" si="3"/>
        <v>2.8514666634857225E-3</v>
      </c>
      <c r="H101" s="525">
        <f t="shared" si="3"/>
        <v>3.0796472800399574E-3</v>
      </c>
      <c r="I101" s="525">
        <f t="shared" si="3"/>
        <v>2.9506271093346511E-3</v>
      </c>
    </row>
    <row r="102" spans="1:9" x14ac:dyDescent="0.25">
      <c r="A102" s="485" t="s">
        <v>628</v>
      </c>
      <c r="B102" s="530">
        <f t="shared" si="3"/>
        <v>3.9921784045005085E-2</v>
      </c>
      <c r="C102" s="530">
        <f t="shared" si="3"/>
        <v>5.8245179251398958E-2</v>
      </c>
      <c r="D102" s="530">
        <f t="shared" si="3"/>
        <v>3.2940385136213696E-2</v>
      </c>
      <c r="E102" s="530">
        <f t="shared" si="3"/>
        <v>1.7595910841411926E-2</v>
      </c>
      <c r="F102" s="530" t="str">
        <f t="shared" si="3"/>
        <v>-</v>
      </c>
      <c r="G102" s="531">
        <f t="shared" si="3"/>
        <v>3.9921784045005085E-2</v>
      </c>
      <c r="H102" s="531">
        <f t="shared" si="3"/>
        <v>5.0973266736627693E-2</v>
      </c>
      <c r="I102" s="531">
        <f t="shared" si="3"/>
        <v>4.4724426662993207E-2</v>
      </c>
    </row>
    <row r="103" spans="1:9" x14ac:dyDescent="0.25">
      <c r="A103" s="484" t="s">
        <v>368</v>
      </c>
      <c r="B103" s="524">
        <f t="shared" si="3"/>
        <v>4.3851900246889585E-5</v>
      </c>
      <c r="C103" s="524">
        <f t="shared" si="3"/>
        <v>1.5517784862611873E-4</v>
      </c>
      <c r="D103" s="524">
        <f t="shared" si="3"/>
        <v>3.7842297440936425E-5</v>
      </c>
      <c r="E103" s="524">
        <f t="shared" si="3"/>
        <v>8.8370505791127551E-3</v>
      </c>
      <c r="F103" s="524" t="str">
        <f t="shared" si="3"/>
        <v>-</v>
      </c>
      <c r="G103" s="525">
        <f t="shared" si="3"/>
        <v>4.3851900246889585E-5</v>
      </c>
      <c r="H103" s="525">
        <f t="shared" si="3"/>
        <v>3.7963519123641653E-4</v>
      </c>
      <c r="I103" s="525">
        <f t="shared" si="3"/>
        <v>1.8977323860960461E-4</v>
      </c>
    </row>
    <row r="104" spans="1:9" x14ac:dyDescent="0.25">
      <c r="A104" s="485" t="s">
        <v>369</v>
      </c>
      <c r="B104" s="522">
        <f t="shared" si="3"/>
        <v>4.1460903610118236E-3</v>
      </c>
      <c r="C104" s="522">
        <f t="shared" si="3"/>
        <v>6.0814793194848187E-3</v>
      </c>
      <c r="D104" s="522">
        <f t="shared" si="3"/>
        <v>2.5112892826188284E-3</v>
      </c>
      <c r="E104" s="522">
        <f t="shared" si="3"/>
        <v>2.9136136594499081E-3</v>
      </c>
      <c r="F104" s="522" t="str">
        <f t="shared" si="3"/>
        <v>-</v>
      </c>
      <c r="G104" s="523">
        <f t="shared" si="3"/>
        <v>4.1460903610118236E-3</v>
      </c>
      <c r="H104" s="523">
        <f t="shared" si="3"/>
        <v>5.1302241444724662E-3</v>
      </c>
      <c r="I104" s="523">
        <f t="shared" si="3"/>
        <v>4.5737653600465269E-3</v>
      </c>
    </row>
    <row r="105" spans="1:9" x14ac:dyDescent="0.25">
      <c r="A105" s="484" t="s">
        <v>370</v>
      </c>
      <c r="B105" s="534">
        <f t="shared" ref="B105:I114" si="4">IF(B39="-","-",B39/B$61)</f>
        <v>1.3807535595596592E-2</v>
      </c>
      <c r="C105" s="534">
        <f t="shared" si="4"/>
        <v>1.7836044335910357E-2</v>
      </c>
      <c r="D105" s="534">
        <f t="shared" si="4"/>
        <v>1.9609953049482109E-2</v>
      </c>
      <c r="E105" s="534">
        <f t="shared" si="4"/>
        <v>9.3567124107493252E-2</v>
      </c>
      <c r="F105" s="534" t="str">
        <f t="shared" si="4"/>
        <v>-</v>
      </c>
      <c r="G105" s="535">
        <f t="shared" si="4"/>
        <v>1.3807535595596592E-2</v>
      </c>
      <c r="H105" s="535">
        <f t="shared" si="4"/>
        <v>2.0467071510895062E-2</v>
      </c>
      <c r="I105" s="535">
        <f t="shared" si="4"/>
        <v>1.6701569870644615E-2</v>
      </c>
    </row>
    <row r="106" spans="1:9" ht="13" x14ac:dyDescent="0.3">
      <c r="A106" s="513" t="s">
        <v>422</v>
      </c>
      <c r="B106" s="530">
        <f t="shared" si="4"/>
        <v>6.271103871854815E-3</v>
      </c>
      <c r="C106" s="530">
        <f t="shared" si="4"/>
        <v>9.758289320832331E-3</v>
      </c>
      <c r="D106" s="530">
        <f t="shared" si="4"/>
        <v>1.1924198732391846E-2</v>
      </c>
      <c r="E106" s="530">
        <f t="shared" si="4"/>
        <v>1.2220164076082975E-2</v>
      </c>
      <c r="F106" s="530" t="str">
        <f t="shared" si="4"/>
        <v>-</v>
      </c>
      <c r="G106" s="531">
        <f t="shared" si="4"/>
        <v>6.271103871854815E-3</v>
      </c>
      <c r="H106" s="531">
        <f t="shared" si="4"/>
        <v>1.0351100744771859E-2</v>
      </c>
      <c r="I106" s="531">
        <f t="shared" si="4"/>
        <v>8.044148153578708E-3</v>
      </c>
    </row>
    <row r="107" spans="1:9" x14ac:dyDescent="0.25">
      <c r="A107" s="484" t="s">
        <v>408</v>
      </c>
      <c r="B107" s="534">
        <f t="shared" si="4"/>
        <v>2.6832519642112696E-3</v>
      </c>
      <c r="C107" s="534">
        <f t="shared" si="4"/>
        <v>7.3842958505021851E-3</v>
      </c>
      <c r="D107" s="534">
        <f t="shared" si="4"/>
        <v>5.8127696703778996E-3</v>
      </c>
      <c r="E107" s="534">
        <f t="shared" si="4"/>
        <v>1.2220164076082975E-2</v>
      </c>
      <c r="F107" s="534" t="str">
        <f t="shared" si="4"/>
        <v>-</v>
      </c>
      <c r="G107" s="535">
        <f t="shared" si="4"/>
        <v>2.6832519642112696E-3</v>
      </c>
      <c r="H107" s="535">
        <f t="shared" si="4"/>
        <v>7.1469084611169029E-3</v>
      </c>
      <c r="I107" s="535">
        <f t="shared" si="4"/>
        <v>4.6230230827098073E-3</v>
      </c>
    </row>
    <row r="108" spans="1:9" x14ac:dyDescent="0.25">
      <c r="A108" s="485" t="s">
        <v>484</v>
      </c>
      <c r="B108" s="530">
        <f t="shared" si="4"/>
        <v>2.5285216642112669E-3</v>
      </c>
      <c r="C108" s="530">
        <f t="shared" si="4"/>
        <v>2.0764401492517851E-3</v>
      </c>
      <c r="D108" s="530">
        <f t="shared" si="4"/>
        <v>6.1114290620139459E-3</v>
      </c>
      <c r="E108" s="530" t="str">
        <f t="shared" si="4"/>
        <v>-</v>
      </c>
      <c r="F108" s="530" t="str">
        <f t="shared" si="4"/>
        <v>-</v>
      </c>
      <c r="G108" s="531">
        <f t="shared" si="4"/>
        <v>2.5285216642112669E-3</v>
      </c>
      <c r="H108" s="531">
        <f t="shared" si="4"/>
        <v>2.9868964334282396E-3</v>
      </c>
      <c r="I108" s="531">
        <f t="shared" si="4"/>
        <v>2.7277175786356331E-3</v>
      </c>
    </row>
    <row r="109" spans="1:9" ht="13" x14ac:dyDescent="0.3">
      <c r="A109" s="510" t="s">
        <v>371</v>
      </c>
      <c r="B109" s="536">
        <f t="shared" si="4"/>
        <v>0.187141526708136</v>
      </c>
      <c r="C109" s="536">
        <f t="shared" si="4"/>
        <v>0.2399880793216938</v>
      </c>
      <c r="D109" s="536">
        <f t="shared" si="4"/>
        <v>0.32860737086784569</v>
      </c>
      <c r="E109" s="536">
        <f t="shared" si="4"/>
        <v>0.18992377089338566</v>
      </c>
      <c r="F109" s="536" t="str">
        <f t="shared" si="4"/>
        <v>-</v>
      </c>
      <c r="G109" s="537">
        <f t="shared" si="4"/>
        <v>0.187141526708136</v>
      </c>
      <c r="H109" s="537">
        <f t="shared" si="4"/>
        <v>0.2598543481240434</v>
      </c>
      <c r="I109" s="537">
        <f t="shared" si="4"/>
        <v>0.21874033622235836</v>
      </c>
    </row>
    <row r="110" spans="1:9" x14ac:dyDescent="0.25">
      <c r="A110" s="485" t="s">
        <v>409</v>
      </c>
      <c r="B110" s="530">
        <f t="shared" si="4"/>
        <v>2.2884615563067926E-2</v>
      </c>
      <c r="C110" s="530">
        <f t="shared" si="4"/>
        <v>2.7646945333598461E-2</v>
      </c>
      <c r="D110" s="530">
        <f t="shared" si="4"/>
        <v>5.7048708698396094E-2</v>
      </c>
      <c r="E110" s="530">
        <f t="shared" si="4"/>
        <v>2.2275056391269057E-2</v>
      </c>
      <c r="F110" s="530" t="str">
        <f t="shared" si="4"/>
        <v>-</v>
      </c>
      <c r="G110" s="531">
        <f t="shared" si="4"/>
        <v>2.2884615563067926E-2</v>
      </c>
      <c r="H110" s="531">
        <f t="shared" si="4"/>
        <v>3.4565194164442016E-2</v>
      </c>
      <c r="I110" s="531">
        <f t="shared" si="4"/>
        <v>2.7960644380600957E-2</v>
      </c>
    </row>
    <row r="111" spans="1:9" x14ac:dyDescent="0.25">
      <c r="A111" s="484" t="s">
        <v>372</v>
      </c>
      <c r="B111" s="534">
        <f t="shared" si="4"/>
        <v>7.5606600682472424E-3</v>
      </c>
      <c r="C111" s="534">
        <f t="shared" si="4"/>
        <v>8.885720025690649E-3</v>
      </c>
      <c r="D111" s="534">
        <f t="shared" si="4"/>
        <v>1.4802764414408306E-2</v>
      </c>
      <c r="E111" s="534">
        <f t="shared" si="4"/>
        <v>1.2745096995695558E-2</v>
      </c>
      <c r="F111" s="534" t="str">
        <f t="shared" si="4"/>
        <v>-</v>
      </c>
      <c r="G111" s="535">
        <f t="shared" si="4"/>
        <v>7.5606600682472424E-3</v>
      </c>
      <c r="H111" s="535">
        <f t="shared" si="4"/>
        <v>1.0421798200591905E-2</v>
      </c>
      <c r="I111" s="535">
        <f t="shared" si="4"/>
        <v>8.8040248110087746E-3</v>
      </c>
    </row>
    <row r="112" spans="1:9" x14ac:dyDescent="0.25">
      <c r="A112" s="485" t="s">
        <v>373</v>
      </c>
      <c r="B112" s="530">
        <f t="shared" si="4"/>
        <v>0.11236188953395197</v>
      </c>
      <c r="C112" s="530">
        <f t="shared" si="4"/>
        <v>0.13863696537418629</v>
      </c>
      <c r="D112" s="530">
        <f t="shared" si="4"/>
        <v>0.18301706896919076</v>
      </c>
      <c r="E112" s="530">
        <f t="shared" si="4"/>
        <v>0.11887665429012825</v>
      </c>
      <c r="F112" s="530" t="str">
        <f t="shared" si="4"/>
        <v>-</v>
      </c>
      <c r="G112" s="531">
        <f t="shared" si="4"/>
        <v>0.11236188953395197</v>
      </c>
      <c r="H112" s="531">
        <f t="shared" si="4"/>
        <v>0.1487404930759188</v>
      </c>
      <c r="I112" s="531">
        <f t="shared" si="4"/>
        <v>0.12817093856870865</v>
      </c>
    </row>
    <row r="113" spans="1:9" x14ac:dyDescent="0.25">
      <c r="A113" s="484" t="s">
        <v>374</v>
      </c>
      <c r="B113" s="534">
        <f t="shared" si="4"/>
        <v>3.5367339903865274E-3</v>
      </c>
      <c r="C113" s="534">
        <f t="shared" si="4"/>
        <v>5.5414970016453595E-3</v>
      </c>
      <c r="D113" s="534">
        <f t="shared" si="4"/>
        <v>6.0938723233493457E-3</v>
      </c>
      <c r="E113" s="534" t="str">
        <f t="shared" si="4"/>
        <v>-</v>
      </c>
      <c r="F113" s="534" t="str">
        <f t="shared" si="4"/>
        <v>-</v>
      </c>
      <c r="G113" s="535">
        <f t="shared" si="4"/>
        <v>3.5367339903865274E-3</v>
      </c>
      <c r="H113" s="535">
        <f t="shared" si="4"/>
        <v>5.5131201483551214E-3</v>
      </c>
      <c r="I113" s="535">
        <f t="shared" si="4"/>
        <v>4.3956120849792521E-3</v>
      </c>
    </row>
    <row r="114" spans="1:9" x14ac:dyDescent="0.25">
      <c r="A114" s="540" t="s">
        <v>375</v>
      </c>
      <c r="B114" s="548">
        <f t="shared" si="4"/>
        <v>1.9765862972842638E-3</v>
      </c>
      <c r="C114" s="548">
        <f t="shared" si="4"/>
        <v>5.9036264511853048E-3</v>
      </c>
      <c r="D114" s="548">
        <f t="shared" si="4"/>
        <v>7.5333915861417865E-3</v>
      </c>
      <c r="E114" s="548">
        <f t="shared" si="4"/>
        <v>7.4102303622749274E-5</v>
      </c>
      <c r="F114" s="548" t="str">
        <f t="shared" si="4"/>
        <v>-</v>
      </c>
      <c r="G114" s="549">
        <f t="shared" si="4"/>
        <v>1.9765862972842638E-3</v>
      </c>
      <c r="H114" s="549">
        <f t="shared" si="4"/>
        <v>6.1261065934672962E-3</v>
      </c>
      <c r="I114" s="549">
        <f t="shared" si="4"/>
        <v>3.7798431339639183E-3</v>
      </c>
    </row>
    <row r="115" spans="1:9" x14ac:dyDescent="0.25">
      <c r="A115" s="484" t="s">
        <v>376</v>
      </c>
      <c r="B115" s="534">
        <f t="shared" ref="B115:I124" si="5">IF(B49="-","-",B49/B$61)</f>
        <v>2.8589057340792638E-2</v>
      </c>
      <c r="C115" s="534">
        <f t="shared" si="5"/>
        <v>4.1769975845773175E-2</v>
      </c>
      <c r="D115" s="534">
        <f t="shared" si="5"/>
        <v>4.1722186287376999E-2</v>
      </c>
      <c r="E115" s="534">
        <f t="shared" si="5"/>
        <v>3.5952851493284817E-2</v>
      </c>
      <c r="F115" s="534" t="str">
        <f t="shared" si="5"/>
        <v>-</v>
      </c>
      <c r="G115" s="535">
        <f t="shared" si="5"/>
        <v>2.8589057340792638E-2</v>
      </c>
      <c r="H115" s="535">
        <f t="shared" si="5"/>
        <v>4.158916636993519E-2</v>
      </c>
      <c r="I115" s="535">
        <f t="shared" si="5"/>
        <v>3.4238514351361535E-2</v>
      </c>
    </row>
    <row r="116" spans="1:9" s="7" customFormat="1" ht="13" x14ac:dyDescent="0.3">
      <c r="A116" s="507" t="s">
        <v>377</v>
      </c>
      <c r="B116" s="528">
        <f t="shared" si="5"/>
        <v>5.5293134055314261E-2</v>
      </c>
      <c r="C116" s="528">
        <f t="shared" si="5"/>
        <v>7.1470592830806007E-2</v>
      </c>
      <c r="D116" s="528">
        <f t="shared" si="5"/>
        <v>6.9044777374423855E-2</v>
      </c>
      <c r="E116" s="528">
        <f t="shared" si="5"/>
        <v>0.13700456259007701</v>
      </c>
      <c r="F116" s="528" t="str">
        <f t="shared" si="5"/>
        <v>-</v>
      </c>
      <c r="G116" s="529">
        <f t="shared" si="5"/>
        <v>5.5293134055314261E-2</v>
      </c>
      <c r="H116" s="529">
        <f t="shared" si="5"/>
        <v>7.2794297897033941E-2</v>
      </c>
      <c r="I116" s="529">
        <f t="shared" si="5"/>
        <v>6.2898614366848696E-2</v>
      </c>
    </row>
    <row r="117" spans="1:9" x14ac:dyDescent="0.25">
      <c r="A117" s="483" t="s">
        <v>378</v>
      </c>
      <c r="B117" s="524">
        <f t="shared" si="5"/>
        <v>4.6301781036127299E-3</v>
      </c>
      <c r="C117" s="524">
        <f t="shared" si="5"/>
        <v>9.8158147945838822E-3</v>
      </c>
      <c r="D117" s="524">
        <f t="shared" si="5"/>
        <v>6.8073066750585958E-3</v>
      </c>
      <c r="E117" s="524" t="str">
        <f t="shared" si="5"/>
        <v>-</v>
      </c>
      <c r="F117" s="524" t="str">
        <f t="shared" si="5"/>
        <v>-</v>
      </c>
      <c r="G117" s="525">
        <f t="shared" si="5"/>
        <v>4.6301781036127299E-3</v>
      </c>
      <c r="H117" s="525">
        <f t="shared" si="5"/>
        <v>8.8062185134838381E-3</v>
      </c>
      <c r="I117" s="525">
        <f t="shared" si="5"/>
        <v>6.4449600235564194E-3</v>
      </c>
    </row>
    <row r="118" spans="1:9" x14ac:dyDescent="0.25">
      <c r="A118" s="482" t="s">
        <v>379</v>
      </c>
      <c r="B118" s="522">
        <f t="shared" si="5"/>
        <v>2.5938016141583632E-3</v>
      </c>
      <c r="C118" s="522">
        <f t="shared" si="5"/>
        <v>7.002242416788291E-3</v>
      </c>
      <c r="D118" s="522">
        <f t="shared" si="5"/>
        <v>1.1317470931799209E-2</v>
      </c>
      <c r="E118" s="522">
        <f t="shared" si="5"/>
        <v>3.9988766064396518E-2</v>
      </c>
      <c r="F118" s="522" t="str">
        <f t="shared" si="5"/>
        <v>-</v>
      </c>
      <c r="G118" s="523">
        <f t="shared" si="5"/>
        <v>2.5938016141583632E-3</v>
      </c>
      <c r="H118" s="523">
        <f t="shared" si="5"/>
        <v>9.0006549539866521E-3</v>
      </c>
      <c r="I118" s="523">
        <f t="shared" si="5"/>
        <v>5.3780277476744619E-3</v>
      </c>
    </row>
    <row r="119" spans="1:9" x14ac:dyDescent="0.25">
      <c r="A119" s="483" t="s">
        <v>380</v>
      </c>
      <c r="B119" s="524">
        <f t="shared" si="5"/>
        <v>4.6495703874521017E-2</v>
      </c>
      <c r="C119" s="524">
        <f t="shared" si="5"/>
        <v>5.261874327787968E-2</v>
      </c>
      <c r="D119" s="524">
        <f t="shared" si="5"/>
        <v>5.0491269655622902E-2</v>
      </c>
      <c r="E119" s="524">
        <f t="shared" si="5"/>
        <v>9.7015796525680487E-2</v>
      </c>
      <c r="F119" s="524" t="str">
        <f t="shared" si="5"/>
        <v>-</v>
      </c>
      <c r="G119" s="525">
        <f t="shared" si="5"/>
        <v>4.6495703874521017E-2</v>
      </c>
      <c r="H119" s="525">
        <f t="shared" si="5"/>
        <v>5.3399033625300976E-2</v>
      </c>
      <c r="I119" s="525">
        <f t="shared" si="5"/>
        <v>4.9495683628114975E-2</v>
      </c>
    </row>
    <row r="120" spans="1:9" x14ac:dyDescent="0.25">
      <c r="A120" s="482" t="s">
        <v>381</v>
      </c>
      <c r="B120" s="522">
        <f t="shared" si="5"/>
        <v>1.5734504630221509E-3</v>
      </c>
      <c r="C120" s="522">
        <f t="shared" si="5"/>
        <v>2.0337923415541521E-3</v>
      </c>
      <c r="D120" s="522">
        <f t="shared" si="5"/>
        <v>4.2873125132524378E-4</v>
      </c>
      <c r="E120" s="522" t="str">
        <f t="shared" si="5"/>
        <v>-</v>
      </c>
      <c r="F120" s="522" t="str">
        <f t="shared" si="5"/>
        <v>-</v>
      </c>
      <c r="G120" s="523">
        <f t="shared" si="5"/>
        <v>1.5734504630221509E-3</v>
      </c>
      <c r="H120" s="523">
        <f t="shared" si="5"/>
        <v>1.5883905301063753E-3</v>
      </c>
      <c r="I120" s="523">
        <f t="shared" si="5"/>
        <v>1.5799429675028415E-3</v>
      </c>
    </row>
    <row r="121" spans="1:9" s="7" customFormat="1" ht="13" x14ac:dyDescent="0.3">
      <c r="A121" s="481" t="s">
        <v>382</v>
      </c>
      <c r="B121" s="526">
        <f t="shared" si="5"/>
        <v>6.6078374679665763E-2</v>
      </c>
      <c r="C121" s="526">
        <f t="shared" si="5"/>
        <v>7.834780541436373E-2</v>
      </c>
      <c r="D121" s="526">
        <f t="shared" si="5"/>
        <v>9.1125774452250605E-2</v>
      </c>
      <c r="E121" s="526">
        <f t="shared" si="5"/>
        <v>0.15369182301566689</v>
      </c>
      <c r="F121" s="526" t="str">
        <f t="shared" si="5"/>
        <v>-</v>
      </c>
      <c r="G121" s="527">
        <f t="shared" si="5"/>
        <v>6.6078374679665763E-2</v>
      </c>
      <c r="H121" s="527">
        <f t="shared" si="5"/>
        <v>8.3615344690369298E-2</v>
      </c>
      <c r="I121" s="527">
        <f t="shared" si="5"/>
        <v>7.3699415395228382E-2</v>
      </c>
    </row>
    <row r="122" spans="1:9" x14ac:dyDescent="0.25">
      <c r="A122" s="482" t="s">
        <v>383</v>
      </c>
      <c r="B122" s="522">
        <f t="shared" si="5"/>
        <v>3.3167301670001169E-2</v>
      </c>
      <c r="C122" s="522">
        <f t="shared" si="5"/>
        <v>4.2065090475993945E-2</v>
      </c>
      <c r="D122" s="522">
        <f t="shared" si="5"/>
        <v>5.9735265710170592E-2</v>
      </c>
      <c r="E122" s="522">
        <f t="shared" si="5"/>
        <v>0.10876130836052107</v>
      </c>
      <c r="F122" s="522" t="str">
        <f t="shared" si="5"/>
        <v>-</v>
      </c>
      <c r="G122" s="523">
        <f t="shared" si="5"/>
        <v>3.3167301670001169E-2</v>
      </c>
      <c r="H122" s="523">
        <f t="shared" si="5"/>
        <v>4.8258084768376161E-2</v>
      </c>
      <c r="I122" s="523">
        <f t="shared" si="5"/>
        <v>3.9725302989599219E-2</v>
      </c>
    </row>
    <row r="123" spans="1:9" x14ac:dyDescent="0.25">
      <c r="A123" s="483" t="s">
        <v>384</v>
      </c>
      <c r="B123" s="524">
        <f t="shared" si="5"/>
        <v>3.8088012782789101E-5</v>
      </c>
      <c r="C123" s="524">
        <f t="shared" si="5"/>
        <v>2.7239681332481467E-4</v>
      </c>
      <c r="D123" s="524">
        <f t="shared" si="5"/>
        <v>2.3127291653445085E-4</v>
      </c>
      <c r="E123" s="524" t="str">
        <f t="shared" si="5"/>
        <v>-</v>
      </c>
      <c r="F123" s="524" t="str">
        <f t="shared" si="5"/>
        <v>-</v>
      </c>
      <c r="G123" s="525">
        <f t="shared" si="5"/>
        <v>3.8088012782789101E-5</v>
      </c>
      <c r="H123" s="525">
        <f t="shared" si="5"/>
        <v>2.5457340337405374E-4</v>
      </c>
      <c r="I123" s="525">
        <f t="shared" si="5"/>
        <v>1.3216606484299436E-4</v>
      </c>
    </row>
    <row r="124" spans="1:9" x14ac:dyDescent="0.25">
      <c r="A124" s="482" t="s">
        <v>385</v>
      </c>
      <c r="B124" s="522">
        <f t="shared" si="5"/>
        <v>2.6571289221197694E-2</v>
      </c>
      <c r="C124" s="522">
        <f t="shared" si="5"/>
        <v>2.7073400232500048E-2</v>
      </c>
      <c r="D124" s="522">
        <f t="shared" si="5"/>
        <v>1.8601378857420799E-2</v>
      </c>
      <c r="E124" s="522">
        <f t="shared" si="5"/>
        <v>4.3402859919395874E-2</v>
      </c>
      <c r="F124" s="522" t="str">
        <f t="shared" si="5"/>
        <v>-</v>
      </c>
      <c r="G124" s="523">
        <f t="shared" si="5"/>
        <v>2.6571289221197694E-2</v>
      </c>
      <c r="H124" s="523">
        <f t="shared" si="5"/>
        <v>2.5510154865017794E-2</v>
      </c>
      <c r="I124" s="523">
        <f t="shared" si="5"/>
        <v>2.6110152081083731E-2</v>
      </c>
    </row>
    <row r="125" spans="1:9" x14ac:dyDescent="0.25">
      <c r="A125" s="483" t="s">
        <v>386</v>
      </c>
      <c r="B125" s="524">
        <f t="shared" ref="B125:I127" si="6">IF(B59="-","-",B59/B$61)</f>
        <v>2.9282794453268086E-3</v>
      </c>
      <c r="C125" s="524">
        <f t="shared" si="6"/>
        <v>4.9250382995723449E-3</v>
      </c>
      <c r="D125" s="524">
        <f t="shared" si="6"/>
        <v>9.6322815203504445E-3</v>
      </c>
      <c r="E125" s="524">
        <f t="shared" si="6"/>
        <v>1.5276641551351651E-3</v>
      </c>
      <c r="F125" s="524" t="str">
        <f t="shared" si="6"/>
        <v>-</v>
      </c>
      <c r="G125" s="525">
        <f t="shared" si="6"/>
        <v>2.9282794453268086E-3</v>
      </c>
      <c r="H125" s="525">
        <f t="shared" si="6"/>
        <v>5.9588042045901944E-3</v>
      </c>
      <c r="I125" s="525">
        <f t="shared" si="6"/>
        <v>4.2452545318731405E-3</v>
      </c>
    </row>
    <row r="126" spans="1:9" s="7" customFormat="1" ht="13" x14ac:dyDescent="0.3">
      <c r="A126" s="507" t="s">
        <v>387</v>
      </c>
      <c r="B126" s="528">
        <f t="shared" si="6"/>
        <v>0.20912532788807797</v>
      </c>
      <c r="C126" s="528">
        <f t="shared" si="6"/>
        <v>5.4476222324903865E-2</v>
      </c>
      <c r="D126" s="528">
        <f t="shared" si="6"/>
        <v>3.917244855604398E-2</v>
      </c>
      <c r="E126" s="528">
        <f t="shared" si="6"/>
        <v>6.7406062661085037E-2</v>
      </c>
      <c r="F126" s="528" t="str">
        <f t="shared" si="6"/>
        <v>-</v>
      </c>
      <c r="G126" s="529">
        <f t="shared" si="6"/>
        <v>0.20912532788807797</v>
      </c>
      <c r="H126" s="529">
        <f t="shared" si="6"/>
        <v>5.1170185112298351E-2</v>
      </c>
      <c r="I126" s="529">
        <f t="shared" si="6"/>
        <v>0.14048276447647048</v>
      </c>
    </row>
    <row r="127" spans="1:9" ht="13" x14ac:dyDescent="0.3">
      <c r="A127" s="516" t="s">
        <v>389</v>
      </c>
      <c r="B127" s="538">
        <f t="shared" si="6"/>
        <v>1</v>
      </c>
      <c r="C127" s="538">
        <f t="shared" si="6"/>
        <v>1</v>
      </c>
      <c r="D127" s="538">
        <f t="shared" si="6"/>
        <v>1</v>
      </c>
      <c r="E127" s="538">
        <f t="shared" si="6"/>
        <v>1</v>
      </c>
      <c r="F127" s="538" t="str">
        <f t="shared" si="6"/>
        <v>-</v>
      </c>
      <c r="G127" s="538">
        <f t="shared" si="6"/>
        <v>1</v>
      </c>
      <c r="H127" s="538">
        <f t="shared" si="6"/>
        <v>1</v>
      </c>
      <c r="I127" s="538">
        <f t="shared" si="6"/>
        <v>1</v>
      </c>
    </row>
    <row r="128" spans="1:9" ht="13" x14ac:dyDescent="0.3">
      <c r="A128" s="519" t="s">
        <v>419</v>
      </c>
      <c r="B128" s="3"/>
      <c r="C128" s="212"/>
      <c r="D128" s="3"/>
      <c r="E128" s="3"/>
      <c r="F128" s="212"/>
      <c r="G128" s="3"/>
      <c r="H128" s="3"/>
      <c r="I128" s="3"/>
    </row>
    <row r="129" spans="1:9" ht="13" x14ac:dyDescent="0.3">
      <c r="A129" s="38" t="s">
        <v>423</v>
      </c>
      <c r="B129" s="3"/>
      <c r="C129" s="212"/>
      <c r="D129" s="3"/>
      <c r="E129" s="3"/>
      <c r="F129" s="212"/>
      <c r="G129" s="3"/>
      <c r="H129" s="3"/>
      <c r="I129" s="3"/>
    </row>
    <row r="130" spans="1:9" ht="13" x14ac:dyDescent="0.3">
      <c r="A130" s="242" t="s">
        <v>708</v>
      </c>
      <c r="B130" s="3"/>
      <c r="C130" s="212"/>
      <c r="D130" s="3"/>
      <c r="E130" s="3"/>
      <c r="F130" s="212"/>
      <c r="G130" s="3"/>
      <c r="H130" s="3"/>
      <c r="I130" s="3"/>
    </row>
    <row r="133" spans="1:9" ht="16.5" x14ac:dyDescent="0.35">
      <c r="A133" s="88" t="s">
        <v>804</v>
      </c>
    </row>
    <row r="134" spans="1:9" ht="13.5" thickBot="1" x14ac:dyDescent="0.35">
      <c r="A134" s="205"/>
      <c r="I134" s="400" t="s">
        <v>396</v>
      </c>
    </row>
    <row r="135" spans="1:9" ht="13" x14ac:dyDescent="0.3">
      <c r="A135" s="204" t="s">
        <v>417</v>
      </c>
      <c r="B135" s="486" t="s">
        <v>96</v>
      </c>
      <c r="C135" s="486" t="s">
        <v>554</v>
      </c>
      <c r="D135" s="486" t="s">
        <v>98</v>
      </c>
      <c r="E135" s="486" t="s">
        <v>289</v>
      </c>
      <c r="F135" s="487">
        <v>300000</v>
      </c>
      <c r="G135" s="488" t="s">
        <v>420</v>
      </c>
      <c r="H135" s="488" t="s">
        <v>420</v>
      </c>
      <c r="I135" s="488" t="s">
        <v>402</v>
      </c>
    </row>
    <row r="136" spans="1:9" x14ac:dyDescent="0.25">
      <c r="A136" s="203"/>
      <c r="B136" s="489" t="s">
        <v>36</v>
      </c>
      <c r="C136" s="489" t="s">
        <v>36</v>
      </c>
      <c r="D136" s="489" t="s">
        <v>36</v>
      </c>
      <c r="E136" s="489" t="s">
        <v>36</v>
      </c>
      <c r="F136" s="489" t="s">
        <v>37</v>
      </c>
      <c r="G136" s="490" t="s">
        <v>393</v>
      </c>
      <c r="H136" s="490" t="s">
        <v>575</v>
      </c>
      <c r="I136" s="490" t="s">
        <v>421</v>
      </c>
    </row>
    <row r="137" spans="1:9" ht="13" thickBot="1" x14ac:dyDescent="0.3">
      <c r="A137" s="206"/>
      <c r="B137" s="491" t="s">
        <v>553</v>
      </c>
      <c r="C137" s="491" t="s">
        <v>100</v>
      </c>
      <c r="D137" s="491" t="s">
        <v>101</v>
      </c>
      <c r="E137" s="491" t="s">
        <v>290</v>
      </c>
      <c r="F137" s="491" t="s">
        <v>102</v>
      </c>
      <c r="G137" s="762" t="s">
        <v>633</v>
      </c>
      <c r="H137" s="492" t="s">
        <v>102</v>
      </c>
      <c r="I137" s="492" t="s">
        <v>394</v>
      </c>
    </row>
    <row r="139" spans="1:9" ht="13" x14ac:dyDescent="0.3">
      <c r="A139" s="502" t="s">
        <v>344</v>
      </c>
      <c r="B139" s="503">
        <v>82.713727000000006</v>
      </c>
      <c r="C139" s="503">
        <v>81.75179</v>
      </c>
      <c r="D139" s="503">
        <v>72.822393000000005</v>
      </c>
      <c r="E139" s="503">
        <v>85.553674000000001</v>
      </c>
      <c r="F139" s="520" t="s">
        <v>85</v>
      </c>
      <c r="G139" s="504">
        <v>82.713727000000006</v>
      </c>
      <c r="H139" s="504">
        <v>79.629216999999997</v>
      </c>
      <c r="I139" s="504">
        <v>81.293342999999993</v>
      </c>
    </row>
    <row r="140" spans="1:9" x14ac:dyDescent="0.25">
      <c r="A140" s="482" t="s">
        <v>345</v>
      </c>
      <c r="B140" s="494">
        <v>72.909345000000002</v>
      </c>
      <c r="C140" s="494">
        <v>72.371961999999996</v>
      </c>
      <c r="D140" s="494">
        <v>67.509786000000005</v>
      </c>
      <c r="E140" s="494">
        <v>84.150987999999998</v>
      </c>
      <c r="F140" s="522" t="s">
        <v>85</v>
      </c>
      <c r="G140" s="267">
        <v>72.909345000000002</v>
      </c>
      <c r="H140" s="267">
        <v>71.429095000000004</v>
      </c>
      <c r="I140" s="267">
        <v>72.227705999999998</v>
      </c>
    </row>
    <row r="141" spans="1:9" x14ac:dyDescent="0.25">
      <c r="A141" s="483" t="s">
        <v>346</v>
      </c>
      <c r="B141" s="495">
        <v>1.8164640000000001</v>
      </c>
      <c r="C141" s="495">
        <v>2.0355259999999999</v>
      </c>
      <c r="D141" s="495">
        <v>1.8928400000000001</v>
      </c>
      <c r="E141" s="495">
        <v>1.18936</v>
      </c>
      <c r="F141" s="524" t="s">
        <v>85</v>
      </c>
      <c r="G141" s="496">
        <v>1.8164640000000001</v>
      </c>
      <c r="H141" s="496">
        <v>1.9817210000000001</v>
      </c>
      <c r="I141" s="496">
        <v>1.892563</v>
      </c>
    </row>
    <row r="142" spans="1:9" x14ac:dyDescent="0.25">
      <c r="A142" s="482" t="s">
        <v>347</v>
      </c>
      <c r="B142" s="494">
        <v>2.4847000000000001E-2</v>
      </c>
      <c r="C142" s="494">
        <v>6.9449999999999998E-2</v>
      </c>
      <c r="D142" s="494">
        <v>1.8200000000000001E-4</v>
      </c>
      <c r="E142" s="494">
        <v>0.21332599999999999</v>
      </c>
      <c r="F142" s="522" t="s">
        <v>85</v>
      </c>
      <c r="G142" s="267">
        <v>2.4847000000000001E-2</v>
      </c>
      <c r="H142" s="267">
        <v>5.5493000000000001E-2</v>
      </c>
      <c r="I142" s="267">
        <v>3.8959000000000001E-2</v>
      </c>
    </row>
    <row r="143" spans="1:9" ht="13" x14ac:dyDescent="0.3">
      <c r="A143" s="481" t="s">
        <v>348</v>
      </c>
      <c r="B143" s="505">
        <v>7.1596390000000003</v>
      </c>
      <c r="C143" s="505">
        <v>11.350021</v>
      </c>
      <c r="D143" s="505">
        <v>9.1165719999999997</v>
      </c>
      <c r="E143" s="505">
        <v>6.9106000000000001E-2</v>
      </c>
      <c r="F143" s="526" t="s">
        <v>85</v>
      </c>
      <c r="G143" s="506">
        <v>7.1596390000000003</v>
      </c>
      <c r="H143" s="506">
        <v>10.550886999999999</v>
      </c>
      <c r="I143" s="506">
        <v>8.7212720000000008</v>
      </c>
    </row>
    <row r="144" spans="1:9" x14ac:dyDescent="0.25">
      <c r="A144" s="482" t="s">
        <v>349</v>
      </c>
      <c r="B144" s="494">
        <v>0.66618699999999997</v>
      </c>
      <c r="C144" s="494">
        <v>0.83540700000000001</v>
      </c>
      <c r="D144" s="494">
        <v>8.9307999999999998E-2</v>
      </c>
      <c r="E144" s="494">
        <v>6.9106000000000001E-2</v>
      </c>
      <c r="F144" s="522" t="s">
        <v>85</v>
      </c>
      <c r="G144" s="267">
        <v>0.66618699999999997</v>
      </c>
      <c r="H144" s="267">
        <v>0.63428499999999999</v>
      </c>
      <c r="I144" s="267">
        <v>0.65149699999999999</v>
      </c>
    </row>
    <row r="145" spans="1:9" x14ac:dyDescent="0.25">
      <c r="A145" s="483" t="s">
        <v>350</v>
      </c>
      <c r="B145" s="495">
        <v>5.5704440000000002</v>
      </c>
      <c r="C145" s="495">
        <v>9.3299050000000001</v>
      </c>
      <c r="D145" s="495">
        <v>8.8194309999999998</v>
      </c>
      <c r="E145" s="495" t="s">
        <v>85</v>
      </c>
      <c r="F145" s="524" t="s">
        <v>85</v>
      </c>
      <c r="G145" s="496">
        <v>5.5704440000000002</v>
      </c>
      <c r="H145" s="496">
        <v>8.9992029999999996</v>
      </c>
      <c r="I145" s="496">
        <v>7.1493510000000002</v>
      </c>
    </row>
    <row r="146" spans="1:9" x14ac:dyDescent="0.25">
      <c r="A146" s="482" t="s">
        <v>351</v>
      </c>
      <c r="B146" s="494">
        <v>0.26169500000000001</v>
      </c>
      <c r="C146" s="494">
        <v>9.6867999999999996E-2</v>
      </c>
      <c r="D146" s="494">
        <v>0.108669</v>
      </c>
      <c r="E146" s="494" t="s">
        <v>85</v>
      </c>
      <c r="F146" s="522" t="s">
        <v>85</v>
      </c>
      <c r="G146" s="267">
        <v>0.26169500000000001</v>
      </c>
      <c r="H146" s="267">
        <v>9.7658999999999996E-2</v>
      </c>
      <c r="I146" s="267">
        <v>0.18615799999999999</v>
      </c>
    </row>
    <row r="147" spans="1:9" x14ac:dyDescent="0.25">
      <c r="A147" s="497" t="s">
        <v>352</v>
      </c>
      <c r="B147" s="495">
        <v>0.45399899999999999</v>
      </c>
      <c r="C147" s="495">
        <v>0.43177100000000002</v>
      </c>
      <c r="D147" s="495">
        <v>3.3617000000000001E-2</v>
      </c>
      <c r="E147" s="495" t="s">
        <v>85</v>
      </c>
      <c r="F147" s="524" t="s">
        <v>85</v>
      </c>
      <c r="G147" s="496">
        <v>0.45399899999999999</v>
      </c>
      <c r="H147" s="496">
        <v>0.32394200000000001</v>
      </c>
      <c r="I147" s="496">
        <v>0.39410899999999999</v>
      </c>
    </row>
    <row r="148" spans="1:9" ht="13" x14ac:dyDescent="0.3">
      <c r="A148" s="507" t="s">
        <v>353</v>
      </c>
      <c r="B148" s="508">
        <v>17.945506000000002</v>
      </c>
      <c r="C148" s="508">
        <v>12.916338</v>
      </c>
      <c r="D148" s="508">
        <v>6.8148920000000004</v>
      </c>
      <c r="E148" s="508">
        <v>1.9113979999999999</v>
      </c>
      <c r="F148" s="528" t="s">
        <v>85</v>
      </c>
      <c r="G148" s="509">
        <v>17.945506000000002</v>
      </c>
      <c r="H148" s="509">
        <v>11.167695</v>
      </c>
      <c r="I148" s="509">
        <v>14.824396999999999</v>
      </c>
    </row>
    <row r="149" spans="1:9" x14ac:dyDescent="0.25">
      <c r="A149" s="483" t="s">
        <v>404</v>
      </c>
      <c r="B149" s="495">
        <v>1.055841</v>
      </c>
      <c r="C149" s="495">
        <v>0.68860200000000005</v>
      </c>
      <c r="D149" s="495">
        <v>0.183453</v>
      </c>
      <c r="E149" s="495">
        <v>1.9113979999999999</v>
      </c>
      <c r="F149" s="524" t="s">
        <v>85</v>
      </c>
      <c r="G149" s="496">
        <v>1.055841</v>
      </c>
      <c r="H149" s="496">
        <v>0.59062300000000001</v>
      </c>
      <c r="I149" s="496">
        <v>0.84161300000000006</v>
      </c>
    </row>
    <row r="150" spans="1:9" x14ac:dyDescent="0.25">
      <c r="A150" s="482" t="s">
        <v>355</v>
      </c>
      <c r="B150" s="494">
        <v>8.4783570000000008</v>
      </c>
      <c r="C150" s="494">
        <v>7.0054939999999997</v>
      </c>
      <c r="D150" s="494">
        <v>3.8209849999999999</v>
      </c>
      <c r="E150" s="494" t="s">
        <v>85</v>
      </c>
      <c r="F150" s="522" t="s">
        <v>85</v>
      </c>
      <c r="G150" s="267">
        <v>8.4783570000000008</v>
      </c>
      <c r="H150" s="267">
        <v>6.0651619999999999</v>
      </c>
      <c r="I150" s="267">
        <v>7.3671069999999999</v>
      </c>
    </row>
    <row r="151" spans="1:9" x14ac:dyDescent="0.25">
      <c r="A151" s="497" t="s">
        <v>356</v>
      </c>
      <c r="B151" s="495">
        <v>0.14382400000000001</v>
      </c>
      <c r="C151" s="495">
        <v>0.43718800000000002</v>
      </c>
      <c r="D151" s="495">
        <v>0.26097199999999998</v>
      </c>
      <c r="E151" s="495" t="s">
        <v>85</v>
      </c>
      <c r="F151" s="524" t="s">
        <v>85</v>
      </c>
      <c r="G151" s="496">
        <v>0.14382400000000001</v>
      </c>
      <c r="H151" s="496">
        <v>0.38406899999999999</v>
      </c>
      <c r="I151" s="496">
        <v>0.25445400000000001</v>
      </c>
    </row>
    <row r="152" spans="1:9" x14ac:dyDescent="0.25">
      <c r="A152" s="482" t="s">
        <v>357</v>
      </c>
      <c r="B152" s="494">
        <v>0.109573</v>
      </c>
      <c r="C152" s="494">
        <v>0.16181400000000001</v>
      </c>
      <c r="D152" s="494">
        <v>0.62333000000000005</v>
      </c>
      <c r="E152" s="494" t="s">
        <v>85</v>
      </c>
      <c r="F152" s="522" t="s">
        <v>85</v>
      </c>
      <c r="G152" s="267">
        <v>0.109573</v>
      </c>
      <c r="H152" s="267">
        <v>0.27228000000000002</v>
      </c>
      <c r="I152" s="267">
        <v>0.184498</v>
      </c>
    </row>
    <row r="153" spans="1:9" x14ac:dyDescent="0.25">
      <c r="A153" s="483" t="s">
        <v>358</v>
      </c>
      <c r="B153" s="495">
        <v>6.499619</v>
      </c>
      <c r="C153" s="495">
        <v>3.9911989999999999</v>
      </c>
      <c r="D153" s="495">
        <v>1.4710780000000001</v>
      </c>
      <c r="E153" s="495" t="s">
        <v>85</v>
      </c>
      <c r="F153" s="524" t="s">
        <v>85</v>
      </c>
      <c r="G153" s="496">
        <v>6.499619</v>
      </c>
      <c r="H153" s="496">
        <v>3.2810990000000002</v>
      </c>
      <c r="I153" s="496">
        <v>5.017525</v>
      </c>
    </row>
    <row r="154" spans="1:9" x14ac:dyDescent="0.25">
      <c r="A154" s="482" t="s">
        <v>359</v>
      </c>
      <c r="B154" s="494">
        <v>1.0327599999999999</v>
      </c>
      <c r="C154" s="494">
        <v>0.62685999999999997</v>
      </c>
      <c r="D154" s="494">
        <v>0.45128499999999999</v>
      </c>
      <c r="E154" s="494" t="s">
        <v>85</v>
      </c>
      <c r="F154" s="522" t="s">
        <v>85</v>
      </c>
      <c r="G154" s="267">
        <v>1.0327599999999999</v>
      </c>
      <c r="H154" s="267">
        <v>0.569739</v>
      </c>
      <c r="I154" s="267">
        <v>0.81954400000000005</v>
      </c>
    </row>
    <row r="155" spans="1:9" ht="13" x14ac:dyDescent="0.3">
      <c r="A155" s="481" t="s">
        <v>360</v>
      </c>
      <c r="B155" s="505">
        <v>17.682729999999999</v>
      </c>
      <c r="C155" s="505">
        <v>19.500367000000001</v>
      </c>
      <c r="D155" s="505">
        <v>17.551269000000001</v>
      </c>
      <c r="E155" s="505">
        <v>13.291522000000001</v>
      </c>
      <c r="F155" s="526" t="s">
        <v>85</v>
      </c>
      <c r="G155" s="506">
        <v>17.682729999999999</v>
      </c>
      <c r="H155" s="506">
        <v>18.882704</v>
      </c>
      <c r="I155" s="506">
        <v>18.235305</v>
      </c>
    </row>
    <row r="156" spans="1:9" x14ac:dyDescent="0.25">
      <c r="A156" s="485" t="s">
        <v>405</v>
      </c>
      <c r="B156" s="498">
        <v>1.3488599999999999</v>
      </c>
      <c r="C156" s="498">
        <v>1.399324</v>
      </c>
      <c r="D156" s="498">
        <v>0.50843000000000005</v>
      </c>
      <c r="E156" s="498">
        <v>1.8075969999999999</v>
      </c>
      <c r="F156" s="530" t="s">
        <v>85</v>
      </c>
      <c r="G156" s="499">
        <v>1.3488599999999999</v>
      </c>
      <c r="H156" s="499">
        <v>1.188188</v>
      </c>
      <c r="I156" s="499">
        <v>1.274872</v>
      </c>
    </row>
    <row r="157" spans="1:9" x14ac:dyDescent="0.25">
      <c r="A157" s="483" t="s">
        <v>361</v>
      </c>
      <c r="B157" s="495">
        <v>9.3173539999999999</v>
      </c>
      <c r="C157" s="495">
        <v>8.9766589999999997</v>
      </c>
      <c r="D157" s="495">
        <v>10.710251</v>
      </c>
      <c r="E157" s="495">
        <v>11.412485999999999</v>
      </c>
      <c r="F157" s="524" t="s">
        <v>85</v>
      </c>
      <c r="G157" s="496">
        <v>9.3173539999999999</v>
      </c>
      <c r="H157" s="496">
        <v>9.4583449999999996</v>
      </c>
      <c r="I157" s="496">
        <v>9.3822790000000005</v>
      </c>
    </row>
    <row r="158" spans="1:9" x14ac:dyDescent="0.25">
      <c r="A158" s="485" t="s">
        <v>362</v>
      </c>
      <c r="B158" s="498">
        <v>5.9024840000000003</v>
      </c>
      <c r="C158" s="498">
        <v>7.6175810000000004</v>
      </c>
      <c r="D158" s="498">
        <v>5.8924500000000002</v>
      </c>
      <c r="E158" s="498">
        <v>7.1438000000000001E-2</v>
      </c>
      <c r="F158" s="530" t="s">
        <v>85</v>
      </c>
      <c r="G158" s="499">
        <v>5.9024840000000003</v>
      </c>
      <c r="H158" s="499">
        <v>7.0259219999999996</v>
      </c>
      <c r="I158" s="499">
        <v>6.4198149999999998</v>
      </c>
    </row>
    <row r="159" spans="1:9" ht="13" x14ac:dyDescent="0.3">
      <c r="A159" s="481" t="s">
        <v>363</v>
      </c>
      <c r="B159" s="505">
        <v>44.940176000000001</v>
      </c>
      <c r="C159" s="505">
        <v>45.499217999999999</v>
      </c>
      <c r="D159" s="505">
        <v>41.465277</v>
      </c>
      <c r="E159" s="505">
        <v>57.654228000000003</v>
      </c>
      <c r="F159" s="526" t="s">
        <v>85</v>
      </c>
      <c r="G159" s="506">
        <v>44.940176000000001</v>
      </c>
      <c r="H159" s="506">
        <v>44.769205999999997</v>
      </c>
      <c r="I159" s="506">
        <v>44.861446000000001</v>
      </c>
    </row>
    <row r="160" spans="1:9" x14ac:dyDescent="0.25">
      <c r="A160" s="482" t="s">
        <v>406</v>
      </c>
      <c r="B160" s="494">
        <v>1.8069770000000001</v>
      </c>
      <c r="C160" s="494">
        <v>1.8775440000000001</v>
      </c>
      <c r="D160" s="494">
        <v>0.86042099999999999</v>
      </c>
      <c r="E160" s="494">
        <v>8.927721</v>
      </c>
      <c r="F160" s="522" t="s">
        <v>85</v>
      </c>
      <c r="G160" s="267">
        <v>1.8069770000000001</v>
      </c>
      <c r="H160" s="267">
        <v>1.780872</v>
      </c>
      <c r="I160" s="267">
        <v>1.794956</v>
      </c>
    </row>
    <row r="161" spans="1:9" x14ac:dyDescent="0.25">
      <c r="A161" s="483" t="s">
        <v>364</v>
      </c>
      <c r="B161" s="495">
        <v>24.466961000000001</v>
      </c>
      <c r="C161" s="495">
        <v>26.157574</v>
      </c>
      <c r="D161" s="495">
        <v>26.439897999999999</v>
      </c>
      <c r="E161" s="495">
        <v>46.767274999999998</v>
      </c>
      <c r="F161" s="524" t="s">
        <v>85</v>
      </c>
      <c r="G161" s="496">
        <v>24.466961000000001</v>
      </c>
      <c r="H161" s="496">
        <v>26.679265000000001</v>
      </c>
      <c r="I161" s="496">
        <v>25.485703999999998</v>
      </c>
    </row>
    <row r="162" spans="1:9" x14ac:dyDescent="0.25">
      <c r="A162" s="482" t="s">
        <v>365</v>
      </c>
      <c r="B162" s="494">
        <v>15.843499</v>
      </c>
      <c r="C162" s="494">
        <v>15.143637</v>
      </c>
      <c r="D162" s="494">
        <v>13.303846999999999</v>
      </c>
      <c r="E162" s="494">
        <v>1.9592320000000001</v>
      </c>
      <c r="F162" s="522" t="s">
        <v>85</v>
      </c>
      <c r="G162" s="267">
        <v>15.843499</v>
      </c>
      <c r="H162" s="267">
        <v>14.400013</v>
      </c>
      <c r="I162" s="267">
        <v>15.178789</v>
      </c>
    </row>
    <row r="163" spans="1:9" ht="13" x14ac:dyDescent="0.3">
      <c r="A163" s="481" t="s">
        <v>366</v>
      </c>
      <c r="B163" s="505">
        <v>32.510641999999997</v>
      </c>
      <c r="C163" s="505">
        <v>38.335211000000001</v>
      </c>
      <c r="D163" s="505">
        <v>24.257404999999999</v>
      </c>
      <c r="E163" s="505">
        <v>65.566016000000005</v>
      </c>
      <c r="F163" s="526" t="s">
        <v>85</v>
      </c>
      <c r="G163" s="506">
        <v>32.510641999999997</v>
      </c>
      <c r="H163" s="506">
        <v>35.454526999999999</v>
      </c>
      <c r="I163" s="506">
        <v>33.86627</v>
      </c>
    </row>
    <row r="164" spans="1:9" x14ac:dyDescent="0.25">
      <c r="A164" s="482" t="s">
        <v>407</v>
      </c>
      <c r="B164" s="494">
        <v>4.6902799999999996</v>
      </c>
      <c r="C164" s="494">
        <v>3.7161949999999999</v>
      </c>
      <c r="D164" s="494">
        <v>2.9744799999999998</v>
      </c>
      <c r="E164" s="494">
        <v>1.666847</v>
      </c>
      <c r="F164" s="522" t="s">
        <v>85</v>
      </c>
      <c r="G164" s="267">
        <v>4.6902799999999996</v>
      </c>
      <c r="H164" s="267">
        <v>3.4880200000000001</v>
      </c>
      <c r="I164" s="267">
        <v>4.1366529999999999</v>
      </c>
    </row>
    <row r="165" spans="1:9" x14ac:dyDescent="0.25">
      <c r="A165" s="483" t="s">
        <v>367</v>
      </c>
      <c r="B165" s="495">
        <v>1.2155499999999999</v>
      </c>
      <c r="C165" s="495">
        <v>1.4364410000000001</v>
      </c>
      <c r="D165" s="495">
        <v>0.42119299999999998</v>
      </c>
      <c r="E165" s="495">
        <v>1.2770220000000001</v>
      </c>
      <c r="F165" s="524" t="s">
        <v>85</v>
      </c>
      <c r="G165" s="496">
        <v>1.2155499999999999</v>
      </c>
      <c r="H165" s="496">
        <v>1.1821349999999999</v>
      </c>
      <c r="I165" s="496">
        <v>1.2001630000000001</v>
      </c>
    </row>
    <row r="166" spans="1:9" x14ac:dyDescent="0.25">
      <c r="A166" s="485" t="s">
        <v>628</v>
      </c>
      <c r="B166" s="498">
        <v>17.018239000000001</v>
      </c>
      <c r="C166" s="498">
        <v>22.334643</v>
      </c>
      <c r="D166" s="498">
        <v>12.315473000000001</v>
      </c>
      <c r="E166" s="498">
        <v>8.9647749999999995</v>
      </c>
      <c r="F166" s="530" t="s">
        <v>85</v>
      </c>
      <c r="G166" s="499">
        <v>17.018239000000001</v>
      </c>
      <c r="H166" s="499">
        <v>19.566295</v>
      </c>
      <c r="I166" s="499">
        <v>18.191592</v>
      </c>
    </row>
    <row r="167" spans="1:9" x14ac:dyDescent="0.25">
      <c r="A167" s="484" t="s">
        <v>368</v>
      </c>
      <c r="B167" s="495">
        <v>1.8693999999999999E-2</v>
      </c>
      <c r="C167" s="495">
        <v>5.9504000000000001E-2</v>
      </c>
      <c r="D167" s="495">
        <v>1.4148000000000001E-2</v>
      </c>
      <c r="E167" s="495">
        <v>4.5023070000000001</v>
      </c>
      <c r="F167" s="524" t="s">
        <v>85</v>
      </c>
      <c r="G167" s="496">
        <v>1.8693999999999999E-2</v>
      </c>
      <c r="H167" s="496">
        <v>0.14572399999999999</v>
      </c>
      <c r="I167" s="496">
        <v>7.7189999999999995E-2</v>
      </c>
    </row>
    <row r="168" spans="1:9" x14ac:dyDescent="0.25">
      <c r="A168" s="485" t="s">
        <v>369</v>
      </c>
      <c r="B168" s="494">
        <v>1.7674350000000001</v>
      </c>
      <c r="C168" s="494">
        <v>2.331998</v>
      </c>
      <c r="D168" s="494">
        <v>0.93889999999999996</v>
      </c>
      <c r="E168" s="494">
        <v>1.484429</v>
      </c>
      <c r="F168" s="522" t="s">
        <v>85</v>
      </c>
      <c r="G168" s="267">
        <v>1.7674350000000001</v>
      </c>
      <c r="H168" s="267">
        <v>1.969257</v>
      </c>
      <c r="I168" s="267">
        <v>1.8603719999999999</v>
      </c>
    </row>
    <row r="169" spans="1:9" x14ac:dyDescent="0.25">
      <c r="A169" s="484" t="s">
        <v>370</v>
      </c>
      <c r="B169" s="500">
        <v>5.8860080000000004</v>
      </c>
      <c r="C169" s="500">
        <v>6.8393930000000003</v>
      </c>
      <c r="D169" s="500">
        <v>7.3316039999999996</v>
      </c>
      <c r="E169" s="500">
        <v>47.670636000000002</v>
      </c>
      <c r="F169" s="534" t="s">
        <v>85</v>
      </c>
      <c r="G169" s="501">
        <v>5.8860080000000004</v>
      </c>
      <c r="H169" s="501">
        <v>7.8563679999999998</v>
      </c>
      <c r="I169" s="501">
        <v>6.7933380000000003</v>
      </c>
    </row>
    <row r="170" spans="1:9" s="7" customFormat="1" ht="13" x14ac:dyDescent="0.3">
      <c r="A170" s="513" t="s">
        <v>422</v>
      </c>
      <c r="B170" s="514">
        <v>2.6733060000000002</v>
      </c>
      <c r="C170" s="514">
        <v>3.741905</v>
      </c>
      <c r="D170" s="514">
        <v>4.4581189999999999</v>
      </c>
      <c r="E170" s="514">
        <v>6.2259370000000001</v>
      </c>
      <c r="F170" s="532" t="s">
        <v>85</v>
      </c>
      <c r="G170" s="515">
        <v>2.6733060000000002</v>
      </c>
      <c r="H170" s="515">
        <v>3.973312</v>
      </c>
      <c r="I170" s="515">
        <v>3.2719450000000001</v>
      </c>
    </row>
    <row r="171" spans="1:9" x14ac:dyDescent="0.25">
      <c r="A171" s="484" t="s">
        <v>408</v>
      </c>
      <c r="B171" s="500">
        <v>1.143842</v>
      </c>
      <c r="C171" s="500">
        <v>2.831575</v>
      </c>
      <c r="D171" s="500">
        <v>2.1732290000000001</v>
      </c>
      <c r="E171" s="500">
        <v>6.2259370000000001</v>
      </c>
      <c r="F171" s="534" t="s">
        <v>85</v>
      </c>
      <c r="G171" s="501">
        <v>1.143842</v>
      </c>
      <c r="H171" s="501">
        <v>2.7433700000000001</v>
      </c>
      <c r="I171" s="501">
        <v>1.8804080000000001</v>
      </c>
    </row>
    <row r="172" spans="1:9" x14ac:dyDescent="0.25">
      <c r="A172" s="485" t="s">
        <v>484</v>
      </c>
      <c r="B172" s="498">
        <v>1.077882</v>
      </c>
      <c r="C172" s="498">
        <v>0.79622999999999999</v>
      </c>
      <c r="D172" s="498">
        <v>2.2848899999999999</v>
      </c>
      <c r="E172" s="498" t="s">
        <v>85</v>
      </c>
      <c r="F172" s="530" t="s">
        <v>85</v>
      </c>
      <c r="G172" s="499">
        <v>1.077882</v>
      </c>
      <c r="H172" s="499">
        <v>1.1465320000000001</v>
      </c>
      <c r="I172" s="499">
        <v>1.1094949999999999</v>
      </c>
    </row>
    <row r="173" spans="1:9" ht="13" x14ac:dyDescent="0.3">
      <c r="A173" s="510" t="s">
        <v>371</v>
      </c>
      <c r="B173" s="511">
        <v>79.776477</v>
      </c>
      <c r="C173" s="511">
        <v>92.02561</v>
      </c>
      <c r="D173" s="511">
        <v>122.856948</v>
      </c>
      <c r="E173" s="511">
        <v>96.762476000000007</v>
      </c>
      <c r="F173" s="536" t="s">
        <v>85</v>
      </c>
      <c r="G173" s="512">
        <v>79.776477</v>
      </c>
      <c r="H173" s="512">
        <v>99.746144000000001</v>
      </c>
      <c r="I173" s="512">
        <v>88.972295000000003</v>
      </c>
    </row>
    <row r="174" spans="1:9" x14ac:dyDescent="0.25">
      <c r="A174" s="485" t="s">
        <v>409</v>
      </c>
      <c r="B174" s="498">
        <v>9.7554719999999993</v>
      </c>
      <c r="C174" s="498">
        <v>10.601473</v>
      </c>
      <c r="D174" s="498">
        <v>21.328889</v>
      </c>
      <c r="E174" s="498">
        <v>11.348712000000001</v>
      </c>
      <c r="F174" s="530" t="s">
        <v>85</v>
      </c>
      <c r="G174" s="499">
        <v>9.7554719999999993</v>
      </c>
      <c r="H174" s="499">
        <v>13.267989999999999</v>
      </c>
      <c r="I174" s="499">
        <v>11.372949</v>
      </c>
    </row>
    <row r="175" spans="1:9" x14ac:dyDescent="0.25">
      <c r="A175" s="484" t="s">
        <v>372</v>
      </c>
      <c r="B175" s="500">
        <v>3.2230300000000001</v>
      </c>
      <c r="C175" s="500">
        <v>3.4073099999999998</v>
      </c>
      <c r="D175" s="500">
        <v>5.5343330000000002</v>
      </c>
      <c r="E175" s="500">
        <v>6.493379</v>
      </c>
      <c r="F175" s="534" t="s">
        <v>85</v>
      </c>
      <c r="G175" s="501">
        <v>3.2230300000000001</v>
      </c>
      <c r="H175" s="501">
        <v>4.0004489999999997</v>
      </c>
      <c r="I175" s="501">
        <v>3.5810240000000002</v>
      </c>
    </row>
    <row r="176" spans="1:9" x14ac:dyDescent="0.25">
      <c r="A176" s="485" t="s">
        <v>373</v>
      </c>
      <c r="B176" s="498">
        <v>47.898699000000001</v>
      </c>
      <c r="C176" s="498">
        <v>53.161605000000002</v>
      </c>
      <c r="D176" s="498">
        <v>68.424875</v>
      </c>
      <c r="E176" s="498">
        <v>60.565351999999997</v>
      </c>
      <c r="F176" s="530" t="s">
        <v>85</v>
      </c>
      <c r="G176" s="499">
        <v>47.898699000000001</v>
      </c>
      <c r="H176" s="499">
        <v>57.094641000000003</v>
      </c>
      <c r="I176" s="499">
        <v>52.133332000000003</v>
      </c>
    </row>
    <row r="177" spans="1:9" x14ac:dyDescent="0.25">
      <c r="A177" s="484" t="s">
        <v>374</v>
      </c>
      <c r="B177" s="500">
        <v>1.507673</v>
      </c>
      <c r="C177" s="500">
        <v>2.1249370000000001</v>
      </c>
      <c r="D177" s="500">
        <v>2.2783250000000002</v>
      </c>
      <c r="E177" s="500" t="s">
        <v>85</v>
      </c>
      <c r="F177" s="534" t="s">
        <v>85</v>
      </c>
      <c r="G177" s="501">
        <v>1.507673</v>
      </c>
      <c r="H177" s="501">
        <v>2.1162339999999999</v>
      </c>
      <c r="I177" s="501">
        <v>1.7879080000000001</v>
      </c>
    </row>
    <row r="178" spans="1:9" x14ac:dyDescent="0.25">
      <c r="A178" s="540" t="s">
        <v>375</v>
      </c>
      <c r="B178" s="546">
        <v>0.84259799999999996</v>
      </c>
      <c r="C178" s="546">
        <v>2.2637990000000001</v>
      </c>
      <c r="D178" s="546">
        <v>2.8165209999999998</v>
      </c>
      <c r="E178" s="546">
        <v>3.7754999999999997E-2</v>
      </c>
      <c r="F178" s="548" t="s">
        <v>85</v>
      </c>
      <c r="G178" s="547">
        <v>0.84259799999999996</v>
      </c>
      <c r="H178" s="547">
        <v>2.351531</v>
      </c>
      <c r="I178" s="547">
        <v>1.537445</v>
      </c>
    </row>
    <row r="179" spans="1:9" s="47" customFormat="1" x14ac:dyDescent="0.25">
      <c r="A179" s="484" t="s">
        <v>376</v>
      </c>
      <c r="B179" s="500">
        <v>12.187215999999999</v>
      </c>
      <c r="C179" s="500">
        <v>16.017077</v>
      </c>
      <c r="D179" s="500">
        <v>15.598738000000001</v>
      </c>
      <c r="E179" s="500">
        <v>18.317278000000002</v>
      </c>
      <c r="F179" s="534" t="s">
        <v>85</v>
      </c>
      <c r="G179" s="501">
        <v>12.187215999999999</v>
      </c>
      <c r="H179" s="501">
        <v>15.964169999999999</v>
      </c>
      <c r="I179" s="501">
        <v>13.926463</v>
      </c>
    </row>
    <row r="180" spans="1:9" s="7" customFormat="1" ht="13" x14ac:dyDescent="0.3">
      <c r="A180" s="507" t="s">
        <v>377</v>
      </c>
      <c r="B180" s="508">
        <v>23.570885000000001</v>
      </c>
      <c r="C180" s="508">
        <v>27.406047999999998</v>
      </c>
      <c r="D180" s="508">
        <v>25.813877999999999</v>
      </c>
      <c r="E180" s="508">
        <v>69.801169000000002</v>
      </c>
      <c r="F180" s="528" t="s">
        <v>85</v>
      </c>
      <c r="G180" s="509">
        <v>23.570885000000001</v>
      </c>
      <c r="H180" s="509">
        <v>27.942385999999999</v>
      </c>
      <c r="I180" s="509">
        <v>25.583914</v>
      </c>
    </row>
    <row r="181" spans="1:9" x14ac:dyDescent="0.25">
      <c r="A181" s="483" t="s">
        <v>378</v>
      </c>
      <c r="B181" s="495">
        <v>1.973797</v>
      </c>
      <c r="C181" s="495">
        <v>3.7639629999999999</v>
      </c>
      <c r="D181" s="495">
        <v>2.545058</v>
      </c>
      <c r="E181" s="495" t="s">
        <v>85</v>
      </c>
      <c r="F181" s="524" t="s">
        <v>85</v>
      </c>
      <c r="G181" s="496">
        <v>1.973797</v>
      </c>
      <c r="H181" s="496">
        <v>3.3803030000000001</v>
      </c>
      <c r="I181" s="496">
        <v>2.6214780000000002</v>
      </c>
    </row>
    <row r="182" spans="1:9" x14ac:dyDescent="0.25">
      <c r="A182" s="482" t="s">
        <v>379</v>
      </c>
      <c r="B182" s="494">
        <v>1.1057110000000001</v>
      </c>
      <c r="C182" s="494">
        <v>2.6850740000000002</v>
      </c>
      <c r="D182" s="494">
        <v>4.2312799999999999</v>
      </c>
      <c r="E182" s="494">
        <v>20.373502999999999</v>
      </c>
      <c r="F182" s="522" t="s">
        <v>85</v>
      </c>
      <c r="G182" s="267">
        <v>1.1057110000000001</v>
      </c>
      <c r="H182" s="267">
        <v>3.4549379999999998</v>
      </c>
      <c r="I182" s="267">
        <v>2.1875049999999998</v>
      </c>
    </row>
    <row r="183" spans="1:9" x14ac:dyDescent="0.25">
      <c r="A183" s="483" t="s">
        <v>380</v>
      </c>
      <c r="B183" s="495">
        <v>19.820633000000001</v>
      </c>
      <c r="C183" s="495">
        <v>20.177135</v>
      </c>
      <c r="D183" s="495">
        <v>18.877248999999999</v>
      </c>
      <c r="E183" s="495">
        <v>49.427666000000002</v>
      </c>
      <c r="F183" s="524" t="s">
        <v>85</v>
      </c>
      <c r="G183" s="496">
        <v>19.820633000000001</v>
      </c>
      <c r="H183" s="496">
        <v>20.497434999999999</v>
      </c>
      <c r="I183" s="496">
        <v>20.132293000000001</v>
      </c>
    </row>
    <row r="184" spans="1:9" x14ac:dyDescent="0.25">
      <c r="A184" s="482" t="s">
        <v>381</v>
      </c>
      <c r="B184" s="494">
        <v>0.67074500000000004</v>
      </c>
      <c r="C184" s="494">
        <v>0.77987600000000001</v>
      </c>
      <c r="D184" s="494">
        <v>0.16028999999999999</v>
      </c>
      <c r="E184" s="494" t="s">
        <v>85</v>
      </c>
      <c r="F184" s="522" t="s">
        <v>85</v>
      </c>
      <c r="G184" s="267">
        <v>0.67074500000000004</v>
      </c>
      <c r="H184" s="267">
        <v>0.60970999999999997</v>
      </c>
      <c r="I184" s="267">
        <v>0.64263899999999996</v>
      </c>
    </row>
    <row r="185" spans="1:9" s="7" customFormat="1" ht="13" x14ac:dyDescent="0.3">
      <c r="A185" s="481" t="s">
        <v>382</v>
      </c>
      <c r="B185" s="505">
        <v>28.168520999999998</v>
      </c>
      <c r="C185" s="505">
        <v>30.043178000000001</v>
      </c>
      <c r="D185" s="505">
        <v>34.069335000000002</v>
      </c>
      <c r="E185" s="505">
        <v>78.303004999999999</v>
      </c>
      <c r="F185" s="526" t="s">
        <v>85</v>
      </c>
      <c r="G185" s="506">
        <v>28.168520999999998</v>
      </c>
      <c r="H185" s="506">
        <v>32.096088999999999</v>
      </c>
      <c r="I185" s="506">
        <v>29.977124</v>
      </c>
    </row>
    <row r="186" spans="1:9" s="47" customFormat="1" x14ac:dyDescent="0.25">
      <c r="A186" s="482" t="s">
        <v>383</v>
      </c>
      <c r="B186" s="494">
        <v>14.138873999999999</v>
      </c>
      <c r="C186" s="494">
        <v>16.130241000000002</v>
      </c>
      <c r="D186" s="494">
        <v>22.333316</v>
      </c>
      <c r="E186" s="494">
        <v>55.411777999999998</v>
      </c>
      <c r="F186" s="522" t="s">
        <v>85</v>
      </c>
      <c r="G186" s="267">
        <v>14.138873999999999</v>
      </c>
      <c r="H186" s="267">
        <v>18.524061</v>
      </c>
      <c r="I186" s="267">
        <v>16.158206</v>
      </c>
    </row>
    <row r="187" spans="1:9" x14ac:dyDescent="0.25">
      <c r="A187" s="483" t="s">
        <v>384</v>
      </c>
      <c r="B187" s="495">
        <v>1.6237000000000001E-2</v>
      </c>
      <c r="C187" s="495">
        <v>0.104453</v>
      </c>
      <c r="D187" s="495">
        <v>8.6467000000000002E-2</v>
      </c>
      <c r="E187" s="495" t="s">
        <v>85</v>
      </c>
      <c r="F187" s="524" t="s">
        <v>85</v>
      </c>
      <c r="G187" s="496">
        <v>1.6237000000000001E-2</v>
      </c>
      <c r="H187" s="496">
        <v>9.7719E-2</v>
      </c>
      <c r="I187" s="496">
        <v>5.3758E-2</v>
      </c>
    </row>
    <row r="188" spans="1:9" x14ac:dyDescent="0.25">
      <c r="A188" s="482" t="s">
        <v>385</v>
      </c>
      <c r="B188" s="494">
        <v>11.327063000000001</v>
      </c>
      <c r="C188" s="494">
        <v>10.381541</v>
      </c>
      <c r="D188" s="494">
        <v>6.9545260000000004</v>
      </c>
      <c r="E188" s="494">
        <v>22.112914</v>
      </c>
      <c r="F188" s="522" t="s">
        <v>85</v>
      </c>
      <c r="G188" s="267">
        <v>11.327063000000001</v>
      </c>
      <c r="H188" s="267">
        <v>9.7921759999999995</v>
      </c>
      <c r="I188" s="267">
        <v>10.620264000000001</v>
      </c>
    </row>
    <row r="189" spans="1:9" x14ac:dyDescent="0.25">
      <c r="A189" s="483" t="s">
        <v>386</v>
      </c>
      <c r="B189" s="495">
        <v>1.2482949999999999</v>
      </c>
      <c r="C189" s="495">
        <v>1.8885510000000001</v>
      </c>
      <c r="D189" s="495">
        <v>3.6012360000000001</v>
      </c>
      <c r="E189" s="495">
        <v>0.77831399999999995</v>
      </c>
      <c r="F189" s="524" t="s">
        <v>85</v>
      </c>
      <c r="G189" s="496">
        <v>1.2482949999999999</v>
      </c>
      <c r="H189" s="496">
        <v>2.2873109999999999</v>
      </c>
      <c r="I189" s="496">
        <v>1.7267509999999999</v>
      </c>
    </row>
    <row r="190" spans="1:9" s="7" customFormat="1" ht="13" x14ac:dyDescent="0.3">
      <c r="A190" s="507" t="s">
        <v>387</v>
      </c>
      <c r="B190" s="508">
        <v>89.147942</v>
      </c>
      <c r="C190" s="508">
        <v>20.889403000000001</v>
      </c>
      <c r="D190" s="508">
        <v>14.645464</v>
      </c>
      <c r="E190" s="508">
        <v>34.342084</v>
      </c>
      <c r="F190" s="528" t="s">
        <v>85</v>
      </c>
      <c r="G190" s="509">
        <v>89.147942</v>
      </c>
      <c r="H190" s="509">
        <v>19.641883</v>
      </c>
      <c r="I190" s="509">
        <v>57.141148000000001</v>
      </c>
    </row>
    <row r="191" spans="1:9" ht="13" x14ac:dyDescent="0.3">
      <c r="A191" s="516" t="s">
        <v>389</v>
      </c>
      <c r="B191" s="517">
        <f>SUM(B139,B143,B148,B155,B159,B163,B170,B173,B180,B185,B190)</f>
        <v>426.28955099999996</v>
      </c>
      <c r="C191" s="517">
        <f t="shared" ref="C191:I191" si="7">SUM(C139,C143,C148,C155,C159,C163,C170,C173,C180,C185,C190)</f>
        <v>383.45908900000001</v>
      </c>
      <c r="D191" s="517">
        <f t="shared" si="7"/>
        <v>373.87155200000007</v>
      </c>
      <c r="E191" s="517">
        <f t="shared" si="7"/>
        <v>509.480615</v>
      </c>
      <c r="F191" s="538" t="s">
        <v>85</v>
      </c>
      <c r="G191" s="517">
        <f t="shared" si="7"/>
        <v>426.28955099999996</v>
      </c>
      <c r="H191" s="517">
        <f t="shared" si="7"/>
        <v>383.85404999999997</v>
      </c>
      <c r="I191" s="517">
        <f t="shared" si="7"/>
        <v>406.74845899999997</v>
      </c>
    </row>
    <row r="192" spans="1:9" ht="13" x14ac:dyDescent="0.3">
      <c r="A192" s="519" t="s">
        <v>419</v>
      </c>
      <c r="B192" s="3"/>
      <c r="C192" s="212"/>
      <c r="D192" s="3"/>
      <c r="E192" s="3"/>
      <c r="F192" s="212"/>
      <c r="G192" s="3"/>
      <c r="H192" s="3"/>
      <c r="I192" s="3"/>
    </row>
    <row r="193" spans="1:9" ht="13" x14ac:dyDescent="0.3">
      <c r="A193" s="38" t="s">
        <v>423</v>
      </c>
      <c r="B193" s="3"/>
      <c r="C193" s="212"/>
      <c r="D193" s="3"/>
      <c r="E193" s="3"/>
      <c r="F193" s="212"/>
      <c r="G193" s="3"/>
      <c r="H193" s="3"/>
      <c r="I193" s="3"/>
    </row>
    <row r="194" spans="1:9" ht="13" x14ac:dyDescent="0.3">
      <c r="A194" s="242" t="s">
        <v>708</v>
      </c>
      <c r="B194" s="3"/>
      <c r="C194" s="212"/>
      <c r="D194" s="3"/>
      <c r="E194" s="3"/>
      <c r="F194" s="212"/>
      <c r="G194" s="3"/>
      <c r="H194" s="3"/>
      <c r="I194" s="3"/>
    </row>
    <row r="196" spans="1:9" ht="87" customHeight="1" x14ac:dyDescent="0.25">
      <c r="A196" s="803" t="s">
        <v>424</v>
      </c>
      <c r="B196" s="804"/>
      <c r="C196" s="804"/>
      <c r="D196" s="804"/>
      <c r="E196" s="804"/>
      <c r="F196" s="804"/>
      <c r="G196" s="804"/>
      <c r="H196" s="804"/>
      <c r="I196" s="805"/>
    </row>
  </sheetData>
  <mergeCells count="1">
    <mergeCell ref="A196:I196"/>
  </mergeCells>
  <printOptions horizontalCentered="1" verticalCentered="1"/>
  <pageMargins left="0.70866141732283472" right="0.70866141732283472" top="0.19685039370078741" bottom="0.19685039370078741" header="0.31496062992125984" footer="0.31496062992125984"/>
  <pageSetup paperSize="9" scale="50" firstPageNumber="101" orientation="landscape" useFirstPageNumber="1" r:id="rId1"/>
  <headerFooter>
    <oddHeader>&amp;R&amp;12Les groupements à fiscalité propre en 2019</oddHeader>
    <oddFooter>&amp;L&amp;12Direction Générale des Collectivités Locales / DESL&amp;C&amp;12&amp;P&amp;R&amp;12Mise en ligne : mai 2021</oddFooter>
    <firstHeader>&amp;RLes groupements à fiscalité propre en 2016</firstHeader>
    <firstFooter>&amp;LDirection Générale des Collectivités Locales / DESL&amp;C&amp;P&amp;RMise en ligne : mai 2018</firstFooter>
  </headerFooter>
  <rowBreaks count="2" manualBreakCount="2">
    <brk id="66" max="16383" man="1"/>
    <brk id="130"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61"/>
  <sheetViews>
    <sheetView zoomScaleNormal="100" workbookViewId="0"/>
  </sheetViews>
  <sheetFormatPr baseColWidth="10" defaultRowHeight="12.5" x14ac:dyDescent="0.25"/>
  <cols>
    <col min="9" max="9" width="18.81640625" customWidth="1"/>
  </cols>
  <sheetData>
    <row r="1" spans="1:9" ht="18" x14ac:dyDescent="0.4">
      <c r="A1" s="818" t="s">
        <v>245</v>
      </c>
      <c r="B1" s="818"/>
      <c r="C1" s="818"/>
      <c r="D1" s="818"/>
      <c r="E1" s="818"/>
      <c r="F1" s="818"/>
      <c r="G1" s="818"/>
      <c r="H1" s="818"/>
      <c r="I1" s="818"/>
    </row>
    <row r="2" spans="1:9" ht="21" customHeight="1" x14ac:dyDescent="0.4">
      <c r="A2" s="819" t="s">
        <v>236</v>
      </c>
      <c r="B2" s="812"/>
      <c r="C2" s="812"/>
      <c r="D2" s="812"/>
      <c r="E2" s="812"/>
      <c r="F2" s="812"/>
      <c r="G2" s="812"/>
      <c r="H2" s="812"/>
      <c r="I2" s="812"/>
    </row>
    <row r="4" spans="1:9" x14ac:dyDescent="0.25">
      <c r="A4" s="820" t="s">
        <v>805</v>
      </c>
      <c r="B4" s="821"/>
      <c r="C4" s="821"/>
      <c r="D4" s="821"/>
      <c r="E4" s="821"/>
      <c r="F4" s="821"/>
      <c r="G4" s="821"/>
      <c r="H4" s="821"/>
      <c r="I4" s="812"/>
    </row>
    <row r="5" spans="1:9" x14ac:dyDescent="0.25">
      <c r="A5" s="821"/>
      <c r="B5" s="821"/>
      <c r="C5" s="821"/>
      <c r="D5" s="821"/>
      <c r="E5" s="821"/>
      <c r="F5" s="821"/>
      <c r="G5" s="821"/>
      <c r="H5" s="821"/>
      <c r="I5" s="812"/>
    </row>
    <row r="7" spans="1:9" ht="327" customHeight="1" x14ac:dyDescent="0.25">
      <c r="A7" s="806" t="s">
        <v>807</v>
      </c>
      <c r="B7" s="806"/>
      <c r="C7" s="806"/>
      <c r="D7" s="806"/>
      <c r="E7" s="806"/>
      <c r="F7" s="806"/>
      <c r="G7" s="806"/>
      <c r="H7" s="806"/>
      <c r="I7" s="806"/>
    </row>
    <row r="8" spans="1:9" ht="12.75" customHeight="1" x14ac:dyDescent="0.25">
      <c r="A8" s="609"/>
      <c r="B8" s="609"/>
      <c r="C8" s="609"/>
      <c r="D8" s="609"/>
      <c r="E8" s="609"/>
      <c r="F8" s="609"/>
      <c r="G8" s="609"/>
      <c r="H8" s="609"/>
      <c r="I8" s="609"/>
    </row>
    <row r="9" spans="1:9" ht="27" customHeight="1" x14ac:dyDescent="0.25">
      <c r="A9" s="806" t="s">
        <v>806</v>
      </c>
      <c r="B9" s="806"/>
      <c r="C9" s="806"/>
      <c r="D9" s="806"/>
      <c r="E9" s="806"/>
      <c r="F9" s="806"/>
      <c r="G9" s="806"/>
      <c r="H9" s="806"/>
      <c r="I9" s="806"/>
    </row>
    <row r="10" spans="1:9" ht="12.75" customHeight="1" x14ac:dyDescent="0.25">
      <c r="A10" s="609"/>
      <c r="B10" s="609"/>
      <c r="C10" s="609"/>
      <c r="D10" s="609"/>
      <c r="E10" s="609"/>
      <c r="F10" s="609"/>
      <c r="G10" s="609"/>
      <c r="H10" s="609"/>
      <c r="I10" s="609"/>
    </row>
    <row r="11" spans="1:9" ht="78" customHeight="1" x14ac:dyDescent="0.25">
      <c r="A11" s="806" t="s">
        <v>503</v>
      </c>
      <c r="B11" s="807"/>
      <c r="C11" s="807"/>
      <c r="D11" s="807"/>
      <c r="E11" s="807"/>
      <c r="F11" s="807"/>
      <c r="G11" s="807"/>
      <c r="H11" s="807"/>
      <c r="I11" s="807"/>
    </row>
    <row r="13" spans="1:9" ht="13.5" x14ac:dyDescent="0.35">
      <c r="A13" s="811" t="s">
        <v>447</v>
      </c>
      <c r="B13" s="812"/>
      <c r="C13" s="812"/>
      <c r="D13" s="812"/>
      <c r="E13" s="812"/>
      <c r="F13" s="812"/>
      <c r="G13" s="812"/>
      <c r="H13" s="812"/>
      <c r="I13" s="812"/>
    </row>
    <row r="15" spans="1:9" ht="26.25" customHeight="1" x14ac:dyDescent="0.25">
      <c r="A15" s="813" t="s">
        <v>8</v>
      </c>
      <c r="B15" s="812"/>
      <c r="C15" s="812"/>
      <c r="D15" s="812"/>
      <c r="E15" s="812"/>
      <c r="F15" s="812"/>
      <c r="G15" s="812"/>
      <c r="H15" s="812"/>
      <c r="I15" s="812"/>
    </row>
    <row r="17" spans="1:9" ht="27" customHeight="1" x14ac:dyDescent="0.25">
      <c r="A17" s="813" t="s">
        <v>9</v>
      </c>
      <c r="B17" s="812"/>
      <c r="C17" s="812"/>
      <c r="D17" s="812"/>
      <c r="E17" s="812"/>
      <c r="F17" s="812"/>
      <c r="G17" s="812"/>
      <c r="H17" s="812"/>
      <c r="I17" s="812"/>
    </row>
    <row r="19" spans="1:9" ht="26.25" customHeight="1" x14ac:dyDescent="0.25">
      <c r="A19" s="809" t="s">
        <v>648</v>
      </c>
      <c r="B19" s="809"/>
      <c r="C19" s="809"/>
      <c r="D19" s="809"/>
      <c r="E19" s="809"/>
      <c r="F19" s="809"/>
      <c r="G19" s="809"/>
      <c r="H19" s="809"/>
      <c r="I19" s="809"/>
    </row>
    <row r="20" spans="1:9" x14ac:dyDescent="0.25">
      <c r="A20" s="208"/>
      <c r="B20" s="208"/>
      <c r="C20" s="208"/>
      <c r="D20" s="208"/>
      <c r="E20" s="208"/>
      <c r="F20" s="208"/>
      <c r="G20" s="208"/>
      <c r="H20" s="208"/>
      <c r="I20" s="208"/>
    </row>
    <row r="21" spans="1:9" ht="13" x14ac:dyDescent="0.3">
      <c r="A21" s="814" t="s">
        <v>634</v>
      </c>
      <c r="B21" s="815"/>
      <c r="C21" s="815"/>
      <c r="D21" s="815"/>
      <c r="E21" s="815"/>
      <c r="F21" s="815"/>
      <c r="G21" s="815"/>
      <c r="H21" s="815"/>
      <c r="I21" s="815"/>
    </row>
    <row r="23" spans="1:9" ht="13" x14ac:dyDescent="0.3">
      <c r="A23" s="814" t="s">
        <v>635</v>
      </c>
      <c r="B23" s="815"/>
      <c r="C23" s="815"/>
      <c r="D23" s="815"/>
      <c r="E23" s="815"/>
      <c r="F23" s="815"/>
      <c r="G23" s="815"/>
      <c r="H23" s="815"/>
      <c r="I23" s="815"/>
    </row>
    <row r="25" spans="1:9" ht="13" x14ac:dyDescent="0.3">
      <c r="A25" s="47" t="s">
        <v>649</v>
      </c>
      <c r="G25" s="192"/>
    </row>
    <row r="26" spans="1:9" x14ac:dyDescent="0.25">
      <c r="A26" t="s">
        <v>636</v>
      </c>
    </row>
    <row r="28" spans="1:9" ht="13" x14ac:dyDescent="0.3">
      <c r="A28" s="814" t="s">
        <v>637</v>
      </c>
      <c r="B28" s="815"/>
      <c r="C28" s="815"/>
      <c r="D28" s="815"/>
      <c r="E28" s="815"/>
      <c r="F28" s="815"/>
      <c r="G28" s="815"/>
      <c r="H28" s="815"/>
      <c r="I28" s="815"/>
    </row>
    <row r="30" spans="1:9" ht="27.75" customHeight="1" x14ac:dyDescent="0.25">
      <c r="A30" s="808" t="s">
        <v>650</v>
      </c>
      <c r="B30" s="808"/>
      <c r="C30" s="808"/>
      <c r="D30" s="808"/>
      <c r="E30" s="808"/>
      <c r="F30" s="808"/>
      <c r="G30" s="808"/>
      <c r="H30" s="808"/>
      <c r="I30" s="808"/>
    </row>
    <row r="32" spans="1:9" ht="13" x14ac:dyDescent="0.3">
      <c r="A32" s="814" t="s">
        <v>638</v>
      </c>
      <c r="B32" s="815"/>
      <c r="C32" s="815"/>
      <c r="D32" s="815"/>
      <c r="E32" s="815"/>
      <c r="F32" s="815"/>
      <c r="G32" s="815"/>
      <c r="H32" s="815"/>
      <c r="I32" s="815"/>
    </row>
    <row r="34" spans="1:9" ht="40.5" customHeight="1" x14ac:dyDescent="0.25">
      <c r="A34" s="813" t="s">
        <v>651</v>
      </c>
      <c r="B34" s="812"/>
      <c r="C34" s="812"/>
      <c r="D34" s="812"/>
      <c r="E34" s="812"/>
      <c r="F34" s="812"/>
      <c r="G34" s="812"/>
      <c r="H34" s="812"/>
      <c r="I34" s="812"/>
    </row>
    <row r="36" spans="1:9" ht="25.5" customHeight="1" x14ac:dyDescent="0.25">
      <c r="A36" s="816" t="s">
        <v>652</v>
      </c>
      <c r="B36" s="807"/>
      <c r="C36" s="807"/>
      <c r="D36" s="807"/>
      <c r="E36" s="807"/>
      <c r="F36" s="807"/>
      <c r="G36" s="807"/>
      <c r="H36" s="807"/>
      <c r="I36" s="807"/>
    </row>
    <row r="38" spans="1:9" ht="25.5" customHeight="1" x14ac:dyDescent="0.25">
      <c r="A38" s="816" t="s">
        <v>653</v>
      </c>
      <c r="B38" s="807"/>
      <c r="C38" s="807"/>
      <c r="D38" s="807"/>
      <c r="E38" s="807"/>
      <c r="F38" s="807"/>
      <c r="G38" s="807"/>
      <c r="H38" s="807"/>
      <c r="I38" s="807"/>
    </row>
    <row r="40" spans="1:9" ht="25.5" customHeight="1" x14ac:dyDescent="0.25">
      <c r="A40" s="808" t="s">
        <v>639</v>
      </c>
      <c r="B40" s="808"/>
      <c r="C40" s="808"/>
      <c r="D40" s="808"/>
      <c r="E40" s="808"/>
      <c r="F40" s="808"/>
      <c r="G40" s="808"/>
      <c r="H40" s="808"/>
      <c r="I40" s="808"/>
    </row>
    <row r="41" spans="1:9" x14ac:dyDescent="0.25">
      <c r="A41" s="252"/>
      <c r="B41" s="252"/>
      <c r="C41" s="252"/>
      <c r="D41" s="252"/>
      <c r="E41" s="252"/>
      <c r="F41" s="252"/>
      <c r="G41" s="252"/>
      <c r="H41" s="252"/>
      <c r="I41" s="252"/>
    </row>
    <row r="42" spans="1:9" ht="12.75" customHeight="1" x14ac:dyDescent="0.25">
      <c r="A42" s="808" t="s">
        <v>640</v>
      </c>
      <c r="B42" s="808"/>
      <c r="C42" s="808"/>
      <c r="D42" s="808"/>
      <c r="E42" s="808"/>
      <c r="F42" s="808"/>
      <c r="G42" s="808"/>
      <c r="H42" s="808"/>
      <c r="I42" s="808"/>
    </row>
    <row r="44" spans="1:9" x14ac:dyDescent="0.25">
      <c r="A44" s="809" t="s">
        <v>257</v>
      </c>
      <c r="B44" s="810"/>
      <c r="C44" s="810"/>
      <c r="D44" s="810"/>
      <c r="E44" s="810"/>
      <c r="F44" s="810"/>
      <c r="G44" s="810"/>
      <c r="H44" s="810"/>
      <c r="I44" s="810"/>
    </row>
    <row r="45" spans="1:9" x14ac:dyDescent="0.25">
      <c r="A45" s="810"/>
      <c r="B45" s="810"/>
      <c r="C45" s="810"/>
      <c r="D45" s="810"/>
      <c r="E45" s="810"/>
      <c r="F45" s="810"/>
      <c r="G45" s="810"/>
      <c r="H45" s="810"/>
      <c r="I45" s="810"/>
    </row>
    <row r="46" spans="1:9" x14ac:dyDescent="0.25">
      <c r="A46" s="736"/>
      <c r="B46" s="736"/>
      <c r="C46" s="736"/>
      <c r="D46" s="736"/>
      <c r="E46" s="736"/>
      <c r="F46" s="736"/>
      <c r="G46" s="736"/>
      <c r="H46" s="736"/>
      <c r="I46" s="736"/>
    </row>
    <row r="47" spans="1:9" ht="37.5" customHeight="1" x14ac:dyDescent="0.25">
      <c r="A47" s="806" t="s">
        <v>641</v>
      </c>
      <c r="B47" s="806"/>
      <c r="C47" s="806"/>
      <c r="D47" s="806"/>
      <c r="E47" s="806"/>
      <c r="F47" s="806"/>
      <c r="G47" s="806"/>
      <c r="H47" s="806"/>
      <c r="I47" s="806"/>
    </row>
    <row r="48" spans="1:9" x14ac:dyDescent="0.25">
      <c r="A48" s="738"/>
      <c r="B48" s="738"/>
      <c r="C48" s="738"/>
      <c r="D48" s="738"/>
      <c r="E48" s="738"/>
      <c r="F48" s="738"/>
      <c r="G48" s="738"/>
      <c r="H48" s="738"/>
      <c r="I48" s="738"/>
    </row>
    <row r="49" spans="1:9" ht="12.75" customHeight="1" x14ac:dyDescent="0.3">
      <c r="A49" s="822" t="s">
        <v>642</v>
      </c>
      <c r="B49" s="822"/>
      <c r="C49" s="822"/>
      <c r="D49" s="822"/>
      <c r="E49" s="822"/>
      <c r="F49" s="822"/>
      <c r="G49" s="822"/>
      <c r="H49" s="822"/>
      <c r="I49" s="822"/>
    </row>
    <row r="50" spans="1:9" ht="12.75" customHeight="1" x14ac:dyDescent="0.3">
      <c r="A50" s="737"/>
      <c r="B50" s="737"/>
      <c r="C50" s="737"/>
      <c r="D50" s="737"/>
      <c r="E50" s="737"/>
      <c r="F50" s="737"/>
      <c r="G50" s="737"/>
      <c r="H50" s="737"/>
      <c r="I50" s="737"/>
    </row>
    <row r="51" spans="1:9" ht="42" customHeight="1" x14ac:dyDescent="0.3">
      <c r="A51" s="822" t="s">
        <v>643</v>
      </c>
      <c r="B51" s="822"/>
      <c r="C51" s="822"/>
      <c r="D51" s="822"/>
      <c r="E51" s="822"/>
      <c r="F51" s="822"/>
      <c r="G51" s="822"/>
      <c r="H51" s="822"/>
      <c r="I51" s="822"/>
    </row>
    <row r="52" spans="1:9" ht="12.75" customHeight="1" x14ac:dyDescent="0.3">
      <c r="A52" s="737"/>
      <c r="B52" s="737"/>
      <c r="C52" s="737"/>
      <c r="D52" s="737"/>
      <c r="E52" s="737"/>
      <c r="F52" s="737"/>
      <c r="G52" s="737"/>
      <c r="H52" s="737"/>
      <c r="I52" s="737"/>
    </row>
    <row r="53" spans="1:9" ht="26.25" customHeight="1" x14ac:dyDescent="0.3">
      <c r="A53" s="822" t="s">
        <v>644</v>
      </c>
      <c r="B53" s="822"/>
      <c r="C53" s="822"/>
      <c r="D53" s="822"/>
      <c r="E53" s="822"/>
      <c r="F53" s="822"/>
      <c r="G53" s="822"/>
      <c r="H53" s="822"/>
      <c r="I53" s="822"/>
    </row>
    <row r="54" spans="1:9" x14ac:dyDescent="0.25">
      <c r="A54" s="735"/>
      <c r="B54" s="735"/>
      <c r="C54" s="735"/>
      <c r="D54" s="735"/>
      <c r="E54" s="735"/>
      <c r="F54" s="735"/>
      <c r="G54" s="735"/>
      <c r="H54" s="735"/>
      <c r="I54" s="735"/>
    </row>
    <row r="55" spans="1:9" ht="15" x14ac:dyDescent="0.3">
      <c r="A55" s="814" t="s">
        <v>645</v>
      </c>
      <c r="B55" s="815"/>
      <c r="C55" s="815"/>
      <c r="D55" s="815"/>
      <c r="E55" s="815"/>
      <c r="F55" s="815"/>
      <c r="G55" s="815"/>
      <c r="H55" s="815"/>
      <c r="I55" s="815"/>
    </row>
    <row r="57" spans="1:9" x14ac:dyDescent="0.25">
      <c r="A57" s="813" t="s">
        <v>646</v>
      </c>
      <c r="B57" s="812"/>
      <c r="C57" s="812"/>
      <c r="D57" s="812"/>
      <c r="E57" s="812"/>
      <c r="F57" s="812"/>
      <c r="G57" s="812"/>
      <c r="H57" s="812"/>
      <c r="I57" s="812"/>
    </row>
    <row r="59" spans="1:9" ht="24.75" customHeight="1" x14ac:dyDescent="0.25">
      <c r="A59" s="817" t="s">
        <v>647</v>
      </c>
      <c r="B59" s="817"/>
      <c r="C59" s="817"/>
      <c r="D59" s="817"/>
      <c r="E59" s="817"/>
      <c r="F59" s="817"/>
      <c r="G59" s="817"/>
      <c r="H59" s="817"/>
      <c r="I59" s="817"/>
    </row>
    <row r="60" spans="1:9" x14ac:dyDescent="0.25">
      <c r="A60" s="68"/>
    </row>
    <row r="61" spans="1:9" x14ac:dyDescent="0.25">
      <c r="A61" s="47" t="s">
        <v>654</v>
      </c>
    </row>
  </sheetData>
  <mergeCells count="28">
    <mergeCell ref="A57:I57"/>
    <mergeCell ref="A59:I59"/>
    <mergeCell ref="A1:I1"/>
    <mergeCell ref="A2:I2"/>
    <mergeCell ref="A4:I5"/>
    <mergeCell ref="A7:I7"/>
    <mergeCell ref="A55:I55"/>
    <mergeCell ref="A51:I51"/>
    <mergeCell ref="A53:I53"/>
    <mergeCell ref="A9:I9"/>
    <mergeCell ref="A47:I47"/>
    <mergeCell ref="A49:I49"/>
    <mergeCell ref="A19:I19"/>
    <mergeCell ref="A21:I21"/>
    <mergeCell ref="A23:I23"/>
    <mergeCell ref="A28:I28"/>
    <mergeCell ref="A11:I11"/>
    <mergeCell ref="A40:I40"/>
    <mergeCell ref="A42:I42"/>
    <mergeCell ref="A44:I45"/>
    <mergeCell ref="A13:I13"/>
    <mergeCell ref="A15:I15"/>
    <mergeCell ref="A17:I17"/>
    <mergeCell ref="A30:I30"/>
    <mergeCell ref="A32:I32"/>
    <mergeCell ref="A34:I34"/>
    <mergeCell ref="A36:I36"/>
    <mergeCell ref="A38:I38"/>
  </mergeCells>
  <phoneticPr fontId="3" type="noConversion"/>
  <pageMargins left="0.59055118110236227" right="0.78740157480314965" top="0.78740157480314965" bottom="0.78740157480314965" header="0.39370078740157483" footer="0.39370078740157483"/>
  <pageSetup paperSize="9" scale="81" firstPageNumber="104" fitToHeight="2" orientation="portrait" useFirstPageNumber="1" r:id="rId1"/>
  <headerFooter>
    <oddHeader>&amp;R&amp;12Les finances des groupements à fiscalité propre en 2019</oddHeader>
    <oddFooter>&amp;LDirection Générale des Collectivités Locales / DESL&amp;C&amp;P&amp;RMise en ligne : mai 2021</oddFooter>
    <evenHeader>&amp;R&amp;12Les finances des groupements à fiscalité propre en 2019</evenHeader>
    <evenFooter>&amp;LDirection Générale des Collectivités Locales / DESL&amp;C105&amp;R&amp;12Mise en ligne : mai 2021</evenFooter>
    <firstHeader>&amp;R&amp;12Les finances des groupements à fiscalité propre en 2019</firstHeader>
    <firstFooter>&amp;L&amp;12Direction Générale des Collectivités Locales / DESL&amp;C&amp;12 104&amp;R&amp;12Mise en ligne : mai 2021</firstFooter>
  </headerFooter>
  <rowBreaks count="1" manualBreakCount="1">
    <brk id="33" max="8"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7"/>
  <sheetViews>
    <sheetView zoomScaleNormal="100" workbookViewId="0"/>
  </sheetViews>
  <sheetFormatPr baseColWidth="10" defaultRowHeight="12.5" x14ac:dyDescent="0.25"/>
  <sheetData>
    <row r="1" spans="1:13" ht="21" customHeight="1" x14ac:dyDescent="0.25">
      <c r="A1" s="825" t="s">
        <v>271</v>
      </c>
      <c r="B1" s="826"/>
      <c r="C1" s="826"/>
      <c r="D1" s="826"/>
      <c r="E1" s="826"/>
      <c r="F1" s="826"/>
      <c r="G1" s="826"/>
      <c r="H1" s="826"/>
      <c r="I1" s="826"/>
    </row>
    <row r="3" spans="1:13" ht="13" x14ac:dyDescent="0.3">
      <c r="A3" s="827" t="s">
        <v>449</v>
      </c>
      <c r="B3" s="827"/>
      <c r="C3" s="827"/>
      <c r="D3" s="827"/>
      <c r="E3" s="827"/>
      <c r="F3" s="827"/>
      <c r="G3" s="827"/>
      <c r="H3" s="827"/>
      <c r="I3" s="827"/>
    </row>
    <row r="4" spans="1:13" x14ac:dyDescent="0.25">
      <c r="A4" s="670"/>
      <c r="B4" s="670"/>
      <c r="C4" s="670"/>
      <c r="D4" s="670"/>
      <c r="E4" s="670"/>
      <c r="F4" s="670"/>
      <c r="G4" s="670"/>
      <c r="H4" s="670"/>
      <c r="I4" s="670"/>
    </row>
    <row r="5" spans="1:13" ht="13" x14ac:dyDescent="0.3">
      <c r="A5" s="258" t="s">
        <v>504</v>
      </c>
    </row>
    <row r="6" spans="1:13" ht="27" customHeight="1" x14ac:dyDescent="0.25">
      <c r="A6" s="829" t="s">
        <v>514</v>
      </c>
      <c r="B6" s="829"/>
      <c r="C6" s="829"/>
      <c r="D6" s="829"/>
      <c r="E6" s="829"/>
      <c r="F6" s="829"/>
      <c r="G6" s="829"/>
      <c r="H6" s="829"/>
      <c r="I6" s="829"/>
    </row>
    <row r="7" spans="1:13" ht="13.5" customHeight="1" x14ac:dyDescent="0.25">
      <c r="A7" s="253"/>
      <c r="B7" s="253"/>
      <c r="C7" s="253"/>
      <c r="D7" s="253"/>
      <c r="E7" s="253"/>
      <c r="F7" s="253"/>
      <c r="G7" s="47"/>
      <c r="H7" s="47"/>
      <c r="I7" s="47"/>
    </row>
    <row r="8" spans="1:13" ht="130.5" customHeight="1" x14ac:dyDescent="0.25">
      <c r="A8" s="830" t="s">
        <v>450</v>
      </c>
      <c r="B8" s="830"/>
      <c r="C8" s="830"/>
      <c r="D8" s="830"/>
      <c r="E8" s="830"/>
      <c r="F8" s="830"/>
      <c r="G8" s="830"/>
      <c r="H8" s="830"/>
      <c r="I8" s="830"/>
      <c r="J8" s="610"/>
      <c r="K8" s="610"/>
      <c r="L8" s="610"/>
      <c r="M8" s="610"/>
    </row>
    <row r="9" spans="1:13" ht="12.75" customHeight="1" x14ac:dyDescent="0.25">
      <c r="A9" s="671"/>
      <c r="B9" s="671"/>
      <c r="C9" s="671"/>
      <c r="D9" s="671"/>
      <c r="E9" s="671"/>
      <c r="F9" s="671"/>
      <c r="G9" s="671"/>
      <c r="H9" s="671"/>
      <c r="I9" s="671"/>
      <c r="J9" s="610"/>
      <c r="K9" s="610"/>
      <c r="L9" s="610"/>
      <c r="M9" s="610"/>
    </row>
    <row r="10" spans="1:13" ht="13" x14ac:dyDescent="0.3">
      <c r="A10" s="672" t="s">
        <v>506</v>
      </c>
      <c r="K10" s="192"/>
      <c r="L10" s="192"/>
    </row>
    <row r="11" spans="1:13" ht="76.5" customHeight="1" x14ac:dyDescent="0.25">
      <c r="A11" s="823" t="s">
        <v>505</v>
      </c>
      <c r="B11" s="823"/>
      <c r="C11" s="823"/>
      <c r="D11" s="823"/>
      <c r="E11" s="823"/>
      <c r="F11" s="823"/>
      <c r="G11" s="823"/>
      <c r="H11" s="823"/>
      <c r="I11" s="823"/>
      <c r="J11" s="611"/>
      <c r="K11" s="611"/>
      <c r="L11" s="611"/>
      <c r="M11" s="611"/>
    </row>
    <row r="12" spans="1:13" x14ac:dyDescent="0.25">
      <c r="A12" s="47"/>
      <c r="B12" s="47"/>
      <c r="C12" s="47"/>
      <c r="D12" s="47"/>
      <c r="E12" s="47"/>
      <c r="F12" s="47"/>
      <c r="G12" s="47"/>
      <c r="H12" s="47"/>
      <c r="I12" s="47"/>
      <c r="K12" s="192"/>
      <c r="L12" s="192"/>
    </row>
    <row r="13" spans="1:13" ht="13" x14ac:dyDescent="0.3">
      <c r="A13" s="258" t="s">
        <v>507</v>
      </c>
      <c r="B13" s="47"/>
      <c r="C13" s="47"/>
      <c r="D13" s="47"/>
      <c r="E13" s="47"/>
      <c r="F13" s="47"/>
      <c r="G13" s="47"/>
      <c r="H13" s="47"/>
      <c r="I13" s="47"/>
      <c r="K13" s="192"/>
      <c r="L13" s="192"/>
    </row>
    <row r="14" spans="1:13" ht="63.75" customHeight="1" x14ac:dyDescent="0.25">
      <c r="A14" s="828" t="s">
        <v>508</v>
      </c>
      <c r="B14" s="828"/>
      <c r="C14" s="828"/>
      <c r="D14" s="828"/>
      <c r="E14" s="828"/>
      <c r="F14" s="828"/>
      <c r="G14" s="828"/>
      <c r="H14" s="828"/>
      <c r="I14" s="828"/>
      <c r="J14" s="610"/>
      <c r="K14" s="610"/>
      <c r="L14" s="610"/>
      <c r="M14" s="610"/>
    </row>
    <row r="15" spans="1:13" x14ac:dyDescent="0.25">
      <c r="A15" s="47"/>
      <c r="B15" s="47"/>
      <c r="C15" s="47"/>
      <c r="D15" s="47"/>
      <c r="E15" s="47"/>
      <c r="F15" s="47"/>
      <c r="G15" s="47"/>
      <c r="H15" s="47"/>
      <c r="I15" s="47"/>
      <c r="K15" s="192"/>
      <c r="L15" s="192"/>
    </row>
    <row r="16" spans="1:13" ht="53.25" customHeight="1" x14ac:dyDescent="0.25">
      <c r="A16" s="828" t="s">
        <v>451</v>
      </c>
      <c r="B16" s="828"/>
      <c r="C16" s="828"/>
      <c r="D16" s="828"/>
      <c r="E16" s="828"/>
      <c r="F16" s="828"/>
      <c r="G16" s="828"/>
      <c r="H16" s="828"/>
      <c r="I16" s="828"/>
      <c r="J16" s="612"/>
      <c r="K16" s="612"/>
      <c r="L16" s="612"/>
      <c r="M16" s="612"/>
    </row>
    <row r="17" spans="1:13" x14ac:dyDescent="0.25">
      <c r="A17" s="47"/>
      <c r="B17" s="47"/>
      <c r="C17" s="47"/>
      <c r="D17" s="47"/>
      <c r="E17" s="47"/>
      <c r="F17" s="47"/>
      <c r="G17" s="47"/>
      <c r="H17" s="47"/>
      <c r="I17" s="47"/>
      <c r="K17" s="192"/>
      <c r="L17" s="192"/>
    </row>
    <row r="18" spans="1:13" ht="13" x14ac:dyDescent="0.3">
      <c r="A18" s="47" t="s">
        <v>510</v>
      </c>
      <c r="B18" s="47"/>
      <c r="C18" s="47"/>
      <c r="D18" s="47"/>
      <c r="E18" s="47"/>
      <c r="F18" s="47"/>
      <c r="G18" s="47"/>
      <c r="H18" s="47"/>
      <c r="I18" s="47"/>
      <c r="K18" s="192"/>
      <c r="L18" s="192"/>
    </row>
    <row r="19" spans="1:13" ht="38.25" customHeight="1" x14ac:dyDescent="0.25">
      <c r="A19" s="828" t="s">
        <v>509</v>
      </c>
      <c r="B19" s="828"/>
      <c r="C19" s="828"/>
      <c r="D19" s="828"/>
      <c r="E19" s="828"/>
      <c r="F19" s="828"/>
      <c r="G19" s="828"/>
      <c r="H19" s="828"/>
      <c r="I19" s="828"/>
      <c r="J19" s="612"/>
      <c r="K19" s="612"/>
      <c r="L19" s="612"/>
      <c r="M19" s="612"/>
    </row>
    <row r="20" spans="1:13" x14ac:dyDescent="0.25">
      <c r="A20" s="47"/>
      <c r="B20" s="47"/>
      <c r="C20" s="47"/>
      <c r="D20" s="47"/>
      <c r="E20" s="47"/>
      <c r="F20" s="47"/>
      <c r="G20" s="47"/>
      <c r="H20" s="47"/>
      <c r="I20" s="47"/>
      <c r="K20" s="192"/>
      <c r="L20" s="192"/>
    </row>
    <row r="21" spans="1:13" ht="13" x14ac:dyDescent="0.3">
      <c r="A21" s="258" t="s">
        <v>448</v>
      </c>
      <c r="B21" s="47"/>
      <c r="C21" s="47"/>
      <c r="D21" s="47"/>
      <c r="E21" s="47"/>
      <c r="F21" s="47"/>
      <c r="G21" s="47"/>
      <c r="H21" s="47"/>
      <c r="I21" s="47"/>
      <c r="K21" s="192"/>
      <c r="L21" s="192"/>
    </row>
    <row r="23" spans="1:13" ht="13" x14ac:dyDescent="0.3">
      <c r="A23" s="258" t="s">
        <v>512</v>
      </c>
    </row>
    <row r="24" spans="1:13" ht="36.75" customHeight="1" x14ac:dyDescent="0.25">
      <c r="A24" s="823" t="s">
        <v>511</v>
      </c>
      <c r="B24" s="824"/>
      <c r="C24" s="824"/>
      <c r="D24" s="824"/>
      <c r="E24" s="824"/>
      <c r="F24" s="824"/>
      <c r="G24" s="824"/>
      <c r="H24" s="824"/>
      <c r="I24" s="824"/>
    </row>
    <row r="26" spans="1:13" ht="13" x14ac:dyDescent="0.3">
      <c r="A26" s="258" t="s">
        <v>513</v>
      </c>
    </row>
    <row r="27" spans="1:13" ht="129" customHeight="1" x14ac:dyDescent="0.25">
      <c r="A27" s="823" t="s">
        <v>693</v>
      </c>
      <c r="B27" s="824"/>
      <c r="C27" s="824"/>
      <c r="D27" s="824"/>
      <c r="E27" s="824"/>
      <c r="F27" s="824"/>
      <c r="G27" s="824"/>
      <c r="H27" s="824"/>
      <c r="I27" s="824"/>
    </row>
  </sheetData>
  <mergeCells count="10">
    <mergeCell ref="A24:I24"/>
    <mergeCell ref="A27:I27"/>
    <mergeCell ref="A1:I1"/>
    <mergeCell ref="A3:I3"/>
    <mergeCell ref="A14:I14"/>
    <mergeCell ref="A16:I16"/>
    <mergeCell ref="A19:I19"/>
    <mergeCell ref="A6:I6"/>
    <mergeCell ref="A8:I8"/>
    <mergeCell ref="A11:I11"/>
  </mergeCells>
  <pageMargins left="0.51181102362204722" right="0.51181102362204722" top="0.74803149606299213" bottom="0.74803149606299213" header="0.31496062992125984" footer="0.31496062992125984"/>
  <pageSetup paperSize="9" scale="86" firstPageNumber="106" orientation="portrait" useFirstPageNumber="1" r:id="rId1"/>
  <headerFooter>
    <oddHeader>&amp;R&amp;12Les finances des groupements à fiscalité propre en 2018</oddHeader>
    <oddFooter>&amp;LDirection Générale des Collectivités Locales / DESL&amp;C&amp;P&amp;RMise en ligne : juillet 2020</oddFooter>
    <firstHeader>&amp;R&amp;12Les finances des groupements à fiscalité propre en 2019</firstHeader>
    <firstFooter>&amp;L&amp;12Direction Générale des Collectivités Locales / DESL&amp;C&amp;12 106&amp;R&amp;12Mise en ligne : mai 2021</first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zoomScaleNormal="100" workbookViewId="0">
      <selection sqref="A1:I1"/>
    </sheetView>
  </sheetViews>
  <sheetFormatPr baseColWidth="10" defaultRowHeight="12.5" x14ac:dyDescent="0.25"/>
  <sheetData>
    <row r="1" spans="1:9" ht="21" customHeight="1" x14ac:dyDescent="0.25">
      <c r="A1" s="825" t="s">
        <v>272</v>
      </c>
      <c r="B1" s="826"/>
      <c r="C1" s="826"/>
      <c r="D1" s="826"/>
      <c r="E1" s="826"/>
      <c r="F1" s="826"/>
      <c r="G1" s="826"/>
      <c r="H1" s="826"/>
      <c r="I1" s="826"/>
    </row>
    <row r="3" spans="1:9" s="47" customFormat="1" ht="12.75" customHeight="1" x14ac:dyDescent="0.3">
      <c r="A3" s="258" t="s">
        <v>165</v>
      </c>
    </row>
    <row r="4" spans="1:9" s="47" customFormat="1" ht="72" customHeight="1" x14ac:dyDescent="0.25">
      <c r="A4" s="832" t="s">
        <v>166</v>
      </c>
      <c r="B4" s="832"/>
      <c r="C4" s="832"/>
      <c r="D4" s="832"/>
      <c r="E4" s="832"/>
      <c r="F4" s="832"/>
      <c r="G4" s="832"/>
      <c r="H4" s="832"/>
      <c r="I4" s="832"/>
    </row>
    <row r="5" spans="1:9" s="47" customFormat="1" ht="12.75" customHeight="1" x14ac:dyDescent="0.3">
      <c r="A5" s="207"/>
    </row>
    <row r="6" spans="1:9" s="47" customFormat="1" ht="42.75" customHeight="1" x14ac:dyDescent="0.25">
      <c r="A6" s="833" t="s">
        <v>238</v>
      </c>
      <c r="B6" s="833"/>
      <c r="C6" s="833"/>
      <c r="D6" s="833"/>
      <c r="E6" s="833"/>
      <c r="F6" s="833"/>
      <c r="G6" s="833"/>
      <c r="H6" s="833"/>
      <c r="I6" s="833"/>
    </row>
    <row r="7" spans="1:9" s="47" customFormat="1" ht="12.75" customHeight="1" x14ac:dyDescent="0.3">
      <c r="A7" s="207"/>
    </row>
    <row r="8" spans="1:9" s="47" customFormat="1" ht="38.25" customHeight="1" x14ac:dyDescent="0.25">
      <c r="A8" s="831" t="s">
        <v>808</v>
      </c>
      <c r="B8" s="831"/>
      <c r="C8" s="831"/>
      <c r="D8" s="831"/>
      <c r="E8" s="831"/>
      <c r="F8" s="831"/>
      <c r="G8" s="831"/>
      <c r="H8" s="831"/>
      <c r="I8" s="831"/>
    </row>
    <row r="9" spans="1:9" s="47" customFormat="1" ht="12.75" customHeight="1" x14ac:dyDescent="0.25">
      <c r="A9" s="254"/>
    </row>
    <row r="10" spans="1:9" s="47" customFormat="1" ht="12.75" customHeight="1" x14ac:dyDescent="0.25">
      <c r="A10" s="831" t="s">
        <v>239</v>
      </c>
      <c r="B10" s="831"/>
      <c r="C10" s="831"/>
      <c r="D10" s="831"/>
      <c r="E10" s="831"/>
      <c r="F10" s="831"/>
      <c r="G10" s="831"/>
      <c r="H10" s="831"/>
      <c r="I10" s="831"/>
    </row>
    <row r="11" spans="1:9" s="47" customFormat="1" ht="12.75" customHeight="1" x14ac:dyDescent="0.25">
      <c r="A11" s="255"/>
      <c r="B11" s="255"/>
      <c r="C11" s="255"/>
      <c r="D11" s="255"/>
      <c r="E11" s="255"/>
      <c r="F11" s="255"/>
    </row>
    <row r="12" spans="1:9" s="47" customFormat="1" ht="32.25" customHeight="1" x14ac:dyDescent="0.25">
      <c r="A12" s="831" t="s">
        <v>240</v>
      </c>
      <c r="B12" s="831"/>
      <c r="C12" s="831"/>
      <c r="D12" s="831"/>
      <c r="E12" s="831"/>
      <c r="F12" s="831"/>
      <c r="G12" s="831"/>
      <c r="H12" s="831"/>
      <c r="I12" s="831"/>
    </row>
    <row r="13" spans="1:9" s="47" customFormat="1" ht="12.75" customHeight="1" x14ac:dyDescent="0.25">
      <c r="A13" s="256"/>
    </row>
    <row r="14" spans="1:9" s="47" customFormat="1" ht="44.25" customHeight="1" x14ac:dyDescent="0.25">
      <c r="A14" s="831" t="s">
        <v>241</v>
      </c>
      <c r="B14" s="831"/>
      <c r="C14" s="831"/>
      <c r="D14" s="831"/>
      <c r="E14" s="831"/>
      <c r="F14" s="831"/>
      <c r="G14" s="831"/>
      <c r="H14" s="831"/>
      <c r="I14" s="831"/>
    </row>
    <row r="15" spans="1:9" s="47" customFormat="1" ht="12.75" customHeight="1" x14ac:dyDescent="0.25">
      <c r="A15" s="256"/>
    </row>
    <row r="16" spans="1:9" s="47" customFormat="1" ht="77.25" customHeight="1" x14ac:dyDescent="0.25">
      <c r="A16" s="831" t="s">
        <v>809</v>
      </c>
      <c r="B16" s="831"/>
      <c r="C16" s="831"/>
      <c r="D16" s="831"/>
      <c r="E16" s="831"/>
      <c r="F16" s="831"/>
      <c r="G16" s="831"/>
      <c r="H16" s="831"/>
      <c r="I16" s="831"/>
    </row>
    <row r="17" spans="1:9" s="47" customFormat="1" ht="12.75" customHeight="1" x14ac:dyDescent="0.25">
      <c r="A17" s="254"/>
    </row>
    <row r="18" spans="1:9" s="47" customFormat="1" ht="29.25" customHeight="1" x14ac:dyDescent="0.25">
      <c r="A18" s="831" t="s">
        <v>242</v>
      </c>
      <c r="B18" s="831"/>
      <c r="C18" s="831"/>
      <c r="D18" s="831"/>
      <c r="E18" s="831"/>
      <c r="F18" s="831"/>
      <c r="G18" s="831"/>
      <c r="H18" s="831"/>
      <c r="I18" s="831"/>
    </row>
    <row r="19" spans="1:9" s="47" customFormat="1" ht="12.75" customHeight="1" x14ac:dyDescent="0.25">
      <c r="A19" s="257"/>
    </row>
    <row r="20" spans="1:9" s="47" customFormat="1" ht="29.25" customHeight="1" x14ac:dyDescent="0.25">
      <c r="A20" s="831" t="s">
        <v>252</v>
      </c>
      <c r="B20" s="831"/>
      <c r="C20" s="831"/>
      <c r="D20" s="831"/>
      <c r="E20" s="831"/>
      <c r="F20" s="831"/>
      <c r="G20" s="831"/>
      <c r="H20" s="831"/>
      <c r="I20" s="831"/>
    </row>
    <row r="21" spans="1:9" s="47" customFormat="1" ht="12.75" customHeight="1" x14ac:dyDescent="0.25">
      <c r="A21" s="257"/>
    </row>
    <row r="22" spans="1:9" s="47" customFormat="1" ht="35.25" customHeight="1" x14ac:dyDescent="0.25">
      <c r="A22" s="831" t="s">
        <v>243</v>
      </c>
      <c r="B22" s="831"/>
      <c r="C22" s="831"/>
      <c r="D22" s="831"/>
      <c r="E22" s="831"/>
      <c r="F22" s="831"/>
      <c r="G22" s="831"/>
      <c r="H22" s="831"/>
      <c r="I22" s="831"/>
    </row>
    <row r="23" spans="1:9" s="47" customFormat="1" ht="12" customHeight="1" x14ac:dyDescent="0.25">
      <c r="A23" s="255"/>
      <c r="B23" s="255"/>
      <c r="C23" s="255"/>
      <c r="D23" s="255"/>
      <c r="E23" s="255"/>
      <c r="F23" s="255"/>
      <c r="G23" s="255"/>
      <c r="H23" s="255"/>
      <c r="I23" s="255"/>
    </row>
    <row r="24" spans="1:9" s="47" customFormat="1" ht="72.75" customHeight="1" x14ac:dyDescent="0.25">
      <c r="A24" s="831" t="s">
        <v>810</v>
      </c>
      <c r="B24" s="831"/>
      <c r="C24" s="831"/>
      <c r="D24" s="831"/>
      <c r="E24" s="831"/>
      <c r="F24" s="831"/>
      <c r="G24" s="831"/>
      <c r="H24" s="831"/>
      <c r="I24" s="831"/>
    </row>
    <row r="25" spans="1:9" s="47" customFormat="1" ht="12.75" customHeight="1" x14ac:dyDescent="0.25">
      <c r="A25" s="257"/>
    </row>
    <row r="26" spans="1:9" s="47" customFormat="1" ht="39" customHeight="1" x14ac:dyDescent="0.25">
      <c r="A26" s="831" t="s">
        <v>538</v>
      </c>
      <c r="B26" s="831"/>
      <c r="C26" s="831"/>
      <c r="D26" s="831"/>
      <c r="E26" s="831"/>
      <c r="F26" s="831"/>
      <c r="G26" s="831"/>
      <c r="H26" s="831"/>
      <c r="I26" s="831"/>
    </row>
    <row r="27" spans="1:9" s="47" customFormat="1" ht="12.75" customHeight="1" x14ac:dyDescent="0.25">
      <c r="A27" s="257"/>
    </row>
    <row r="28" spans="1:9" s="47" customFormat="1" ht="29.25" customHeight="1" x14ac:dyDescent="0.25">
      <c r="A28" s="831" t="s">
        <v>244</v>
      </c>
      <c r="B28" s="831"/>
      <c r="C28" s="831"/>
      <c r="D28" s="831"/>
      <c r="E28" s="831"/>
      <c r="F28" s="831"/>
      <c r="G28" s="831"/>
      <c r="H28" s="831"/>
      <c r="I28" s="831"/>
    </row>
  </sheetData>
  <mergeCells count="14">
    <mergeCell ref="A28:I28"/>
    <mergeCell ref="A1:I1"/>
    <mergeCell ref="A4:I4"/>
    <mergeCell ref="A6:I6"/>
    <mergeCell ref="A8:I8"/>
    <mergeCell ref="A10:I10"/>
    <mergeCell ref="A12:I12"/>
    <mergeCell ref="A14:I14"/>
    <mergeCell ref="A16:I16"/>
    <mergeCell ref="A18:I18"/>
    <mergeCell ref="A20:I20"/>
    <mergeCell ref="A22:I22"/>
    <mergeCell ref="A24:I24"/>
    <mergeCell ref="A26:I26"/>
  </mergeCells>
  <pageMargins left="0.51181102362204722" right="0.31496062992125984" top="0.74803149606299213" bottom="0.74803149606299213" header="0.31496062992125984" footer="0.31496062992125984"/>
  <pageSetup paperSize="9" scale="86" firstPageNumber="107" orientation="portrait" useFirstPageNumber="1" r:id="rId1"/>
  <headerFooter>
    <oddHeader>&amp;R&amp;12Les finances des groupements à fiscalité propre en 2019</oddHeader>
    <oddFooter>&amp;LDirection Générale des Collectivités Locales / DESL&amp;C&amp;P&amp;RMise en ligne : juillet 2020</oddFooter>
    <firstHeader>&amp;R&amp;12Les finances des groupements à fiscalité propre en 2019</firstHeader>
    <firstFooter>&amp;L&amp;12Direction Générale des Collectivités Locales / DESL&amp;C107&amp;R&amp;12Mise en ligne : mai 2021</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96"/>
  <sheetViews>
    <sheetView zoomScaleNormal="100" zoomScalePageLayoutView="85" workbookViewId="0"/>
  </sheetViews>
  <sheetFormatPr baseColWidth="10" defaultRowHeight="12.5" x14ac:dyDescent="0.25"/>
  <cols>
    <col min="1" max="1" width="29.1796875" customWidth="1"/>
    <col min="2" max="7" width="14.7265625" customWidth="1"/>
    <col min="8" max="9" width="20" customWidth="1"/>
    <col min="10" max="10" width="13.7265625" customWidth="1"/>
  </cols>
  <sheetData>
    <row r="1" spans="1:10" ht="21" x14ac:dyDescent="0.4">
      <c r="A1" s="9" t="s">
        <v>689</v>
      </c>
    </row>
    <row r="2" spans="1:10" ht="15" x14ac:dyDescent="0.3">
      <c r="A2" s="22" t="s">
        <v>428</v>
      </c>
    </row>
    <row r="3" spans="1:10" x14ac:dyDescent="0.25">
      <c r="A3" s="1"/>
      <c r="B3" s="1"/>
      <c r="C3" s="1"/>
      <c r="D3" s="1"/>
      <c r="E3" s="1"/>
      <c r="F3" s="1"/>
      <c r="G3" s="2"/>
      <c r="H3" s="2"/>
      <c r="I3" s="1"/>
      <c r="J3" s="2"/>
    </row>
    <row r="4" spans="1:10" x14ac:dyDescent="0.25">
      <c r="A4" s="3"/>
      <c r="B4" s="10" t="s">
        <v>35</v>
      </c>
      <c r="C4" s="176" t="s">
        <v>552</v>
      </c>
      <c r="D4" s="176" t="s">
        <v>554</v>
      </c>
      <c r="E4" s="177" t="s">
        <v>98</v>
      </c>
      <c r="F4" s="177" t="s">
        <v>289</v>
      </c>
      <c r="G4" s="178">
        <v>300000</v>
      </c>
      <c r="H4" s="184" t="s">
        <v>258</v>
      </c>
      <c r="I4" s="181" t="s">
        <v>258</v>
      </c>
      <c r="J4" s="186" t="s">
        <v>218</v>
      </c>
    </row>
    <row r="5" spans="1:10" ht="13" x14ac:dyDescent="0.3">
      <c r="A5" s="183" t="s">
        <v>114</v>
      </c>
      <c r="B5" s="176" t="s">
        <v>551</v>
      </c>
      <c r="C5" s="10" t="s">
        <v>36</v>
      </c>
      <c r="D5" s="10" t="s">
        <v>36</v>
      </c>
      <c r="E5" s="177" t="s">
        <v>36</v>
      </c>
      <c r="F5" s="177" t="s">
        <v>36</v>
      </c>
      <c r="G5" s="179" t="s">
        <v>37</v>
      </c>
      <c r="H5" s="184" t="s">
        <v>284</v>
      </c>
      <c r="I5" s="181" t="s">
        <v>285</v>
      </c>
      <c r="J5" s="185" t="s">
        <v>60</v>
      </c>
    </row>
    <row r="6" spans="1:10" x14ac:dyDescent="0.25">
      <c r="A6" s="3"/>
      <c r="B6" s="10" t="s">
        <v>37</v>
      </c>
      <c r="C6" s="176" t="s">
        <v>553</v>
      </c>
      <c r="D6" s="176" t="s">
        <v>100</v>
      </c>
      <c r="E6" s="177" t="s">
        <v>101</v>
      </c>
      <c r="F6" s="177" t="s">
        <v>290</v>
      </c>
      <c r="G6" s="179" t="s">
        <v>102</v>
      </c>
      <c r="H6" s="184" t="s">
        <v>291</v>
      </c>
      <c r="I6" s="181" t="s">
        <v>292</v>
      </c>
      <c r="J6" s="185" t="s">
        <v>286</v>
      </c>
    </row>
    <row r="7" spans="1:10" x14ac:dyDescent="0.25">
      <c r="A7" s="182"/>
      <c r="B7" s="4"/>
      <c r="C7" s="4"/>
      <c r="D7" s="4"/>
      <c r="E7" s="4"/>
      <c r="F7" s="4"/>
      <c r="G7" s="5"/>
      <c r="H7" s="5"/>
      <c r="I7" s="4"/>
      <c r="J7" s="5"/>
    </row>
    <row r="8" spans="1:10" x14ac:dyDescent="0.25">
      <c r="A8" s="180" t="s">
        <v>103</v>
      </c>
      <c r="B8" s="283">
        <v>53</v>
      </c>
      <c r="C8" s="283">
        <v>47</v>
      </c>
      <c r="D8" s="283">
        <v>26</v>
      </c>
      <c r="E8" s="283">
        <v>26</v>
      </c>
      <c r="F8" s="283">
        <v>9</v>
      </c>
      <c r="G8" s="283">
        <v>3</v>
      </c>
      <c r="H8" s="261">
        <v>152</v>
      </c>
      <c r="I8" s="262">
        <v>12</v>
      </c>
      <c r="J8" s="259">
        <v>164</v>
      </c>
    </row>
    <row r="9" spans="1:10" x14ac:dyDescent="0.25">
      <c r="A9" s="68" t="s">
        <v>104</v>
      </c>
      <c r="B9" s="346">
        <v>56</v>
      </c>
      <c r="C9" s="346">
        <v>42</v>
      </c>
      <c r="D9" s="346">
        <v>6</v>
      </c>
      <c r="E9" s="346">
        <v>7</v>
      </c>
      <c r="F9" s="346">
        <v>5</v>
      </c>
      <c r="G9" s="346" t="s">
        <v>85</v>
      </c>
      <c r="H9" s="263">
        <v>111</v>
      </c>
      <c r="I9" s="264">
        <v>5</v>
      </c>
      <c r="J9" s="260">
        <v>116</v>
      </c>
    </row>
    <row r="10" spans="1:10" x14ac:dyDescent="0.25">
      <c r="A10" s="180" t="s">
        <v>42</v>
      </c>
      <c r="B10" s="283">
        <v>2</v>
      </c>
      <c r="C10" s="283">
        <v>22</v>
      </c>
      <c r="D10" s="283">
        <v>16</v>
      </c>
      <c r="E10" s="283">
        <v>12</v>
      </c>
      <c r="F10" s="283">
        <v>6</v>
      </c>
      <c r="G10" s="283">
        <v>1</v>
      </c>
      <c r="H10" s="261">
        <v>52</v>
      </c>
      <c r="I10" s="262">
        <v>7</v>
      </c>
      <c r="J10" s="259">
        <v>59</v>
      </c>
    </row>
    <row r="11" spans="1:10" x14ac:dyDescent="0.25">
      <c r="A11" s="68" t="s">
        <v>105</v>
      </c>
      <c r="B11" s="346">
        <v>31</v>
      </c>
      <c r="C11" s="346">
        <v>28</v>
      </c>
      <c r="D11" s="346">
        <v>10</v>
      </c>
      <c r="E11" s="346">
        <v>5</v>
      </c>
      <c r="F11" s="346">
        <v>6</v>
      </c>
      <c r="G11" s="346" t="s">
        <v>85</v>
      </c>
      <c r="H11" s="263">
        <v>74</v>
      </c>
      <c r="I11" s="264">
        <v>6</v>
      </c>
      <c r="J11" s="260">
        <v>80</v>
      </c>
    </row>
    <row r="12" spans="1:10" x14ac:dyDescent="0.25">
      <c r="A12" s="180" t="s">
        <v>45</v>
      </c>
      <c r="B12" s="283">
        <v>15</v>
      </c>
      <c r="C12" s="283">
        <v>2</v>
      </c>
      <c r="D12" s="283" t="s">
        <v>85</v>
      </c>
      <c r="E12" s="283">
        <v>2</v>
      </c>
      <c r="F12" s="283" t="s">
        <v>85</v>
      </c>
      <c r="G12" s="283" t="s">
        <v>85</v>
      </c>
      <c r="H12" s="261">
        <v>19</v>
      </c>
      <c r="I12" s="262" t="s">
        <v>85</v>
      </c>
      <c r="J12" s="259">
        <v>19</v>
      </c>
    </row>
    <row r="13" spans="1:10" x14ac:dyDescent="0.25">
      <c r="A13" s="68" t="s">
        <v>106</v>
      </c>
      <c r="B13" s="346">
        <v>42</v>
      </c>
      <c r="C13" s="346">
        <v>60</v>
      </c>
      <c r="D13" s="346">
        <v>24</v>
      </c>
      <c r="E13" s="346">
        <v>14</v>
      </c>
      <c r="F13" s="346">
        <v>7</v>
      </c>
      <c r="G13" s="346">
        <v>2</v>
      </c>
      <c r="H13" s="263">
        <v>140</v>
      </c>
      <c r="I13" s="264">
        <v>9</v>
      </c>
      <c r="J13" s="260">
        <v>149</v>
      </c>
    </row>
    <row r="14" spans="1:10" x14ac:dyDescent="0.25">
      <c r="A14" s="180" t="s">
        <v>107</v>
      </c>
      <c r="B14" s="283">
        <v>4</v>
      </c>
      <c r="C14" s="283">
        <v>36</v>
      </c>
      <c r="D14" s="283">
        <v>20</v>
      </c>
      <c r="E14" s="283">
        <v>15</v>
      </c>
      <c r="F14" s="283">
        <v>15</v>
      </c>
      <c r="G14" s="283">
        <v>1</v>
      </c>
      <c r="H14" s="261">
        <v>75</v>
      </c>
      <c r="I14" s="262">
        <v>16</v>
      </c>
      <c r="J14" s="259">
        <v>91</v>
      </c>
    </row>
    <row r="15" spans="1:10" x14ac:dyDescent="0.25">
      <c r="A15" s="68" t="s">
        <v>108</v>
      </c>
      <c r="B15" s="346">
        <v>10</v>
      </c>
      <c r="C15" s="346">
        <v>30</v>
      </c>
      <c r="D15" s="346">
        <v>14</v>
      </c>
      <c r="E15" s="346">
        <v>11</v>
      </c>
      <c r="F15" s="346">
        <v>4</v>
      </c>
      <c r="G15" s="346">
        <v>1</v>
      </c>
      <c r="H15" s="263">
        <v>65</v>
      </c>
      <c r="I15" s="264">
        <v>5</v>
      </c>
      <c r="J15" s="260">
        <v>70</v>
      </c>
    </row>
    <row r="16" spans="1:10" x14ac:dyDescent="0.25">
      <c r="A16" s="180" t="s">
        <v>109</v>
      </c>
      <c r="B16" s="283">
        <v>47</v>
      </c>
      <c r="C16" s="283">
        <v>58</v>
      </c>
      <c r="D16" s="283">
        <v>20</v>
      </c>
      <c r="E16" s="283">
        <v>18</v>
      </c>
      <c r="F16" s="283">
        <v>8</v>
      </c>
      <c r="G16" s="283">
        <v>2</v>
      </c>
      <c r="H16" s="261">
        <v>143</v>
      </c>
      <c r="I16" s="262">
        <v>10</v>
      </c>
      <c r="J16" s="259">
        <v>153</v>
      </c>
    </row>
    <row r="17" spans="1:10" x14ac:dyDescent="0.25">
      <c r="A17" s="68" t="s">
        <v>110</v>
      </c>
      <c r="B17" s="346">
        <v>68</v>
      </c>
      <c r="C17" s="346">
        <v>49</v>
      </c>
      <c r="D17" s="346">
        <v>23</v>
      </c>
      <c r="E17" s="346">
        <v>10</v>
      </c>
      <c r="F17" s="346">
        <v>9</v>
      </c>
      <c r="G17" s="346">
        <v>2</v>
      </c>
      <c r="H17" s="263">
        <v>150</v>
      </c>
      <c r="I17" s="264">
        <v>11</v>
      </c>
      <c r="J17" s="260">
        <v>161</v>
      </c>
    </row>
    <row r="18" spans="1:10" x14ac:dyDescent="0.25">
      <c r="A18" s="180" t="s">
        <v>54</v>
      </c>
      <c r="B18" s="283">
        <v>2</v>
      </c>
      <c r="C18" s="283">
        <v>30</v>
      </c>
      <c r="D18" s="283">
        <v>20</v>
      </c>
      <c r="E18" s="283">
        <v>9</v>
      </c>
      <c r="F18" s="283">
        <v>6</v>
      </c>
      <c r="G18" s="283">
        <v>2</v>
      </c>
      <c r="H18" s="261">
        <v>61</v>
      </c>
      <c r="I18" s="262">
        <v>8</v>
      </c>
      <c r="J18" s="259">
        <v>69</v>
      </c>
    </row>
    <row r="19" spans="1:10" x14ac:dyDescent="0.25">
      <c r="A19" s="68" t="s">
        <v>76</v>
      </c>
      <c r="B19" s="346">
        <v>13</v>
      </c>
      <c r="C19" s="346">
        <v>12</v>
      </c>
      <c r="D19" s="346">
        <v>8</v>
      </c>
      <c r="E19" s="346">
        <v>9</v>
      </c>
      <c r="F19" s="346">
        <v>7</v>
      </c>
      <c r="G19" s="346">
        <v>3</v>
      </c>
      <c r="H19" s="263">
        <v>42</v>
      </c>
      <c r="I19" s="264">
        <v>10</v>
      </c>
      <c r="J19" s="260">
        <v>52</v>
      </c>
    </row>
    <row r="20" spans="1:10" x14ac:dyDescent="0.25">
      <c r="A20" s="347" t="s">
        <v>111</v>
      </c>
      <c r="B20" s="411" t="s">
        <v>85</v>
      </c>
      <c r="C20" s="283">
        <v>19</v>
      </c>
      <c r="D20" s="283">
        <v>11</v>
      </c>
      <c r="E20" s="283">
        <v>7</v>
      </c>
      <c r="F20" s="283">
        <v>10</v>
      </c>
      <c r="G20" s="283">
        <v>6</v>
      </c>
      <c r="H20" s="261">
        <v>37</v>
      </c>
      <c r="I20" s="262">
        <v>16</v>
      </c>
      <c r="J20" s="259">
        <v>53</v>
      </c>
    </row>
    <row r="21" spans="1:10" ht="13" x14ac:dyDescent="0.3">
      <c r="A21" s="16" t="s">
        <v>185</v>
      </c>
      <c r="B21" s="346">
        <f t="shared" ref="B21:J21" si="0">SUM(B8:B20)</f>
        <v>343</v>
      </c>
      <c r="C21" s="346">
        <f t="shared" si="0"/>
        <v>435</v>
      </c>
      <c r="D21" s="346">
        <f t="shared" si="0"/>
        <v>198</v>
      </c>
      <c r="E21" s="346">
        <f t="shared" si="0"/>
        <v>145</v>
      </c>
      <c r="F21" s="346">
        <f t="shared" si="0"/>
        <v>92</v>
      </c>
      <c r="G21" s="346">
        <f t="shared" si="0"/>
        <v>23</v>
      </c>
      <c r="H21" s="263">
        <f t="shared" si="0"/>
        <v>1121</v>
      </c>
      <c r="I21" s="264">
        <f t="shared" si="0"/>
        <v>115</v>
      </c>
      <c r="J21" s="260">
        <f t="shared" si="0"/>
        <v>1236</v>
      </c>
    </row>
    <row r="22" spans="1:10" ht="15" x14ac:dyDescent="0.3">
      <c r="A22" s="214" t="s">
        <v>560</v>
      </c>
      <c r="B22" s="283">
        <v>2</v>
      </c>
      <c r="C22" s="283" t="s">
        <v>85</v>
      </c>
      <c r="D22" s="283">
        <v>3</v>
      </c>
      <c r="E22" s="283">
        <v>8</v>
      </c>
      <c r="F22" s="283">
        <v>10</v>
      </c>
      <c r="G22" s="283" t="s">
        <v>85</v>
      </c>
      <c r="H22" s="695">
        <v>13</v>
      </c>
      <c r="I22" s="695">
        <v>10</v>
      </c>
      <c r="J22" s="695">
        <v>23</v>
      </c>
    </row>
    <row r="23" spans="1:10" x14ac:dyDescent="0.25">
      <c r="A23" s="68" t="s">
        <v>555</v>
      </c>
      <c r="B23" s="346">
        <v>1</v>
      </c>
      <c r="C23" s="346" t="s">
        <v>85</v>
      </c>
      <c r="D23" s="346" t="s">
        <v>85</v>
      </c>
      <c r="E23" s="346">
        <v>4</v>
      </c>
      <c r="F23" s="346">
        <v>1</v>
      </c>
      <c r="G23" s="346" t="s">
        <v>85</v>
      </c>
      <c r="H23" s="696">
        <v>5</v>
      </c>
      <c r="I23" s="696">
        <v>1</v>
      </c>
      <c r="J23" s="696">
        <v>6</v>
      </c>
    </row>
    <row r="24" spans="1:10" x14ac:dyDescent="0.25">
      <c r="A24" s="690" t="s">
        <v>556</v>
      </c>
      <c r="B24" s="691" t="s">
        <v>85</v>
      </c>
      <c r="C24" s="691" t="s">
        <v>85</v>
      </c>
      <c r="D24" s="691" t="s">
        <v>85</v>
      </c>
      <c r="E24" s="691" t="s">
        <v>85</v>
      </c>
      <c r="F24" s="691">
        <v>3</v>
      </c>
      <c r="G24" s="691" t="s">
        <v>85</v>
      </c>
      <c r="H24" s="697" t="s">
        <v>85</v>
      </c>
      <c r="I24" s="697">
        <v>3</v>
      </c>
      <c r="J24" s="697">
        <v>3</v>
      </c>
    </row>
    <row r="25" spans="1:10" x14ac:dyDescent="0.25">
      <c r="A25" s="68" t="s">
        <v>557</v>
      </c>
      <c r="B25" s="346">
        <v>1</v>
      </c>
      <c r="C25" s="346" t="s">
        <v>85</v>
      </c>
      <c r="D25" s="346">
        <v>1</v>
      </c>
      <c r="E25" s="346">
        <v>1</v>
      </c>
      <c r="F25" s="346">
        <v>1</v>
      </c>
      <c r="G25" s="346" t="s">
        <v>85</v>
      </c>
      <c r="H25" s="696">
        <v>3</v>
      </c>
      <c r="I25" s="696">
        <v>1</v>
      </c>
      <c r="J25" s="696">
        <v>4</v>
      </c>
    </row>
    <row r="26" spans="1:10" x14ac:dyDescent="0.25">
      <c r="A26" s="690" t="s">
        <v>558</v>
      </c>
      <c r="B26" s="691" t="s">
        <v>85</v>
      </c>
      <c r="C26" s="691" t="s">
        <v>85</v>
      </c>
      <c r="D26" s="691" t="s">
        <v>85</v>
      </c>
      <c r="E26" s="691" t="s">
        <v>85</v>
      </c>
      <c r="F26" s="691">
        <v>5</v>
      </c>
      <c r="G26" s="691" t="s">
        <v>85</v>
      </c>
      <c r="H26" s="697" t="s">
        <v>85</v>
      </c>
      <c r="I26" s="697">
        <v>5</v>
      </c>
      <c r="J26" s="697">
        <v>5</v>
      </c>
    </row>
    <row r="27" spans="1:10" x14ac:dyDescent="0.25">
      <c r="A27" s="68" t="s">
        <v>559</v>
      </c>
      <c r="B27" s="346" t="s">
        <v>85</v>
      </c>
      <c r="C27" s="346" t="s">
        <v>85</v>
      </c>
      <c r="D27" s="346">
        <v>2</v>
      </c>
      <c r="E27" s="346">
        <v>3</v>
      </c>
      <c r="F27" s="346" t="s">
        <v>85</v>
      </c>
      <c r="G27" s="346" t="s">
        <v>85</v>
      </c>
      <c r="H27" s="696">
        <v>5</v>
      </c>
      <c r="I27" s="696" t="s">
        <v>85</v>
      </c>
      <c r="J27" s="696">
        <v>5</v>
      </c>
    </row>
    <row r="28" spans="1:10" ht="13" x14ac:dyDescent="0.3">
      <c r="A28" s="692" t="s">
        <v>58</v>
      </c>
      <c r="B28" s="693">
        <f t="shared" ref="B28:J28" si="1">SUM(B21:B22)</f>
        <v>345</v>
      </c>
      <c r="C28" s="693">
        <f t="shared" si="1"/>
        <v>435</v>
      </c>
      <c r="D28" s="693">
        <f t="shared" si="1"/>
        <v>201</v>
      </c>
      <c r="E28" s="693">
        <f t="shared" si="1"/>
        <v>153</v>
      </c>
      <c r="F28" s="693">
        <f t="shared" si="1"/>
        <v>102</v>
      </c>
      <c r="G28" s="693">
        <f t="shared" si="1"/>
        <v>23</v>
      </c>
      <c r="H28" s="694">
        <f t="shared" si="1"/>
        <v>1134</v>
      </c>
      <c r="I28" s="694">
        <f t="shared" si="1"/>
        <v>125</v>
      </c>
      <c r="J28" s="694">
        <f t="shared" si="1"/>
        <v>1259</v>
      </c>
    </row>
    <row r="29" spans="1:10" x14ac:dyDescent="0.25">
      <c r="A29" s="171" t="s">
        <v>429</v>
      </c>
      <c r="B29" s="3"/>
      <c r="D29" s="163"/>
    </row>
    <row r="30" spans="1:10" x14ac:dyDescent="0.25">
      <c r="A30" s="8" t="s">
        <v>430</v>
      </c>
    </row>
    <row r="31" spans="1:10" x14ac:dyDescent="0.25">
      <c r="A31" s="8" t="s">
        <v>690</v>
      </c>
    </row>
    <row r="32" spans="1:10" x14ac:dyDescent="0.25">
      <c r="A32" s="171" t="s">
        <v>686</v>
      </c>
      <c r="B32" s="3"/>
      <c r="D32" s="163"/>
    </row>
    <row r="34" spans="1:10" ht="18" x14ac:dyDescent="0.4">
      <c r="A34" s="9" t="s">
        <v>684</v>
      </c>
    </row>
    <row r="35" spans="1:10" ht="13" x14ac:dyDescent="0.3">
      <c r="A35" s="200" t="s">
        <v>163</v>
      </c>
      <c r="I35" s="22"/>
    </row>
    <row r="36" spans="1:10" x14ac:dyDescent="0.25">
      <c r="A36" s="1"/>
      <c r="B36" s="1"/>
      <c r="C36" s="1"/>
      <c r="D36" s="1"/>
      <c r="E36" s="1"/>
      <c r="F36" s="1"/>
      <c r="G36" s="2"/>
      <c r="H36" s="2"/>
      <c r="I36" s="1"/>
      <c r="J36" s="2"/>
    </row>
    <row r="37" spans="1:10" x14ac:dyDescent="0.25">
      <c r="A37" s="3"/>
      <c r="B37" s="10" t="s">
        <v>35</v>
      </c>
      <c r="C37" s="176" t="s">
        <v>552</v>
      </c>
      <c r="D37" s="176" t="s">
        <v>554</v>
      </c>
      <c r="E37" s="177" t="s">
        <v>98</v>
      </c>
      <c r="F37" s="177" t="s">
        <v>289</v>
      </c>
      <c r="G37" s="178">
        <v>300000</v>
      </c>
      <c r="H37" s="184" t="s">
        <v>95</v>
      </c>
      <c r="I37" s="181" t="s">
        <v>95</v>
      </c>
      <c r="J37" s="186" t="s">
        <v>21</v>
      </c>
    </row>
    <row r="38" spans="1:10" ht="13" x14ac:dyDescent="0.3">
      <c r="A38" s="183" t="s">
        <v>219</v>
      </c>
      <c r="B38" s="176" t="s">
        <v>551</v>
      </c>
      <c r="C38" s="10" t="s">
        <v>36</v>
      </c>
      <c r="D38" s="10" t="s">
        <v>36</v>
      </c>
      <c r="E38" s="177" t="s">
        <v>36</v>
      </c>
      <c r="F38" s="177" t="s">
        <v>36</v>
      </c>
      <c r="G38" s="179" t="s">
        <v>37</v>
      </c>
      <c r="H38" s="184" t="s">
        <v>284</v>
      </c>
      <c r="I38" s="181" t="s">
        <v>285</v>
      </c>
      <c r="J38" s="185" t="s">
        <v>113</v>
      </c>
    </row>
    <row r="39" spans="1:10" x14ac:dyDescent="0.25">
      <c r="A39" s="3"/>
      <c r="B39" s="10" t="s">
        <v>37</v>
      </c>
      <c r="C39" s="176" t="s">
        <v>553</v>
      </c>
      <c r="D39" s="176" t="s">
        <v>100</v>
      </c>
      <c r="E39" s="177" t="s">
        <v>101</v>
      </c>
      <c r="F39" s="177" t="s">
        <v>290</v>
      </c>
      <c r="G39" s="179" t="s">
        <v>102</v>
      </c>
      <c r="H39" s="184" t="s">
        <v>291</v>
      </c>
      <c r="I39" s="181" t="s">
        <v>292</v>
      </c>
      <c r="J39" s="185" t="s">
        <v>287</v>
      </c>
    </row>
    <row r="40" spans="1:10" ht="13" x14ac:dyDescent="0.3">
      <c r="A40" s="200" t="s">
        <v>164</v>
      </c>
      <c r="B40" s="4"/>
      <c r="C40" s="4"/>
      <c r="D40" s="4"/>
      <c r="E40" s="4"/>
      <c r="F40" s="4"/>
      <c r="G40" s="5"/>
      <c r="H40" s="5"/>
      <c r="I40" s="4"/>
      <c r="J40" s="5"/>
    </row>
    <row r="41" spans="1:10" x14ac:dyDescent="0.25">
      <c r="A41" s="180" t="s">
        <v>103</v>
      </c>
      <c r="B41" s="283">
        <v>488.25799999999998</v>
      </c>
      <c r="C41" s="283">
        <v>1009.289</v>
      </c>
      <c r="D41" s="283">
        <v>1036.903</v>
      </c>
      <c r="E41" s="283">
        <v>1865.307</v>
      </c>
      <c r="F41" s="283">
        <v>1429.8869999999999</v>
      </c>
      <c r="G41" s="283">
        <v>2260.473</v>
      </c>
      <c r="H41" s="261">
        <v>4399.7569999999996</v>
      </c>
      <c r="I41" s="262">
        <v>3690.36</v>
      </c>
      <c r="J41" s="259">
        <v>8090.1170000000002</v>
      </c>
    </row>
    <row r="42" spans="1:10" x14ac:dyDescent="0.25">
      <c r="A42" s="68" t="s">
        <v>104</v>
      </c>
      <c r="B42" s="346">
        <v>508.33300000000003</v>
      </c>
      <c r="C42" s="346">
        <v>866.375</v>
      </c>
      <c r="D42" s="346">
        <v>216.57</v>
      </c>
      <c r="E42" s="346">
        <v>487.14100000000002</v>
      </c>
      <c r="F42" s="346">
        <v>824.87400000000002</v>
      </c>
      <c r="G42" s="346" t="s">
        <v>85</v>
      </c>
      <c r="H42" s="263">
        <v>2078.4189999999999</v>
      </c>
      <c r="I42" s="264">
        <v>824.87400000000002</v>
      </c>
      <c r="J42" s="260">
        <v>2903.2930000000001</v>
      </c>
    </row>
    <row r="43" spans="1:10" x14ac:dyDescent="0.25">
      <c r="A43" s="180" t="s">
        <v>42</v>
      </c>
      <c r="B43" s="283">
        <v>13.699</v>
      </c>
      <c r="C43" s="283">
        <v>502.041</v>
      </c>
      <c r="D43" s="283">
        <v>633.548</v>
      </c>
      <c r="E43" s="283">
        <v>855.101</v>
      </c>
      <c r="F43" s="283">
        <v>958.87400000000002</v>
      </c>
      <c r="G43" s="283">
        <v>454.93099999999998</v>
      </c>
      <c r="H43" s="261">
        <v>2004.3889999999999</v>
      </c>
      <c r="I43" s="262">
        <v>1413.8050000000001</v>
      </c>
      <c r="J43" s="259">
        <v>3418.194</v>
      </c>
    </row>
    <row r="44" spans="1:10" x14ac:dyDescent="0.25">
      <c r="A44" s="68" t="s">
        <v>105</v>
      </c>
      <c r="B44" s="346">
        <v>274.40199999999999</v>
      </c>
      <c r="C44" s="346">
        <v>603.73099999999999</v>
      </c>
      <c r="D44" s="346">
        <v>406.916</v>
      </c>
      <c r="E44" s="346">
        <v>303.774</v>
      </c>
      <c r="F44" s="346">
        <v>1063.5039999999999</v>
      </c>
      <c r="G44" s="346" t="s">
        <v>85</v>
      </c>
      <c r="H44" s="263">
        <v>1588.8230000000001</v>
      </c>
      <c r="I44" s="264">
        <v>1063.5039999999999</v>
      </c>
      <c r="J44" s="260">
        <v>2652.3270000000002</v>
      </c>
    </row>
    <row r="45" spans="1:10" x14ac:dyDescent="0.25">
      <c r="A45" s="180" t="s">
        <v>45</v>
      </c>
      <c r="B45" s="283">
        <v>144.803</v>
      </c>
      <c r="C45" s="283">
        <v>45.28</v>
      </c>
      <c r="D45" s="283" t="s">
        <v>85</v>
      </c>
      <c r="E45" s="283">
        <v>145.91200000000001</v>
      </c>
      <c r="F45" s="283" t="s">
        <v>85</v>
      </c>
      <c r="G45" s="283" t="s">
        <v>85</v>
      </c>
      <c r="H45" s="261">
        <v>335.995</v>
      </c>
      <c r="I45" s="262" t="s">
        <v>85</v>
      </c>
      <c r="J45" s="259">
        <v>335.995</v>
      </c>
    </row>
    <row r="46" spans="1:10" x14ac:dyDescent="0.25">
      <c r="A46" s="68" t="s">
        <v>106</v>
      </c>
      <c r="B46" s="346">
        <v>403.25400000000002</v>
      </c>
      <c r="C46" s="346">
        <v>1257.3150000000001</v>
      </c>
      <c r="D46" s="346">
        <v>942.49</v>
      </c>
      <c r="E46" s="346">
        <v>973.32299999999998</v>
      </c>
      <c r="F46" s="346">
        <v>1299.26</v>
      </c>
      <c r="G46" s="346">
        <v>798.92600000000004</v>
      </c>
      <c r="H46" s="263">
        <v>3576.3820000000001</v>
      </c>
      <c r="I46" s="264">
        <v>2098.1860000000001</v>
      </c>
      <c r="J46" s="260">
        <v>5674.5680000000002</v>
      </c>
    </row>
    <row r="47" spans="1:10" x14ac:dyDescent="0.25">
      <c r="A47" s="180" t="s">
        <v>107</v>
      </c>
      <c r="B47" s="283">
        <v>33.432000000000002</v>
      </c>
      <c r="C47" s="283">
        <v>812.81200000000001</v>
      </c>
      <c r="D47" s="283">
        <v>736.25900000000001</v>
      </c>
      <c r="E47" s="283">
        <v>1031.615</v>
      </c>
      <c r="F47" s="283">
        <v>2319.5880000000002</v>
      </c>
      <c r="G47" s="283">
        <v>1157.2760000000001</v>
      </c>
      <c r="H47" s="261">
        <v>2614.1179999999999</v>
      </c>
      <c r="I47" s="262">
        <v>3476.864</v>
      </c>
      <c r="J47" s="259">
        <v>6090.982</v>
      </c>
    </row>
    <row r="48" spans="1:10" x14ac:dyDescent="0.25">
      <c r="A48" s="68" t="s">
        <v>108</v>
      </c>
      <c r="B48" s="346">
        <v>98.853999999999999</v>
      </c>
      <c r="C48" s="346">
        <v>687.57500000000005</v>
      </c>
      <c r="D48" s="346">
        <v>538.81600000000003</v>
      </c>
      <c r="E48" s="346">
        <v>765.68299999999999</v>
      </c>
      <c r="F48" s="346">
        <v>847.22799999999995</v>
      </c>
      <c r="G48" s="346">
        <v>499.16899999999998</v>
      </c>
      <c r="H48" s="263">
        <v>2090.9279999999999</v>
      </c>
      <c r="I48" s="264">
        <v>1346.3969999999999</v>
      </c>
      <c r="J48" s="260">
        <v>3437.3249999999998</v>
      </c>
    </row>
    <row r="49" spans="1:10" x14ac:dyDescent="0.25">
      <c r="A49" s="180" t="s">
        <v>109</v>
      </c>
      <c r="B49" s="283">
        <v>486.27300000000002</v>
      </c>
      <c r="C49" s="283">
        <v>1249.9870000000001</v>
      </c>
      <c r="D49" s="283">
        <v>750.12</v>
      </c>
      <c r="E49" s="283">
        <v>1255.5150000000001</v>
      </c>
      <c r="F49" s="283">
        <v>1239.779</v>
      </c>
      <c r="G49" s="283">
        <v>1111.6220000000001</v>
      </c>
      <c r="H49" s="261">
        <v>3741.895</v>
      </c>
      <c r="I49" s="262">
        <v>2351.4009999999998</v>
      </c>
      <c r="J49" s="259">
        <v>6093.2960000000003</v>
      </c>
    </row>
    <row r="50" spans="1:10" x14ac:dyDescent="0.25">
      <c r="A50" s="68" t="s">
        <v>110</v>
      </c>
      <c r="B50" s="346">
        <v>586.28399999999999</v>
      </c>
      <c r="C50" s="346">
        <v>1057.6020000000001</v>
      </c>
      <c r="D50" s="346">
        <v>879.74599999999998</v>
      </c>
      <c r="E50" s="346">
        <v>717.85199999999998</v>
      </c>
      <c r="F50" s="346">
        <v>1412.7349999999999</v>
      </c>
      <c r="G50" s="346">
        <v>1247.587</v>
      </c>
      <c r="H50" s="263">
        <v>3241.4839999999999</v>
      </c>
      <c r="I50" s="264">
        <v>2660.3220000000001</v>
      </c>
      <c r="J50" s="260">
        <v>5901.8059999999996</v>
      </c>
    </row>
    <row r="51" spans="1:10" x14ac:dyDescent="0.25">
      <c r="A51" s="180" t="s">
        <v>54</v>
      </c>
      <c r="B51" s="283">
        <v>23.983000000000001</v>
      </c>
      <c r="C51" s="283">
        <v>683.03300000000002</v>
      </c>
      <c r="D51" s="283">
        <v>770.06500000000005</v>
      </c>
      <c r="E51" s="283">
        <v>586.351</v>
      </c>
      <c r="F51" s="283">
        <v>790.33299999999997</v>
      </c>
      <c r="G51" s="283">
        <v>956.83</v>
      </c>
      <c r="H51" s="261">
        <v>2063.4319999999998</v>
      </c>
      <c r="I51" s="262">
        <v>1747.163</v>
      </c>
      <c r="J51" s="259">
        <v>3810.5949999999998</v>
      </c>
    </row>
    <row r="52" spans="1:10" x14ac:dyDescent="0.25">
      <c r="A52" s="68" t="s">
        <v>76</v>
      </c>
      <c r="B52" s="346">
        <v>117.532</v>
      </c>
      <c r="C52" s="346">
        <v>279.72800000000001</v>
      </c>
      <c r="D52" s="346">
        <v>326.875</v>
      </c>
      <c r="E52" s="346">
        <v>583.32600000000002</v>
      </c>
      <c r="F52" s="346">
        <v>966.43799999999999</v>
      </c>
      <c r="G52" s="346">
        <v>2883.3110000000001</v>
      </c>
      <c r="H52" s="263">
        <v>1307.461</v>
      </c>
      <c r="I52" s="264">
        <v>3849.7489999999998</v>
      </c>
      <c r="J52" s="260">
        <v>5157.21</v>
      </c>
    </row>
    <row r="53" spans="1:10" x14ac:dyDescent="0.25">
      <c r="A53" s="347" t="s">
        <v>111</v>
      </c>
      <c r="B53" s="283" t="s">
        <v>85</v>
      </c>
      <c r="C53" s="283">
        <v>460.09699999999998</v>
      </c>
      <c r="D53" s="283">
        <v>418.68900000000002</v>
      </c>
      <c r="E53" s="283">
        <v>491.78199999999998</v>
      </c>
      <c r="F53" s="283">
        <v>2017.306</v>
      </c>
      <c r="G53" s="283">
        <v>8874.7759999999998</v>
      </c>
      <c r="H53" s="261">
        <v>1370.568</v>
      </c>
      <c r="I53" s="262">
        <v>10892.082</v>
      </c>
      <c r="J53" s="259">
        <v>12262.65</v>
      </c>
    </row>
    <row r="54" spans="1:10" ht="13" x14ac:dyDescent="0.3">
      <c r="A54" s="16" t="s">
        <v>185</v>
      </c>
      <c r="B54" s="346">
        <f t="shared" ref="B54:J54" si="2">SUM(B41:B53)</f>
        <v>3179.1070000000004</v>
      </c>
      <c r="C54" s="346">
        <f t="shared" si="2"/>
        <v>9514.864999999998</v>
      </c>
      <c r="D54" s="346">
        <f t="shared" si="2"/>
        <v>7656.9969999999994</v>
      </c>
      <c r="E54" s="346">
        <f t="shared" si="2"/>
        <v>10062.682000000001</v>
      </c>
      <c r="F54" s="346">
        <f t="shared" si="2"/>
        <v>15169.806000000002</v>
      </c>
      <c r="G54" s="346">
        <f t="shared" si="2"/>
        <v>20244.900999999998</v>
      </c>
      <c r="H54" s="263">
        <f t="shared" si="2"/>
        <v>30413.650999999998</v>
      </c>
      <c r="I54" s="264">
        <f t="shared" si="2"/>
        <v>35414.707000000002</v>
      </c>
      <c r="J54" s="260">
        <f t="shared" si="2"/>
        <v>65828.357999999993</v>
      </c>
    </row>
    <row r="55" spans="1:10" ht="15" x14ac:dyDescent="0.3">
      <c r="A55" s="214" t="s">
        <v>561</v>
      </c>
      <c r="B55" s="283">
        <v>18.202000000000002</v>
      </c>
      <c r="C55" s="283" t="s">
        <v>85</v>
      </c>
      <c r="D55" s="283">
        <v>93.691000000000003</v>
      </c>
      <c r="E55" s="283">
        <v>581.29899999999998</v>
      </c>
      <c r="F55" s="283">
        <v>1486.81</v>
      </c>
      <c r="G55" s="283" t="s">
        <v>85</v>
      </c>
      <c r="H55" s="261">
        <v>693.19200000000001</v>
      </c>
      <c r="I55" s="262">
        <v>1486.81</v>
      </c>
      <c r="J55" s="259">
        <v>2180.002</v>
      </c>
    </row>
    <row r="56" spans="1:10" x14ac:dyDescent="0.25">
      <c r="A56" s="68" t="s">
        <v>555</v>
      </c>
      <c r="B56" s="346">
        <v>11.102</v>
      </c>
      <c r="C56" s="346" t="s">
        <v>85</v>
      </c>
      <c r="D56" s="346" t="s">
        <v>85</v>
      </c>
      <c r="E56" s="346">
        <v>286.714</v>
      </c>
      <c r="F56" s="346">
        <v>102.354</v>
      </c>
      <c r="G56" s="346" t="s">
        <v>85</v>
      </c>
      <c r="H56" s="696">
        <v>297.81599999999997</v>
      </c>
      <c r="I56" s="696">
        <v>102.354</v>
      </c>
      <c r="J56" s="696">
        <v>400.17</v>
      </c>
    </row>
    <row r="57" spans="1:10" x14ac:dyDescent="0.25">
      <c r="A57" s="690" t="s">
        <v>556</v>
      </c>
      <c r="B57" s="691" t="s">
        <v>85</v>
      </c>
      <c r="C57" s="691" t="s">
        <v>85</v>
      </c>
      <c r="D57" s="691" t="s">
        <v>85</v>
      </c>
      <c r="E57" s="691" t="s">
        <v>85</v>
      </c>
      <c r="F57" s="691">
        <v>382.29399999999998</v>
      </c>
      <c r="G57" s="691" t="s">
        <v>85</v>
      </c>
      <c r="H57" s="697" t="s">
        <v>85</v>
      </c>
      <c r="I57" s="697">
        <v>382.29399999999998</v>
      </c>
      <c r="J57" s="697">
        <v>382.29399999999998</v>
      </c>
    </row>
    <row r="58" spans="1:10" x14ac:dyDescent="0.25">
      <c r="A58" s="68" t="s">
        <v>557</v>
      </c>
      <c r="B58" s="346">
        <v>7.1</v>
      </c>
      <c r="C58" s="346" t="s">
        <v>85</v>
      </c>
      <c r="D58" s="346">
        <v>31.707000000000001</v>
      </c>
      <c r="E58" s="346">
        <v>93.674000000000007</v>
      </c>
      <c r="F58" s="346">
        <v>139.34800000000001</v>
      </c>
      <c r="G58" s="346" t="s">
        <v>85</v>
      </c>
      <c r="H58" s="696">
        <v>132.48099999999999</v>
      </c>
      <c r="I58" s="696">
        <v>139.34800000000001</v>
      </c>
      <c r="J58" s="696">
        <v>271.82900000000001</v>
      </c>
    </row>
    <row r="59" spans="1:10" x14ac:dyDescent="0.25">
      <c r="A59" s="690" t="s">
        <v>558</v>
      </c>
      <c r="B59" s="691" t="s">
        <v>85</v>
      </c>
      <c r="C59" s="691" t="s">
        <v>85</v>
      </c>
      <c r="D59" s="691" t="s">
        <v>85</v>
      </c>
      <c r="E59" s="691" t="s">
        <v>85</v>
      </c>
      <c r="F59" s="691">
        <v>862.81399999999996</v>
      </c>
      <c r="G59" s="691" t="s">
        <v>85</v>
      </c>
      <c r="H59" s="697" t="s">
        <v>85</v>
      </c>
      <c r="I59" s="697">
        <v>862.81399999999996</v>
      </c>
      <c r="J59" s="697">
        <v>862.81399999999996</v>
      </c>
    </row>
    <row r="60" spans="1:10" x14ac:dyDescent="0.25">
      <c r="A60" s="68" t="s">
        <v>559</v>
      </c>
      <c r="B60" s="346" t="s">
        <v>85</v>
      </c>
      <c r="C60" s="346" t="s">
        <v>85</v>
      </c>
      <c r="D60" s="346">
        <v>61.984000000000002</v>
      </c>
      <c r="E60" s="346">
        <v>200.911</v>
      </c>
      <c r="F60" s="346" t="s">
        <v>85</v>
      </c>
      <c r="G60" s="346" t="s">
        <v>85</v>
      </c>
      <c r="H60" s="696">
        <v>262.89499999999998</v>
      </c>
      <c r="I60" s="696" t="s">
        <v>85</v>
      </c>
      <c r="J60" s="696">
        <v>262.89499999999998</v>
      </c>
    </row>
    <row r="61" spans="1:10" ht="13" x14ac:dyDescent="0.3">
      <c r="A61" s="692" t="s">
        <v>58</v>
      </c>
      <c r="B61" s="693">
        <f t="shared" ref="B61:J61" si="3">SUM(B54:B55)</f>
        <v>3197.3090000000007</v>
      </c>
      <c r="C61" s="693">
        <f t="shared" si="3"/>
        <v>9514.864999999998</v>
      </c>
      <c r="D61" s="693">
        <f t="shared" si="3"/>
        <v>7750.6879999999992</v>
      </c>
      <c r="E61" s="693">
        <f t="shared" si="3"/>
        <v>10643.981</v>
      </c>
      <c r="F61" s="693">
        <f t="shared" si="3"/>
        <v>16656.616000000002</v>
      </c>
      <c r="G61" s="693">
        <f t="shared" si="3"/>
        <v>20244.900999999998</v>
      </c>
      <c r="H61" s="694">
        <f t="shared" si="3"/>
        <v>31106.842999999997</v>
      </c>
      <c r="I61" s="698">
        <f t="shared" si="3"/>
        <v>36901.517</v>
      </c>
      <c r="J61" s="694">
        <f t="shared" si="3"/>
        <v>68008.359999999986</v>
      </c>
    </row>
    <row r="62" spans="1:10" ht="12.75" customHeight="1" x14ac:dyDescent="0.25">
      <c r="A62" s="8" t="s">
        <v>288</v>
      </c>
    </row>
    <row r="63" spans="1:10" ht="12.75" customHeight="1" x14ac:dyDescent="0.25">
      <c r="A63" s="8" t="s">
        <v>691</v>
      </c>
    </row>
    <row r="64" spans="1:10" x14ac:dyDescent="0.25">
      <c r="A64" s="171" t="s">
        <v>687</v>
      </c>
      <c r="B64" s="3"/>
      <c r="D64" s="163"/>
    </row>
    <row r="66" spans="1:10" ht="18.75" customHeight="1" x14ac:dyDescent="0.4">
      <c r="A66" s="9" t="s">
        <v>685</v>
      </c>
    </row>
    <row r="67" spans="1:10" ht="12.75" customHeight="1" x14ac:dyDescent="0.3">
      <c r="A67" s="200" t="s">
        <v>220</v>
      </c>
    </row>
    <row r="68" spans="1:10" ht="12.75" customHeight="1" x14ac:dyDescent="0.25">
      <c r="A68" s="1"/>
      <c r="B68" s="1"/>
      <c r="C68" s="1"/>
      <c r="D68" s="1"/>
      <c r="E68" s="1"/>
      <c r="F68" s="1"/>
      <c r="G68" s="2"/>
      <c r="H68" s="2"/>
      <c r="I68" s="1"/>
      <c r="J68" s="2"/>
    </row>
    <row r="69" spans="1:10" ht="12.75" customHeight="1" x14ac:dyDescent="0.25">
      <c r="A69" s="3"/>
      <c r="B69" s="10" t="s">
        <v>35</v>
      </c>
      <c r="C69" s="176" t="s">
        <v>552</v>
      </c>
      <c r="D69" s="176" t="s">
        <v>554</v>
      </c>
      <c r="E69" s="177" t="s">
        <v>98</v>
      </c>
      <c r="F69" s="177" t="s">
        <v>289</v>
      </c>
      <c r="G69" s="178">
        <v>300000</v>
      </c>
      <c r="H69" s="184" t="s">
        <v>115</v>
      </c>
      <c r="I69" s="181" t="s">
        <v>115</v>
      </c>
      <c r="J69" s="186" t="s">
        <v>116</v>
      </c>
    </row>
    <row r="70" spans="1:10" ht="12.75" customHeight="1" x14ac:dyDescent="0.3">
      <c r="A70" s="183" t="s">
        <v>114</v>
      </c>
      <c r="B70" s="176" t="s">
        <v>551</v>
      </c>
      <c r="C70" s="10" t="s">
        <v>36</v>
      </c>
      <c r="D70" s="10" t="s">
        <v>36</v>
      </c>
      <c r="E70" s="177" t="s">
        <v>36</v>
      </c>
      <c r="F70" s="177" t="s">
        <v>36</v>
      </c>
      <c r="G70" s="179" t="s">
        <v>37</v>
      </c>
      <c r="H70" s="184" t="s">
        <v>284</v>
      </c>
      <c r="I70" s="181" t="s">
        <v>285</v>
      </c>
      <c r="J70" s="185" t="s">
        <v>93</v>
      </c>
    </row>
    <row r="71" spans="1:10" ht="12.75" customHeight="1" x14ac:dyDescent="0.25">
      <c r="A71" s="3"/>
      <c r="B71" s="10" t="s">
        <v>37</v>
      </c>
      <c r="C71" s="176" t="s">
        <v>553</v>
      </c>
      <c r="D71" s="176" t="s">
        <v>100</v>
      </c>
      <c r="E71" s="177" t="s">
        <v>101</v>
      </c>
      <c r="F71" s="177" t="s">
        <v>290</v>
      </c>
      <c r="G71" s="179" t="s">
        <v>102</v>
      </c>
      <c r="H71" s="184" t="s">
        <v>291</v>
      </c>
      <c r="I71" s="181" t="s">
        <v>292</v>
      </c>
      <c r="J71" s="185" t="s">
        <v>287</v>
      </c>
    </row>
    <row r="72" spans="1:10" ht="12.75" customHeight="1" x14ac:dyDescent="0.3">
      <c r="A72" s="200" t="s">
        <v>656</v>
      </c>
      <c r="B72" s="4"/>
      <c r="C72" s="4"/>
      <c r="D72" s="4"/>
      <c r="E72" s="4"/>
      <c r="F72" s="4"/>
      <c r="G72" s="5"/>
      <c r="H72" s="5"/>
      <c r="I72" s="4"/>
      <c r="J72" s="5"/>
    </row>
    <row r="73" spans="1:10" ht="12.75" customHeight="1" x14ac:dyDescent="0.25">
      <c r="A73" s="180" t="s">
        <v>103</v>
      </c>
      <c r="B73" s="411">
        <f t="shared" ref="B73:J73" si="4">IF(B8&lt;&gt;"-",B41*1000/B8,"-")</f>
        <v>9212.4150943396235</v>
      </c>
      <c r="C73" s="283">
        <f t="shared" si="4"/>
        <v>21474.234042553191</v>
      </c>
      <c r="D73" s="283">
        <f t="shared" si="4"/>
        <v>39880.884615384617</v>
      </c>
      <c r="E73" s="283">
        <f t="shared" si="4"/>
        <v>71742.576923076922</v>
      </c>
      <c r="F73" s="283">
        <f t="shared" si="4"/>
        <v>158876.33333333334</v>
      </c>
      <c r="G73" s="283">
        <f t="shared" si="4"/>
        <v>753491</v>
      </c>
      <c r="H73" s="261">
        <f t="shared" si="4"/>
        <v>28945.769736842107</v>
      </c>
      <c r="I73" s="262">
        <f t="shared" si="4"/>
        <v>307530</v>
      </c>
      <c r="J73" s="259">
        <f t="shared" si="4"/>
        <v>49329.981707317071</v>
      </c>
    </row>
    <row r="74" spans="1:10" ht="12.75" customHeight="1" x14ac:dyDescent="0.25">
      <c r="A74" s="68" t="s">
        <v>104</v>
      </c>
      <c r="B74" s="346">
        <f t="shared" ref="B74:J74" si="5">IF(B9&lt;&gt;"-",B42*1000/B9,"-")</f>
        <v>9077.375</v>
      </c>
      <c r="C74" s="346">
        <f t="shared" si="5"/>
        <v>20627.976190476191</v>
      </c>
      <c r="D74" s="346">
        <f t="shared" si="5"/>
        <v>36095</v>
      </c>
      <c r="E74" s="346">
        <f t="shared" si="5"/>
        <v>69591.571428571435</v>
      </c>
      <c r="F74" s="346">
        <f t="shared" si="5"/>
        <v>164974.79999999999</v>
      </c>
      <c r="G74" s="346" t="str">
        <f t="shared" si="5"/>
        <v>-</v>
      </c>
      <c r="H74" s="263">
        <f t="shared" si="5"/>
        <v>18724.495495495492</v>
      </c>
      <c r="I74" s="264">
        <f t="shared" si="5"/>
        <v>164974.79999999999</v>
      </c>
      <c r="J74" s="260">
        <f t="shared" si="5"/>
        <v>25028.387931034482</v>
      </c>
    </row>
    <row r="75" spans="1:10" ht="12.75" customHeight="1" x14ac:dyDescent="0.25">
      <c r="A75" s="180" t="s">
        <v>42</v>
      </c>
      <c r="B75" s="283">
        <f t="shared" ref="B75:J75" si="6">IF(B10&lt;&gt;"-",B43*1000/B10,"-")</f>
        <v>6849.5</v>
      </c>
      <c r="C75" s="283">
        <f t="shared" si="6"/>
        <v>22820.045454545456</v>
      </c>
      <c r="D75" s="283">
        <f t="shared" si="6"/>
        <v>39596.75</v>
      </c>
      <c r="E75" s="283">
        <f t="shared" si="6"/>
        <v>71258.416666666672</v>
      </c>
      <c r="F75" s="283">
        <f t="shared" si="6"/>
        <v>159812.33333333334</v>
      </c>
      <c r="G75" s="283">
        <f t="shared" si="6"/>
        <v>454931</v>
      </c>
      <c r="H75" s="261">
        <f t="shared" si="6"/>
        <v>38545.942307692305</v>
      </c>
      <c r="I75" s="262">
        <f t="shared" si="6"/>
        <v>201972.14285714287</v>
      </c>
      <c r="J75" s="259">
        <f t="shared" si="6"/>
        <v>57935.491525423728</v>
      </c>
    </row>
    <row r="76" spans="1:10" ht="12.75" customHeight="1" x14ac:dyDescent="0.25">
      <c r="A76" s="68" t="s">
        <v>105</v>
      </c>
      <c r="B76" s="346">
        <f t="shared" ref="B76:J76" si="7">IF(B11&lt;&gt;"-",B44*1000/B11,"-")</f>
        <v>8851.677419354839</v>
      </c>
      <c r="C76" s="346">
        <f t="shared" si="7"/>
        <v>21561.821428571428</v>
      </c>
      <c r="D76" s="346">
        <f t="shared" si="7"/>
        <v>40691.599999999999</v>
      </c>
      <c r="E76" s="346">
        <f t="shared" si="7"/>
        <v>60754.8</v>
      </c>
      <c r="F76" s="346">
        <f t="shared" si="7"/>
        <v>177250.66666666666</v>
      </c>
      <c r="G76" s="346" t="str">
        <f t="shared" si="7"/>
        <v>-</v>
      </c>
      <c r="H76" s="263">
        <f t="shared" si="7"/>
        <v>21470.58108108108</v>
      </c>
      <c r="I76" s="264">
        <f t="shared" si="7"/>
        <v>177250.66666666666</v>
      </c>
      <c r="J76" s="260">
        <f t="shared" si="7"/>
        <v>33154.087500000001</v>
      </c>
    </row>
    <row r="77" spans="1:10" ht="12.75" customHeight="1" x14ac:dyDescent="0.25">
      <c r="A77" s="180" t="s">
        <v>45</v>
      </c>
      <c r="B77" s="283">
        <f t="shared" ref="B77:J77" si="8">IF(B12&lt;&gt;"-",B45*1000/B12,"-")</f>
        <v>9653.5333333333328</v>
      </c>
      <c r="C77" s="283">
        <f t="shared" si="8"/>
        <v>22640</v>
      </c>
      <c r="D77" s="283" t="str">
        <f t="shared" si="8"/>
        <v>-</v>
      </c>
      <c r="E77" s="283">
        <f t="shared" si="8"/>
        <v>72956</v>
      </c>
      <c r="F77" s="283" t="str">
        <f t="shared" si="8"/>
        <v>-</v>
      </c>
      <c r="G77" s="283" t="str">
        <f t="shared" si="8"/>
        <v>-</v>
      </c>
      <c r="H77" s="261">
        <f t="shared" si="8"/>
        <v>17683.947368421053</v>
      </c>
      <c r="I77" s="262" t="str">
        <f t="shared" si="8"/>
        <v>-</v>
      </c>
      <c r="J77" s="259">
        <f t="shared" si="8"/>
        <v>17683.947368421053</v>
      </c>
    </row>
    <row r="78" spans="1:10" ht="12.75" customHeight="1" x14ac:dyDescent="0.25">
      <c r="A78" s="68" t="s">
        <v>106</v>
      </c>
      <c r="B78" s="346">
        <f t="shared" ref="B78:J78" si="9">IF(B13&lt;&gt;"-",B46*1000/B13,"-")</f>
        <v>9601.2857142857138</v>
      </c>
      <c r="C78" s="346">
        <f t="shared" si="9"/>
        <v>20955.25</v>
      </c>
      <c r="D78" s="346">
        <f t="shared" si="9"/>
        <v>39270.416666666664</v>
      </c>
      <c r="E78" s="346">
        <f t="shared" si="9"/>
        <v>69523.071428571435</v>
      </c>
      <c r="F78" s="346">
        <f t="shared" si="9"/>
        <v>185608.57142857142</v>
      </c>
      <c r="G78" s="346">
        <f t="shared" si="9"/>
        <v>399463</v>
      </c>
      <c r="H78" s="263">
        <f t="shared" si="9"/>
        <v>25545.585714285713</v>
      </c>
      <c r="I78" s="264">
        <f t="shared" si="9"/>
        <v>233131.77777777778</v>
      </c>
      <c r="J78" s="260">
        <f t="shared" si="9"/>
        <v>38084.348993288593</v>
      </c>
    </row>
    <row r="79" spans="1:10" ht="12.75" customHeight="1" x14ac:dyDescent="0.25">
      <c r="A79" s="180" t="s">
        <v>107</v>
      </c>
      <c r="B79" s="283">
        <f t="shared" ref="B79:J79" si="10">IF(B14&lt;&gt;"-",B47*1000/B14,"-")</f>
        <v>8358</v>
      </c>
      <c r="C79" s="283">
        <f t="shared" si="10"/>
        <v>22578.111111111109</v>
      </c>
      <c r="D79" s="283">
        <f t="shared" si="10"/>
        <v>36812.949999999997</v>
      </c>
      <c r="E79" s="283">
        <f t="shared" si="10"/>
        <v>68774.333333333328</v>
      </c>
      <c r="F79" s="283">
        <f t="shared" si="10"/>
        <v>154639.20000000001</v>
      </c>
      <c r="G79" s="283">
        <f t="shared" si="10"/>
        <v>1157276</v>
      </c>
      <c r="H79" s="261">
        <f t="shared" si="10"/>
        <v>34854.906666666669</v>
      </c>
      <c r="I79" s="262">
        <f t="shared" si="10"/>
        <v>217304</v>
      </c>
      <c r="J79" s="259">
        <f t="shared" si="10"/>
        <v>66933.868131868134</v>
      </c>
    </row>
    <row r="80" spans="1:10" ht="12.75" customHeight="1" x14ac:dyDescent="0.25">
      <c r="A80" s="68" t="s">
        <v>108</v>
      </c>
      <c r="B80" s="346">
        <f t="shared" ref="B80:J80" si="11">IF(B15&lt;&gt;"-",B48*1000/B15,"-")</f>
        <v>9885.4</v>
      </c>
      <c r="C80" s="346">
        <f t="shared" si="11"/>
        <v>22919.166666666668</v>
      </c>
      <c r="D80" s="346">
        <f t="shared" si="11"/>
        <v>38486.857142857145</v>
      </c>
      <c r="E80" s="346">
        <f t="shared" si="11"/>
        <v>69607.545454545456</v>
      </c>
      <c r="F80" s="346">
        <f t="shared" si="11"/>
        <v>211807</v>
      </c>
      <c r="G80" s="346">
        <f t="shared" si="11"/>
        <v>499169</v>
      </c>
      <c r="H80" s="263">
        <f t="shared" si="11"/>
        <v>32168.123076923075</v>
      </c>
      <c r="I80" s="264">
        <f t="shared" si="11"/>
        <v>269279.40000000002</v>
      </c>
      <c r="J80" s="260">
        <f t="shared" si="11"/>
        <v>49104.642857142855</v>
      </c>
    </row>
    <row r="81" spans="1:10" ht="12.75" customHeight="1" x14ac:dyDescent="0.25">
      <c r="A81" s="180" t="s">
        <v>109</v>
      </c>
      <c r="B81" s="283">
        <f t="shared" ref="B81:J81" si="12">IF(B16&lt;&gt;"-",B49*1000/B16,"-")</f>
        <v>10346.234042553191</v>
      </c>
      <c r="C81" s="283">
        <f t="shared" si="12"/>
        <v>21551.5</v>
      </c>
      <c r="D81" s="283">
        <f t="shared" si="12"/>
        <v>37506</v>
      </c>
      <c r="E81" s="283">
        <f t="shared" si="12"/>
        <v>69750.833333333328</v>
      </c>
      <c r="F81" s="283">
        <f t="shared" si="12"/>
        <v>154972.375</v>
      </c>
      <c r="G81" s="283">
        <f t="shared" si="12"/>
        <v>555811</v>
      </c>
      <c r="H81" s="261">
        <f t="shared" si="12"/>
        <v>26167.097902097903</v>
      </c>
      <c r="I81" s="262">
        <f t="shared" si="12"/>
        <v>235140.1</v>
      </c>
      <c r="J81" s="259">
        <f t="shared" si="12"/>
        <v>39825.464052287585</v>
      </c>
    </row>
    <row r="82" spans="1:10" ht="12.75" customHeight="1" x14ac:dyDescent="0.25">
      <c r="A82" s="68" t="s">
        <v>110</v>
      </c>
      <c r="B82" s="346">
        <f t="shared" ref="B82:J82" si="13">IF(B17&lt;&gt;"-",B50*1000/B17,"-")</f>
        <v>8621.823529411764</v>
      </c>
      <c r="C82" s="346">
        <f t="shared" si="13"/>
        <v>21583.714285714286</v>
      </c>
      <c r="D82" s="346">
        <f t="shared" si="13"/>
        <v>38249.82608695652</v>
      </c>
      <c r="E82" s="346">
        <f t="shared" si="13"/>
        <v>71785.2</v>
      </c>
      <c r="F82" s="346">
        <f t="shared" si="13"/>
        <v>156970.55555555556</v>
      </c>
      <c r="G82" s="346">
        <f t="shared" si="13"/>
        <v>623793.5</v>
      </c>
      <c r="H82" s="263">
        <f t="shared" si="13"/>
        <v>21609.893333333333</v>
      </c>
      <c r="I82" s="264">
        <f t="shared" si="13"/>
        <v>241847.45454545456</v>
      </c>
      <c r="J82" s="260">
        <f t="shared" si="13"/>
        <v>36657.180124223603</v>
      </c>
    </row>
    <row r="83" spans="1:10" ht="12.75" customHeight="1" x14ac:dyDescent="0.25">
      <c r="A83" s="180" t="s">
        <v>54</v>
      </c>
      <c r="B83" s="283">
        <f t="shared" ref="B83:J83" si="14">IF(B18&lt;&gt;"-",B51*1000/B18,"-")</f>
        <v>11991.5</v>
      </c>
      <c r="C83" s="283">
        <f t="shared" si="14"/>
        <v>22767.766666666666</v>
      </c>
      <c r="D83" s="283">
        <f t="shared" si="14"/>
        <v>38503.25</v>
      </c>
      <c r="E83" s="283">
        <f t="shared" si="14"/>
        <v>65150.111111111109</v>
      </c>
      <c r="F83" s="283">
        <f t="shared" si="14"/>
        <v>131722.16666666666</v>
      </c>
      <c r="G83" s="283">
        <f t="shared" si="14"/>
        <v>478415</v>
      </c>
      <c r="H83" s="261">
        <f t="shared" si="14"/>
        <v>33826.754098360652</v>
      </c>
      <c r="I83" s="262">
        <f t="shared" si="14"/>
        <v>218395.375</v>
      </c>
      <c r="J83" s="259">
        <f t="shared" si="14"/>
        <v>55226.014492753624</v>
      </c>
    </row>
    <row r="84" spans="1:10" ht="12.75" customHeight="1" x14ac:dyDescent="0.25">
      <c r="A84" s="68" t="s">
        <v>76</v>
      </c>
      <c r="B84" s="346">
        <f t="shared" ref="B84:J84" si="15">IF(B19&lt;&gt;"-",B52*1000/B19,"-")</f>
        <v>9040.9230769230762</v>
      </c>
      <c r="C84" s="346">
        <f t="shared" si="15"/>
        <v>23310.666666666668</v>
      </c>
      <c r="D84" s="346">
        <f t="shared" si="15"/>
        <v>40859.375</v>
      </c>
      <c r="E84" s="346">
        <f t="shared" si="15"/>
        <v>64814</v>
      </c>
      <c r="F84" s="346">
        <f t="shared" si="15"/>
        <v>138062.57142857142</v>
      </c>
      <c r="G84" s="346">
        <f t="shared" si="15"/>
        <v>961103.66666666663</v>
      </c>
      <c r="H84" s="263">
        <f t="shared" si="15"/>
        <v>31130.023809523809</v>
      </c>
      <c r="I84" s="264">
        <f t="shared" si="15"/>
        <v>384974.9</v>
      </c>
      <c r="J84" s="260">
        <f t="shared" si="15"/>
        <v>99177.11538461539</v>
      </c>
    </row>
    <row r="85" spans="1:10" ht="12.75" customHeight="1" x14ac:dyDescent="0.25">
      <c r="A85" s="347" t="s">
        <v>111</v>
      </c>
      <c r="B85" s="283" t="str">
        <f t="shared" ref="B85:J85" si="16">IF(B20&lt;&gt;"-",B53*1000/B20,"-")</f>
        <v>-</v>
      </c>
      <c r="C85" s="283">
        <f t="shared" si="16"/>
        <v>24215.63157894737</v>
      </c>
      <c r="D85" s="283">
        <f t="shared" si="16"/>
        <v>38062.63636363636</v>
      </c>
      <c r="E85" s="283">
        <f t="shared" si="16"/>
        <v>70254.571428571435</v>
      </c>
      <c r="F85" s="283">
        <f t="shared" si="16"/>
        <v>201730.6</v>
      </c>
      <c r="G85" s="283">
        <f t="shared" si="16"/>
        <v>1479129.3333333333</v>
      </c>
      <c r="H85" s="261">
        <f t="shared" si="16"/>
        <v>37042.37837837838</v>
      </c>
      <c r="I85" s="262">
        <f t="shared" si="16"/>
        <v>680755.125</v>
      </c>
      <c r="J85" s="259">
        <f t="shared" si="16"/>
        <v>231370.75471698114</v>
      </c>
    </row>
    <row r="86" spans="1:10" ht="12.75" customHeight="1" x14ac:dyDescent="0.3">
      <c r="A86" s="16" t="s">
        <v>185</v>
      </c>
      <c r="B86" s="346">
        <f t="shared" ref="B86:J86" si="17">IF(B21&lt;&gt;"-",B54*1000/B21,"-")</f>
        <v>9268.5335276967944</v>
      </c>
      <c r="C86" s="346">
        <f t="shared" si="17"/>
        <v>21873.252873563215</v>
      </c>
      <c r="D86" s="346">
        <f t="shared" si="17"/>
        <v>38671.702020202014</v>
      </c>
      <c r="E86" s="346">
        <f t="shared" si="17"/>
        <v>69397.80689655173</v>
      </c>
      <c r="F86" s="346">
        <f t="shared" si="17"/>
        <v>164889.19565217392</v>
      </c>
      <c r="G86" s="346">
        <f t="shared" si="17"/>
        <v>880213.08695652161</v>
      </c>
      <c r="H86" s="263">
        <f t="shared" si="17"/>
        <v>27130.821587867973</v>
      </c>
      <c r="I86" s="264">
        <f t="shared" si="17"/>
        <v>307953.9739130435</v>
      </c>
      <c r="J86" s="260">
        <f t="shared" si="17"/>
        <v>53259.189320388345</v>
      </c>
    </row>
    <row r="87" spans="1:10" ht="12.75" customHeight="1" x14ac:dyDescent="0.3">
      <c r="A87" s="214" t="s">
        <v>562</v>
      </c>
      <c r="B87" s="283">
        <f t="shared" ref="B87:J87" si="18">IF(B22&lt;&gt;"-",B55*1000/B22,"-")</f>
        <v>9101</v>
      </c>
      <c r="C87" s="283" t="str">
        <f t="shared" si="18"/>
        <v>-</v>
      </c>
      <c r="D87" s="283">
        <f t="shared" si="18"/>
        <v>31230.333333333332</v>
      </c>
      <c r="E87" s="283">
        <f t="shared" si="18"/>
        <v>72662.375</v>
      </c>
      <c r="F87" s="283">
        <f t="shared" si="18"/>
        <v>148681</v>
      </c>
      <c r="G87" s="283" t="str">
        <f t="shared" si="18"/>
        <v>-</v>
      </c>
      <c r="H87" s="261">
        <f t="shared" si="18"/>
        <v>53322.461538461539</v>
      </c>
      <c r="I87" s="262">
        <f t="shared" si="18"/>
        <v>148681</v>
      </c>
      <c r="J87" s="259">
        <f t="shared" si="18"/>
        <v>94782.695652173919</v>
      </c>
    </row>
    <row r="88" spans="1:10" ht="12.75" customHeight="1" x14ac:dyDescent="0.25">
      <c r="A88" s="68" t="s">
        <v>555</v>
      </c>
      <c r="B88" s="346">
        <f t="shared" ref="B88:J88" si="19">IF(B23&lt;&gt;"-",B56*1000/B23,"-")</f>
        <v>11102</v>
      </c>
      <c r="C88" s="346" t="str">
        <f t="shared" si="19"/>
        <v>-</v>
      </c>
      <c r="D88" s="346" t="str">
        <f t="shared" si="19"/>
        <v>-</v>
      </c>
      <c r="E88" s="346">
        <f t="shared" si="19"/>
        <v>71678.5</v>
      </c>
      <c r="F88" s="346">
        <f t="shared" si="19"/>
        <v>102354</v>
      </c>
      <c r="G88" s="346" t="str">
        <f t="shared" si="19"/>
        <v>-</v>
      </c>
      <c r="H88" s="696">
        <f t="shared" si="19"/>
        <v>59563.199999999997</v>
      </c>
      <c r="I88" s="696">
        <f t="shared" si="19"/>
        <v>102354</v>
      </c>
      <c r="J88" s="696">
        <f t="shared" si="19"/>
        <v>66695</v>
      </c>
    </row>
    <row r="89" spans="1:10" ht="12.75" customHeight="1" x14ac:dyDescent="0.25">
      <c r="A89" s="690" t="s">
        <v>556</v>
      </c>
      <c r="B89" s="691" t="str">
        <f t="shared" ref="B89:J89" si="20">IF(B24&lt;&gt;"-",B57*1000/B24,"-")</f>
        <v>-</v>
      </c>
      <c r="C89" s="691" t="str">
        <f t="shared" si="20"/>
        <v>-</v>
      </c>
      <c r="D89" s="691" t="str">
        <f t="shared" si="20"/>
        <v>-</v>
      </c>
      <c r="E89" s="691" t="str">
        <f t="shared" si="20"/>
        <v>-</v>
      </c>
      <c r="F89" s="691">
        <f t="shared" si="20"/>
        <v>127431.33333333333</v>
      </c>
      <c r="G89" s="691" t="str">
        <f t="shared" si="20"/>
        <v>-</v>
      </c>
      <c r="H89" s="697" t="str">
        <f t="shared" si="20"/>
        <v>-</v>
      </c>
      <c r="I89" s="697">
        <f t="shared" si="20"/>
        <v>127431.33333333333</v>
      </c>
      <c r="J89" s="697">
        <f t="shared" si="20"/>
        <v>127431.33333333333</v>
      </c>
    </row>
    <row r="90" spans="1:10" ht="12.75" customHeight="1" x14ac:dyDescent="0.25">
      <c r="A90" s="68" t="s">
        <v>557</v>
      </c>
      <c r="B90" s="346">
        <f t="shared" ref="B90:J90" si="21">IF(B25&lt;&gt;"-",B58*1000/B25,"-")</f>
        <v>7100</v>
      </c>
      <c r="C90" s="346" t="str">
        <f t="shared" si="21"/>
        <v>-</v>
      </c>
      <c r="D90" s="346">
        <f t="shared" si="21"/>
        <v>31707</v>
      </c>
      <c r="E90" s="346">
        <f t="shared" si="21"/>
        <v>93674</v>
      </c>
      <c r="F90" s="346">
        <f t="shared" si="21"/>
        <v>139348</v>
      </c>
      <c r="G90" s="346" t="str">
        <f t="shared" si="21"/>
        <v>-</v>
      </c>
      <c r="H90" s="696">
        <f t="shared" si="21"/>
        <v>44160.333333333336</v>
      </c>
      <c r="I90" s="696">
        <f t="shared" si="21"/>
        <v>139348</v>
      </c>
      <c r="J90" s="696">
        <f t="shared" si="21"/>
        <v>67957.25</v>
      </c>
    </row>
    <row r="91" spans="1:10" ht="12.75" customHeight="1" x14ac:dyDescent="0.25">
      <c r="A91" s="690" t="s">
        <v>558</v>
      </c>
      <c r="B91" s="691" t="str">
        <f t="shared" ref="B91:J91" si="22">IF(B26&lt;&gt;"-",B59*1000/B26,"-")</f>
        <v>-</v>
      </c>
      <c r="C91" s="691" t="str">
        <f t="shared" si="22"/>
        <v>-</v>
      </c>
      <c r="D91" s="691" t="str">
        <f t="shared" si="22"/>
        <v>-</v>
      </c>
      <c r="E91" s="691" t="str">
        <f t="shared" si="22"/>
        <v>-</v>
      </c>
      <c r="F91" s="691">
        <f t="shared" si="22"/>
        <v>172562.8</v>
      </c>
      <c r="G91" s="691" t="str">
        <f t="shared" si="22"/>
        <v>-</v>
      </c>
      <c r="H91" s="697" t="str">
        <f t="shared" si="22"/>
        <v>-</v>
      </c>
      <c r="I91" s="697">
        <f t="shared" si="22"/>
        <v>172562.8</v>
      </c>
      <c r="J91" s="697">
        <f t="shared" si="22"/>
        <v>172562.8</v>
      </c>
    </row>
    <row r="92" spans="1:10" ht="12.75" customHeight="1" x14ac:dyDescent="0.25">
      <c r="A92" s="68" t="s">
        <v>559</v>
      </c>
      <c r="B92" s="346" t="str">
        <f t="shared" ref="B92:J92" si="23">IF(B27&lt;&gt;"-",B60*1000/B27,"-")</f>
        <v>-</v>
      </c>
      <c r="C92" s="346" t="str">
        <f t="shared" si="23"/>
        <v>-</v>
      </c>
      <c r="D92" s="346">
        <f t="shared" si="23"/>
        <v>30992</v>
      </c>
      <c r="E92" s="346">
        <f t="shared" si="23"/>
        <v>66970.333333333328</v>
      </c>
      <c r="F92" s="346" t="str">
        <f t="shared" si="23"/>
        <v>-</v>
      </c>
      <c r="G92" s="346" t="str">
        <f t="shared" si="23"/>
        <v>-</v>
      </c>
      <c r="H92" s="696">
        <f t="shared" si="23"/>
        <v>52579</v>
      </c>
      <c r="I92" s="696" t="str">
        <f t="shared" si="23"/>
        <v>-</v>
      </c>
      <c r="J92" s="696">
        <f t="shared" si="23"/>
        <v>52579</v>
      </c>
    </row>
    <row r="93" spans="1:10" ht="12.75" customHeight="1" x14ac:dyDescent="0.3">
      <c r="A93" s="692" t="s">
        <v>58</v>
      </c>
      <c r="B93" s="693">
        <f t="shared" ref="B93:J93" si="24">IF(B28&lt;&gt;"-",B61*1000/B28,"-")</f>
        <v>9267.5623188405807</v>
      </c>
      <c r="C93" s="693">
        <f t="shared" si="24"/>
        <v>21873.252873563215</v>
      </c>
      <c r="D93" s="693">
        <f t="shared" si="24"/>
        <v>38560.636815920392</v>
      </c>
      <c r="E93" s="693">
        <f t="shared" si="24"/>
        <v>69568.503267973851</v>
      </c>
      <c r="F93" s="693">
        <f t="shared" si="24"/>
        <v>163300.15686274512</v>
      </c>
      <c r="G93" s="693">
        <f t="shared" si="24"/>
        <v>880213.08695652161</v>
      </c>
      <c r="H93" s="694">
        <f t="shared" si="24"/>
        <v>27431.078483245146</v>
      </c>
      <c r="I93" s="698">
        <f t="shared" si="24"/>
        <v>295212.136</v>
      </c>
      <c r="J93" s="694">
        <f t="shared" si="24"/>
        <v>54017.760127084977</v>
      </c>
    </row>
    <row r="94" spans="1:10" ht="12.75" customHeight="1" x14ac:dyDescent="0.25">
      <c r="A94" s="8" t="s">
        <v>288</v>
      </c>
    </row>
    <row r="95" spans="1:10" ht="12.75" customHeight="1" x14ac:dyDescent="0.25">
      <c r="A95" s="8" t="s">
        <v>692</v>
      </c>
    </row>
    <row r="96" spans="1:10" x14ac:dyDescent="0.25">
      <c r="A96" s="171" t="s">
        <v>688</v>
      </c>
      <c r="B96" s="3"/>
      <c r="D96" s="163"/>
    </row>
  </sheetData>
  <phoneticPr fontId="3" type="noConversion"/>
  <pageMargins left="0.59055118110236227" right="0.59055118110236227" top="1.5748031496062993" bottom="0.78740157480314965" header="0.39370078740157483" footer="0.39370078740157483"/>
  <pageSetup paperSize="9" scale="70" firstPageNumber="3" fitToHeight="3" orientation="landscape" useFirstPageNumber="1" r:id="rId1"/>
  <headerFooter alignWithMargins="0">
    <oddHeader>&amp;R&amp;12Les finances des groupements à fiscalité propre en 2019</oddHeader>
    <oddFooter>&amp;L&amp;12Direction Générale des Collectivités Locales / DESL&amp;C&amp;12&amp;P&amp;R&amp;12Mise en ligne : mai 2021</oddFooter>
  </headerFooter>
  <rowBreaks count="2" manualBreakCount="2">
    <brk id="32" max="12" man="1"/>
    <brk id="6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65"/>
  <sheetViews>
    <sheetView zoomScaleNormal="100" zoomScaleSheetLayoutView="85" workbookViewId="0"/>
  </sheetViews>
  <sheetFormatPr baseColWidth="10" defaultRowHeight="12.5" x14ac:dyDescent="0.25"/>
  <cols>
    <col min="1" max="1" width="34" customWidth="1"/>
    <col min="2" max="7" width="14.7265625" customWidth="1"/>
    <col min="8" max="9" width="19.453125" style="192" customWidth="1"/>
    <col min="10" max="10" width="14.7265625" customWidth="1"/>
  </cols>
  <sheetData>
    <row r="1" spans="1:12" ht="20.25" customHeight="1" x14ac:dyDescent="0.4">
      <c r="A1" s="9" t="s">
        <v>696</v>
      </c>
    </row>
    <row r="3" spans="1:12" x14ac:dyDescent="0.25">
      <c r="A3" s="1"/>
      <c r="B3" s="1"/>
      <c r="C3" s="1"/>
      <c r="D3" s="1"/>
      <c r="E3" s="1"/>
      <c r="F3" s="1"/>
      <c r="G3" s="2"/>
      <c r="H3" s="2"/>
      <c r="I3" s="1"/>
      <c r="J3" s="2"/>
    </row>
    <row r="4" spans="1:12" x14ac:dyDescent="0.25">
      <c r="A4" s="3"/>
      <c r="B4" s="10" t="s">
        <v>35</v>
      </c>
      <c r="C4" s="176" t="s">
        <v>552</v>
      </c>
      <c r="D4" s="176" t="s">
        <v>554</v>
      </c>
      <c r="E4" s="177" t="s">
        <v>98</v>
      </c>
      <c r="F4" s="177" t="s">
        <v>289</v>
      </c>
      <c r="G4" s="178">
        <v>300000</v>
      </c>
      <c r="H4" s="184" t="s">
        <v>258</v>
      </c>
      <c r="I4" s="181" t="s">
        <v>258</v>
      </c>
      <c r="J4" s="186" t="s">
        <v>218</v>
      </c>
    </row>
    <row r="5" spans="1:12" x14ac:dyDescent="0.25">
      <c r="A5" s="190" t="s">
        <v>294</v>
      </c>
      <c r="B5" s="176" t="s">
        <v>551</v>
      </c>
      <c r="C5" s="10" t="s">
        <v>36</v>
      </c>
      <c r="D5" s="10" t="s">
        <v>36</v>
      </c>
      <c r="E5" s="177" t="s">
        <v>36</v>
      </c>
      <c r="F5" s="177" t="s">
        <v>36</v>
      </c>
      <c r="G5" s="179" t="s">
        <v>37</v>
      </c>
      <c r="H5" s="184" t="s">
        <v>284</v>
      </c>
      <c r="I5" s="181" t="s">
        <v>285</v>
      </c>
      <c r="J5" s="185" t="s">
        <v>60</v>
      </c>
    </row>
    <row r="6" spans="1:12" x14ac:dyDescent="0.25">
      <c r="A6" s="3"/>
      <c r="B6" s="10" t="s">
        <v>37</v>
      </c>
      <c r="C6" s="176" t="s">
        <v>553</v>
      </c>
      <c r="D6" s="176" t="s">
        <v>100</v>
      </c>
      <c r="E6" s="177" t="s">
        <v>101</v>
      </c>
      <c r="F6" s="177" t="s">
        <v>290</v>
      </c>
      <c r="G6" s="179" t="s">
        <v>102</v>
      </c>
      <c r="H6" s="184" t="s">
        <v>291</v>
      </c>
      <c r="I6" s="181" t="s">
        <v>292</v>
      </c>
      <c r="J6" s="185" t="s">
        <v>286</v>
      </c>
    </row>
    <row r="7" spans="1:12" x14ac:dyDescent="0.25">
      <c r="A7" s="4"/>
      <c r="B7" s="4"/>
      <c r="C7" s="4"/>
      <c r="D7" s="4"/>
      <c r="E7" s="4"/>
      <c r="F7" s="4"/>
      <c r="G7" s="5"/>
      <c r="H7" s="5"/>
      <c r="I7" s="4"/>
      <c r="J7" s="5"/>
    </row>
    <row r="8" spans="1:12" ht="13" x14ac:dyDescent="0.3">
      <c r="A8" s="22" t="s">
        <v>295</v>
      </c>
      <c r="J8" s="47"/>
    </row>
    <row r="9" spans="1:12" ht="14.25" customHeight="1" x14ac:dyDescent="0.25">
      <c r="A9" s="180" t="s">
        <v>293</v>
      </c>
      <c r="B9" s="265" t="s">
        <v>85</v>
      </c>
      <c r="C9" s="265" t="s">
        <v>85</v>
      </c>
      <c r="D9" s="265" t="s">
        <v>85</v>
      </c>
      <c r="E9" s="265">
        <v>2</v>
      </c>
      <c r="F9" s="265">
        <v>15</v>
      </c>
      <c r="G9" s="265">
        <v>18</v>
      </c>
      <c r="H9" s="262">
        <v>2</v>
      </c>
      <c r="I9" s="262">
        <v>33</v>
      </c>
      <c r="J9" s="261">
        <v>35</v>
      </c>
    </row>
    <row r="10" spans="1:12" x14ac:dyDescent="0.25">
      <c r="A10" s="47" t="s">
        <v>327</v>
      </c>
      <c r="B10" s="266" t="s">
        <v>85</v>
      </c>
      <c r="C10" s="266">
        <v>1</v>
      </c>
      <c r="D10" s="266">
        <v>19</v>
      </c>
      <c r="E10" s="266">
        <v>113</v>
      </c>
      <c r="F10" s="266">
        <v>85</v>
      </c>
      <c r="G10" s="266">
        <v>5</v>
      </c>
      <c r="H10" s="267">
        <v>133</v>
      </c>
      <c r="I10" s="267">
        <v>90</v>
      </c>
      <c r="J10" s="268">
        <v>223</v>
      </c>
    </row>
    <row r="11" spans="1:12" x14ac:dyDescent="0.25">
      <c r="A11" s="191" t="s">
        <v>119</v>
      </c>
      <c r="B11" s="265">
        <v>241</v>
      </c>
      <c r="C11" s="265">
        <v>370</v>
      </c>
      <c r="D11" s="265">
        <v>167</v>
      </c>
      <c r="E11" s="265">
        <v>37</v>
      </c>
      <c r="F11" s="265">
        <v>2</v>
      </c>
      <c r="G11" s="269" t="s">
        <v>85</v>
      </c>
      <c r="H11" s="262">
        <v>815</v>
      </c>
      <c r="I11" s="262">
        <v>2</v>
      </c>
      <c r="J11" s="261">
        <v>817</v>
      </c>
    </row>
    <row r="12" spans="1:12" x14ac:dyDescent="0.25">
      <c r="A12" s="47" t="s">
        <v>120</v>
      </c>
      <c r="B12" s="266">
        <v>104</v>
      </c>
      <c r="C12" s="266">
        <v>64</v>
      </c>
      <c r="D12" s="266">
        <v>15</v>
      </c>
      <c r="E12" s="266">
        <v>1</v>
      </c>
      <c r="F12" s="266" t="s">
        <v>85</v>
      </c>
      <c r="G12" s="270" t="s">
        <v>85</v>
      </c>
      <c r="H12" s="267">
        <v>184</v>
      </c>
      <c r="I12" s="267" t="s">
        <v>85</v>
      </c>
      <c r="J12" s="268">
        <v>184</v>
      </c>
    </row>
    <row r="13" spans="1:12" ht="14.5" x14ac:dyDescent="0.25">
      <c r="A13" s="412" t="s">
        <v>492</v>
      </c>
      <c r="B13" s="413">
        <f t="shared" ref="B13:J13" si="0">SUM(B9:B12)</f>
        <v>345</v>
      </c>
      <c r="C13" s="413">
        <f t="shared" si="0"/>
        <v>435</v>
      </c>
      <c r="D13" s="413">
        <f t="shared" si="0"/>
        <v>201</v>
      </c>
      <c r="E13" s="413">
        <f t="shared" si="0"/>
        <v>153</v>
      </c>
      <c r="F13" s="413">
        <f t="shared" si="0"/>
        <v>102</v>
      </c>
      <c r="G13" s="278">
        <f t="shared" si="0"/>
        <v>23</v>
      </c>
      <c r="H13" s="414">
        <f t="shared" si="0"/>
        <v>1134</v>
      </c>
      <c r="I13" s="414">
        <f t="shared" si="0"/>
        <v>125</v>
      </c>
      <c r="J13" s="281">
        <f t="shared" si="0"/>
        <v>1259</v>
      </c>
      <c r="L13" s="47"/>
    </row>
    <row r="14" spans="1:12" ht="13" x14ac:dyDescent="0.3">
      <c r="A14" s="230"/>
      <c r="B14" s="415"/>
      <c r="C14" s="415"/>
      <c r="D14" s="415"/>
      <c r="E14" s="415"/>
      <c r="F14" s="415"/>
      <c r="G14" s="415"/>
      <c r="H14" s="416"/>
      <c r="I14" s="416"/>
      <c r="J14" s="417"/>
    </row>
    <row r="15" spans="1:12" ht="13" x14ac:dyDescent="0.3">
      <c r="A15" s="200" t="s">
        <v>296</v>
      </c>
      <c r="B15" s="418"/>
      <c r="C15" s="418"/>
      <c r="D15" s="418"/>
      <c r="E15" s="418"/>
      <c r="F15" s="418"/>
      <c r="G15" s="418"/>
      <c r="H15" s="419"/>
      <c r="I15" s="419"/>
      <c r="J15" s="420"/>
    </row>
    <row r="16" spans="1:12" ht="14.5" x14ac:dyDescent="0.25">
      <c r="A16" s="180" t="s">
        <v>293</v>
      </c>
      <c r="B16" s="271" t="str">
        <f>IF(B9&lt;&gt;"-",B9/B$13,"-")</f>
        <v>-</v>
      </c>
      <c r="C16" s="271" t="str">
        <f t="shared" ref="C16:J16" si="1">IF(C9&lt;&gt;"-",C9/C$13,"-")</f>
        <v>-</v>
      </c>
      <c r="D16" s="272" t="str">
        <f t="shared" si="1"/>
        <v>-</v>
      </c>
      <c r="E16" s="271">
        <f t="shared" si="1"/>
        <v>1.3071895424836602E-2</v>
      </c>
      <c r="F16" s="271">
        <f t="shared" si="1"/>
        <v>0.14705882352941177</v>
      </c>
      <c r="G16" s="271">
        <f t="shared" si="1"/>
        <v>0.78260869565217395</v>
      </c>
      <c r="H16" s="273">
        <f t="shared" si="1"/>
        <v>1.7636684303350969E-3</v>
      </c>
      <c r="I16" s="273">
        <f t="shared" si="1"/>
        <v>0.26400000000000001</v>
      </c>
      <c r="J16" s="274">
        <f t="shared" si="1"/>
        <v>2.7799841143764891E-2</v>
      </c>
    </row>
    <row r="17" spans="1:10" x14ac:dyDescent="0.25">
      <c r="A17" s="47" t="s">
        <v>326</v>
      </c>
      <c r="B17" s="275" t="str">
        <f t="shared" ref="B17:J17" si="2">IF(B10&lt;&gt;"-",B10/B$13,"-")</f>
        <v>-</v>
      </c>
      <c r="C17" s="275">
        <f t="shared" si="2"/>
        <v>2.2988505747126436E-3</v>
      </c>
      <c r="D17" s="275">
        <f t="shared" si="2"/>
        <v>9.4527363184079602E-2</v>
      </c>
      <c r="E17" s="275">
        <f t="shared" si="2"/>
        <v>0.73856209150326801</v>
      </c>
      <c r="F17" s="275">
        <f t="shared" si="2"/>
        <v>0.83333333333333337</v>
      </c>
      <c r="G17" s="275">
        <f t="shared" si="2"/>
        <v>0.21739130434782608</v>
      </c>
      <c r="H17" s="276">
        <f t="shared" si="2"/>
        <v>0.11728395061728394</v>
      </c>
      <c r="I17" s="276">
        <f t="shared" si="2"/>
        <v>0.72</v>
      </c>
      <c r="J17" s="277">
        <f t="shared" si="2"/>
        <v>0.17712470214455917</v>
      </c>
    </row>
    <row r="18" spans="1:10" x14ac:dyDescent="0.25">
      <c r="A18" s="180" t="s">
        <v>119</v>
      </c>
      <c r="B18" s="271">
        <f t="shared" ref="B18:J18" si="3">IF(B11&lt;&gt;"-",B11/B$13,"-")</f>
        <v>0.6985507246376812</v>
      </c>
      <c r="C18" s="271">
        <f t="shared" si="3"/>
        <v>0.85057471264367812</v>
      </c>
      <c r="D18" s="272">
        <f t="shared" si="3"/>
        <v>0.8308457711442786</v>
      </c>
      <c r="E18" s="271">
        <f t="shared" si="3"/>
        <v>0.24183006535947713</v>
      </c>
      <c r="F18" s="271">
        <f t="shared" si="3"/>
        <v>1.9607843137254902E-2</v>
      </c>
      <c r="G18" s="269" t="str">
        <f t="shared" si="3"/>
        <v>-</v>
      </c>
      <c r="H18" s="273">
        <f t="shared" si="3"/>
        <v>0.71869488536155202</v>
      </c>
      <c r="I18" s="273">
        <f t="shared" si="3"/>
        <v>1.6E-2</v>
      </c>
      <c r="J18" s="274">
        <f t="shared" si="3"/>
        <v>0.64892772041302627</v>
      </c>
    </row>
    <row r="19" spans="1:10" x14ac:dyDescent="0.25">
      <c r="A19" s="47" t="s">
        <v>120</v>
      </c>
      <c r="B19" s="275">
        <f t="shared" ref="B19:J19" si="4">IF(B12&lt;&gt;"-",B12/B$13,"-")</f>
        <v>0.30144927536231886</v>
      </c>
      <c r="C19" s="275">
        <f t="shared" si="4"/>
        <v>0.14712643678160919</v>
      </c>
      <c r="D19" s="275">
        <f t="shared" si="4"/>
        <v>7.4626865671641784E-2</v>
      </c>
      <c r="E19" s="275">
        <f t="shared" si="4"/>
        <v>6.5359477124183009E-3</v>
      </c>
      <c r="F19" s="275" t="str">
        <f t="shared" si="4"/>
        <v>-</v>
      </c>
      <c r="G19" s="270" t="str">
        <f t="shared" si="4"/>
        <v>-</v>
      </c>
      <c r="H19" s="276">
        <f t="shared" si="4"/>
        <v>0.16225749559082892</v>
      </c>
      <c r="I19" s="276" t="str">
        <f t="shared" si="4"/>
        <v>-</v>
      </c>
      <c r="J19" s="277">
        <f t="shared" si="4"/>
        <v>0.14614773629864972</v>
      </c>
    </row>
    <row r="20" spans="1:10" ht="14.5" x14ac:dyDescent="0.25">
      <c r="A20" s="412" t="s">
        <v>492</v>
      </c>
      <c r="B20" s="421">
        <f t="shared" ref="B20:J20" si="5">IF(B13&lt;&gt;"-",B13/B$13,"-")</f>
        <v>1</v>
      </c>
      <c r="C20" s="421">
        <f t="shared" si="5"/>
        <v>1</v>
      </c>
      <c r="D20" s="421">
        <f t="shared" si="5"/>
        <v>1</v>
      </c>
      <c r="E20" s="421">
        <f t="shared" si="5"/>
        <v>1</v>
      </c>
      <c r="F20" s="421">
        <f t="shared" si="5"/>
        <v>1</v>
      </c>
      <c r="G20" s="279">
        <f t="shared" si="5"/>
        <v>1</v>
      </c>
      <c r="H20" s="422">
        <f t="shared" si="5"/>
        <v>1</v>
      </c>
      <c r="I20" s="422">
        <f t="shared" si="5"/>
        <v>1</v>
      </c>
      <c r="J20" s="280">
        <f t="shared" si="5"/>
        <v>1</v>
      </c>
    </row>
    <row r="21" spans="1:10" x14ac:dyDescent="0.25">
      <c r="A21" s="171" t="s">
        <v>431</v>
      </c>
      <c r="B21" s="3"/>
      <c r="D21" s="163"/>
      <c r="H21"/>
      <c r="I21"/>
    </row>
    <row r="22" spans="1:10" x14ac:dyDescent="0.25">
      <c r="A22" s="8" t="s">
        <v>536</v>
      </c>
    </row>
    <row r="23" spans="1:10" x14ac:dyDescent="0.25">
      <c r="A23" s="15" t="s">
        <v>432</v>
      </c>
    </row>
    <row r="24" spans="1:10" x14ac:dyDescent="0.25">
      <c r="A24" s="15" t="s">
        <v>63</v>
      </c>
    </row>
    <row r="25" spans="1:10" x14ac:dyDescent="0.25">
      <c r="A25" s="8" t="s">
        <v>699</v>
      </c>
    </row>
    <row r="26" spans="1:10" s="14" customFormat="1" ht="10" x14ac:dyDescent="0.2">
      <c r="A26" s="171" t="s">
        <v>686</v>
      </c>
      <c r="B26" s="199"/>
      <c r="D26" s="163"/>
    </row>
    <row r="28" spans="1:10" ht="20.25" customHeight="1" x14ac:dyDescent="0.4">
      <c r="A28" s="9" t="s">
        <v>695</v>
      </c>
    </row>
    <row r="29" spans="1:10" ht="13" x14ac:dyDescent="0.3">
      <c r="A29" s="200" t="s">
        <v>220</v>
      </c>
    </row>
    <row r="30" spans="1:10" x14ac:dyDescent="0.25">
      <c r="A30" s="1"/>
      <c r="B30" s="1"/>
      <c r="C30" s="1"/>
      <c r="D30" s="1"/>
      <c r="E30" s="1"/>
      <c r="F30" s="1"/>
      <c r="G30" s="2"/>
      <c r="H30" s="2"/>
      <c r="I30" s="1"/>
      <c r="J30" s="2"/>
    </row>
    <row r="31" spans="1:10" x14ac:dyDescent="0.25">
      <c r="A31" s="3"/>
      <c r="B31" s="10" t="s">
        <v>35</v>
      </c>
      <c r="C31" s="176" t="s">
        <v>552</v>
      </c>
      <c r="D31" s="176" t="s">
        <v>554</v>
      </c>
      <c r="E31" s="177" t="s">
        <v>98</v>
      </c>
      <c r="F31" s="177" t="s">
        <v>289</v>
      </c>
      <c r="G31" s="178">
        <v>300000</v>
      </c>
      <c r="H31" s="184" t="s">
        <v>95</v>
      </c>
      <c r="I31" s="181" t="s">
        <v>95</v>
      </c>
      <c r="J31" s="186" t="s">
        <v>21</v>
      </c>
    </row>
    <row r="32" spans="1:10" x14ac:dyDescent="0.25">
      <c r="A32" s="190" t="s">
        <v>294</v>
      </c>
      <c r="B32" s="176" t="s">
        <v>551</v>
      </c>
      <c r="C32" s="10" t="s">
        <v>36</v>
      </c>
      <c r="D32" s="10" t="s">
        <v>36</v>
      </c>
      <c r="E32" s="177" t="s">
        <v>36</v>
      </c>
      <c r="F32" s="177" t="s">
        <v>36</v>
      </c>
      <c r="G32" s="179" t="s">
        <v>37</v>
      </c>
      <c r="H32" s="184" t="s">
        <v>284</v>
      </c>
      <c r="I32" s="181" t="s">
        <v>285</v>
      </c>
      <c r="J32" s="185" t="s">
        <v>113</v>
      </c>
    </row>
    <row r="33" spans="1:11" x14ac:dyDescent="0.25">
      <c r="A33" s="3"/>
      <c r="B33" s="10" t="s">
        <v>37</v>
      </c>
      <c r="C33" s="176" t="s">
        <v>553</v>
      </c>
      <c r="D33" s="176" t="s">
        <v>100</v>
      </c>
      <c r="E33" s="177" t="s">
        <v>101</v>
      </c>
      <c r="F33" s="177" t="s">
        <v>290</v>
      </c>
      <c r="G33" s="179" t="s">
        <v>102</v>
      </c>
      <c r="H33" s="184" t="s">
        <v>291</v>
      </c>
      <c r="I33" s="181" t="s">
        <v>292</v>
      </c>
      <c r="J33" s="185" t="s">
        <v>287</v>
      </c>
    </row>
    <row r="34" spans="1:11" x14ac:dyDescent="0.25">
      <c r="A34" s="4"/>
      <c r="B34" s="4"/>
      <c r="C34" s="4"/>
      <c r="D34" s="4"/>
      <c r="E34" s="4"/>
      <c r="F34" s="4"/>
      <c r="G34" s="5"/>
      <c r="H34" s="193"/>
      <c r="I34" s="193"/>
      <c r="J34" s="5"/>
    </row>
    <row r="35" spans="1:11" ht="13" x14ac:dyDescent="0.3">
      <c r="A35" s="22" t="s">
        <v>117</v>
      </c>
      <c r="J35" s="47"/>
    </row>
    <row r="36" spans="1:11" ht="14.5" x14ac:dyDescent="0.25">
      <c r="A36" s="180" t="s">
        <v>259</v>
      </c>
      <c r="B36" s="265" t="s">
        <v>85</v>
      </c>
      <c r="C36" s="265" t="s">
        <v>85</v>
      </c>
      <c r="D36" s="265" t="s">
        <v>85</v>
      </c>
      <c r="E36" s="265">
        <v>155834</v>
      </c>
      <c r="F36" s="265">
        <v>3594041</v>
      </c>
      <c r="G36" s="265">
        <v>18560515</v>
      </c>
      <c r="H36" s="262">
        <v>155834</v>
      </c>
      <c r="I36" s="262">
        <v>22154556</v>
      </c>
      <c r="J36" s="261">
        <v>22310390</v>
      </c>
    </row>
    <row r="37" spans="1:11" x14ac:dyDescent="0.25">
      <c r="A37" s="47" t="s">
        <v>327</v>
      </c>
      <c r="B37" s="266" t="s">
        <v>85</v>
      </c>
      <c r="C37" s="266">
        <v>29910</v>
      </c>
      <c r="D37" s="266">
        <v>804121</v>
      </c>
      <c r="E37" s="266">
        <v>8140633</v>
      </c>
      <c r="F37" s="266">
        <v>12854198</v>
      </c>
      <c r="G37" s="266">
        <v>1684386</v>
      </c>
      <c r="H37" s="267">
        <v>8974664</v>
      </c>
      <c r="I37" s="267">
        <v>14538584</v>
      </c>
      <c r="J37" s="268">
        <v>23513248</v>
      </c>
    </row>
    <row r="38" spans="1:11" x14ac:dyDescent="0.25">
      <c r="A38" s="191" t="s">
        <v>119</v>
      </c>
      <c r="B38" s="265">
        <v>2319323</v>
      </c>
      <c r="C38" s="265">
        <v>8122917</v>
      </c>
      <c r="D38" s="265">
        <v>6382575</v>
      </c>
      <c r="E38" s="265">
        <v>2277414</v>
      </c>
      <c r="F38" s="265">
        <v>208377</v>
      </c>
      <c r="G38" s="269" t="s">
        <v>85</v>
      </c>
      <c r="H38" s="262">
        <v>19102229</v>
      </c>
      <c r="I38" s="262">
        <v>208377</v>
      </c>
      <c r="J38" s="261">
        <v>19310606</v>
      </c>
    </row>
    <row r="39" spans="1:11" x14ac:dyDescent="0.25">
      <c r="A39" s="47" t="s">
        <v>120</v>
      </c>
      <c r="B39" s="266">
        <v>877986</v>
      </c>
      <c r="C39" s="266">
        <v>1362038</v>
      </c>
      <c r="D39" s="266">
        <v>563992</v>
      </c>
      <c r="E39" s="266">
        <v>70100</v>
      </c>
      <c r="F39" s="266" t="s">
        <v>85</v>
      </c>
      <c r="G39" s="270" t="s">
        <v>85</v>
      </c>
      <c r="H39" s="267">
        <v>2874116</v>
      </c>
      <c r="I39" s="267" t="s">
        <v>85</v>
      </c>
      <c r="J39" s="268">
        <v>2874116</v>
      </c>
    </row>
    <row r="40" spans="1:11" ht="14.5" x14ac:dyDescent="0.25">
      <c r="A40" s="412" t="s">
        <v>493</v>
      </c>
      <c r="B40" s="413">
        <f t="shared" ref="B40:J40" si="6">SUM(B36:B39)</f>
        <v>3197309</v>
      </c>
      <c r="C40" s="413">
        <f t="shared" si="6"/>
        <v>9514865</v>
      </c>
      <c r="D40" s="413">
        <f t="shared" si="6"/>
        <v>7750688</v>
      </c>
      <c r="E40" s="413">
        <f t="shared" si="6"/>
        <v>10643981</v>
      </c>
      <c r="F40" s="413">
        <f t="shared" si="6"/>
        <v>16656616</v>
      </c>
      <c r="G40" s="278">
        <f t="shared" si="6"/>
        <v>20244901</v>
      </c>
      <c r="H40" s="414">
        <f t="shared" si="6"/>
        <v>31106843</v>
      </c>
      <c r="I40" s="414">
        <f t="shared" si="6"/>
        <v>36901517</v>
      </c>
      <c r="J40" s="281">
        <f t="shared" si="6"/>
        <v>68008360</v>
      </c>
      <c r="K40" t="s">
        <v>274</v>
      </c>
    </row>
    <row r="41" spans="1:11" ht="13" x14ac:dyDescent="0.3">
      <c r="A41" s="230"/>
      <c r="B41" s="415"/>
      <c r="C41" s="415"/>
      <c r="D41" s="415"/>
      <c r="E41" s="415"/>
      <c r="F41" s="415"/>
      <c r="G41" s="415"/>
      <c r="H41" s="416"/>
      <c r="I41" s="416"/>
      <c r="J41" s="417"/>
      <c r="K41" s="410"/>
    </row>
    <row r="42" spans="1:11" ht="13" x14ac:dyDescent="0.3">
      <c r="A42" s="209" t="s">
        <v>118</v>
      </c>
      <c r="B42" s="282"/>
      <c r="C42" s="282"/>
      <c r="D42" s="282"/>
      <c r="E42" s="282"/>
      <c r="F42" s="282"/>
      <c r="G42" s="282"/>
      <c r="H42" s="284"/>
      <c r="I42" s="284"/>
      <c r="J42" s="285"/>
    </row>
    <row r="43" spans="1:11" ht="14.5" x14ac:dyDescent="0.25">
      <c r="A43" s="180" t="s">
        <v>259</v>
      </c>
      <c r="B43" s="271" t="str">
        <f>IF(B36&lt;&gt;"-",B36/B$40,"-")</f>
        <v>-</v>
      </c>
      <c r="C43" s="271" t="str">
        <f t="shared" ref="C43:J43" si="7">IF(C36&lt;&gt;"-",C36/C$40,"-")</f>
        <v>-</v>
      </c>
      <c r="D43" s="272" t="str">
        <f t="shared" si="7"/>
        <v>-</v>
      </c>
      <c r="E43" s="271">
        <f t="shared" si="7"/>
        <v>1.4640574799973808E-2</v>
      </c>
      <c r="F43" s="271">
        <f t="shared" si="7"/>
        <v>0.21577257949633946</v>
      </c>
      <c r="G43" s="271">
        <f t="shared" si="7"/>
        <v>0.91679949435168884</v>
      </c>
      <c r="H43" s="273">
        <f t="shared" si="7"/>
        <v>5.0096372685585616E-3</v>
      </c>
      <c r="I43" s="273">
        <f t="shared" si="7"/>
        <v>0.6003697896755843</v>
      </c>
      <c r="J43" s="274">
        <f t="shared" si="7"/>
        <v>0.32805363928787579</v>
      </c>
    </row>
    <row r="44" spans="1:11" x14ac:dyDescent="0.25">
      <c r="A44" s="47" t="s">
        <v>326</v>
      </c>
      <c r="B44" s="275" t="str">
        <f t="shared" ref="B44:J44" si="8">IF(B37&lt;&gt;"-",B37/B$40,"-")</f>
        <v>-</v>
      </c>
      <c r="C44" s="275">
        <f t="shared" si="8"/>
        <v>3.1435022987714488E-3</v>
      </c>
      <c r="D44" s="275">
        <f t="shared" si="8"/>
        <v>0.10374833821204002</v>
      </c>
      <c r="E44" s="275">
        <f t="shared" si="8"/>
        <v>0.76481092929421801</v>
      </c>
      <c r="F44" s="275">
        <f t="shared" si="8"/>
        <v>0.7717172563742839</v>
      </c>
      <c r="G44" s="275">
        <f t="shared" si="8"/>
        <v>8.3200505648311149E-2</v>
      </c>
      <c r="H44" s="276">
        <f t="shared" si="8"/>
        <v>0.28851092346465373</v>
      </c>
      <c r="I44" s="276">
        <f t="shared" si="8"/>
        <v>0.39398336930159267</v>
      </c>
      <c r="J44" s="277">
        <f t="shared" si="8"/>
        <v>0.34574055307318102</v>
      </c>
    </row>
    <row r="45" spans="1:11" x14ac:dyDescent="0.25">
      <c r="A45" s="180" t="s">
        <v>119</v>
      </c>
      <c r="B45" s="271">
        <f t="shared" ref="B45:J45" si="9">IF(B38&lt;&gt;"-",B38/B$40,"-")</f>
        <v>0.72539845226094823</v>
      </c>
      <c r="C45" s="271">
        <f t="shared" si="9"/>
        <v>0.85370806627314211</v>
      </c>
      <c r="D45" s="272">
        <f t="shared" si="9"/>
        <v>0.82348496030287888</v>
      </c>
      <c r="E45" s="271">
        <f t="shared" si="9"/>
        <v>0.21396261417603057</v>
      </c>
      <c r="F45" s="271">
        <f t="shared" si="9"/>
        <v>1.251016412937658E-2</v>
      </c>
      <c r="G45" s="269" t="str">
        <f t="shared" si="9"/>
        <v>-</v>
      </c>
      <c r="H45" s="273">
        <f t="shared" si="9"/>
        <v>0.61408446366608149</v>
      </c>
      <c r="I45" s="273">
        <f t="shared" si="9"/>
        <v>5.6468410228229914E-3</v>
      </c>
      <c r="J45" s="274">
        <f t="shared" si="9"/>
        <v>0.28394459151786633</v>
      </c>
    </row>
    <row r="46" spans="1:11" x14ac:dyDescent="0.25">
      <c r="A46" s="47" t="s">
        <v>120</v>
      </c>
      <c r="B46" s="275">
        <f t="shared" ref="B46:J46" si="10">IF(B39&lt;&gt;"-",B39/B$40,"-")</f>
        <v>0.27460154773905182</v>
      </c>
      <c r="C46" s="275">
        <f t="shared" si="10"/>
        <v>0.14314843142808648</v>
      </c>
      <c r="D46" s="275">
        <f t="shared" si="10"/>
        <v>7.2766701485081062E-2</v>
      </c>
      <c r="E46" s="275">
        <f t="shared" si="10"/>
        <v>6.5858817297776082E-3</v>
      </c>
      <c r="F46" s="275" t="str">
        <f t="shared" si="10"/>
        <v>-</v>
      </c>
      <c r="G46" s="270" t="str">
        <f t="shared" si="10"/>
        <v>-</v>
      </c>
      <c r="H46" s="276">
        <f t="shared" si="10"/>
        <v>9.2394975600706253E-2</v>
      </c>
      <c r="I46" s="276" t="str">
        <f t="shared" si="10"/>
        <v>-</v>
      </c>
      <c r="J46" s="277">
        <f t="shared" si="10"/>
        <v>4.2261216121076882E-2</v>
      </c>
    </row>
    <row r="47" spans="1:11" ht="14.5" x14ac:dyDescent="0.25">
      <c r="A47" s="412" t="s">
        <v>493</v>
      </c>
      <c r="B47" s="421">
        <f t="shared" ref="B47:J47" si="11">IF(B40&lt;&gt;"-",B40/B$40,"-")</f>
        <v>1</v>
      </c>
      <c r="C47" s="421">
        <f t="shared" si="11"/>
        <v>1</v>
      </c>
      <c r="D47" s="421">
        <f t="shared" si="11"/>
        <v>1</v>
      </c>
      <c r="E47" s="421">
        <f t="shared" si="11"/>
        <v>1</v>
      </c>
      <c r="F47" s="421">
        <f t="shared" si="11"/>
        <v>1</v>
      </c>
      <c r="G47" s="279">
        <f t="shared" si="11"/>
        <v>1</v>
      </c>
      <c r="H47" s="422">
        <f t="shared" si="11"/>
        <v>1</v>
      </c>
      <c r="I47" s="422">
        <f t="shared" si="11"/>
        <v>1</v>
      </c>
      <c r="J47" s="280">
        <f t="shared" si="11"/>
        <v>1</v>
      </c>
    </row>
    <row r="48" spans="1:11" x14ac:dyDescent="0.25">
      <c r="A48" s="8" t="s">
        <v>537</v>
      </c>
    </row>
    <row r="49" spans="1:10" x14ac:dyDescent="0.25">
      <c r="A49" s="15" t="s">
        <v>433</v>
      </c>
    </row>
    <row r="50" spans="1:10" x14ac:dyDescent="0.25">
      <c r="A50" s="15" t="s">
        <v>63</v>
      </c>
    </row>
    <row r="51" spans="1:10" x14ac:dyDescent="0.25">
      <c r="A51" s="8" t="s">
        <v>700</v>
      </c>
    </row>
    <row r="52" spans="1:10" s="14" customFormat="1" ht="10" x14ac:dyDescent="0.2">
      <c r="A52" s="171" t="s">
        <v>688</v>
      </c>
      <c r="B52" s="199"/>
      <c r="D52" s="163"/>
    </row>
    <row r="53" spans="1:10" s="14" customFormat="1" ht="10" x14ac:dyDescent="0.2">
      <c r="A53" s="171"/>
      <c r="B53" s="199"/>
      <c r="D53" s="163"/>
    </row>
    <row r="55" spans="1:10" ht="57.75" customHeight="1" x14ac:dyDescent="0.25">
      <c r="A55" s="796" t="s">
        <v>697</v>
      </c>
      <c r="B55" s="796"/>
      <c r="C55" s="796"/>
      <c r="D55" s="796"/>
      <c r="E55" s="796"/>
      <c r="F55" s="796"/>
      <c r="G55" s="796"/>
      <c r="H55" s="796"/>
      <c r="I55" s="796"/>
      <c r="J55" s="796"/>
    </row>
    <row r="57" spans="1:10" ht="39" customHeight="1" x14ac:dyDescent="0.25">
      <c r="A57" s="797" t="s">
        <v>443</v>
      </c>
      <c r="B57" s="797"/>
      <c r="C57" s="797"/>
      <c r="D57" s="797"/>
      <c r="E57" s="797"/>
      <c r="F57" s="797"/>
      <c r="G57" s="797"/>
      <c r="H57" s="797"/>
      <c r="I57" s="797"/>
      <c r="J57" s="797"/>
    </row>
    <row r="59" spans="1:10" ht="36.75" customHeight="1" x14ac:dyDescent="0.25">
      <c r="A59" s="796" t="s">
        <v>698</v>
      </c>
      <c r="B59" s="798"/>
      <c r="C59" s="798"/>
      <c r="D59" s="798"/>
      <c r="E59" s="798"/>
      <c r="F59" s="798"/>
      <c r="G59" s="798"/>
      <c r="H59" s="798"/>
      <c r="I59" s="798"/>
      <c r="J59" s="798"/>
    </row>
    <row r="61" spans="1:10" ht="24.75" customHeight="1" x14ac:dyDescent="0.25">
      <c r="A61" s="796" t="s">
        <v>446</v>
      </c>
      <c r="B61" s="796"/>
      <c r="C61" s="796"/>
      <c r="D61" s="796"/>
      <c r="E61" s="796"/>
      <c r="F61" s="796"/>
      <c r="G61" s="796"/>
      <c r="H61" s="796"/>
      <c r="I61" s="796"/>
      <c r="J61" s="796"/>
    </row>
    <row r="63" spans="1:10" ht="22.5" customHeight="1" x14ac:dyDescent="0.25">
      <c r="A63" s="796" t="s">
        <v>445</v>
      </c>
      <c r="B63" s="796"/>
      <c r="C63" s="796"/>
      <c r="D63" s="796"/>
      <c r="E63" s="796"/>
      <c r="F63" s="796"/>
      <c r="G63" s="796"/>
      <c r="H63" s="796"/>
      <c r="I63" s="796"/>
      <c r="J63" s="796"/>
    </row>
    <row r="65" spans="1:10" ht="133.5" customHeight="1" x14ac:dyDescent="0.25">
      <c r="A65" s="796" t="s">
        <v>694</v>
      </c>
      <c r="B65" s="796"/>
      <c r="C65" s="796"/>
      <c r="D65" s="796"/>
      <c r="E65" s="796"/>
      <c r="F65" s="796"/>
      <c r="G65" s="796"/>
      <c r="H65" s="796"/>
      <c r="I65" s="796"/>
      <c r="J65" s="796"/>
    </row>
  </sheetData>
  <mergeCells count="6">
    <mergeCell ref="A65:J65"/>
    <mergeCell ref="A55:J55"/>
    <mergeCell ref="A57:J57"/>
    <mergeCell ref="A59:J59"/>
    <mergeCell ref="A61:J61"/>
    <mergeCell ref="A63:J63"/>
  </mergeCells>
  <phoneticPr fontId="3" type="noConversion"/>
  <pageMargins left="0.59055118110236227" right="0.59055118110236227" top="0.78740157480314965" bottom="0.78740157480314965" header="0.39370078740157483" footer="0.39370078740157483"/>
  <pageSetup paperSize="9" scale="72" firstPageNumber="6" fitToHeight="2" orientation="landscape" useFirstPageNumber="1" r:id="rId1"/>
  <headerFooter alignWithMargins="0">
    <oddHeader>&amp;RLes finances des groupements à fiscalité propre en 2019</oddHeader>
    <oddFooter>&amp;LDirection Générale des collectivités locale / DESL&amp;C&amp;P&amp;RMise en ligne : mai 2021</oddFooter>
    <evenHeader>&amp;RLes finances des groupements à fiscalité propre en 2019</evenHeader>
    <evenFooter>&amp;LDirection Générale des collectivités locale / DESL&amp;C7&amp;RMise en ligne : mai 2021</evenFooter>
    <firstHeader>&amp;RLes finances des groupements à fiscalité propre en 2019</firstHeader>
    <firstFooter>&amp;LDirection Générale des collectivités locale / DESL&amp;C6&amp;RMise en ligne : mai 2021</firstFooter>
  </headerFooter>
  <rowBreaks count="1" manualBreakCount="1">
    <brk id="5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21"/>
  <sheetViews>
    <sheetView zoomScaleNormal="100" zoomScaleSheetLayoutView="85" zoomScalePageLayoutView="70" workbookViewId="0"/>
  </sheetViews>
  <sheetFormatPr baseColWidth="10" defaultColWidth="11.453125" defaultRowHeight="12.75" customHeight="1" x14ac:dyDescent="0.25"/>
  <cols>
    <col min="1" max="1" width="77.453125" style="423" customWidth="1"/>
    <col min="2" max="7" width="14.7265625" style="423" customWidth="1"/>
    <col min="8" max="8" width="15.453125" style="423" customWidth="1"/>
    <col min="9" max="9" width="16.54296875" style="423" customWidth="1"/>
    <col min="10" max="10" width="14.54296875" style="423" customWidth="1"/>
    <col min="11" max="16384" width="11.453125" style="423"/>
  </cols>
  <sheetData>
    <row r="1" spans="1:12" ht="19.5" customHeight="1" x14ac:dyDescent="0.4">
      <c r="A1" s="436" t="s">
        <v>701</v>
      </c>
    </row>
    <row r="2" spans="1:12" ht="12.75" customHeight="1" thickBot="1" x14ac:dyDescent="0.35">
      <c r="J2" s="437" t="s">
        <v>65</v>
      </c>
    </row>
    <row r="3" spans="1:12" ht="14.25" customHeight="1" x14ac:dyDescent="0.3">
      <c r="A3" s="438" t="s">
        <v>702</v>
      </c>
      <c r="B3" s="486" t="s">
        <v>35</v>
      </c>
      <c r="C3" s="486" t="s">
        <v>552</v>
      </c>
      <c r="D3" s="486" t="s">
        <v>554</v>
      </c>
      <c r="E3" s="486" t="s">
        <v>98</v>
      </c>
      <c r="F3" s="486" t="s">
        <v>289</v>
      </c>
      <c r="G3" s="487">
        <v>300000</v>
      </c>
      <c r="H3" s="488" t="s">
        <v>305</v>
      </c>
      <c r="I3" s="488" t="s">
        <v>305</v>
      </c>
      <c r="J3" s="488" t="s">
        <v>62</v>
      </c>
    </row>
    <row r="4" spans="1:12" ht="14.25" customHeight="1" x14ac:dyDescent="0.3">
      <c r="A4" s="439" t="s">
        <v>159</v>
      </c>
      <c r="B4" s="489" t="s">
        <v>551</v>
      </c>
      <c r="C4" s="489" t="s">
        <v>36</v>
      </c>
      <c r="D4" s="489" t="s">
        <v>36</v>
      </c>
      <c r="E4" s="489" t="s">
        <v>36</v>
      </c>
      <c r="F4" s="489" t="s">
        <v>36</v>
      </c>
      <c r="G4" s="489" t="s">
        <v>37</v>
      </c>
      <c r="H4" s="490" t="s">
        <v>303</v>
      </c>
      <c r="I4" s="490" t="s">
        <v>304</v>
      </c>
      <c r="J4" s="490" t="s">
        <v>112</v>
      </c>
    </row>
    <row r="5" spans="1:12" ht="14.25" customHeight="1" thickBot="1" x14ac:dyDescent="0.3">
      <c r="A5" s="440" t="s">
        <v>66</v>
      </c>
      <c r="B5" s="491" t="s">
        <v>37</v>
      </c>
      <c r="C5" s="491" t="s">
        <v>553</v>
      </c>
      <c r="D5" s="491" t="s">
        <v>100</v>
      </c>
      <c r="E5" s="491" t="s">
        <v>101</v>
      </c>
      <c r="F5" s="491" t="s">
        <v>290</v>
      </c>
      <c r="G5" s="491" t="s">
        <v>102</v>
      </c>
      <c r="H5" s="492" t="s">
        <v>101</v>
      </c>
      <c r="I5" s="492" t="s">
        <v>102</v>
      </c>
      <c r="J5" s="492" t="s">
        <v>287</v>
      </c>
    </row>
    <row r="6" spans="1:12" ht="12.75" customHeight="1" x14ac:dyDescent="0.3">
      <c r="B6" s="424"/>
      <c r="C6" s="424"/>
      <c r="D6" s="424"/>
      <c r="E6" s="424"/>
      <c r="F6" s="424"/>
      <c r="G6" s="424"/>
      <c r="H6" s="424"/>
      <c r="I6" s="424"/>
      <c r="J6" s="424"/>
    </row>
    <row r="7" spans="1:12" ht="14.15" customHeight="1" x14ac:dyDescent="0.3">
      <c r="A7" s="332" t="s">
        <v>121</v>
      </c>
      <c r="B7" s="474">
        <v>1148.7390582400001</v>
      </c>
      <c r="C7" s="474">
        <v>2909.1763649099998</v>
      </c>
      <c r="D7" s="474">
        <v>2396.28495264</v>
      </c>
      <c r="E7" s="474">
        <v>3791.11506349</v>
      </c>
      <c r="F7" s="474">
        <v>6894.34634792</v>
      </c>
      <c r="G7" s="474">
        <v>8861.1506706300006</v>
      </c>
      <c r="H7" s="475">
        <v>10245.315439280001</v>
      </c>
      <c r="I7" s="475">
        <v>15755.497018550001</v>
      </c>
      <c r="J7" s="475">
        <v>26000.812457830001</v>
      </c>
      <c r="L7" s="518"/>
    </row>
    <row r="8" spans="1:12" ht="14.15" customHeight="1" x14ac:dyDescent="0.3">
      <c r="A8" s="333" t="s">
        <v>122</v>
      </c>
      <c r="B8" s="476">
        <v>291.14536878000001</v>
      </c>
      <c r="C8" s="476">
        <v>811.04755620000003</v>
      </c>
      <c r="D8" s="476">
        <v>670.38155658999995</v>
      </c>
      <c r="E8" s="476">
        <v>1091.7303025199999</v>
      </c>
      <c r="F8" s="476">
        <v>1906.66231131</v>
      </c>
      <c r="G8" s="476">
        <v>2238.1785364900002</v>
      </c>
      <c r="H8" s="330">
        <v>2864.3047840899999</v>
      </c>
      <c r="I8" s="330">
        <v>4144.8408478000001</v>
      </c>
      <c r="J8" s="330">
        <v>7009.14563189</v>
      </c>
    </row>
    <row r="9" spans="1:12" ht="14.15" customHeight="1" x14ac:dyDescent="0.3">
      <c r="A9" s="334" t="s">
        <v>123</v>
      </c>
      <c r="B9" s="477">
        <v>439.54880530000003</v>
      </c>
      <c r="C9" s="477">
        <v>1141.2334843000001</v>
      </c>
      <c r="D9" s="477">
        <v>1002.74469425</v>
      </c>
      <c r="E9" s="477">
        <v>1532.3495513800001</v>
      </c>
      <c r="F9" s="477">
        <v>2688.5093397999999</v>
      </c>
      <c r="G9" s="477">
        <v>3013.3297574399999</v>
      </c>
      <c r="H9" s="478">
        <v>4115.8765352299997</v>
      </c>
      <c r="I9" s="478">
        <v>5701.8390972400002</v>
      </c>
      <c r="J9" s="478">
        <v>9817.7156324700009</v>
      </c>
    </row>
    <row r="10" spans="1:12" ht="14.15" customHeight="1" x14ac:dyDescent="0.3">
      <c r="A10" s="333" t="s">
        <v>124</v>
      </c>
      <c r="B10" s="476">
        <v>20.467177060000001</v>
      </c>
      <c r="C10" s="476">
        <v>49.29468808</v>
      </c>
      <c r="D10" s="476">
        <v>37.594303369999999</v>
      </c>
      <c r="E10" s="476">
        <v>63.074219139999997</v>
      </c>
      <c r="F10" s="476">
        <v>168.21230066999999</v>
      </c>
      <c r="G10" s="476">
        <v>245.05140213000001</v>
      </c>
      <c r="H10" s="330">
        <v>170.43038765</v>
      </c>
      <c r="I10" s="330">
        <v>413.26370279999998</v>
      </c>
      <c r="J10" s="330">
        <v>583.69409044999998</v>
      </c>
    </row>
    <row r="11" spans="1:12" ht="14.15" customHeight="1" x14ac:dyDescent="0.3">
      <c r="A11" s="334" t="s">
        <v>125</v>
      </c>
      <c r="B11" s="477">
        <v>319.28273630000001</v>
      </c>
      <c r="C11" s="477">
        <v>738.55898815</v>
      </c>
      <c r="D11" s="477">
        <v>537.39713224000002</v>
      </c>
      <c r="E11" s="477">
        <v>896.21467947999997</v>
      </c>
      <c r="F11" s="477">
        <v>1742.17579492</v>
      </c>
      <c r="G11" s="477">
        <v>3067.0388225299998</v>
      </c>
      <c r="H11" s="478">
        <v>2491.45353617</v>
      </c>
      <c r="I11" s="478">
        <v>4809.2146174500003</v>
      </c>
      <c r="J11" s="478">
        <v>7300.6681536200003</v>
      </c>
    </row>
    <row r="12" spans="1:12" ht="14.15" customHeight="1" x14ac:dyDescent="0.3">
      <c r="A12" s="333" t="s">
        <v>126</v>
      </c>
      <c r="B12" s="476">
        <v>78.294970800000002</v>
      </c>
      <c r="C12" s="476">
        <v>169.04164818000001</v>
      </c>
      <c r="D12" s="476">
        <v>148.16726618999999</v>
      </c>
      <c r="E12" s="476">
        <v>207.74631097</v>
      </c>
      <c r="F12" s="476">
        <v>388.78660122000002</v>
      </c>
      <c r="G12" s="476">
        <v>297.55215204000001</v>
      </c>
      <c r="H12" s="330">
        <v>603.25019613999996</v>
      </c>
      <c r="I12" s="330">
        <v>686.33875325999998</v>
      </c>
      <c r="J12" s="330">
        <v>1289.5889494</v>
      </c>
    </row>
    <row r="13" spans="1:12" ht="14.15" customHeight="1" x14ac:dyDescent="0.3">
      <c r="A13" s="335" t="s">
        <v>127</v>
      </c>
      <c r="B13" s="479">
        <v>1346.61026698</v>
      </c>
      <c r="C13" s="479">
        <v>3451.2906604</v>
      </c>
      <c r="D13" s="479">
        <v>2874.7680957399998</v>
      </c>
      <c r="E13" s="479">
        <v>4505.1211596800003</v>
      </c>
      <c r="F13" s="479">
        <v>8486.1453070900006</v>
      </c>
      <c r="G13" s="479">
        <v>11369.338831180001</v>
      </c>
      <c r="H13" s="480">
        <v>12177.790182799999</v>
      </c>
      <c r="I13" s="480">
        <v>19855.48413827</v>
      </c>
      <c r="J13" s="480">
        <v>32033.274321069999</v>
      </c>
    </row>
    <row r="14" spans="1:12" ht="14.15" customHeight="1" x14ac:dyDescent="0.3">
      <c r="A14" s="333" t="s">
        <v>64</v>
      </c>
      <c r="B14" s="476">
        <v>880.96860251999999</v>
      </c>
      <c r="C14" s="476">
        <v>2190.2069952500001</v>
      </c>
      <c r="D14" s="476">
        <v>1729.8080911899999</v>
      </c>
      <c r="E14" s="476">
        <v>2601.3285247899998</v>
      </c>
      <c r="F14" s="476">
        <v>5014.4301793599998</v>
      </c>
      <c r="G14" s="476">
        <v>5815.5554607800004</v>
      </c>
      <c r="H14" s="330">
        <v>7402.3122137500004</v>
      </c>
      <c r="I14" s="330">
        <v>10829.985640139999</v>
      </c>
      <c r="J14" s="330">
        <v>18232.297853889999</v>
      </c>
    </row>
    <row r="15" spans="1:12" ht="14.15" customHeight="1" x14ac:dyDescent="0.3">
      <c r="A15" s="334" t="s">
        <v>128</v>
      </c>
      <c r="B15" s="477">
        <v>652.56212253000001</v>
      </c>
      <c r="C15" s="477">
        <v>1598.8611615699999</v>
      </c>
      <c r="D15" s="477">
        <v>1263.0601875499999</v>
      </c>
      <c r="E15" s="477">
        <v>1810.0834390699999</v>
      </c>
      <c r="F15" s="477">
        <v>3626.9285559</v>
      </c>
      <c r="G15" s="477">
        <v>3955.3338889199999</v>
      </c>
      <c r="H15" s="478">
        <v>5324.5669107200001</v>
      </c>
      <c r="I15" s="478">
        <v>7582.2624448200004</v>
      </c>
      <c r="J15" s="478">
        <v>12906.82935554</v>
      </c>
    </row>
    <row r="16" spans="1:12" ht="14.15" customHeight="1" x14ac:dyDescent="0.3">
      <c r="A16" s="555" t="s">
        <v>129</v>
      </c>
      <c r="B16" s="556">
        <v>228.40647999000001</v>
      </c>
      <c r="C16" s="556">
        <v>591.34583368000006</v>
      </c>
      <c r="D16" s="556">
        <v>466.74790364</v>
      </c>
      <c r="E16" s="556">
        <v>791.24508572000002</v>
      </c>
      <c r="F16" s="556">
        <v>1387.50162346</v>
      </c>
      <c r="G16" s="556">
        <v>1860.22157186</v>
      </c>
      <c r="H16" s="370">
        <v>2077.7453030299998</v>
      </c>
      <c r="I16" s="370">
        <v>3247.7231953199998</v>
      </c>
      <c r="J16" s="370">
        <v>5325.4684983500001</v>
      </c>
    </row>
    <row r="17" spans="1:10" ht="14.15" customHeight="1" x14ac:dyDescent="0.3">
      <c r="A17" s="557" t="s">
        <v>130</v>
      </c>
      <c r="B17" s="558">
        <v>184.82487742000001</v>
      </c>
      <c r="C17" s="558">
        <v>561.05659217000004</v>
      </c>
      <c r="D17" s="558">
        <v>534.72950513000001</v>
      </c>
      <c r="E17" s="558">
        <v>1050.6866269100001</v>
      </c>
      <c r="F17" s="558">
        <v>2166.4277182599999</v>
      </c>
      <c r="G17" s="558">
        <v>3874.06584251</v>
      </c>
      <c r="H17" s="559">
        <v>2331.2976016299999</v>
      </c>
      <c r="I17" s="559">
        <v>6040.4935607699999</v>
      </c>
      <c r="J17" s="559">
        <v>8371.7911624000008</v>
      </c>
    </row>
    <row r="18" spans="1:10" ht="14.15" customHeight="1" x14ac:dyDescent="0.3">
      <c r="A18" s="555" t="s">
        <v>131</v>
      </c>
      <c r="B18" s="556">
        <v>133.9817501</v>
      </c>
      <c r="C18" s="556">
        <v>413.66596851000003</v>
      </c>
      <c r="D18" s="556">
        <v>407.80527499999999</v>
      </c>
      <c r="E18" s="556">
        <v>792.05166145999999</v>
      </c>
      <c r="F18" s="556">
        <v>1628.42017814</v>
      </c>
      <c r="G18" s="556">
        <v>3249.57078563</v>
      </c>
      <c r="H18" s="370">
        <v>1747.5046550699999</v>
      </c>
      <c r="I18" s="370">
        <v>4877.9909637700002</v>
      </c>
      <c r="J18" s="370">
        <v>6625.4956188400001</v>
      </c>
    </row>
    <row r="19" spans="1:10" ht="14.15" customHeight="1" x14ac:dyDescent="0.3">
      <c r="A19" s="576" t="s">
        <v>132</v>
      </c>
      <c r="B19" s="577">
        <v>4.7825742099999999</v>
      </c>
      <c r="C19" s="577">
        <v>8.6185717999999998</v>
      </c>
      <c r="D19" s="577">
        <v>7.3101095100000002</v>
      </c>
      <c r="E19" s="577">
        <v>10.755935859999999</v>
      </c>
      <c r="F19" s="577">
        <v>23.021357829999999</v>
      </c>
      <c r="G19" s="577">
        <v>40.46015543</v>
      </c>
      <c r="H19" s="578">
        <v>31.467191379999999</v>
      </c>
      <c r="I19" s="578">
        <v>63.48151326</v>
      </c>
      <c r="J19" s="578">
        <v>94.948704640000003</v>
      </c>
    </row>
    <row r="20" spans="1:10" ht="14.15" customHeight="1" x14ac:dyDescent="0.3">
      <c r="A20" s="703" t="s">
        <v>567</v>
      </c>
      <c r="B20" s="556">
        <v>46.060553110000001</v>
      </c>
      <c r="C20" s="556">
        <v>138.77205186</v>
      </c>
      <c r="D20" s="556">
        <v>119.61412061999999</v>
      </c>
      <c r="E20" s="556">
        <v>247.87902958999999</v>
      </c>
      <c r="F20" s="556">
        <v>514.98618228999999</v>
      </c>
      <c r="G20" s="556">
        <v>584.03490145000001</v>
      </c>
      <c r="H20" s="370">
        <v>552.32575517999999</v>
      </c>
      <c r="I20" s="370">
        <v>1099.02108374</v>
      </c>
      <c r="J20" s="370">
        <v>1651.34683892</v>
      </c>
    </row>
    <row r="21" spans="1:10" ht="14.15" customHeight="1" x14ac:dyDescent="0.3">
      <c r="A21" s="576" t="s">
        <v>133</v>
      </c>
      <c r="B21" s="577">
        <v>96.846894000000006</v>
      </c>
      <c r="C21" s="577">
        <v>270.78974927000002</v>
      </c>
      <c r="D21" s="577">
        <v>230.45346638999999</v>
      </c>
      <c r="E21" s="577">
        <v>316.85008297000002</v>
      </c>
      <c r="F21" s="577">
        <v>288.03993264000002</v>
      </c>
      <c r="G21" s="577">
        <v>252.63557417000001</v>
      </c>
      <c r="H21" s="578">
        <v>914.94019262999996</v>
      </c>
      <c r="I21" s="578">
        <v>540.67550681</v>
      </c>
      <c r="J21" s="578">
        <v>1455.6156994400001</v>
      </c>
    </row>
    <row r="22" spans="1:10" ht="14.15" customHeight="1" x14ac:dyDescent="0.3">
      <c r="A22" s="555" t="s">
        <v>134</v>
      </c>
      <c r="B22" s="556">
        <v>138.58676482999999</v>
      </c>
      <c r="C22" s="556">
        <v>339.75393387000003</v>
      </c>
      <c r="D22" s="556">
        <v>310.49893377000001</v>
      </c>
      <c r="E22" s="556">
        <v>430.82588265999999</v>
      </c>
      <c r="F22" s="556">
        <v>806.90402226000003</v>
      </c>
      <c r="G22" s="556">
        <v>1028.02660612</v>
      </c>
      <c r="H22" s="370">
        <v>1219.6655151299999</v>
      </c>
      <c r="I22" s="370">
        <v>1834.9306283799999</v>
      </c>
      <c r="J22" s="370">
        <v>3054.5961435099998</v>
      </c>
    </row>
    <row r="23" spans="1:10" ht="14.15" customHeight="1" x14ac:dyDescent="0.3">
      <c r="A23" s="579" t="s">
        <v>135</v>
      </c>
      <c r="B23" s="580">
        <v>45.383128210000002</v>
      </c>
      <c r="C23" s="580">
        <v>89.483389840000001</v>
      </c>
      <c r="D23" s="580">
        <v>69.278099260000005</v>
      </c>
      <c r="E23" s="580">
        <v>105.43004234999999</v>
      </c>
      <c r="F23" s="580">
        <v>210.34345457000001</v>
      </c>
      <c r="G23" s="580">
        <v>399.0553476</v>
      </c>
      <c r="H23" s="581">
        <v>309.57465966000001</v>
      </c>
      <c r="I23" s="581">
        <v>609.39880216999995</v>
      </c>
      <c r="J23" s="581">
        <v>918.97346183000002</v>
      </c>
    </row>
    <row r="24" spans="1:10" ht="14.15" customHeight="1" x14ac:dyDescent="0.3">
      <c r="A24" s="563" t="s">
        <v>136</v>
      </c>
      <c r="B24" s="564">
        <v>197.87120873999999</v>
      </c>
      <c r="C24" s="564">
        <v>542.11429549000002</v>
      </c>
      <c r="D24" s="564">
        <v>478.48314310000001</v>
      </c>
      <c r="E24" s="564">
        <v>714.00609618999999</v>
      </c>
      <c r="F24" s="564">
        <v>1591.79895917</v>
      </c>
      <c r="G24" s="564">
        <v>2508.1881605499998</v>
      </c>
      <c r="H24" s="354">
        <v>1932.4747435199999</v>
      </c>
      <c r="I24" s="354">
        <v>4099.98711972</v>
      </c>
      <c r="J24" s="354">
        <v>6032.4618632399997</v>
      </c>
    </row>
    <row r="25" spans="1:10" ht="14.15" customHeight="1" x14ac:dyDescent="0.3">
      <c r="A25" s="582" t="s">
        <v>137</v>
      </c>
      <c r="B25" s="583">
        <v>113.64777968</v>
      </c>
      <c r="C25" s="583">
        <v>359.06769116999999</v>
      </c>
      <c r="D25" s="583">
        <v>330.00363578999998</v>
      </c>
      <c r="E25" s="583">
        <v>486.23596741</v>
      </c>
      <c r="F25" s="583">
        <v>903.61461842999995</v>
      </c>
      <c r="G25" s="583">
        <v>1237.82082773</v>
      </c>
      <c r="H25" s="584">
        <v>1288.9550740499999</v>
      </c>
      <c r="I25" s="584">
        <v>2141.4354461600001</v>
      </c>
      <c r="J25" s="584">
        <v>3430.39052021</v>
      </c>
    </row>
    <row r="26" spans="1:10" ht="14.15" customHeight="1" x14ac:dyDescent="0.3">
      <c r="A26" s="563" t="s">
        <v>138</v>
      </c>
      <c r="B26" s="564">
        <v>429.52460862999999</v>
      </c>
      <c r="C26" s="564">
        <v>1088.83476077</v>
      </c>
      <c r="D26" s="564">
        <v>798.02957569</v>
      </c>
      <c r="E26" s="564">
        <v>1414.4946526700001</v>
      </c>
      <c r="F26" s="564">
        <v>2784.7263178899998</v>
      </c>
      <c r="G26" s="564">
        <v>4508.7769111099997</v>
      </c>
      <c r="H26" s="354">
        <v>3730.8835977600002</v>
      </c>
      <c r="I26" s="354">
        <v>7293.5032289999999</v>
      </c>
      <c r="J26" s="354">
        <v>11024.386826759999</v>
      </c>
    </row>
    <row r="27" spans="1:10" ht="14.15" customHeight="1" x14ac:dyDescent="0.3">
      <c r="A27" s="576" t="s">
        <v>139</v>
      </c>
      <c r="B27" s="577">
        <v>342.13975892000002</v>
      </c>
      <c r="C27" s="577">
        <v>831.43462450000004</v>
      </c>
      <c r="D27" s="577">
        <v>611.00183377999997</v>
      </c>
      <c r="E27" s="577">
        <v>1044.7084081999999</v>
      </c>
      <c r="F27" s="577">
        <v>1904.06814153</v>
      </c>
      <c r="G27" s="577">
        <v>3364.5963238700001</v>
      </c>
      <c r="H27" s="578">
        <v>2829.2846254000001</v>
      </c>
      <c r="I27" s="578">
        <v>5268.6644654000002</v>
      </c>
      <c r="J27" s="578">
        <v>8097.9490907999998</v>
      </c>
    </row>
    <row r="28" spans="1:10" ht="14.15" customHeight="1" x14ac:dyDescent="0.3">
      <c r="A28" s="555" t="s">
        <v>140</v>
      </c>
      <c r="B28" s="556">
        <v>44.618250719999999</v>
      </c>
      <c r="C28" s="556">
        <v>176.99619486</v>
      </c>
      <c r="D28" s="556">
        <v>138.26224105</v>
      </c>
      <c r="E28" s="556">
        <v>282.89466822999998</v>
      </c>
      <c r="F28" s="556">
        <v>594.38667833</v>
      </c>
      <c r="G28" s="556">
        <v>764.52463685999999</v>
      </c>
      <c r="H28" s="370">
        <v>642.77135485999997</v>
      </c>
      <c r="I28" s="370">
        <v>1358.9113151900001</v>
      </c>
      <c r="J28" s="370">
        <v>2001.6826700500001</v>
      </c>
    </row>
    <row r="29" spans="1:10" ht="14.15" customHeight="1" x14ac:dyDescent="0.3">
      <c r="A29" s="576" t="s">
        <v>141</v>
      </c>
      <c r="B29" s="577">
        <v>42.766598989999999</v>
      </c>
      <c r="C29" s="577">
        <v>80.403941410000002</v>
      </c>
      <c r="D29" s="577">
        <v>48.765500860000003</v>
      </c>
      <c r="E29" s="577">
        <v>86.891576240000006</v>
      </c>
      <c r="F29" s="577">
        <v>286.27149802999998</v>
      </c>
      <c r="G29" s="577">
        <v>379.65595037999998</v>
      </c>
      <c r="H29" s="578">
        <v>258.82761749999997</v>
      </c>
      <c r="I29" s="578">
        <v>665.92744841000001</v>
      </c>
      <c r="J29" s="578">
        <v>924.75506590999998</v>
      </c>
    </row>
    <row r="30" spans="1:10" ht="14.15" customHeight="1" x14ac:dyDescent="0.3">
      <c r="A30" s="563" t="s">
        <v>142</v>
      </c>
      <c r="B30" s="564">
        <v>217.62619480000001</v>
      </c>
      <c r="C30" s="564">
        <v>451.37322700999999</v>
      </c>
      <c r="D30" s="564">
        <v>308.23803012000002</v>
      </c>
      <c r="E30" s="564">
        <v>475.19722295999998</v>
      </c>
      <c r="F30" s="564">
        <v>983.81161650000001</v>
      </c>
      <c r="G30" s="564">
        <v>1785.1325690900001</v>
      </c>
      <c r="H30" s="354">
        <v>1452.43467489</v>
      </c>
      <c r="I30" s="354">
        <v>2768.94418559</v>
      </c>
      <c r="J30" s="354">
        <v>4221.3788604800002</v>
      </c>
    </row>
    <row r="31" spans="1:10" ht="14.15" customHeight="1" x14ac:dyDescent="0.3">
      <c r="A31" s="576" t="s">
        <v>143</v>
      </c>
      <c r="B31" s="577">
        <v>44.676797550000003</v>
      </c>
      <c r="C31" s="577">
        <v>112.36028985999999</v>
      </c>
      <c r="D31" s="577">
        <v>80.162980430000005</v>
      </c>
      <c r="E31" s="577">
        <v>130.98487686000001</v>
      </c>
      <c r="F31" s="577">
        <v>218.73128510999999</v>
      </c>
      <c r="G31" s="577">
        <v>344.42557690000001</v>
      </c>
      <c r="H31" s="578">
        <v>368.18494470000002</v>
      </c>
      <c r="I31" s="578">
        <v>563.15686201000005</v>
      </c>
      <c r="J31" s="578">
        <v>931.34180671000001</v>
      </c>
    </row>
    <row r="32" spans="1:10" ht="14.15" customHeight="1" x14ac:dyDescent="0.3">
      <c r="A32" s="555" t="s">
        <v>144</v>
      </c>
      <c r="B32" s="556">
        <v>126.73852407</v>
      </c>
      <c r="C32" s="556">
        <v>226.91741293999999</v>
      </c>
      <c r="D32" s="556">
        <v>168.01257833</v>
      </c>
      <c r="E32" s="556">
        <v>224.95142981999999</v>
      </c>
      <c r="F32" s="556">
        <v>499.23634634000001</v>
      </c>
      <c r="G32" s="556">
        <v>991.60781468000005</v>
      </c>
      <c r="H32" s="370">
        <v>746.61994516000004</v>
      </c>
      <c r="I32" s="370">
        <v>1490.84416102</v>
      </c>
      <c r="J32" s="370">
        <v>2237.4641061799998</v>
      </c>
    </row>
    <row r="33" spans="1:10" ht="14.15" customHeight="1" x14ac:dyDescent="0.3">
      <c r="A33" s="579" t="s">
        <v>145</v>
      </c>
      <c r="B33" s="580">
        <v>46.21087318</v>
      </c>
      <c r="C33" s="580">
        <v>112.09552420999999</v>
      </c>
      <c r="D33" s="580">
        <v>60.062471360000004</v>
      </c>
      <c r="E33" s="580">
        <v>119.26091628</v>
      </c>
      <c r="F33" s="580">
        <v>265.84398505000001</v>
      </c>
      <c r="G33" s="580">
        <v>449.09917751</v>
      </c>
      <c r="H33" s="581">
        <v>337.62978502999999</v>
      </c>
      <c r="I33" s="581">
        <v>714.94316256000002</v>
      </c>
      <c r="J33" s="581">
        <v>1052.57294759</v>
      </c>
    </row>
    <row r="34" spans="1:10" ht="14.15" customHeight="1" x14ac:dyDescent="0.3">
      <c r="A34" s="568" t="s">
        <v>146</v>
      </c>
      <c r="B34" s="564">
        <v>1578.26366687</v>
      </c>
      <c r="C34" s="564">
        <v>3998.0111256800001</v>
      </c>
      <c r="D34" s="564">
        <v>3194.31452833</v>
      </c>
      <c r="E34" s="564">
        <v>5205.6097161600001</v>
      </c>
      <c r="F34" s="564">
        <v>9679.0726658099993</v>
      </c>
      <c r="G34" s="564">
        <v>13369.927581739999</v>
      </c>
      <c r="H34" s="354">
        <v>13976.19903704</v>
      </c>
      <c r="I34" s="354">
        <v>23049.00024755</v>
      </c>
      <c r="J34" s="354">
        <v>37025.199284590002</v>
      </c>
    </row>
    <row r="35" spans="1:10" ht="14.15" customHeight="1" x14ac:dyDescent="0.3">
      <c r="A35" s="585" t="s">
        <v>147</v>
      </c>
      <c r="B35" s="586">
        <v>1564.2364617799999</v>
      </c>
      <c r="C35" s="586">
        <v>3902.6638874099999</v>
      </c>
      <c r="D35" s="586">
        <v>3183.0061258599999</v>
      </c>
      <c r="E35" s="586">
        <v>4980.31838264</v>
      </c>
      <c r="F35" s="586">
        <v>9469.9569235899999</v>
      </c>
      <c r="G35" s="586">
        <v>13154.47140027</v>
      </c>
      <c r="H35" s="587">
        <v>13630.22485769</v>
      </c>
      <c r="I35" s="587">
        <v>22624.42832386</v>
      </c>
      <c r="J35" s="587">
        <v>36254.653181549998</v>
      </c>
    </row>
    <row r="36" spans="1:10" ht="14.15" customHeight="1" x14ac:dyDescent="0.3">
      <c r="A36" s="565" t="s">
        <v>148</v>
      </c>
      <c r="B36" s="566">
        <v>-14.027205090000001</v>
      </c>
      <c r="C36" s="566">
        <v>-95.347238270000005</v>
      </c>
      <c r="D36" s="566">
        <v>-11.308402470000001</v>
      </c>
      <c r="E36" s="566">
        <v>-225.29133351999999</v>
      </c>
      <c r="F36" s="566">
        <v>-209.11574221999999</v>
      </c>
      <c r="G36" s="566">
        <v>-215.45618146999999</v>
      </c>
      <c r="H36" s="567">
        <v>-345.97417934999999</v>
      </c>
      <c r="I36" s="567">
        <v>-424.57192369000001</v>
      </c>
      <c r="J36" s="567">
        <v>-770.54610304000005</v>
      </c>
    </row>
    <row r="37" spans="1:10" ht="14.15" customHeight="1" x14ac:dyDescent="0.3">
      <c r="A37" s="576" t="s">
        <v>149</v>
      </c>
      <c r="B37" s="577">
        <v>84.223429060000001</v>
      </c>
      <c r="C37" s="577">
        <v>183.04660432</v>
      </c>
      <c r="D37" s="577">
        <v>148.47950731</v>
      </c>
      <c r="E37" s="577">
        <v>227.77012877999999</v>
      </c>
      <c r="F37" s="577">
        <v>688.18434074000004</v>
      </c>
      <c r="G37" s="577">
        <v>1270.36733282</v>
      </c>
      <c r="H37" s="578">
        <v>643.51966947000005</v>
      </c>
      <c r="I37" s="578">
        <v>1958.5516735599999</v>
      </c>
      <c r="J37" s="578">
        <v>2602.0713430300002</v>
      </c>
    </row>
    <row r="38" spans="1:10" ht="14.15" customHeight="1" x14ac:dyDescent="0.3">
      <c r="A38" s="555" t="s">
        <v>150</v>
      </c>
      <c r="B38" s="556">
        <v>102.73183356</v>
      </c>
      <c r="C38" s="556">
        <v>242.72554342999999</v>
      </c>
      <c r="D38" s="556">
        <v>145.58382359999999</v>
      </c>
      <c r="E38" s="556">
        <v>384.63782963</v>
      </c>
      <c r="F38" s="556">
        <v>893.38783205000004</v>
      </c>
      <c r="G38" s="556">
        <v>1336.04484013</v>
      </c>
      <c r="H38" s="370">
        <v>875.67903021999996</v>
      </c>
      <c r="I38" s="370">
        <v>2229.4326721799998</v>
      </c>
      <c r="J38" s="370">
        <v>3105.1117024</v>
      </c>
    </row>
    <row r="39" spans="1:10" ht="14.15" customHeight="1" x14ac:dyDescent="0.3">
      <c r="A39" s="579" t="s">
        <v>151</v>
      </c>
      <c r="B39" s="580">
        <v>18.508404500000001</v>
      </c>
      <c r="C39" s="580">
        <v>59.678939110000002</v>
      </c>
      <c r="D39" s="580">
        <v>-2.8956837100000001</v>
      </c>
      <c r="E39" s="580">
        <v>156.86770085000001</v>
      </c>
      <c r="F39" s="580">
        <v>205.20349131</v>
      </c>
      <c r="G39" s="580">
        <v>65.677507309999996</v>
      </c>
      <c r="H39" s="581">
        <v>232.15936074999999</v>
      </c>
      <c r="I39" s="581">
        <v>270.88099862000001</v>
      </c>
      <c r="J39" s="581">
        <v>503.04035936999998</v>
      </c>
    </row>
    <row r="40" spans="1:10" ht="14.15" customHeight="1" x14ac:dyDescent="0.3">
      <c r="A40" s="568" t="s">
        <v>152</v>
      </c>
      <c r="B40" s="564">
        <v>1662.4870959299999</v>
      </c>
      <c r="C40" s="564">
        <v>4181.0577300000004</v>
      </c>
      <c r="D40" s="564">
        <v>3342.7940356399999</v>
      </c>
      <c r="E40" s="564">
        <v>5433.3798449400001</v>
      </c>
      <c r="F40" s="564">
        <v>10367.25700655</v>
      </c>
      <c r="G40" s="564">
        <v>14640.29491456</v>
      </c>
      <c r="H40" s="354">
        <v>14619.718706510001</v>
      </c>
      <c r="I40" s="354">
        <v>25007.55192111</v>
      </c>
      <c r="J40" s="354">
        <v>39627.270627619997</v>
      </c>
    </row>
    <row r="41" spans="1:10" ht="14.15" customHeight="1" x14ac:dyDescent="0.3">
      <c r="A41" s="585" t="s">
        <v>153</v>
      </c>
      <c r="B41" s="586">
        <v>1666.9682953399999</v>
      </c>
      <c r="C41" s="586">
        <v>4145.3894308400004</v>
      </c>
      <c r="D41" s="586">
        <v>3328.5899494599998</v>
      </c>
      <c r="E41" s="586">
        <v>5364.9562122699999</v>
      </c>
      <c r="F41" s="586">
        <v>10363.344755640001</v>
      </c>
      <c r="G41" s="586">
        <v>14490.5162404</v>
      </c>
      <c r="H41" s="587">
        <v>14505.903887910001</v>
      </c>
      <c r="I41" s="587">
        <v>24853.860996039999</v>
      </c>
      <c r="J41" s="587">
        <v>39359.764883950003</v>
      </c>
    </row>
    <row r="42" spans="1:10" ht="14.15" customHeight="1" x14ac:dyDescent="0.3">
      <c r="A42" s="560" t="s">
        <v>154</v>
      </c>
      <c r="B42" s="561">
        <v>4.4811994100000003</v>
      </c>
      <c r="C42" s="561">
        <v>-35.668299159999997</v>
      </c>
      <c r="D42" s="561">
        <v>-14.204086179999999</v>
      </c>
      <c r="E42" s="561">
        <v>-68.423632670000003</v>
      </c>
      <c r="F42" s="561">
        <v>-3.91225091</v>
      </c>
      <c r="G42" s="561">
        <v>-149.77867416000001</v>
      </c>
      <c r="H42" s="562">
        <v>-113.8148186</v>
      </c>
      <c r="I42" s="562">
        <v>-153.69092506999999</v>
      </c>
      <c r="J42" s="562">
        <v>-267.50574367000002</v>
      </c>
    </row>
    <row r="43" spans="1:10" s="441" customFormat="1" ht="14.15" customHeight="1" x14ac:dyDescent="0.3">
      <c r="A43" s="588" t="s">
        <v>273</v>
      </c>
      <c r="B43" s="583">
        <v>759.87663344999999</v>
      </c>
      <c r="C43" s="583">
        <v>1891.2383428000001</v>
      </c>
      <c r="D43" s="583">
        <v>1545.5651425000001</v>
      </c>
      <c r="E43" s="583">
        <v>2642.46075823</v>
      </c>
      <c r="F43" s="583">
        <v>7519.1880284400004</v>
      </c>
      <c r="G43" s="583">
        <v>11583.752098389999</v>
      </c>
      <c r="H43" s="584">
        <v>6839.14087698</v>
      </c>
      <c r="I43" s="584">
        <v>19102.940126829999</v>
      </c>
      <c r="J43" s="584">
        <v>25942.081003809999</v>
      </c>
    </row>
    <row r="44" spans="1:10" ht="14.15" customHeight="1" x14ac:dyDescent="0.3">
      <c r="A44" s="569" t="s">
        <v>155</v>
      </c>
      <c r="B44" s="556"/>
      <c r="C44" s="556"/>
      <c r="D44" s="556"/>
      <c r="E44" s="556"/>
      <c r="F44" s="556"/>
      <c r="G44" s="556"/>
      <c r="H44" s="570"/>
      <c r="I44" s="570"/>
      <c r="J44" s="570"/>
    </row>
    <row r="45" spans="1:10" ht="14.15" customHeight="1" x14ac:dyDescent="0.3">
      <c r="A45" s="589" t="s">
        <v>156</v>
      </c>
      <c r="B45" s="590">
        <v>0.14694022000000001</v>
      </c>
      <c r="C45" s="590">
        <v>0.15707581600000001</v>
      </c>
      <c r="D45" s="590">
        <v>0.16644234499999999</v>
      </c>
      <c r="E45" s="590">
        <v>0.158487657</v>
      </c>
      <c r="F45" s="590">
        <v>0.18757620799999999</v>
      </c>
      <c r="G45" s="590">
        <v>0.220609852</v>
      </c>
      <c r="H45" s="591">
        <v>0.158688458</v>
      </c>
      <c r="I45" s="591">
        <v>0.20649142000000001</v>
      </c>
      <c r="J45" s="591">
        <v>0.18831861499999999</v>
      </c>
    </row>
    <row r="46" spans="1:10" ht="14.15" customHeight="1" x14ac:dyDescent="0.3">
      <c r="A46" s="571" t="s">
        <v>157</v>
      </c>
      <c r="B46" s="572">
        <v>8.4395449999999997E-2</v>
      </c>
      <c r="C46" s="572">
        <v>0.10403867</v>
      </c>
      <c r="D46" s="572">
        <v>0.11479313300000001</v>
      </c>
      <c r="E46" s="572">
        <v>0.107929609</v>
      </c>
      <c r="F46" s="572">
        <v>0.106481163</v>
      </c>
      <c r="G46" s="572">
        <v>0.108873598</v>
      </c>
      <c r="H46" s="573">
        <v>0.10584474300000001</v>
      </c>
      <c r="I46" s="573">
        <v>0.107851082</v>
      </c>
      <c r="J46" s="573">
        <v>0.107088351</v>
      </c>
    </row>
    <row r="47" spans="1:10" ht="14.15" customHeight="1" x14ac:dyDescent="0.3">
      <c r="A47" s="589" t="s">
        <v>158</v>
      </c>
      <c r="B47" s="590">
        <v>0.56428845999999999</v>
      </c>
      <c r="C47" s="590">
        <v>0.54798002499999998</v>
      </c>
      <c r="D47" s="590">
        <v>0.53763124200000001</v>
      </c>
      <c r="E47" s="590">
        <v>0.58654599200000002</v>
      </c>
      <c r="F47" s="590">
        <v>0.886054593</v>
      </c>
      <c r="G47" s="590">
        <v>1.018858904</v>
      </c>
      <c r="H47" s="591">
        <v>0.56160771200000004</v>
      </c>
      <c r="I47" s="591">
        <v>0.96209893400000002</v>
      </c>
      <c r="J47" s="591">
        <v>0.80984793300000002</v>
      </c>
    </row>
    <row r="48" spans="1:10" ht="14.15" customHeight="1" x14ac:dyDescent="0.3">
      <c r="A48" s="540" t="s">
        <v>707</v>
      </c>
      <c r="B48" s="574">
        <v>3.8402587129999999</v>
      </c>
      <c r="C48" s="574">
        <v>3.4886339620000002</v>
      </c>
      <c r="D48" s="574">
        <v>3.2301349899999998</v>
      </c>
      <c r="E48" s="574">
        <v>3.7008938329999999</v>
      </c>
      <c r="F48" s="574">
        <v>4.7237045770000003</v>
      </c>
      <c r="G48" s="574">
        <v>4.6183744430000004</v>
      </c>
      <c r="H48" s="575">
        <v>3.5390583499999999</v>
      </c>
      <c r="I48" s="575">
        <v>4.6592683270000004</v>
      </c>
      <c r="J48" s="575">
        <v>4.3004135940000001</v>
      </c>
    </row>
    <row r="49" spans="1:11" ht="14.15" customHeight="1" x14ac:dyDescent="0.3">
      <c r="A49" s="592" t="s">
        <v>297</v>
      </c>
      <c r="B49" s="593">
        <v>0.38263590200000003</v>
      </c>
      <c r="C49" s="593">
        <v>0.39228748699999999</v>
      </c>
      <c r="D49" s="593">
        <v>0.41845803599999998</v>
      </c>
      <c r="E49" s="593">
        <v>0.40419494700000003</v>
      </c>
      <c r="F49" s="593">
        <v>0.38995855499999998</v>
      </c>
      <c r="G49" s="593">
        <v>0.34006077400000001</v>
      </c>
      <c r="H49" s="594">
        <v>0.40173253399999997</v>
      </c>
      <c r="I49" s="594">
        <v>0.36189522200000002</v>
      </c>
      <c r="J49" s="594">
        <v>0.37759264799999998</v>
      </c>
    </row>
    <row r="50" spans="1:11" ht="14.15" customHeight="1" x14ac:dyDescent="0.3">
      <c r="A50" s="540" t="s">
        <v>298</v>
      </c>
      <c r="B50" s="349">
        <v>0.91560454999999996</v>
      </c>
      <c r="C50" s="349">
        <v>0.89596133</v>
      </c>
      <c r="D50" s="349">
        <v>0.88520686699999995</v>
      </c>
      <c r="E50" s="349">
        <v>0.89207039099999996</v>
      </c>
      <c r="F50" s="349">
        <v>0.89351883700000001</v>
      </c>
      <c r="G50" s="349">
        <v>0.89112640200000004</v>
      </c>
      <c r="H50" s="350">
        <v>0.89415525699999998</v>
      </c>
      <c r="I50" s="350">
        <v>0.89214891799999996</v>
      </c>
      <c r="J50" s="350">
        <v>0.89291164899999997</v>
      </c>
    </row>
    <row r="51" spans="1:11" ht="14.15" customHeight="1" x14ac:dyDescent="0.3">
      <c r="A51" s="595" t="s">
        <v>568</v>
      </c>
      <c r="B51" s="596">
        <v>0.27182798600000002</v>
      </c>
      <c r="C51" s="596">
        <v>0.25157418300000001</v>
      </c>
      <c r="D51" s="596">
        <v>0.21870858300000001</v>
      </c>
      <c r="E51" s="596">
        <v>0.23840813199999999</v>
      </c>
      <c r="F51" s="596">
        <v>0.23500673799999999</v>
      </c>
      <c r="G51" s="596">
        <v>0.30434919100000002</v>
      </c>
      <c r="H51" s="597">
        <v>0.241184642</v>
      </c>
      <c r="I51" s="597">
        <v>0.27471253600000001</v>
      </c>
      <c r="J51" s="597">
        <v>0.26196655000000002</v>
      </c>
    </row>
    <row r="52" spans="1:11" ht="12.75" customHeight="1" x14ac:dyDescent="0.3">
      <c r="A52" s="444" t="s">
        <v>494</v>
      </c>
    </row>
    <row r="53" spans="1:11" ht="12.75" customHeight="1" x14ac:dyDescent="0.3">
      <c r="A53" s="444" t="s">
        <v>705</v>
      </c>
    </row>
    <row r="54" spans="1:11" ht="13" x14ac:dyDescent="0.3">
      <c r="A54" s="445" t="s">
        <v>704</v>
      </c>
      <c r="B54" s="443"/>
      <c r="D54" s="446"/>
    </row>
    <row r="56" spans="1:11" ht="17.25" customHeight="1" x14ac:dyDescent="0.4">
      <c r="A56" s="436" t="s">
        <v>703</v>
      </c>
    </row>
    <row r="57" spans="1:11" ht="12.75" customHeight="1" thickBot="1" x14ac:dyDescent="0.35">
      <c r="J57" s="437" t="s">
        <v>82</v>
      </c>
    </row>
    <row r="58" spans="1:11" ht="13.5" customHeight="1" x14ac:dyDescent="0.3">
      <c r="A58" s="438" t="s">
        <v>702</v>
      </c>
      <c r="B58" s="486" t="s">
        <v>35</v>
      </c>
      <c r="C58" s="486" t="s">
        <v>552</v>
      </c>
      <c r="D58" s="486" t="s">
        <v>554</v>
      </c>
      <c r="E58" s="486" t="s">
        <v>98</v>
      </c>
      <c r="F58" s="486" t="s">
        <v>289</v>
      </c>
      <c r="G58" s="487">
        <v>300000</v>
      </c>
      <c r="H58" s="488" t="s">
        <v>305</v>
      </c>
      <c r="I58" s="488" t="s">
        <v>305</v>
      </c>
      <c r="J58" s="488" t="s">
        <v>62</v>
      </c>
    </row>
    <row r="59" spans="1:11" ht="13.5" customHeight="1" x14ac:dyDescent="0.3">
      <c r="A59" s="439" t="s">
        <v>159</v>
      </c>
      <c r="B59" s="489" t="s">
        <v>551</v>
      </c>
      <c r="C59" s="489" t="s">
        <v>36</v>
      </c>
      <c r="D59" s="489" t="s">
        <v>36</v>
      </c>
      <c r="E59" s="489" t="s">
        <v>36</v>
      </c>
      <c r="F59" s="489" t="s">
        <v>36</v>
      </c>
      <c r="G59" s="489" t="s">
        <v>37</v>
      </c>
      <c r="H59" s="490" t="s">
        <v>303</v>
      </c>
      <c r="I59" s="490" t="s">
        <v>304</v>
      </c>
      <c r="J59" s="490" t="s">
        <v>112</v>
      </c>
    </row>
    <row r="60" spans="1:11" ht="13.5" customHeight="1" thickBot="1" x14ac:dyDescent="0.3">
      <c r="A60" s="440" t="s">
        <v>66</v>
      </c>
      <c r="B60" s="491" t="s">
        <v>37</v>
      </c>
      <c r="C60" s="491" t="s">
        <v>553</v>
      </c>
      <c r="D60" s="491" t="s">
        <v>100</v>
      </c>
      <c r="E60" s="491" t="s">
        <v>101</v>
      </c>
      <c r="F60" s="491" t="s">
        <v>290</v>
      </c>
      <c r="G60" s="491" t="s">
        <v>102</v>
      </c>
      <c r="H60" s="492" t="s">
        <v>101</v>
      </c>
      <c r="I60" s="492" t="s">
        <v>102</v>
      </c>
      <c r="J60" s="492" t="s">
        <v>287</v>
      </c>
    </row>
    <row r="61" spans="1:11" ht="12.75" customHeight="1" x14ac:dyDescent="0.3">
      <c r="A61" s="447" t="s">
        <v>160</v>
      </c>
      <c r="B61" s="425"/>
      <c r="C61" s="425"/>
      <c r="D61" s="425"/>
      <c r="E61" s="425"/>
      <c r="F61" s="425"/>
      <c r="G61" s="425"/>
      <c r="H61" s="425"/>
      <c r="I61" s="425"/>
      <c r="J61" s="425"/>
    </row>
    <row r="62" spans="1:11" ht="13.5" customHeight="1" x14ac:dyDescent="0.3">
      <c r="A62" s="448" t="s">
        <v>121</v>
      </c>
      <c r="B62" s="426">
        <f t="shared" ref="B62:J62" si="0">B7/B$7</f>
        <v>1</v>
      </c>
      <c r="C62" s="426">
        <f t="shared" si="0"/>
        <v>1</v>
      </c>
      <c r="D62" s="426">
        <f t="shared" si="0"/>
        <v>1</v>
      </c>
      <c r="E62" s="426">
        <f t="shared" si="0"/>
        <v>1</v>
      </c>
      <c r="F62" s="426">
        <f t="shared" si="0"/>
        <v>1</v>
      </c>
      <c r="G62" s="426">
        <f t="shared" si="0"/>
        <v>1</v>
      </c>
      <c r="H62" s="449">
        <f t="shared" si="0"/>
        <v>1</v>
      </c>
      <c r="I62" s="449">
        <f t="shared" si="0"/>
        <v>1</v>
      </c>
      <c r="J62" s="449">
        <f t="shared" si="0"/>
        <v>1</v>
      </c>
    </row>
    <row r="63" spans="1:11" ht="13.5" customHeight="1" x14ac:dyDescent="0.3">
      <c r="A63" s="450" t="s">
        <v>122</v>
      </c>
      <c r="B63" s="427">
        <f t="shared" ref="B63:J63" si="1">B8/B$7</f>
        <v>0.25344778406513668</v>
      </c>
      <c r="C63" s="427">
        <f t="shared" si="1"/>
        <v>0.27878940788283596</v>
      </c>
      <c r="D63" s="427">
        <f t="shared" si="1"/>
        <v>0.27975869724985625</v>
      </c>
      <c r="E63" s="427">
        <f t="shared" si="1"/>
        <v>0.28797076433627999</v>
      </c>
      <c r="F63" s="427">
        <f t="shared" si="1"/>
        <v>0.27655447160487279</v>
      </c>
      <c r="G63" s="427">
        <f t="shared" si="1"/>
        <v>0.25258328400942004</v>
      </c>
      <c r="H63" s="442">
        <f t="shared" si="1"/>
        <v>0.27957214212345344</v>
      </c>
      <c r="I63" s="442">
        <f t="shared" si="1"/>
        <v>0.26307268142160173</v>
      </c>
      <c r="J63" s="442">
        <f t="shared" si="1"/>
        <v>0.26957410055004777</v>
      </c>
      <c r="K63" s="451"/>
    </row>
    <row r="64" spans="1:11" ht="13.5" customHeight="1" x14ac:dyDescent="0.3">
      <c r="A64" s="452" t="s">
        <v>123</v>
      </c>
      <c r="B64" s="428">
        <f t="shared" ref="B64:J64" si="2">B9/B$7</f>
        <v>0.38263590164109085</v>
      </c>
      <c r="C64" s="428">
        <f t="shared" si="2"/>
        <v>0.39228748661145746</v>
      </c>
      <c r="D64" s="428">
        <f t="shared" si="2"/>
        <v>0.41845803569615991</v>
      </c>
      <c r="E64" s="428">
        <f t="shared" si="2"/>
        <v>0.40419494679471946</v>
      </c>
      <c r="F64" s="428">
        <f t="shared" si="2"/>
        <v>0.38995855504287419</v>
      </c>
      <c r="G64" s="428">
        <f t="shared" si="2"/>
        <v>0.34006077420933428</v>
      </c>
      <c r="H64" s="453">
        <f t="shared" si="2"/>
        <v>0.40173253421265542</v>
      </c>
      <c r="I64" s="453">
        <f t="shared" si="2"/>
        <v>0.3618952223802806</v>
      </c>
      <c r="J64" s="453">
        <f t="shared" si="2"/>
        <v>0.37759264824486088</v>
      </c>
    </row>
    <row r="65" spans="1:10" ht="13.5" customHeight="1" x14ac:dyDescent="0.3">
      <c r="A65" s="450" t="s">
        <v>124</v>
      </c>
      <c r="B65" s="427">
        <f t="shared" ref="B65:J65" si="3">B10/B$7</f>
        <v>1.7817081184092462E-2</v>
      </c>
      <c r="C65" s="427">
        <f t="shared" si="3"/>
        <v>1.6944551273887793E-2</v>
      </c>
      <c r="D65" s="427">
        <f t="shared" si="3"/>
        <v>1.5688577991771036E-2</v>
      </c>
      <c r="E65" s="427">
        <f t="shared" si="3"/>
        <v>1.6637379262747973E-2</v>
      </c>
      <c r="F65" s="427">
        <f t="shared" si="3"/>
        <v>2.4398585765965913E-2</v>
      </c>
      <c r="G65" s="427">
        <f t="shared" si="3"/>
        <v>2.7654580227623824E-2</v>
      </c>
      <c r="H65" s="442">
        <f t="shared" si="3"/>
        <v>1.6634957572568127E-2</v>
      </c>
      <c r="I65" s="442">
        <f t="shared" si="3"/>
        <v>2.6229810606002272E-2</v>
      </c>
      <c r="J65" s="442">
        <f t="shared" si="3"/>
        <v>2.2449071212550659E-2</v>
      </c>
    </row>
    <row r="66" spans="1:10" ht="13.5" customHeight="1" x14ac:dyDescent="0.3">
      <c r="A66" s="452" t="s">
        <v>125</v>
      </c>
      <c r="B66" s="428">
        <f t="shared" ref="B66:J66" si="4">B11/B$7</f>
        <v>0.2779419172785661</v>
      </c>
      <c r="C66" s="428">
        <f t="shared" si="4"/>
        <v>0.25387219456969862</v>
      </c>
      <c r="D66" s="428">
        <f t="shared" si="4"/>
        <v>0.22426261603318365</v>
      </c>
      <c r="E66" s="428">
        <f t="shared" si="4"/>
        <v>0.23639870182546463</v>
      </c>
      <c r="F66" s="428">
        <f t="shared" si="4"/>
        <v>0.25269629737206462</v>
      </c>
      <c r="G66" s="428">
        <f t="shared" si="4"/>
        <v>0.34612195825713715</v>
      </c>
      <c r="H66" s="453">
        <f t="shared" si="4"/>
        <v>0.24317977820554926</v>
      </c>
      <c r="I66" s="453">
        <f t="shared" si="4"/>
        <v>0.30524042572492571</v>
      </c>
      <c r="J66" s="453">
        <f t="shared" si="4"/>
        <v>0.28078615487345837</v>
      </c>
    </row>
    <row r="67" spans="1:10" ht="13.5" customHeight="1" x14ac:dyDescent="0.3">
      <c r="A67" s="454" t="s">
        <v>126</v>
      </c>
      <c r="B67" s="429">
        <f t="shared" ref="B67:J67" si="5">B12/B$7</f>
        <v>6.8157315831113882E-2</v>
      </c>
      <c r="C67" s="429">
        <f t="shared" si="5"/>
        <v>5.8106359662120244E-2</v>
      </c>
      <c r="D67" s="429">
        <f t="shared" si="5"/>
        <v>6.1832073029029086E-2</v>
      </c>
      <c r="E67" s="429">
        <f t="shared" si="5"/>
        <v>5.4798207780787915E-2</v>
      </c>
      <c r="F67" s="429">
        <f t="shared" si="5"/>
        <v>5.6392090214222493E-2</v>
      </c>
      <c r="G67" s="429">
        <f t="shared" si="5"/>
        <v>3.3579403296484629E-2</v>
      </c>
      <c r="H67" s="455">
        <f t="shared" si="5"/>
        <v>5.8880587885773668E-2</v>
      </c>
      <c r="I67" s="455">
        <f t="shared" si="5"/>
        <v>4.3561859867189683E-2</v>
      </c>
      <c r="J67" s="455">
        <f t="shared" si="5"/>
        <v>4.959802511908229E-2</v>
      </c>
    </row>
    <row r="68" spans="1:10" ht="13.5" customHeight="1" x14ac:dyDescent="0.3">
      <c r="A68" s="456" t="s">
        <v>127</v>
      </c>
      <c r="B68" s="430">
        <f t="shared" ref="B68:J68" si="6">B13/B$13</f>
        <v>1</v>
      </c>
      <c r="C68" s="430">
        <f t="shared" si="6"/>
        <v>1</v>
      </c>
      <c r="D68" s="430">
        <f t="shared" si="6"/>
        <v>1</v>
      </c>
      <c r="E68" s="430">
        <f t="shared" si="6"/>
        <v>1</v>
      </c>
      <c r="F68" s="430">
        <f t="shared" si="6"/>
        <v>1</v>
      </c>
      <c r="G68" s="430">
        <f t="shared" si="6"/>
        <v>1</v>
      </c>
      <c r="H68" s="457">
        <f t="shared" si="6"/>
        <v>1</v>
      </c>
      <c r="I68" s="457">
        <f t="shared" si="6"/>
        <v>1</v>
      </c>
      <c r="J68" s="457">
        <f t="shared" si="6"/>
        <v>1</v>
      </c>
    </row>
    <row r="69" spans="1:10" ht="13.5" customHeight="1" x14ac:dyDescent="0.3">
      <c r="A69" s="450" t="s">
        <v>64</v>
      </c>
      <c r="B69" s="427">
        <f t="shared" ref="B69:J69" si="7">B14/B$13</f>
        <v>0.65421200485551045</v>
      </c>
      <c r="C69" s="427">
        <f t="shared" si="7"/>
        <v>0.63460519868128351</v>
      </c>
      <c r="D69" s="427">
        <f t="shared" si="7"/>
        <v>0.60172091576824271</v>
      </c>
      <c r="E69" s="427">
        <f t="shared" si="7"/>
        <v>0.57741588574163294</v>
      </c>
      <c r="F69" s="427">
        <f t="shared" si="7"/>
        <v>0.59089610157518113</v>
      </c>
      <c r="G69" s="427">
        <f t="shared" si="7"/>
        <v>0.51151219495992584</v>
      </c>
      <c r="H69" s="442">
        <f t="shared" si="7"/>
        <v>0.60785348594731747</v>
      </c>
      <c r="I69" s="442">
        <f t="shared" si="7"/>
        <v>0.54544052236258445</v>
      </c>
      <c r="J69" s="442">
        <f t="shared" si="7"/>
        <v>0.56916747476849849</v>
      </c>
    </row>
    <row r="70" spans="1:10" ht="13.5" customHeight="1" x14ac:dyDescent="0.3">
      <c r="A70" s="452" t="s">
        <v>128</v>
      </c>
      <c r="B70" s="428">
        <f t="shared" ref="B70:J70" si="8">B15/B$13</f>
        <v>0.4845961289107652</v>
      </c>
      <c r="C70" s="428">
        <f t="shared" si="8"/>
        <v>0.46326470845103901</v>
      </c>
      <c r="D70" s="428">
        <f t="shared" si="8"/>
        <v>0.43936072249503416</v>
      </c>
      <c r="E70" s="428">
        <f t="shared" si="8"/>
        <v>0.40178352033457199</v>
      </c>
      <c r="F70" s="428">
        <f t="shared" si="8"/>
        <v>0.42739411412974221</v>
      </c>
      <c r="G70" s="428">
        <f t="shared" si="8"/>
        <v>0.34789480264873801</v>
      </c>
      <c r="H70" s="453">
        <f t="shared" si="8"/>
        <v>0.43723588851452355</v>
      </c>
      <c r="I70" s="453">
        <f t="shared" si="8"/>
        <v>0.3818724535759741</v>
      </c>
      <c r="J70" s="453">
        <f t="shared" si="8"/>
        <v>0.4029194526346152</v>
      </c>
    </row>
    <row r="71" spans="1:10" ht="13.5" customHeight="1" x14ac:dyDescent="0.3">
      <c r="A71" s="598" t="s">
        <v>129</v>
      </c>
      <c r="B71" s="599">
        <f t="shared" ref="B71:J71" si="9">B16/B$13</f>
        <v>0.16961587594474528</v>
      </c>
      <c r="C71" s="599">
        <f t="shared" si="9"/>
        <v>0.17134049023024445</v>
      </c>
      <c r="D71" s="599">
        <f t="shared" si="9"/>
        <v>0.16236019327320853</v>
      </c>
      <c r="E71" s="599">
        <f t="shared" si="9"/>
        <v>0.17563236540706095</v>
      </c>
      <c r="F71" s="599">
        <f t="shared" si="9"/>
        <v>0.16350198744543895</v>
      </c>
      <c r="G71" s="599">
        <f t="shared" si="9"/>
        <v>0.16361739231118785</v>
      </c>
      <c r="H71" s="600">
        <f t="shared" si="9"/>
        <v>0.17061759743279389</v>
      </c>
      <c r="I71" s="600">
        <f t="shared" si="9"/>
        <v>0.16356806878661043</v>
      </c>
      <c r="J71" s="600">
        <f t="shared" si="9"/>
        <v>0.16624802213388329</v>
      </c>
    </row>
    <row r="72" spans="1:10" ht="13.5" customHeight="1" x14ac:dyDescent="0.3">
      <c r="A72" s="601" t="s">
        <v>130</v>
      </c>
      <c r="B72" s="602">
        <f t="shared" ref="B72:J72" si="10">B17/B$13</f>
        <v>0.13725194434652641</v>
      </c>
      <c r="C72" s="602">
        <f t="shared" si="10"/>
        <v>0.16256428315573235</v>
      </c>
      <c r="D72" s="602">
        <f t="shared" si="10"/>
        <v>0.18600787518213854</v>
      </c>
      <c r="E72" s="602">
        <f t="shared" si="10"/>
        <v>0.23322050388199339</v>
      </c>
      <c r="F72" s="602">
        <f t="shared" si="10"/>
        <v>0.25528996262295839</v>
      </c>
      <c r="G72" s="602">
        <f t="shared" si="10"/>
        <v>0.34074680155415144</v>
      </c>
      <c r="H72" s="603">
        <f t="shared" si="10"/>
        <v>0.19143847665586666</v>
      </c>
      <c r="I72" s="603">
        <f t="shared" si="10"/>
        <v>0.30422292998272393</v>
      </c>
      <c r="J72" s="603">
        <f t="shared" si="10"/>
        <v>0.26134671961690242</v>
      </c>
    </row>
    <row r="73" spans="1:10" ht="13.5" customHeight="1" x14ac:dyDescent="0.3">
      <c r="A73" s="598" t="s">
        <v>131</v>
      </c>
      <c r="B73" s="599">
        <f t="shared" ref="B73:J73" si="11">B18/B$13</f>
        <v>9.9495565558457094E-2</v>
      </c>
      <c r="C73" s="599">
        <f t="shared" si="11"/>
        <v>0.11985833973834492</v>
      </c>
      <c r="D73" s="599">
        <f t="shared" si="11"/>
        <v>0.14185675554292876</v>
      </c>
      <c r="E73" s="599">
        <f t="shared" si="11"/>
        <v>0.17581140071186444</v>
      </c>
      <c r="F73" s="599">
        <f t="shared" si="11"/>
        <v>0.19189162089641432</v>
      </c>
      <c r="G73" s="599">
        <f t="shared" si="11"/>
        <v>0.28581880036138685</v>
      </c>
      <c r="H73" s="600">
        <f t="shared" si="11"/>
        <v>0.14349932367353382</v>
      </c>
      <c r="I73" s="600">
        <f t="shared" si="11"/>
        <v>0.24567474304834641</v>
      </c>
      <c r="J73" s="600">
        <f t="shared" si="11"/>
        <v>0.20683166985780335</v>
      </c>
    </row>
    <row r="74" spans="1:10" ht="13.5" customHeight="1" x14ac:dyDescent="0.3">
      <c r="A74" s="601" t="s">
        <v>132</v>
      </c>
      <c r="B74" s="602" t="s">
        <v>85</v>
      </c>
      <c r="C74" s="602">
        <f t="shared" ref="C74:J74" si="12">C19/C$13</f>
        <v>2.4972025390064129E-3</v>
      </c>
      <c r="D74" s="602">
        <f t="shared" si="12"/>
        <v>2.5428518985001086E-3</v>
      </c>
      <c r="E74" s="602">
        <f t="shared" si="12"/>
        <v>2.3874909195037044E-3</v>
      </c>
      <c r="F74" s="602">
        <f t="shared" si="12"/>
        <v>2.7128168322508132E-3</v>
      </c>
      <c r="G74" s="602">
        <f t="shared" si="12"/>
        <v>3.5587078572273251E-3</v>
      </c>
      <c r="H74" s="603">
        <f t="shared" si="12"/>
        <v>2.5839820614124631E-3</v>
      </c>
      <c r="I74" s="603">
        <f t="shared" si="12"/>
        <v>3.1971778083035511E-3</v>
      </c>
      <c r="J74" s="603">
        <f t="shared" si="12"/>
        <v>2.9640649185071646E-3</v>
      </c>
    </row>
    <row r="75" spans="1:10" ht="13.5" customHeight="1" x14ac:dyDescent="0.3">
      <c r="A75" s="703" t="s">
        <v>567</v>
      </c>
      <c r="B75" s="599">
        <f>B20/B$13</f>
        <v>3.4204813552549646E-2</v>
      </c>
      <c r="C75" s="599">
        <f t="shared" ref="C75:J75" si="13">C20/C$13</f>
        <v>4.0208740878380993E-2</v>
      </c>
      <c r="D75" s="599">
        <f t="shared" si="13"/>
        <v>4.1608267740709665E-2</v>
      </c>
      <c r="E75" s="599">
        <f t="shared" si="13"/>
        <v>5.5021612250625219E-2</v>
      </c>
      <c r="F75" s="599">
        <f t="shared" si="13"/>
        <v>6.0685524894293241E-2</v>
      </c>
      <c r="G75" s="599">
        <f t="shared" si="13"/>
        <v>5.1369293335537275E-2</v>
      </c>
      <c r="H75" s="600">
        <f t="shared" si="13"/>
        <v>4.5355170920920361E-2</v>
      </c>
      <c r="I75" s="600">
        <f t="shared" si="13"/>
        <v>5.5351009126073984E-2</v>
      </c>
      <c r="J75" s="600">
        <f t="shared" si="13"/>
        <v>5.1550984840591861E-2</v>
      </c>
    </row>
    <row r="76" spans="1:10" ht="13.5" customHeight="1" x14ac:dyDescent="0.3">
      <c r="A76" s="601" t="s">
        <v>133</v>
      </c>
      <c r="B76" s="602">
        <f>B21/B$13</f>
        <v>7.1919022433413832E-2</v>
      </c>
      <c r="C76" s="602">
        <f t="shared" ref="C76:J76" si="14">C21/C$13</f>
        <v>7.8460430000009282E-2</v>
      </c>
      <c r="D76" s="602">
        <f t="shared" si="14"/>
        <v>8.016419367235203E-2</v>
      </c>
      <c r="E76" s="602">
        <f t="shared" si="14"/>
        <v>7.0331090272499119E-2</v>
      </c>
      <c r="F76" s="602">
        <f t="shared" si="14"/>
        <v>3.3942375745009759E-2</v>
      </c>
      <c r="G76" s="602">
        <f t="shared" si="14"/>
        <v>2.2220779758727577E-2</v>
      </c>
      <c r="H76" s="603">
        <f t="shared" si="14"/>
        <v>7.5131873590848053E-2</v>
      </c>
      <c r="I76" s="603">
        <f t="shared" si="14"/>
        <v>2.7230537570619461E-2</v>
      </c>
      <c r="J76" s="603">
        <f t="shared" si="14"/>
        <v>4.5440740301798115E-2</v>
      </c>
    </row>
    <row r="77" spans="1:10" ht="13.5" customHeight="1" x14ac:dyDescent="0.3">
      <c r="A77" s="598" t="s">
        <v>134</v>
      </c>
      <c r="B77" s="599">
        <f>B22/B$13</f>
        <v>0.10291527417268555</v>
      </c>
      <c r="C77" s="599">
        <f t="shared" ref="C77:J77" si="15">C22/C$13</f>
        <v>9.8442573315636939E-2</v>
      </c>
      <c r="D77" s="599">
        <f t="shared" si="15"/>
        <v>0.10800834134416462</v>
      </c>
      <c r="E77" s="599">
        <f t="shared" si="15"/>
        <v>9.5630254412647497E-2</v>
      </c>
      <c r="F77" s="599">
        <f t="shared" si="15"/>
        <v>9.5084869874411448E-2</v>
      </c>
      <c r="G77" s="599">
        <f t="shared" si="15"/>
        <v>9.0420966547383935E-2</v>
      </c>
      <c r="H77" s="600">
        <f t="shared" si="15"/>
        <v>0.10015491290469633</v>
      </c>
      <c r="I77" s="600">
        <f t="shared" si="15"/>
        <v>9.2414298014688284E-2</v>
      </c>
      <c r="J77" s="600">
        <f t="shared" si="15"/>
        <v>9.5356975153202753E-2</v>
      </c>
    </row>
    <row r="78" spans="1:10" ht="13.5" customHeight="1" x14ac:dyDescent="0.3">
      <c r="A78" s="604" t="s">
        <v>135</v>
      </c>
      <c r="B78" s="605">
        <f>B23/B$13</f>
        <v>3.3701754191863768E-2</v>
      </c>
      <c r="C78" s="605">
        <f t="shared" ref="C78:J78" si="16">C23/C$13</f>
        <v>2.5927514847338008E-2</v>
      </c>
      <c r="D78" s="605">
        <f t="shared" si="16"/>
        <v>2.4098674033102136E-2</v>
      </c>
      <c r="E78" s="605">
        <f t="shared" si="16"/>
        <v>2.3402265691226984E-2</v>
      </c>
      <c r="F78" s="605">
        <f t="shared" si="16"/>
        <v>2.4786690182439175E-2</v>
      </c>
      <c r="G78" s="605">
        <f t="shared" si="16"/>
        <v>3.5099257179811119E-2</v>
      </c>
      <c r="H78" s="606">
        <f t="shared" si="16"/>
        <v>2.5421250901271526E-2</v>
      </c>
      <c r="I78" s="606">
        <f t="shared" si="16"/>
        <v>3.06917120693838E-2</v>
      </c>
      <c r="J78" s="606">
        <f t="shared" si="16"/>
        <v>2.8688090159598265E-2</v>
      </c>
    </row>
    <row r="79" spans="1:10" ht="13.5" customHeight="1" x14ac:dyDescent="0.3">
      <c r="A79" s="458" t="s">
        <v>161</v>
      </c>
      <c r="B79" s="431"/>
      <c r="C79" s="431"/>
      <c r="D79" s="431"/>
      <c r="E79" s="431"/>
      <c r="F79" s="431"/>
      <c r="G79" s="431"/>
      <c r="H79" s="459"/>
      <c r="I79" s="459"/>
      <c r="J79" s="459"/>
    </row>
    <row r="80" spans="1:10" ht="13.5" customHeight="1" x14ac:dyDescent="0.3">
      <c r="A80" s="460" t="s">
        <v>138</v>
      </c>
      <c r="B80" s="432">
        <f t="shared" ref="B80:J80" si="17">B26/B$26</f>
        <v>1</v>
      </c>
      <c r="C80" s="432">
        <f t="shared" si="17"/>
        <v>1</v>
      </c>
      <c r="D80" s="432">
        <f t="shared" si="17"/>
        <v>1</v>
      </c>
      <c r="E80" s="432">
        <f t="shared" si="17"/>
        <v>1</v>
      </c>
      <c r="F80" s="432">
        <f t="shared" si="17"/>
        <v>1</v>
      </c>
      <c r="G80" s="432">
        <f t="shared" si="17"/>
        <v>1</v>
      </c>
      <c r="H80" s="461">
        <f t="shared" si="17"/>
        <v>1</v>
      </c>
      <c r="I80" s="461">
        <f t="shared" si="17"/>
        <v>1</v>
      </c>
      <c r="J80" s="461">
        <f t="shared" si="17"/>
        <v>1</v>
      </c>
    </row>
    <row r="81" spans="1:10" ht="13.5" customHeight="1" x14ac:dyDescent="0.3">
      <c r="A81" s="462" t="s">
        <v>139</v>
      </c>
      <c r="B81" s="433">
        <f t="shared" ref="B81:J81" si="18">B27/B$26</f>
        <v>0.796554497799974</v>
      </c>
      <c r="C81" s="433">
        <f t="shared" si="18"/>
        <v>0.76360036844527979</v>
      </c>
      <c r="D81" s="433">
        <f t="shared" si="18"/>
        <v>0.76563808208700745</v>
      </c>
      <c r="E81" s="433">
        <f t="shared" si="18"/>
        <v>0.73857360028050179</v>
      </c>
      <c r="F81" s="433">
        <f t="shared" si="18"/>
        <v>0.68375413745244507</v>
      </c>
      <c r="G81" s="433">
        <f t="shared" si="18"/>
        <v>0.7462326014798728</v>
      </c>
      <c r="H81" s="463">
        <f t="shared" si="18"/>
        <v>0.75834170412035518</v>
      </c>
      <c r="I81" s="463">
        <f t="shared" si="18"/>
        <v>0.72237775181219432</v>
      </c>
      <c r="J81" s="463">
        <f t="shared" si="18"/>
        <v>0.7345487071574337</v>
      </c>
    </row>
    <row r="82" spans="1:10" ht="13.5" customHeight="1" x14ac:dyDescent="0.3">
      <c r="A82" s="450" t="s">
        <v>140</v>
      </c>
      <c r="B82" s="427">
        <f t="shared" ref="B82:J82" si="19">B28/B$26</f>
        <v>0.10387821750728825</v>
      </c>
      <c r="C82" s="427">
        <f t="shared" si="19"/>
        <v>0.1625556064492579</v>
      </c>
      <c r="D82" s="427">
        <f t="shared" si="19"/>
        <v>0.17325453249079695</v>
      </c>
      <c r="E82" s="427">
        <f t="shared" si="19"/>
        <v>0.19999698669486521</v>
      </c>
      <c r="F82" s="427">
        <f t="shared" si="19"/>
        <v>0.21344527629572216</v>
      </c>
      <c r="G82" s="427">
        <f t="shared" si="19"/>
        <v>0.16956364263136373</v>
      </c>
      <c r="H82" s="442">
        <f t="shared" si="19"/>
        <v>0.17228394776130673</v>
      </c>
      <c r="I82" s="442">
        <f t="shared" si="19"/>
        <v>0.18631805217920197</v>
      </c>
      <c r="J82" s="442">
        <f t="shared" si="19"/>
        <v>0.18156861705824981</v>
      </c>
    </row>
    <row r="83" spans="1:10" ht="13.5" customHeight="1" x14ac:dyDescent="0.3">
      <c r="A83" s="464" t="s">
        <v>141</v>
      </c>
      <c r="B83" s="434">
        <f t="shared" ref="B83:J83" si="20">B29/B$26</f>
        <v>9.9567284692737817E-2</v>
      </c>
      <c r="C83" s="434">
        <f t="shared" si="20"/>
        <v>7.3844025105462383E-2</v>
      </c>
      <c r="D83" s="434">
        <f t="shared" si="20"/>
        <v>6.1107385422195543E-2</v>
      </c>
      <c r="E83" s="434">
        <f t="shared" si="20"/>
        <v>6.142941302463284E-2</v>
      </c>
      <c r="F83" s="434">
        <f t="shared" si="20"/>
        <v>0.1028005862518329</v>
      </c>
      <c r="G83" s="434">
        <f t="shared" si="20"/>
        <v>8.4203755888763596E-2</v>
      </c>
      <c r="H83" s="465">
        <f t="shared" si="20"/>
        <v>6.9374348118338106E-2</v>
      </c>
      <c r="I83" s="465">
        <f t="shared" si="20"/>
        <v>9.1304196008603705E-2</v>
      </c>
      <c r="J83" s="465">
        <f t="shared" si="20"/>
        <v>8.3882675784316602E-2</v>
      </c>
    </row>
    <row r="84" spans="1:10" ht="13.5" customHeight="1" x14ac:dyDescent="0.3">
      <c r="A84" s="460" t="s">
        <v>142</v>
      </c>
      <c r="B84" s="432">
        <f t="shared" ref="B84:J84" si="21">B30/B$30</f>
        <v>1</v>
      </c>
      <c r="C84" s="432">
        <f t="shared" si="21"/>
        <v>1</v>
      </c>
      <c r="D84" s="432">
        <f t="shared" si="21"/>
        <v>1</v>
      </c>
      <c r="E84" s="432">
        <f t="shared" si="21"/>
        <v>1</v>
      </c>
      <c r="F84" s="432">
        <f t="shared" si="21"/>
        <v>1</v>
      </c>
      <c r="G84" s="432">
        <f t="shared" si="21"/>
        <v>1</v>
      </c>
      <c r="H84" s="461">
        <f t="shared" si="21"/>
        <v>1</v>
      </c>
      <c r="I84" s="461">
        <f t="shared" si="21"/>
        <v>1</v>
      </c>
      <c r="J84" s="461">
        <f t="shared" si="21"/>
        <v>1</v>
      </c>
    </row>
    <row r="85" spans="1:10" ht="13.5" customHeight="1" x14ac:dyDescent="0.3">
      <c r="A85" s="462" t="s">
        <v>143</v>
      </c>
      <c r="B85" s="433">
        <f t="shared" ref="B85:J85" si="22">B31/B$30</f>
        <v>0.20529145212072605</v>
      </c>
      <c r="C85" s="433">
        <f t="shared" si="22"/>
        <v>0.24892989467784871</v>
      </c>
      <c r="D85" s="433">
        <f t="shared" si="22"/>
        <v>0.26006842957954213</v>
      </c>
      <c r="E85" s="433">
        <f t="shared" si="22"/>
        <v>0.27564318672591598</v>
      </c>
      <c r="F85" s="433">
        <f t="shared" si="22"/>
        <v>0.22233045579209218</v>
      </c>
      <c r="G85" s="433">
        <f t="shared" si="22"/>
        <v>0.19294117583411549</v>
      </c>
      <c r="H85" s="463">
        <f t="shared" si="22"/>
        <v>0.25349501155904619</v>
      </c>
      <c r="I85" s="463">
        <f t="shared" si="22"/>
        <v>0.20338324800505286</v>
      </c>
      <c r="J85" s="463">
        <f t="shared" si="22"/>
        <v>0.22062502265056114</v>
      </c>
    </row>
    <row r="86" spans="1:10" ht="13.5" customHeight="1" x14ac:dyDescent="0.3">
      <c r="A86" s="450" t="s">
        <v>144</v>
      </c>
      <c r="B86" s="427">
        <f t="shared" ref="B86:J86" si="23">B32/B$30</f>
        <v>0.58236796441932726</v>
      </c>
      <c r="C86" s="427">
        <f t="shared" si="23"/>
        <v>0.50272678874454535</v>
      </c>
      <c r="D86" s="427">
        <f t="shared" si="23"/>
        <v>0.54507413723281029</v>
      </c>
      <c r="E86" s="427">
        <f t="shared" si="23"/>
        <v>0.47338540494571746</v>
      </c>
      <c r="F86" s="427">
        <f t="shared" si="23"/>
        <v>0.5074511603309575</v>
      </c>
      <c r="G86" s="427">
        <f t="shared" si="23"/>
        <v>0.55548133054649718</v>
      </c>
      <c r="H86" s="442">
        <f t="shared" si="23"/>
        <v>0.51404717752042461</v>
      </c>
      <c r="I86" s="442">
        <f t="shared" si="23"/>
        <v>0.53841611137507794</v>
      </c>
      <c r="J86" s="442">
        <f t="shared" si="23"/>
        <v>0.53003157975865367</v>
      </c>
    </row>
    <row r="87" spans="1:10" ht="13.5" customHeight="1" x14ac:dyDescent="0.3">
      <c r="A87" s="466" t="s">
        <v>145</v>
      </c>
      <c r="B87" s="435">
        <f t="shared" ref="B87:J87" si="24">B33/B$30</f>
        <v>0.21234058345994661</v>
      </c>
      <c r="C87" s="435">
        <f t="shared" si="24"/>
        <v>0.24834331657760589</v>
      </c>
      <c r="D87" s="435">
        <f t="shared" si="24"/>
        <v>0.19485743318764756</v>
      </c>
      <c r="E87" s="435">
        <f t="shared" si="24"/>
        <v>0.25097140832836656</v>
      </c>
      <c r="F87" s="435">
        <f t="shared" si="24"/>
        <v>0.2702183838769503</v>
      </c>
      <c r="G87" s="435">
        <f t="shared" si="24"/>
        <v>0.2515774936193873</v>
      </c>
      <c r="H87" s="467">
        <f t="shared" si="24"/>
        <v>0.23245781092052925</v>
      </c>
      <c r="I87" s="467">
        <f t="shared" si="24"/>
        <v>0.25820064061986919</v>
      </c>
      <c r="J87" s="467">
        <f t="shared" si="24"/>
        <v>0.24934339759078511</v>
      </c>
    </row>
    <row r="88" spans="1:10" ht="12.75" customHeight="1" x14ac:dyDescent="0.3">
      <c r="A88" s="444" t="s">
        <v>494</v>
      </c>
    </row>
    <row r="89" spans="1:10" ht="12.75" customHeight="1" x14ac:dyDescent="0.3">
      <c r="A89" s="445" t="s">
        <v>706</v>
      </c>
      <c r="B89" s="443"/>
      <c r="D89" s="446"/>
    </row>
    <row r="90" spans="1:10" ht="13" x14ac:dyDescent="0.3">
      <c r="A90" s="445" t="s">
        <v>704</v>
      </c>
      <c r="B90" s="443"/>
      <c r="D90" s="446"/>
    </row>
    <row r="93" spans="1:10" ht="12.75" customHeight="1" x14ac:dyDescent="0.25">
      <c r="A93" s="468" t="s">
        <v>165</v>
      </c>
      <c r="B93" s="469"/>
      <c r="C93" s="469"/>
    </row>
    <row r="94" spans="1:10" ht="24.75" customHeight="1" x14ac:dyDescent="0.25">
      <c r="A94" s="800" t="s">
        <v>166</v>
      </c>
      <c r="B94" s="800"/>
      <c r="C94" s="800"/>
      <c r="D94" s="800"/>
      <c r="E94" s="800"/>
      <c r="F94" s="800"/>
      <c r="G94" s="800"/>
      <c r="H94" s="800"/>
      <c r="I94" s="800"/>
      <c r="J94" s="800"/>
    </row>
    <row r="95" spans="1:10" ht="12.75" customHeight="1" x14ac:dyDescent="0.3">
      <c r="A95" s="470"/>
      <c r="B95" s="471"/>
      <c r="C95" s="471"/>
    </row>
    <row r="96" spans="1:10" ht="24.75" customHeight="1" x14ac:dyDescent="0.25">
      <c r="A96" s="801" t="s">
        <v>169</v>
      </c>
      <c r="B96" s="801"/>
      <c r="C96" s="801"/>
      <c r="D96" s="801"/>
      <c r="E96" s="801"/>
      <c r="F96" s="801"/>
      <c r="G96" s="801"/>
      <c r="H96" s="801"/>
      <c r="I96" s="801"/>
      <c r="J96" s="801"/>
    </row>
    <row r="97" spans="1:6" ht="12.75" customHeight="1" x14ac:dyDescent="0.3">
      <c r="A97" s="470"/>
      <c r="B97" s="471"/>
      <c r="C97" s="471"/>
    </row>
    <row r="98" spans="1:6" customFormat="1" ht="26.25" customHeight="1" x14ac:dyDescent="0.25">
      <c r="A98" s="799" t="s">
        <v>170</v>
      </c>
      <c r="B98" s="799"/>
      <c r="C98" s="799"/>
      <c r="D98" s="799"/>
      <c r="E98" s="799"/>
      <c r="F98" s="799"/>
    </row>
    <row r="99" spans="1:6" customFormat="1" ht="12.75" customHeight="1" x14ac:dyDescent="0.25">
      <c r="A99" s="699"/>
      <c r="B99" s="700"/>
      <c r="C99" s="700"/>
      <c r="D99" s="700"/>
      <c r="E99" s="700"/>
      <c r="F99" s="700"/>
    </row>
    <row r="100" spans="1:6" customFormat="1" ht="12.75" customHeight="1" x14ac:dyDescent="0.25">
      <c r="A100" s="799" t="s">
        <v>171</v>
      </c>
      <c r="B100" s="799"/>
      <c r="C100" s="799"/>
      <c r="D100" s="799"/>
      <c r="E100" s="799"/>
      <c r="F100" s="799"/>
    </row>
    <row r="101" spans="1:6" customFormat="1" ht="12.75" customHeight="1" x14ac:dyDescent="0.25">
      <c r="A101" s="701"/>
      <c r="B101" s="701"/>
      <c r="C101" s="701"/>
      <c r="D101" s="701"/>
      <c r="E101" s="701"/>
      <c r="F101" s="701"/>
    </row>
    <row r="102" spans="1:6" customFormat="1" ht="24.75" customHeight="1" x14ac:dyDescent="0.25">
      <c r="A102" s="799" t="s">
        <v>563</v>
      </c>
      <c r="B102" s="799"/>
      <c r="C102" s="799"/>
      <c r="D102" s="799"/>
      <c r="E102" s="799"/>
      <c r="F102" s="799"/>
    </row>
    <row r="103" spans="1:6" customFormat="1" ht="12.75" customHeight="1" x14ac:dyDescent="0.25">
      <c r="A103" s="700"/>
      <c r="B103" s="700"/>
      <c r="C103" s="700"/>
      <c r="D103" s="700"/>
      <c r="E103" s="700"/>
      <c r="F103" s="700"/>
    </row>
    <row r="104" spans="1:6" customFormat="1" ht="21" customHeight="1" x14ac:dyDescent="0.25">
      <c r="A104" s="799" t="s">
        <v>172</v>
      </c>
      <c r="B104" s="799"/>
      <c r="C104" s="799"/>
      <c r="D104" s="799"/>
      <c r="E104" s="799"/>
      <c r="F104" s="799"/>
    </row>
    <row r="105" spans="1:6" customFormat="1" ht="12.75" customHeight="1" x14ac:dyDescent="0.25">
      <c r="A105" s="700"/>
      <c r="B105" s="700"/>
      <c r="C105" s="700"/>
      <c r="D105" s="700"/>
      <c r="E105" s="700"/>
      <c r="F105" s="700"/>
    </row>
    <row r="106" spans="1:6" customFormat="1" ht="48.75" customHeight="1" x14ac:dyDescent="0.25">
      <c r="A106" s="799" t="s">
        <v>564</v>
      </c>
      <c r="B106" s="799"/>
      <c r="C106" s="799"/>
      <c r="D106" s="799"/>
      <c r="E106" s="799"/>
      <c r="F106" s="799"/>
    </row>
    <row r="107" spans="1:6" customFormat="1" ht="12.75" customHeight="1" x14ac:dyDescent="0.25">
      <c r="A107" s="699"/>
      <c r="B107" s="700"/>
      <c r="C107" s="700"/>
      <c r="D107" s="700"/>
      <c r="E107" s="700"/>
      <c r="F107" s="700"/>
    </row>
    <row r="108" spans="1:6" customFormat="1" ht="27" customHeight="1" x14ac:dyDescent="0.25">
      <c r="A108" s="799" t="s">
        <v>173</v>
      </c>
      <c r="B108" s="799"/>
      <c r="C108" s="799"/>
      <c r="D108" s="799"/>
      <c r="E108" s="799"/>
      <c r="F108" s="799"/>
    </row>
    <row r="109" spans="1:6" customFormat="1" ht="12.75" customHeight="1" x14ac:dyDescent="0.25">
      <c r="A109" s="702"/>
      <c r="B109" s="700"/>
      <c r="C109" s="700"/>
      <c r="D109" s="700"/>
      <c r="E109" s="700"/>
      <c r="F109" s="700"/>
    </row>
    <row r="110" spans="1:6" customFormat="1" ht="19.5" customHeight="1" x14ac:dyDescent="0.25">
      <c r="A110" s="799" t="s">
        <v>174</v>
      </c>
      <c r="B110" s="799"/>
      <c r="C110" s="799"/>
      <c r="D110" s="799"/>
      <c r="E110" s="799"/>
      <c r="F110" s="799"/>
    </row>
    <row r="111" spans="1:6" customFormat="1" ht="12.75" customHeight="1" x14ac:dyDescent="0.25">
      <c r="A111" s="702"/>
      <c r="B111" s="700"/>
      <c r="C111" s="700"/>
      <c r="D111" s="700"/>
      <c r="E111" s="700"/>
      <c r="F111" s="700"/>
    </row>
    <row r="112" spans="1:6" customFormat="1" ht="22.5" customHeight="1" x14ac:dyDescent="0.25">
      <c r="A112" s="799" t="s">
        <v>175</v>
      </c>
      <c r="B112" s="799"/>
      <c r="C112" s="799"/>
      <c r="D112" s="799"/>
      <c r="E112" s="799"/>
      <c r="F112" s="799"/>
    </row>
    <row r="113" spans="1:6" customFormat="1" ht="12" customHeight="1" x14ac:dyDescent="0.25">
      <c r="A113" s="701"/>
      <c r="B113" s="701"/>
      <c r="C113" s="701"/>
      <c r="D113" s="701"/>
      <c r="E113" s="701"/>
      <c r="F113" s="701"/>
    </row>
    <row r="114" spans="1:6" customFormat="1" ht="34.5" customHeight="1" x14ac:dyDescent="0.25">
      <c r="A114" s="799" t="s">
        <v>565</v>
      </c>
      <c r="B114" s="799"/>
      <c r="C114" s="799"/>
      <c r="D114" s="799"/>
      <c r="E114" s="799"/>
      <c r="F114" s="799"/>
    </row>
    <row r="115" spans="1:6" customFormat="1" ht="12.75" customHeight="1" x14ac:dyDescent="0.25">
      <c r="A115" s="702"/>
      <c r="B115" s="700"/>
      <c r="C115" s="700"/>
      <c r="D115" s="700"/>
      <c r="E115" s="700"/>
      <c r="F115" s="700"/>
    </row>
    <row r="116" spans="1:6" customFormat="1" ht="33.75" customHeight="1" x14ac:dyDescent="0.25">
      <c r="A116" s="799" t="s">
        <v>566</v>
      </c>
      <c r="B116" s="799"/>
      <c r="C116" s="799"/>
      <c r="D116" s="799"/>
      <c r="E116" s="799"/>
      <c r="F116" s="799"/>
    </row>
    <row r="117" spans="1:6" customFormat="1" ht="12.75" customHeight="1" x14ac:dyDescent="0.25">
      <c r="A117" s="702"/>
      <c r="B117" s="700"/>
      <c r="C117" s="700"/>
      <c r="D117" s="700"/>
      <c r="E117" s="700"/>
      <c r="F117" s="700"/>
    </row>
    <row r="118" spans="1:6" customFormat="1" ht="21" customHeight="1" x14ac:dyDescent="0.25">
      <c r="A118" s="799" t="s">
        <v>176</v>
      </c>
      <c r="B118" s="799"/>
      <c r="C118" s="799"/>
      <c r="D118" s="799"/>
      <c r="E118" s="799"/>
      <c r="F118" s="799"/>
    </row>
    <row r="119" spans="1:6" ht="12.75" customHeight="1" x14ac:dyDescent="0.25">
      <c r="A119" s="608"/>
      <c r="B119" s="469"/>
      <c r="C119" s="469"/>
    </row>
    <row r="120" spans="1:6" ht="21.75" customHeight="1" x14ac:dyDescent="0.25">
      <c r="A120" s="473" t="s">
        <v>167</v>
      </c>
      <c r="B120" s="469"/>
      <c r="C120" s="469"/>
    </row>
    <row r="121" spans="1:6" ht="12.75" customHeight="1" x14ac:dyDescent="0.25">
      <c r="A121" s="472" t="s">
        <v>168</v>
      </c>
      <c r="B121" s="469"/>
      <c r="C121" s="469"/>
    </row>
  </sheetData>
  <mergeCells count="13">
    <mergeCell ref="A94:J94"/>
    <mergeCell ref="A96:J96"/>
    <mergeCell ref="A98:F98"/>
    <mergeCell ref="A100:F100"/>
    <mergeCell ref="A102:F102"/>
    <mergeCell ref="A114:F114"/>
    <mergeCell ref="A116:F116"/>
    <mergeCell ref="A118:F118"/>
    <mergeCell ref="A104:F104"/>
    <mergeCell ref="A106:F106"/>
    <mergeCell ref="A108:F108"/>
    <mergeCell ref="A110:F110"/>
    <mergeCell ref="A112:F112"/>
  </mergeCells>
  <phoneticPr fontId="3" type="noConversion"/>
  <pageMargins left="0.59055118110236227" right="0.59055118110236227" top="1.0236220472440944" bottom="0.98425196850393704" header="0.51181102362204722" footer="0.51181102362204722"/>
  <pageSetup paperSize="9" scale="60" firstPageNumber="8" fitToHeight="0" orientation="landscape" useFirstPageNumber="1" r:id="rId1"/>
  <headerFooter alignWithMargins="0">
    <oddHeader>&amp;R&amp;12Les finances des groupements à fiscalité propre en 2019</oddHeader>
    <oddFooter>&amp;L&amp;12Direction Générale des Collectivités Locales / DESL&amp;C&amp;12&amp;P&amp;R&amp;12Mise en ligne : mai 2021</oddFooter>
    <evenHeader>&amp;R&amp;12Les finances des groupements à fiscalité propre en 2019</evenHeader>
    <evenFooter>&amp;L&amp;12Direction Générale des Collectivités locales / DESL&amp;C9&amp;R&amp;12Mise en ligne :mai 2021</evenFooter>
    <firstHeader>&amp;R&amp;12Les finances des groupements à fiscalité propre en 2019</firstHeader>
    <firstFooter>&amp;L&amp;12Direction Générale des collectivités locale / DESL&amp;C&amp;12 8&amp;R&amp;12Mise en ligne : mai 2021</firstFooter>
  </headerFooter>
  <rowBreaks count="2" manualBreakCount="2">
    <brk id="55" max="10" man="1"/>
    <brk id="90" max="10"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85"/>
  <sheetViews>
    <sheetView zoomScaleNormal="100" workbookViewId="0"/>
  </sheetViews>
  <sheetFormatPr baseColWidth="10" defaultRowHeight="12.5" x14ac:dyDescent="0.25"/>
  <cols>
    <col min="1" max="1" width="75" customWidth="1"/>
    <col min="2" max="7" width="14.7265625" customWidth="1"/>
    <col min="8" max="9" width="16.26953125" customWidth="1"/>
    <col min="10" max="10" width="12.7265625" customWidth="1"/>
  </cols>
  <sheetData>
    <row r="1" spans="1:10" ht="19.5" customHeight="1" x14ac:dyDescent="0.4">
      <c r="A1" s="9" t="s">
        <v>709</v>
      </c>
    </row>
    <row r="2" spans="1:10" ht="12.75" customHeight="1" thickBot="1" x14ac:dyDescent="0.35">
      <c r="A2" s="202"/>
      <c r="J2" s="19" t="s">
        <v>162</v>
      </c>
    </row>
    <row r="3" spans="1:10" ht="12.75" customHeight="1" x14ac:dyDescent="0.3">
      <c r="A3" s="17" t="s">
        <v>702</v>
      </c>
      <c r="B3" s="486" t="s">
        <v>35</v>
      </c>
      <c r="C3" s="486" t="s">
        <v>552</v>
      </c>
      <c r="D3" s="486" t="s">
        <v>554</v>
      </c>
      <c r="E3" s="486" t="s">
        <v>98</v>
      </c>
      <c r="F3" s="486" t="s">
        <v>289</v>
      </c>
      <c r="G3" s="487">
        <v>300000</v>
      </c>
      <c r="H3" s="488" t="s">
        <v>305</v>
      </c>
      <c r="I3" s="488" t="s">
        <v>305</v>
      </c>
      <c r="J3" s="488" t="s">
        <v>62</v>
      </c>
    </row>
    <row r="4" spans="1:10" ht="12.75" customHeight="1" x14ac:dyDescent="0.3">
      <c r="A4" s="16" t="s">
        <v>159</v>
      </c>
      <c r="B4" s="489" t="s">
        <v>551</v>
      </c>
      <c r="C4" s="489" t="s">
        <v>36</v>
      </c>
      <c r="D4" s="489" t="s">
        <v>36</v>
      </c>
      <c r="E4" s="489" t="s">
        <v>36</v>
      </c>
      <c r="F4" s="489" t="s">
        <v>36</v>
      </c>
      <c r="G4" s="489" t="s">
        <v>37</v>
      </c>
      <c r="H4" s="490" t="s">
        <v>303</v>
      </c>
      <c r="I4" s="490" t="s">
        <v>304</v>
      </c>
      <c r="J4" s="490" t="s">
        <v>112</v>
      </c>
    </row>
    <row r="5" spans="1:10" ht="12.75" customHeight="1" thickBot="1" x14ac:dyDescent="0.3">
      <c r="A5" s="195" t="s">
        <v>66</v>
      </c>
      <c r="B5" s="491" t="s">
        <v>37</v>
      </c>
      <c r="C5" s="491" t="s">
        <v>553</v>
      </c>
      <c r="D5" s="491" t="s">
        <v>100</v>
      </c>
      <c r="E5" s="491" t="s">
        <v>101</v>
      </c>
      <c r="F5" s="491" t="s">
        <v>290</v>
      </c>
      <c r="G5" s="491" t="s">
        <v>102</v>
      </c>
      <c r="H5" s="492" t="s">
        <v>101</v>
      </c>
      <c r="I5" s="492" t="s">
        <v>102</v>
      </c>
      <c r="J5" s="492" t="s">
        <v>287</v>
      </c>
    </row>
    <row r="6" spans="1:10" ht="12.75" customHeight="1" x14ac:dyDescent="0.3">
      <c r="A6" s="201"/>
    </row>
    <row r="7" spans="1:10" ht="13.5" customHeight="1" x14ac:dyDescent="0.3">
      <c r="A7" s="332" t="s">
        <v>121</v>
      </c>
      <c r="B7" s="474">
        <v>359.283090324</v>
      </c>
      <c r="C7" s="474">
        <v>305.75067170300002</v>
      </c>
      <c r="D7" s="474">
        <v>309.170612033</v>
      </c>
      <c r="E7" s="474">
        <v>356.17454254099999</v>
      </c>
      <c r="F7" s="474">
        <v>413.910385394</v>
      </c>
      <c r="G7" s="474">
        <v>437.69790085099999</v>
      </c>
      <c r="H7" s="475">
        <v>329.35889506000001</v>
      </c>
      <c r="I7" s="475">
        <v>426.960686157</v>
      </c>
      <c r="J7" s="475">
        <v>382.31788647500002</v>
      </c>
    </row>
    <row r="8" spans="1:10" ht="13.5" customHeight="1" x14ac:dyDescent="0.3">
      <c r="A8" s="333" t="s">
        <v>122</v>
      </c>
      <c r="B8" s="476">
        <v>91.059503094999997</v>
      </c>
      <c r="C8" s="476">
        <v>85.240048724000005</v>
      </c>
      <c r="D8" s="476">
        <v>86.493167650000004</v>
      </c>
      <c r="E8" s="476">
        <v>102.567855253</v>
      </c>
      <c r="F8" s="476">
        <v>114.46876792400001</v>
      </c>
      <c r="G8" s="476">
        <v>110.555173201</v>
      </c>
      <c r="H8" s="330">
        <v>92.079571818999995</v>
      </c>
      <c r="I8" s="330">
        <v>112.32169256900001</v>
      </c>
      <c r="J8" s="330">
        <v>103.063000371</v>
      </c>
    </row>
    <row r="9" spans="1:10" ht="13.5" customHeight="1" x14ac:dyDescent="0.3">
      <c r="A9" s="334" t="s">
        <v>123</v>
      </c>
      <c r="B9" s="477">
        <v>137.47460921000001</v>
      </c>
      <c r="C9" s="477">
        <v>119.942162532</v>
      </c>
      <c r="D9" s="477">
        <v>129.37492700600001</v>
      </c>
      <c r="E9" s="477">
        <v>143.96395027200001</v>
      </c>
      <c r="F9" s="477">
        <v>161.40789580500001</v>
      </c>
      <c r="G9" s="477">
        <v>148.84388703299999</v>
      </c>
      <c r="H9" s="478">
        <v>132.31418357800001</v>
      </c>
      <c r="I9" s="478">
        <v>154.515032464</v>
      </c>
      <c r="J9" s="478">
        <v>144.36042322500001</v>
      </c>
    </row>
    <row r="10" spans="1:10" ht="13.5" customHeight="1" x14ac:dyDescent="0.3">
      <c r="A10" s="333" t="s">
        <v>124</v>
      </c>
      <c r="B10" s="476">
        <v>6.4013759879999999</v>
      </c>
      <c r="C10" s="476">
        <v>5.1808079339999997</v>
      </c>
      <c r="D10" s="476">
        <v>4.8504472600000001</v>
      </c>
      <c r="E10" s="476">
        <v>5.9258109479999996</v>
      </c>
      <c r="F10" s="476">
        <v>10.098828037000001</v>
      </c>
      <c r="G10" s="476">
        <v>12.104351715</v>
      </c>
      <c r="H10" s="330">
        <v>5.4788712449999997</v>
      </c>
      <c r="I10" s="330">
        <v>11.199097933999999</v>
      </c>
      <c r="J10" s="330">
        <v>8.5826814589999998</v>
      </c>
    </row>
    <row r="11" spans="1:10" ht="13.5" customHeight="1" x14ac:dyDescent="0.3">
      <c r="A11" s="334" t="s">
        <v>125</v>
      </c>
      <c r="B11" s="477">
        <v>99.859830970000004</v>
      </c>
      <c r="C11" s="477">
        <v>77.621594016000003</v>
      </c>
      <c r="D11" s="477">
        <v>69.335410254999999</v>
      </c>
      <c r="E11" s="477">
        <v>84.199199480000004</v>
      </c>
      <c r="F11" s="477">
        <v>104.593621833</v>
      </c>
      <c r="G11" s="477">
        <v>151.49685456700001</v>
      </c>
      <c r="H11" s="478">
        <v>80.093423051000002</v>
      </c>
      <c r="I11" s="478">
        <v>130.32566161</v>
      </c>
      <c r="J11" s="478">
        <v>107.34956928299999</v>
      </c>
    </row>
    <row r="12" spans="1:10" ht="13.5" customHeight="1" x14ac:dyDescent="0.3">
      <c r="A12" s="333" t="s">
        <v>126</v>
      </c>
      <c r="B12" s="476">
        <v>24.48777106</v>
      </c>
      <c r="C12" s="476">
        <v>17.766058497</v>
      </c>
      <c r="D12" s="476">
        <v>19.116659861999999</v>
      </c>
      <c r="E12" s="476">
        <v>19.517726587999999</v>
      </c>
      <c r="F12" s="476">
        <v>23.341271794000001</v>
      </c>
      <c r="G12" s="476">
        <v>14.697634335</v>
      </c>
      <c r="H12" s="330">
        <v>19.392845367</v>
      </c>
      <c r="I12" s="330">
        <v>18.599201578999999</v>
      </c>
      <c r="J12" s="330">
        <v>18.962212137000002</v>
      </c>
    </row>
    <row r="13" spans="1:10" ht="13.5" customHeight="1" x14ac:dyDescent="0.3">
      <c r="A13" s="335" t="s">
        <v>127</v>
      </c>
      <c r="B13" s="479">
        <v>421.16988598199998</v>
      </c>
      <c r="C13" s="479">
        <v>362.72618270499999</v>
      </c>
      <c r="D13" s="479">
        <v>370.90489202200001</v>
      </c>
      <c r="E13" s="479">
        <v>423.25528011400002</v>
      </c>
      <c r="F13" s="479">
        <v>509.47595280399997</v>
      </c>
      <c r="G13" s="479">
        <v>561.59024097899999</v>
      </c>
      <c r="H13" s="480">
        <v>391.48267738999999</v>
      </c>
      <c r="I13" s="480">
        <v>538.06688051000003</v>
      </c>
      <c r="J13" s="480">
        <v>471.01965583499998</v>
      </c>
    </row>
    <row r="14" spans="1:10" ht="13.5" customHeight="1" x14ac:dyDescent="0.3">
      <c r="A14" s="333" t="s">
        <v>64</v>
      </c>
      <c r="B14" s="476">
        <v>275.53439549299998</v>
      </c>
      <c r="C14" s="476">
        <v>230.18792124199999</v>
      </c>
      <c r="D14" s="476">
        <v>223.18123129099999</v>
      </c>
      <c r="E14" s="476">
        <v>244.39432246199999</v>
      </c>
      <c r="F14" s="476">
        <v>301.04735435800001</v>
      </c>
      <c r="G14" s="476">
        <v>287.26025683099999</v>
      </c>
      <c r="H14" s="330">
        <v>237.96411014</v>
      </c>
      <c r="I14" s="330">
        <v>293.48348037099998</v>
      </c>
      <c r="J14" s="330">
        <v>268.08906807800003</v>
      </c>
    </row>
    <row r="15" spans="1:10" ht="13.5" customHeight="1" x14ac:dyDescent="0.3">
      <c r="A15" s="334" t="s">
        <v>128</v>
      </c>
      <c r="B15" s="477">
        <v>204.09729636099999</v>
      </c>
      <c r="C15" s="477">
        <v>168.03823927799999</v>
      </c>
      <c r="D15" s="477">
        <v>162.96104133599999</v>
      </c>
      <c r="E15" s="477">
        <v>170.05699644399999</v>
      </c>
      <c r="F15" s="477">
        <v>217.74702351900001</v>
      </c>
      <c r="G15" s="477">
        <v>195.37432605500001</v>
      </c>
      <c r="H15" s="478">
        <v>171.17027628700001</v>
      </c>
      <c r="I15" s="478">
        <v>205.472919848</v>
      </c>
      <c r="J15" s="478">
        <v>189.782981909</v>
      </c>
    </row>
    <row r="16" spans="1:10" ht="13.5" customHeight="1" x14ac:dyDescent="0.3">
      <c r="A16" s="555" t="s">
        <v>129</v>
      </c>
      <c r="B16" s="556">
        <v>71.437099132</v>
      </c>
      <c r="C16" s="556">
        <v>62.149681964000003</v>
      </c>
      <c r="D16" s="556">
        <v>60.220189955000002</v>
      </c>
      <c r="E16" s="556">
        <v>74.337326016999995</v>
      </c>
      <c r="F16" s="556">
        <v>83.300330838999997</v>
      </c>
      <c r="G16" s="556">
        <v>91.885930775999995</v>
      </c>
      <c r="H16" s="370">
        <v>66.793833852999995</v>
      </c>
      <c r="I16" s="370">
        <v>88.010560522999995</v>
      </c>
      <c r="J16" s="370">
        <v>78.306086168999997</v>
      </c>
    </row>
    <row r="17" spans="1:10" ht="13.5" customHeight="1" x14ac:dyDescent="0.3">
      <c r="A17" s="557" t="s">
        <v>130</v>
      </c>
      <c r="B17" s="558">
        <v>57.806385751000001</v>
      </c>
      <c r="C17" s="558">
        <v>58.966321872999998</v>
      </c>
      <c r="D17" s="558">
        <v>68.991230860000002</v>
      </c>
      <c r="E17" s="558">
        <v>98.711809699</v>
      </c>
      <c r="F17" s="558">
        <v>130.064096949</v>
      </c>
      <c r="G17" s="558">
        <v>191.36007839800001</v>
      </c>
      <c r="H17" s="559">
        <v>74.944847397000004</v>
      </c>
      <c r="I17" s="559">
        <v>163.69228291499999</v>
      </c>
      <c r="J17" s="559">
        <v>123.099441927</v>
      </c>
    </row>
    <row r="18" spans="1:10" ht="13.5" customHeight="1" x14ac:dyDescent="0.3">
      <c r="A18" s="555" t="s">
        <v>131</v>
      </c>
      <c r="B18" s="556">
        <v>41.904536002</v>
      </c>
      <c r="C18" s="556">
        <v>43.475758038999999</v>
      </c>
      <c r="D18" s="556">
        <v>52.615364597000003</v>
      </c>
      <c r="E18" s="556">
        <v>74.413103655</v>
      </c>
      <c r="F18" s="556">
        <v>97.764166391000003</v>
      </c>
      <c r="G18" s="556">
        <v>160.51304897099999</v>
      </c>
      <c r="H18" s="370">
        <v>56.177499435000001</v>
      </c>
      <c r="I18" s="370">
        <v>132.18944261199999</v>
      </c>
      <c r="J18" s="370">
        <v>97.421781952000003</v>
      </c>
    </row>
    <row r="19" spans="1:10" ht="13.5" customHeight="1" x14ac:dyDescent="0.3">
      <c r="A19" s="576" t="s">
        <v>132</v>
      </c>
      <c r="B19" s="577">
        <v>1.4958123249999999</v>
      </c>
      <c r="C19" s="577">
        <v>0.90580074399999999</v>
      </c>
      <c r="D19" s="577">
        <v>0.94315620899999997</v>
      </c>
      <c r="E19" s="577">
        <v>1.0105181379999999</v>
      </c>
      <c r="F19" s="577">
        <v>1.3821149399999999</v>
      </c>
      <c r="G19" s="577">
        <v>1.9985356030000001</v>
      </c>
      <c r="H19" s="578">
        <v>1.0115842159999999</v>
      </c>
      <c r="I19" s="578">
        <v>1.72029549</v>
      </c>
      <c r="J19" s="578">
        <v>1.396132838</v>
      </c>
    </row>
    <row r="20" spans="1:10" ht="13.5" customHeight="1" x14ac:dyDescent="0.3">
      <c r="A20" s="703" t="s">
        <v>567</v>
      </c>
      <c r="B20" s="556">
        <v>14.406037424000001</v>
      </c>
      <c r="C20" s="556">
        <v>14.584763089999999</v>
      </c>
      <c r="D20" s="556">
        <v>15.432710053999999</v>
      </c>
      <c r="E20" s="556">
        <v>23.288187905000001</v>
      </c>
      <c r="F20" s="556">
        <v>30.917815616999999</v>
      </c>
      <c r="G20" s="556">
        <v>28.848493822999998</v>
      </c>
      <c r="H20" s="370">
        <v>17.755763746</v>
      </c>
      <c r="I20" s="370">
        <v>29.782544814000001</v>
      </c>
      <c r="J20" s="370">
        <v>24.281527138000001</v>
      </c>
    </row>
    <row r="21" spans="1:10" ht="13.5" customHeight="1" x14ac:dyDescent="0.3">
      <c r="A21" s="576" t="s">
        <v>133</v>
      </c>
      <c r="B21" s="577">
        <v>30.290126478000001</v>
      </c>
      <c r="C21" s="577">
        <v>28.459652266999999</v>
      </c>
      <c r="D21" s="577">
        <v>29.733291598000001</v>
      </c>
      <c r="E21" s="577">
        <v>29.768005314</v>
      </c>
      <c r="F21" s="577">
        <v>17.292824223</v>
      </c>
      <c r="G21" s="577">
        <v>12.478973058999999</v>
      </c>
      <c r="H21" s="578">
        <v>29.412827030999999</v>
      </c>
      <c r="I21" s="578">
        <v>14.651850404999999</v>
      </c>
      <c r="J21" s="578">
        <v>21.403481857999999</v>
      </c>
    </row>
    <row r="22" spans="1:10" ht="13.5" customHeight="1" x14ac:dyDescent="0.3">
      <c r="A22" s="555" t="s">
        <v>134</v>
      </c>
      <c r="B22" s="556">
        <v>43.344814288999999</v>
      </c>
      <c r="C22" s="556">
        <v>35.707698833999999</v>
      </c>
      <c r="D22" s="556">
        <v>40.060822184000003</v>
      </c>
      <c r="E22" s="556">
        <v>40.476010119000001</v>
      </c>
      <c r="F22" s="556">
        <v>48.443454676999998</v>
      </c>
      <c r="G22" s="556">
        <v>50.779532392999997</v>
      </c>
      <c r="H22" s="370">
        <v>39.208913457999998</v>
      </c>
      <c r="I22" s="370">
        <v>49.725073047000002</v>
      </c>
      <c r="J22" s="370">
        <v>44.915009617999999</v>
      </c>
    </row>
    <row r="23" spans="1:10" ht="13.5" customHeight="1" x14ac:dyDescent="0.3">
      <c r="A23" s="579" t="s">
        <v>135</v>
      </c>
      <c r="B23" s="580">
        <v>14.19416397</v>
      </c>
      <c r="C23" s="580">
        <v>9.4045884879999999</v>
      </c>
      <c r="D23" s="580">
        <v>8.9383160900000007</v>
      </c>
      <c r="E23" s="580">
        <v>9.9051325200000004</v>
      </c>
      <c r="F23" s="580">
        <v>12.628222598000001</v>
      </c>
      <c r="G23" s="580">
        <v>19.711400298000001</v>
      </c>
      <c r="H23" s="581">
        <v>9.9519793649999997</v>
      </c>
      <c r="I23" s="581">
        <v>16.514193770999999</v>
      </c>
      <c r="J23" s="581">
        <v>13.512654354</v>
      </c>
    </row>
    <row r="24" spans="1:10" ht="13.5" customHeight="1" x14ac:dyDescent="0.3">
      <c r="A24" s="563" t="s">
        <v>136</v>
      </c>
      <c r="B24" s="564">
        <v>61.886795657999997</v>
      </c>
      <c r="C24" s="564">
        <v>56.975511001999998</v>
      </c>
      <c r="D24" s="564">
        <v>61.734279989000001</v>
      </c>
      <c r="E24" s="564">
        <v>67.080737572999993</v>
      </c>
      <c r="F24" s="564">
        <v>95.56556741</v>
      </c>
      <c r="G24" s="564">
        <v>123.892340128</v>
      </c>
      <c r="H24" s="354">
        <v>62.123782329999997</v>
      </c>
      <c r="I24" s="354">
        <v>111.10619435300001</v>
      </c>
      <c r="J24" s="354">
        <v>88.70176936</v>
      </c>
    </row>
    <row r="25" spans="1:10" ht="13.5" customHeight="1" x14ac:dyDescent="0.3">
      <c r="A25" s="582" t="s">
        <v>137</v>
      </c>
      <c r="B25" s="583">
        <v>35.544822124</v>
      </c>
      <c r="C25" s="583">
        <v>37.737549735999998</v>
      </c>
      <c r="D25" s="583">
        <v>42.577334526999998</v>
      </c>
      <c r="E25" s="583">
        <v>45.681777091999997</v>
      </c>
      <c r="F25" s="583">
        <v>54.249591780000003</v>
      </c>
      <c r="G25" s="583">
        <v>61.142350251000003</v>
      </c>
      <c r="H25" s="584">
        <v>41.436383437000003</v>
      </c>
      <c r="I25" s="584">
        <v>58.031095203</v>
      </c>
      <c r="J25" s="584">
        <v>50.440718173999997</v>
      </c>
    </row>
    <row r="26" spans="1:10" ht="13.5" customHeight="1" x14ac:dyDescent="0.3">
      <c r="A26" s="563" t="s">
        <v>138</v>
      </c>
      <c r="B26" s="564">
        <v>134.339411246</v>
      </c>
      <c r="C26" s="564">
        <v>114.435124489</v>
      </c>
      <c r="D26" s="564">
        <v>102.96241774799999</v>
      </c>
      <c r="E26" s="564">
        <v>132.891504849</v>
      </c>
      <c r="F26" s="564">
        <v>167.184397953</v>
      </c>
      <c r="G26" s="564">
        <v>222.711729295</v>
      </c>
      <c r="H26" s="354">
        <v>119.93771266900001</v>
      </c>
      <c r="I26" s="354">
        <v>197.647788545</v>
      </c>
      <c r="J26" s="354">
        <v>162.10340650399999</v>
      </c>
    </row>
    <row r="27" spans="1:10" ht="13.5" customHeight="1" x14ac:dyDescent="0.3">
      <c r="A27" s="576" t="s">
        <v>139</v>
      </c>
      <c r="B27" s="577">
        <v>107.008662259</v>
      </c>
      <c r="C27" s="577">
        <v>87.382703222999993</v>
      </c>
      <c r="D27" s="577">
        <v>78.831948052000001</v>
      </c>
      <c r="E27" s="577">
        <v>98.150157183000005</v>
      </c>
      <c r="F27" s="577">
        <v>114.313023818</v>
      </c>
      <c r="G27" s="577">
        <v>166.19475313199999</v>
      </c>
      <c r="H27" s="578">
        <v>90.953769413000003</v>
      </c>
      <c r="I27" s="578">
        <v>142.77636514</v>
      </c>
      <c r="J27" s="578">
        <v>119.072847673</v>
      </c>
    </row>
    <row r="28" spans="1:10" ht="13.5" customHeight="1" x14ac:dyDescent="0.3">
      <c r="A28" s="555" t="s">
        <v>140</v>
      </c>
      <c r="B28" s="556">
        <v>13.954938581</v>
      </c>
      <c r="C28" s="556">
        <v>18.60207106</v>
      </c>
      <c r="D28" s="556">
        <v>17.838705551</v>
      </c>
      <c r="E28" s="556">
        <v>26.577900527000001</v>
      </c>
      <c r="F28" s="556">
        <v>35.684720013000003</v>
      </c>
      <c r="G28" s="556">
        <v>37.763812076000001</v>
      </c>
      <c r="H28" s="370">
        <v>20.663342623999998</v>
      </c>
      <c r="I28" s="370">
        <v>36.825350979</v>
      </c>
      <c r="J28" s="370">
        <v>29.432891339000001</v>
      </c>
    </row>
    <row r="29" spans="1:10" ht="13.5" customHeight="1" x14ac:dyDescent="0.3">
      <c r="A29" s="576" t="s">
        <v>141</v>
      </c>
      <c r="B29" s="577">
        <v>13.375810404999999</v>
      </c>
      <c r="C29" s="577">
        <v>8.4503502059999995</v>
      </c>
      <c r="D29" s="577">
        <v>6.2917641450000001</v>
      </c>
      <c r="E29" s="577">
        <v>8.1634471390000005</v>
      </c>
      <c r="F29" s="577">
        <v>17.186654122</v>
      </c>
      <c r="G29" s="577">
        <v>18.753164086999998</v>
      </c>
      <c r="H29" s="578">
        <v>8.3206006309999996</v>
      </c>
      <c r="I29" s="578">
        <v>18.046072425999999</v>
      </c>
      <c r="J29" s="578">
        <v>13.597667490999999</v>
      </c>
    </row>
    <row r="30" spans="1:10" ht="13.5" customHeight="1" x14ac:dyDescent="0.3">
      <c r="A30" s="563" t="s">
        <v>142</v>
      </c>
      <c r="B30" s="564">
        <v>68.065424643</v>
      </c>
      <c r="C30" s="564">
        <v>47.438742116999997</v>
      </c>
      <c r="D30" s="564">
        <v>39.769118575999997</v>
      </c>
      <c r="E30" s="564">
        <v>44.644689139999997</v>
      </c>
      <c r="F30" s="564">
        <v>59.064315135000001</v>
      </c>
      <c r="G30" s="564">
        <v>88.176897929999996</v>
      </c>
      <c r="H30" s="354">
        <v>46.691805879999997</v>
      </c>
      <c r="I30" s="354">
        <v>75.036053004999999</v>
      </c>
      <c r="J30" s="354">
        <v>62.071469749999999</v>
      </c>
    </row>
    <row r="31" spans="1:10" ht="13.5" customHeight="1" x14ac:dyDescent="0.3">
      <c r="A31" s="576" t="s">
        <v>143</v>
      </c>
      <c r="B31" s="577">
        <v>13.973249864</v>
      </c>
      <c r="C31" s="577">
        <v>11.808921078999999</v>
      </c>
      <c r="D31" s="577">
        <v>10.342692213999999</v>
      </c>
      <c r="E31" s="577">
        <v>12.306004385</v>
      </c>
      <c r="F31" s="577">
        <v>13.131796104999999</v>
      </c>
      <c r="G31" s="577">
        <v>17.012954367999999</v>
      </c>
      <c r="H31" s="578">
        <v>11.836139871</v>
      </c>
      <c r="I31" s="578">
        <v>15.261076178</v>
      </c>
      <c r="J31" s="578">
        <v>13.694519420000001</v>
      </c>
    </row>
    <row r="32" spans="1:10" ht="13.5" customHeight="1" x14ac:dyDescent="0.3">
      <c r="A32" s="555" t="s">
        <v>144</v>
      </c>
      <c r="B32" s="556">
        <v>39.639122796999999</v>
      </c>
      <c r="C32" s="556">
        <v>23.848726486</v>
      </c>
      <c r="D32" s="556">
        <v>21.677117996</v>
      </c>
      <c r="E32" s="556">
        <v>21.134144246999998</v>
      </c>
      <c r="F32" s="556">
        <v>29.972255249</v>
      </c>
      <c r="G32" s="556">
        <v>48.980620586000001</v>
      </c>
      <c r="H32" s="370">
        <v>24.001791025999999</v>
      </c>
      <c r="I32" s="370">
        <v>40.400619872</v>
      </c>
      <c r="J32" s="370">
        <v>32.899839169000003</v>
      </c>
    </row>
    <row r="33" spans="1:10" ht="13.5" customHeight="1" x14ac:dyDescent="0.3">
      <c r="A33" s="579" t="s">
        <v>145</v>
      </c>
      <c r="B33" s="580">
        <v>14.453051982</v>
      </c>
      <c r="C33" s="580">
        <v>11.781094552000001</v>
      </c>
      <c r="D33" s="580">
        <v>7.7493083660000002</v>
      </c>
      <c r="E33" s="580">
        <v>11.204540507999999</v>
      </c>
      <c r="F33" s="580">
        <v>15.96026378</v>
      </c>
      <c r="G33" s="580">
        <v>22.183322975999999</v>
      </c>
      <c r="H33" s="581">
        <v>10.853874983000001</v>
      </c>
      <c r="I33" s="581">
        <v>19.374356956</v>
      </c>
      <c r="J33" s="581">
        <v>15.477111161</v>
      </c>
    </row>
    <row r="34" spans="1:10" ht="13.5" customHeight="1" x14ac:dyDescent="0.3">
      <c r="A34" s="568" t="s">
        <v>146</v>
      </c>
      <c r="B34" s="564">
        <v>493.62250156900001</v>
      </c>
      <c r="C34" s="564">
        <v>420.185796192</v>
      </c>
      <c r="D34" s="564">
        <v>412.133029781</v>
      </c>
      <c r="E34" s="564">
        <v>489.06604738999999</v>
      </c>
      <c r="F34" s="564">
        <v>581.09478334699998</v>
      </c>
      <c r="G34" s="564">
        <v>660.40963014500005</v>
      </c>
      <c r="H34" s="354">
        <v>449.29660772800003</v>
      </c>
      <c r="I34" s="354">
        <v>624.60847470199997</v>
      </c>
      <c r="J34" s="354">
        <v>544.42129297899999</v>
      </c>
    </row>
    <row r="35" spans="1:10" ht="13.5" customHeight="1" x14ac:dyDescent="0.3">
      <c r="A35" s="585" t="s">
        <v>147</v>
      </c>
      <c r="B35" s="586">
        <v>489.23531062500001</v>
      </c>
      <c r="C35" s="586">
        <v>410.164924821</v>
      </c>
      <c r="D35" s="586">
        <v>410.67401059899998</v>
      </c>
      <c r="E35" s="586">
        <v>467.89996925399998</v>
      </c>
      <c r="F35" s="586">
        <v>568.54026793900005</v>
      </c>
      <c r="G35" s="586">
        <v>649.76713890899998</v>
      </c>
      <c r="H35" s="587">
        <v>438.17448327</v>
      </c>
      <c r="I35" s="587">
        <v>613.10293351500002</v>
      </c>
      <c r="J35" s="587">
        <v>533.091125584</v>
      </c>
    </row>
    <row r="36" spans="1:10" ht="13.5" customHeight="1" x14ac:dyDescent="0.3">
      <c r="A36" s="565" t="s">
        <v>148</v>
      </c>
      <c r="B36" s="566">
        <v>-4.3871909440000003</v>
      </c>
      <c r="C36" s="566">
        <v>-10.02087137</v>
      </c>
      <c r="D36" s="566">
        <v>-1.4590191830000001</v>
      </c>
      <c r="E36" s="566">
        <v>-21.166078135999999</v>
      </c>
      <c r="F36" s="566">
        <v>-12.554515408</v>
      </c>
      <c r="G36" s="566">
        <v>-10.642491236</v>
      </c>
      <c r="H36" s="567">
        <v>-11.122124458</v>
      </c>
      <c r="I36" s="567">
        <v>-11.505541187</v>
      </c>
      <c r="J36" s="567">
        <v>-11.330167395</v>
      </c>
    </row>
    <row r="37" spans="1:10" ht="13.5" customHeight="1" x14ac:dyDescent="0.3">
      <c r="A37" s="576" t="s">
        <v>149</v>
      </c>
      <c r="B37" s="577">
        <v>26.341973535000001</v>
      </c>
      <c r="C37" s="577">
        <v>19.237961265999999</v>
      </c>
      <c r="D37" s="577">
        <v>19.156945461999999</v>
      </c>
      <c r="E37" s="577">
        <v>21.398960481</v>
      </c>
      <c r="F37" s="577">
        <v>41.315975629999997</v>
      </c>
      <c r="G37" s="577">
        <v>62.749989876999997</v>
      </c>
      <c r="H37" s="578">
        <v>20.687398894000001</v>
      </c>
      <c r="I37" s="578">
        <v>53.07509915</v>
      </c>
      <c r="J37" s="578">
        <v>38.261051186000003</v>
      </c>
    </row>
    <row r="38" spans="1:10" ht="13.5" customHeight="1" x14ac:dyDescent="0.3">
      <c r="A38" s="555" t="s">
        <v>150</v>
      </c>
      <c r="B38" s="556">
        <v>32.130717912999998</v>
      </c>
      <c r="C38" s="556">
        <v>25.510140545999999</v>
      </c>
      <c r="D38" s="556">
        <v>18.783342020999999</v>
      </c>
      <c r="E38" s="556">
        <v>36.136651280000002</v>
      </c>
      <c r="F38" s="556">
        <v>53.635614343999997</v>
      </c>
      <c r="G38" s="556">
        <v>65.994140457</v>
      </c>
      <c r="H38" s="370">
        <v>28.150687944000001</v>
      </c>
      <c r="I38" s="370">
        <v>60.41574584</v>
      </c>
      <c r="J38" s="370">
        <v>45.657794164999999</v>
      </c>
    </row>
    <row r="39" spans="1:10" ht="13.5" customHeight="1" x14ac:dyDescent="0.3">
      <c r="A39" s="579" t="s">
        <v>151</v>
      </c>
      <c r="B39" s="580">
        <v>5.7887443779999996</v>
      </c>
      <c r="C39" s="580">
        <v>6.2721792809999997</v>
      </c>
      <c r="D39" s="580">
        <v>-0.37360344099999998</v>
      </c>
      <c r="E39" s="580">
        <v>14.737690798999999</v>
      </c>
      <c r="F39" s="580">
        <v>12.319638714</v>
      </c>
      <c r="G39" s="580">
        <v>3.2441505789999998</v>
      </c>
      <c r="H39" s="581">
        <v>7.4632890500000002</v>
      </c>
      <c r="I39" s="581">
        <v>7.3406466899999998</v>
      </c>
      <c r="J39" s="581">
        <v>7.3967429789999999</v>
      </c>
    </row>
    <row r="40" spans="1:10" ht="13.5" customHeight="1" x14ac:dyDescent="0.3">
      <c r="A40" s="568" t="s">
        <v>152</v>
      </c>
      <c r="B40" s="564">
        <v>519.96447510400003</v>
      </c>
      <c r="C40" s="564">
        <v>439.42375745700002</v>
      </c>
      <c r="D40" s="564">
        <v>431.28997524300001</v>
      </c>
      <c r="E40" s="564">
        <v>510.46500787100001</v>
      </c>
      <c r="F40" s="564">
        <v>622.410758977</v>
      </c>
      <c r="G40" s="564">
        <v>723.159620023</v>
      </c>
      <c r="H40" s="354">
        <v>469.98400662199998</v>
      </c>
      <c r="I40" s="354">
        <v>677.68357385199999</v>
      </c>
      <c r="J40" s="354">
        <v>582.68234416500002</v>
      </c>
    </row>
    <row r="41" spans="1:10" ht="13.5" customHeight="1" x14ac:dyDescent="0.3">
      <c r="A41" s="585" t="s">
        <v>153</v>
      </c>
      <c r="B41" s="586">
        <v>521.36602853800002</v>
      </c>
      <c r="C41" s="586">
        <v>435.67506536799999</v>
      </c>
      <c r="D41" s="586">
        <v>429.45735261999999</v>
      </c>
      <c r="E41" s="586">
        <v>504.03662053400001</v>
      </c>
      <c r="F41" s="586">
        <v>622.17588228199998</v>
      </c>
      <c r="G41" s="586">
        <v>715.76127936600005</v>
      </c>
      <c r="H41" s="587">
        <v>466.32517121400002</v>
      </c>
      <c r="I41" s="587">
        <v>673.51867935500002</v>
      </c>
      <c r="J41" s="587">
        <v>578.74891975000003</v>
      </c>
    </row>
    <row r="42" spans="1:10" ht="13.5" customHeight="1" x14ac:dyDescent="0.3">
      <c r="A42" s="560" t="s">
        <v>154</v>
      </c>
      <c r="B42" s="561">
        <v>1.401553434</v>
      </c>
      <c r="C42" s="561">
        <v>-3.74869209</v>
      </c>
      <c r="D42" s="561">
        <v>-1.8326226240000001</v>
      </c>
      <c r="E42" s="561">
        <v>-6.4283873360000001</v>
      </c>
      <c r="F42" s="561">
        <v>-0.234876695</v>
      </c>
      <c r="G42" s="561">
        <v>-7.3983406570000003</v>
      </c>
      <c r="H42" s="562">
        <v>-3.6588354079999998</v>
      </c>
      <c r="I42" s="562">
        <v>-4.1648944969999997</v>
      </c>
      <c r="J42" s="562">
        <v>-3.9334244150000002</v>
      </c>
    </row>
    <row r="43" spans="1:10" s="7" customFormat="1" ht="13.5" customHeight="1" x14ac:dyDescent="0.3">
      <c r="A43" s="588" t="s">
        <v>221</v>
      </c>
      <c r="B43" s="583">
        <v>237.661306258</v>
      </c>
      <c r="C43" s="583">
        <v>198.76670271200001</v>
      </c>
      <c r="D43" s="583">
        <v>199.41005785600001</v>
      </c>
      <c r="E43" s="583">
        <v>248.25868800699999</v>
      </c>
      <c r="F43" s="583">
        <v>451.42350813899998</v>
      </c>
      <c r="G43" s="583">
        <v>572.18121730500002</v>
      </c>
      <c r="H43" s="584">
        <v>219.859690583</v>
      </c>
      <c r="I43" s="584">
        <v>517.67357225000001</v>
      </c>
      <c r="J43" s="584">
        <v>381.45429479299997</v>
      </c>
    </row>
    <row r="44" spans="1:10" ht="13.5" customHeight="1" x14ac:dyDescent="0.3">
      <c r="A44" s="563" t="s">
        <v>155</v>
      </c>
      <c r="B44" s="556"/>
      <c r="C44" s="556"/>
      <c r="D44" s="556"/>
      <c r="E44" s="556"/>
      <c r="F44" s="556"/>
      <c r="G44" s="556"/>
      <c r="H44" s="570"/>
      <c r="I44" s="570"/>
      <c r="J44" s="570"/>
    </row>
    <row r="45" spans="1:10" ht="13.5" customHeight="1" x14ac:dyDescent="0.3">
      <c r="A45" s="334" t="s">
        <v>299</v>
      </c>
      <c r="B45" s="477">
        <v>359.283090324</v>
      </c>
      <c r="C45" s="477">
        <v>305.75067170300002</v>
      </c>
      <c r="D45" s="477">
        <v>309.170612033</v>
      </c>
      <c r="E45" s="477">
        <v>356.17454254099999</v>
      </c>
      <c r="F45" s="477">
        <v>413.910385394</v>
      </c>
      <c r="G45" s="477">
        <v>437.69790085099999</v>
      </c>
      <c r="H45" s="478">
        <v>329.35889506000001</v>
      </c>
      <c r="I45" s="478">
        <v>426.960686157</v>
      </c>
      <c r="J45" s="478">
        <v>382.31788647500002</v>
      </c>
    </row>
    <row r="46" spans="1:10" ht="13.5" customHeight="1" x14ac:dyDescent="0.3">
      <c r="A46" s="333" t="s">
        <v>390</v>
      </c>
      <c r="B46" s="476">
        <v>297.48593882900002</v>
      </c>
      <c r="C46" s="476">
        <v>284.80015062500001</v>
      </c>
      <c r="D46" s="476">
        <v>298.03512056</v>
      </c>
      <c r="E46" s="476">
        <v>311.99787076699999</v>
      </c>
      <c r="F46" s="476">
        <v>357.33706211100002</v>
      </c>
      <c r="G46" s="476">
        <v>405.38449769099998</v>
      </c>
      <c r="H46" s="330">
        <v>298.708104058</v>
      </c>
      <c r="I46" s="330">
        <v>383.69683416599997</v>
      </c>
      <c r="J46" s="330">
        <v>344.82321503700001</v>
      </c>
    </row>
    <row r="47" spans="1:10" ht="13.5" customHeight="1" x14ac:dyDescent="0.3">
      <c r="A47" s="334" t="s">
        <v>300</v>
      </c>
      <c r="B47" s="477">
        <v>204.09729636099999</v>
      </c>
      <c r="C47" s="477">
        <v>168.03823927799999</v>
      </c>
      <c r="D47" s="477">
        <v>162.96104133599999</v>
      </c>
      <c r="E47" s="477">
        <v>170.05699644399999</v>
      </c>
      <c r="F47" s="477">
        <v>217.74702351900001</v>
      </c>
      <c r="G47" s="477">
        <v>195.37432605500001</v>
      </c>
      <c r="H47" s="478">
        <v>171.17027628700001</v>
      </c>
      <c r="I47" s="478">
        <v>205.472919848</v>
      </c>
      <c r="J47" s="478">
        <v>189.782981909</v>
      </c>
    </row>
    <row r="48" spans="1:10" ht="13.5" customHeight="1" x14ac:dyDescent="0.3">
      <c r="A48" s="333" t="s">
        <v>301</v>
      </c>
      <c r="B48" s="476">
        <v>421.16988598199998</v>
      </c>
      <c r="C48" s="476">
        <v>362.72618270499999</v>
      </c>
      <c r="D48" s="476">
        <v>370.90489202200001</v>
      </c>
      <c r="E48" s="476">
        <v>423.25528011400002</v>
      </c>
      <c r="F48" s="476">
        <v>509.47595280399997</v>
      </c>
      <c r="G48" s="476">
        <v>561.59024097899999</v>
      </c>
      <c r="H48" s="330">
        <v>391.48267738999999</v>
      </c>
      <c r="I48" s="330">
        <v>538.06688051000003</v>
      </c>
      <c r="J48" s="330">
        <v>471.01965583499998</v>
      </c>
    </row>
    <row r="49" spans="1:15" ht="13.5" customHeight="1" x14ac:dyDescent="0.35">
      <c r="A49" s="334" t="s">
        <v>569</v>
      </c>
      <c r="B49" s="477">
        <v>114.485761927</v>
      </c>
      <c r="C49" s="477">
        <v>91.252543170999999</v>
      </c>
      <c r="D49" s="477">
        <v>81.120083183999995</v>
      </c>
      <c r="E49" s="477">
        <v>100.90750072100001</v>
      </c>
      <c r="F49" s="477">
        <v>119.73028179000001</v>
      </c>
      <c r="G49" s="477">
        <v>170.91953541000001</v>
      </c>
      <c r="H49" s="478">
        <v>94.419609276000003</v>
      </c>
      <c r="I49" s="478">
        <v>147.81371727000001</v>
      </c>
      <c r="J49" s="478">
        <v>123.391394272</v>
      </c>
    </row>
    <row r="50" spans="1:15" ht="13.5" customHeight="1" x14ac:dyDescent="0.3">
      <c r="A50" s="552" t="s">
        <v>302</v>
      </c>
      <c r="B50" s="553">
        <v>237.661306258</v>
      </c>
      <c r="C50" s="553">
        <v>198.76670271200001</v>
      </c>
      <c r="D50" s="553">
        <v>199.41005785600001</v>
      </c>
      <c r="E50" s="553">
        <v>248.25868800699999</v>
      </c>
      <c r="F50" s="553">
        <v>451.42350813899998</v>
      </c>
      <c r="G50" s="553">
        <v>572.18121730500002</v>
      </c>
      <c r="H50" s="554">
        <v>219.859690583</v>
      </c>
      <c r="I50" s="554">
        <v>517.67357225000001</v>
      </c>
      <c r="J50" s="554">
        <v>381.45429479299997</v>
      </c>
    </row>
    <row r="51" spans="1:15" ht="13.5" customHeight="1" x14ac:dyDescent="0.3">
      <c r="A51" s="579" t="s">
        <v>391</v>
      </c>
      <c r="B51" s="580">
        <v>41.904536002</v>
      </c>
      <c r="C51" s="580">
        <v>43.475758038999999</v>
      </c>
      <c r="D51" s="580">
        <v>52.615364597000003</v>
      </c>
      <c r="E51" s="580">
        <v>74.413103655</v>
      </c>
      <c r="F51" s="580">
        <v>97.764166391000003</v>
      </c>
      <c r="G51" s="580">
        <v>160.51304897099999</v>
      </c>
      <c r="H51" s="581">
        <v>56.177499435000001</v>
      </c>
      <c r="I51" s="581">
        <v>132.18944261199999</v>
      </c>
      <c r="J51" s="581">
        <v>97.421781952000003</v>
      </c>
    </row>
    <row r="52" spans="1:15" ht="12.75" customHeight="1" x14ac:dyDescent="0.3">
      <c r="A52" s="22" t="s">
        <v>226</v>
      </c>
    </row>
    <row r="53" spans="1:15" s="423" customFormat="1" ht="12.75" customHeight="1" x14ac:dyDescent="0.3">
      <c r="A53" s="444" t="s">
        <v>534</v>
      </c>
      <c r="O53"/>
    </row>
    <row r="54" spans="1:15" s="423" customFormat="1" ht="12.75" customHeight="1" x14ac:dyDescent="0.3">
      <c r="A54" s="444" t="s">
        <v>710</v>
      </c>
      <c r="O54"/>
    </row>
    <row r="55" spans="1:15" ht="13" x14ac:dyDescent="0.3">
      <c r="A55" s="242" t="s">
        <v>708</v>
      </c>
      <c r="B55" s="3"/>
      <c r="C55" s="3"/>
      <c r="D55" s="212"/>
      <c r="E55" s="3"/>
      <c r="F55" s="3"/>
      <c r="G55" s="3"/>
      <c r="H55" s="3"/>
      <c r="I55" s="3"/>
      <c r="J55" s="3"/>
      <c r="K55" s="423"/>
      <c r="L55" s="423"/>
      <c r="M55" s="423"/>
      <c r="N55" s="423"/>
    </row>
    <row r="57" spans="1:15" s="423" customFormat="1" ht="12.75" customHeight="1" x14ac:dyDescent="0.25">
      <c r="A57" s="468" t="s">
        <v>165</v>
      </c>
      <c r="B57" s="469"/>
      <c r="C57" s="469"/>
      <c r="O57"/>
    </row>
    <row r="58" spans="1:15" s="423" customFormat="1" ht="24.75" customHeight="1" x14ac:dyDescent="0.25">
      <c r="A58" s="800" t="s">
        <v>166</v>
      </c>
      <c r="B58" s="800"/>
      <c r="C58" s="800"/>
      <c r="D58" s="800"/>
      <c r="E58" s="800"/>
      <c r="F58" s="800"/>
      <c r="G58" s="800"/>
      <c r="H58" s="800"/>
      <c r="I58" s="800"/>
      <c r="J58" s="800"/>
    </row>
    <row r="59" spans="1:15" s="423" customFormat="1" ht="12.75" customHeight="1" x14ac:dyDescent="0.3">
      <c r="A59" s="470"/>
      <c r="B59" s="471"/>
      <c r="C59" s="471"/>
    </row>
    <row r="60" spans="1:15" s="423" customFormat="1" ht="24.75" customHeight="1" x14ac:dyDescent="0.25">
      <c r="A60" s="801" t="s">
        <v>169</v>
      </c>
      <c r="B60" s="801"/>
      <c r="C60" s="801"/>
      <c r="D60" s="801"/>
      <c r="E60" s="801"/>
      <c r="F60" s="801"/>
      <c r="G60" s="801"/>
      <c r="H60" s="801"/>
      <c r="I60" s="801"/>
      <c r="J60" s="801"/>
    </row>
    <row r="61" spans="1:15" s="423" customFormat="1" ht="12.75" customHeight="1" x14ac:dyDescent="0.3">
      <c r="A61" s="470"/>
      <c r="B61" s="471"/>
      <c r="C61" s="471"/>
    </row>
    <row r="62" spans="1:15" ht="26.25" customHeight="1" x14ac:dyDescent="0.25">
      <c r="A62" s="799" t="s">
        <v>170</v>
      </c>
      <c r="B62" s="799"/>
      <c r="C62" s="799"/>
      <c r="D62" s="799"/>
      <c r="E62" s="799"/>
      <c r="F62" s="799"/>
    </row>
    <row r="63" spans="1:15" ht="12.75" customHeight="1" x14ac:dyDescent="0.25">
      <c r="A63" s="699"/>
      <c r="B63" s="700"/>
      <c r="C63" s="700"/>
      <c r="D63" s="700"/>
      <c r="E63" s="700"/>
      <c r="F63" s="700"/>
    </row>
    <row r="64" spans="1:15" ht="12.75" customHeight="1" x14ac:dyDescent="0.25">
      <c r="A64" s="799" t="s">
        <v>171</v>
      </c>
      <c r="B64" s="799"/>
      <c r="C64" s="799"/>
      <c r="D64" s="799"/>
      <c r="E64" s="799"/>
      <c r="F64" s="799"/>
    </row>
    <row r="65" spans="1:6" ht="12.75" customHeight="1" x14ac:dyDescent="0.25">
      <c r="A65" s="701"/>
      <c r="B65" s="701"/>
      <c r="C65" s="701"/>
      <c r="D65" s="701"/>
      <c r="E65" s="701"/>
      <c r="F65" s="701"/>
    </row>
    <row r="66" spans="1:6" ht="24.75" customHeight="1" x14ac:dyDescent="0.25">
      <c r="A66" s="799" t="s">
        <v>563</v>
      </c>
      <c r="B66" s="799"/>
      <c r="C66" s="799"/>
      <c r="D66" s="799"/>
      <c r="E66" s="799"/>
      <c r="F66" s="799"/>
    </row>
    <row r="67" spans="1:6" ht="12.75" customHeight="1" x14ac:dyDescent="0.25">
      <c r="A67" s="700"/>
      <c r="B67" s="700"/>
      <c r="C67" s="700"/>
      <c r="D67" s="700"/>
      <c r="E67" s="700"/>
      <c r="F67" s="700"/>
    </row>
    <row r="68" spans="1:6" ht="21" customHeight="1" x14ac:dyDescent="0.25">
      <c r="A68" s="799" t="s">
        <v>172</v>
      </c>
      <c r="B68" s="799"/>
      <c r="C68" s="799"/>
      <c r="D68" s="799"/>
      <c r="E68" s="799"/>
      <c r="F68" s="799"/>
    </row>
    <row r="69" spans="1:6" ht="12.75" customHeight="1" x14ac:dyDescent="0.25">
      <c r="A69" s="700"/>
      <c r="B69" s="700"/>
      <c r="C69" s="700"/>
      <c r="D69" s="700"/>
      <c r="E69" s="700"/>
      <c r="F69" s="700"/>
    </row>
    <row r="70" spans="1:6" ht="48.75" customHeight="1" x14ac:dyDescent="0.25">
      <c r="A70" s="799" t="s">
        <v>564</v>
      </c>
      <c r="B70" s="799"/>
      <c r="C70" s="799"/>
      <c r="D70" s="799"/>
      <c r="E70" s="799"/>
      <c r="F70" s="799"/>
    </row>
    <row r="71" spans="1:6" ht="12.75" customHeight="1" x14ac:dyDescent="0.25">
      <c r="A71" s="699"/>
      <c r="B71" s="700"/>
      <c r="C71" s="700"/>
      <c r="D71" s="700"/>
      <c r="E71" s="700"/>
      <c r="F71" s="700"/>
    </row>
    <row r="72" spans="1:6" ht="27" customHeight="1" x14ac:dyDescent="0.25">
      <c r="A72" s="799" t="s">
        <v>173</v>
      </c>
      <c r="B72" s="799"/>
      <c r="C72" s="799"/>
      <c r="D72" s="799"/>
      <c r="E72" s="799"/>
      <c r="F72" s="799"/>
    </row>
    <row r="73" spans="1:6" ht="12.75" customHeight="1" x14ac:dyDescent="0.25">
      <c r="A73" s="702"/>
      <c r="B73" s="700"/>
      <c r="C73" s="700"/>
      <c r="D73" s="700"/>
      <c r="E73" s="700"/>
      <c r="F73" s="700"/>
    </row>
    <row r="74" spans="1:6" ht="19.5" customHeight="1" x14ac:dyDescent="0.25">
      <c r="A74" s="799" t="s">
        <v>174</v>
      </c>
      <c r="B74" s="799"/>
      <c r="C74" s="799"/>
      <c r="D74" s="799"/>
      <c r="E74" s="799"/>
      <c r="F74" s="799"/>
    </row>
    <row r="75" spans="1:6" ht="12.75" customHeight="1" x14ac:dyDescent="0.25">
      <c r="A75" s="702"/>
      <c r="B75" s="700"/>
      <c r="C75" s="700"/>
      <c r="D75" s="700"/>
      <c r="E75" s="700"/>
      <c r="F75" s="700"/>
    </row>
    <row r="76" spans="1:6" ht="22.5" customHeight="1" x14ac:dyDescent="0.25">
      <c r="A76" s="799" t="s">
        <v>175</v>
      </c>
      <c r="B76" s="799"/>
      <c r="C76" s="799"/>
      <c r="D76" s="799"/>
      <c r="E76" s="799"/>
      <c r="F76" s="799"/>
    </row>
    <row r="77" spans="1:6" ht="12" customHeight="1" x14ac:dyDescent="0.25">
      <c r="A77" s="701"/>
      <c r="B77" s="701"/>
      <c r="C77" s="701"/>
      <c r="D77" s="701"/>
      <c r="E77" s="701"/>
      <c r="F77" s="701"/>
    </row>
    <row r="78" spans="1:6" ht="34.5" customHeight="1" x14ac:dyDescent="0.25">
      <c r="A78" s="799" t="s">
        <v>565</v>
      </c>
      <c r="B78" s="799"/>
      <c r="C78" s="799"/>
      <c r="D78" s="799"/>
      <c r="E78" s="799"/>
      <c r="F78" s="799"/>
    </row>
    <row r="79" spans="1:6" ht="12.75" customHeight="1" x14ac:dyDescent="0.25">
      <c r="A79" s="702"/>
      <c r="B79" s="700"/>
      <c r="C79" s="700"/>
      <c r="D79" s="700"/>
      <c r="E79" s="700"/>
      <c r="F79" s="700"/>
    </row>
    <row r="80" spans="1:6" ht="33.75" customHeight="1" x14ac:dyDescent="0.25">
      <c r="A80" s="799" t="s">
        <v>566</v>
      </c>
      <c r="B80" s="799"/>
      <c r="C80" s="799"/>
      <c r="D80" s="799"/>
      <c r="E80" s="799"/>
      <c r="F80" s="799"/>
    </row>
    <row r="81" spans="1:3" s="423" customFormat="1" ht="12.75" customHeight="1" x14ac:dyDescent="0.25">
      <c r="A81" s="472"/>
      <c r="B81" s="469"/>
      <c r="C81" s="469"/>
    </row>
    <row r="82" spans="1:3" s="423" customFormat="1" ht="16.5" customHeight="1" x14ac:dyDescent="0.25">
      <c r="A82" s="802" t="s">
        <v>176</v>
      </c>
      <c r="B82" s="802"/>
      <c r="C82" s="802"/>
    </row>
    <row r="83" spans="1:3" s="423" customFormat="1" ht="12.75" customHeight="1" x14ac:dyDescent="0.25">
      <c r="A83" s="608"/>
      <c r="B83" s="469"/>
      <c r="C83" s="469"/>
    </row>
    <row r="84" spans="1:3" s="423" customFormat="1" ht="21.75" customHeight="1" x14ac:dyDescent="0.25">
      <c r="A84" s="473" t="s">
        <v>167</v>
      </c>
      <c r="B84" s="469"/>
      <c r="C84" s="469"/>
    </row>
    <row r="85" spans="1:3" s="423" customFormat="1" ht="12.75" customHeight="1" x14ac:dyDescent="0.25">
      <c r="A85" s="472" t="s">
        <v>168</v>
      </c>
      <c r="B85" s="469"/>
      <c r="C85" s="469"/>
    </row>
  </sheetData>
  <mergeCells count="13">
    <mergeCell ref="A68:F68"/>
    <mergeCell ref="A58:J58"/>
    <mergeCell ref="A60:J60"/>
    <mergeCell ref="A62:F62"/>
    <mergeCell ref="A64:F64"/>
    <mergeCell ref="A66:F66"/>
    <mergeCell ref="A82:C82"/>
    <mergeCell ref="A70:F70"/>
    <mergeCell ref="A72:F72"/>
    <mergeCell ref="A74:F74"/>
    <mergeCell ref="A76:F76"/>
    <mergeCell ref="A78:F78"/>
    <mergeCell ref="A80:F80"/>
  </mergeCells>
  <phoneticPr fontId="3" type="noConversion"/>
  <pageMargins left="0.59055118110236227" right="0.59055118110236227" top="0.78740157480314965" bottom="0.59055118110236227" header="0.39370078740157483" footer="0.39370078740157483"/>
  <pageSetup paperSize="9" scale="65" firstPageNumber="11" fitToHeight="2" orientation="landscape" useFirstPageNumber="1" r:id="rId1"/>
  <headerFooter alignWithMargins="0">
    <oddHeader>&amp;R&amp;12Les finances des groupements à fiscalité propre en 2019</oddHeader>
    <oddFooter>&amp;L&amp;12Direction Générale des Collectivités locales / DESL&amp;C&amp;12&amp;P&amp;R&amp;12Mise en ligne : mai 2021</oddFooter>
    <evenHeader>&amp;RLes finances des groupements à fiscalité propre en 2019</evenHeader>
    <evenFooter>&amp;LDirection générale des collectivités locale / DESL&amp;C12&amp;RMise en ligne : mai 2021</evenFooter>
    <firstHeader>&amp;R&amp;12Les finances des groupements à fiscalité propre en 2019</firstHeader>
    <firstFooter>&amp;L&amp;12Direction générale des collectivités locale / DESL&amp;C&amp;12 11&amp;R&amp;12Mise en ligne : mai 2021</firstFooter>
  </headerFooter>
  <rowBreaks count="1" manualBreakCount="1">
    <brk id="55"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4"/>
  <sheetViews>
    <sheetView showGridLines="0" zoomScaleNormal="100" zoomScaleSheetLayoutView="55" zoomScalePageLayoutView="55" workbookViewId="0"/>
  </sheetViews>
  <sheetFormatPr baseColWidth="10" defaultRowHeight="12.5" x14ac:dyDescent="0.25"/>
  <cols>
    <col min="1" max="1" width="84.1796875" customWidth="1"/>
    <col min="2" max="7" width="14.7265625" customWidth="1"/>
    <col min="8" max="9" width="16" customWidth="1"/>
    <col min="10" max="10" width="12.7265625" customWidth="1"/>
  </cols>
  <sheetData>
    <row r="1" spans="1:13" ht="21" x14ac:dyDescent="0.4">
      <c r="A1" s="9" t="s">
        <v>712</v>
      </c>
      <c r="B1" s="3"/>
      <c r="C1" s="3"/>
      <c r="D1" s="212"/>
      <c r="E1" s="3"/>
      <c r="F1" s="3"/>
      <c r="G1" s="212"/>
      <c r="H1" s="3"/>
      <c r="I1" s="3"/>
      <c r="J1" s="3"/>
    </row>
    <row r="2" spans="1:13" ht="13" thickBot="1" x14ac:dyDescent="0.3">
      <c r="A2" s="205"/>
      <c r="J2" s="32" t="s">
        <v>25</v>
      </c>
    </row>
    <row r="3" spans="1:13" ht="12.75" customHeight="1" x14ac:dyDescent="0.3">
      <c r="A3" s="204" t="s">
        <v>251</v>
      </c>
      <c r="B3" s="486" t="s">
        <v>35</v>
      </c>
      <c r="C3" s="486" t="s">
        <v>552</v>
      </c>
      <c r="D3" s="486" t="s">
        <v>554</v>
      </c>
      <c r="E3" s="486" t="s">
        <v>98</v>
      </c>
      <c r="F3" s="486" t="s">
        <v>289</v>
      </c>
      <c r="G3" s="487">
        <v>300000</v>
      </c>
      <c r="H3" s="488" t="s">
        <v>305</v>
      </c>
      <c r="I3" s="488" t="s">
        <v>305</v>
      </c>
      <c r="J3" s="488" t="s">
        <v>62</v>
      </c>
    </row>
    <row r="4" spans="1:13" ht="12.75" customHeight="1" x14ac:dyDescent="0.25">
      <c r="A4" s="203"/>
      <c r="B4" s="489" t="s">
        <v>551</v>
      </c>
      <c r="C4" s="489" t="s">
        <v>36</v>
      </c>
      <c r="D4" s="489" t="s">
        <v>36</v>
      </c>
      <c r="E4" s="489" t="s">
        <v>36</v>
      </c>
      <c r="F4" s="489" t="s">
        <v>36</v>
      </c>
      <c r="G4" s="489" t="s">
        <v>37</v>
      </c>
      <c r="H4" s="490" t="s">
        <v>303</v>
      </c>
      <c r="I4" s="490" t="s">
        <v>304</v>
      </c>
      <c r="J4" s="490" t="s">
        <v>112</v>
      </c>
    </row>
    <row r="5" spans="1:13" ht="12.75" customHeight="1" thickBot="1" x14ac:dyDescent="0.3">
      <c r="A5" s="206" t="s">
        <v>66</v>
      </c>
      <c r="B5" s="491" t="s">
        <v>37</v>
      </c>
      <c r="C5" s="491" t="s">
        <v>553</v>
      </c>
      <c r="D5" s="491" t="s">
        <v>100</v>
      </c>
      <c r="E5" s="491" t="s">
        <v>101</v>
      </c>
      <c r="F5" s="491" t="s">
        <v>290</v>
      </c>
      <c r="G5" s="491" t="s">
        <v>102</v>
      </c>
      <c r="H5" s="492" t="s">
        <v>101</v>
      </c>
      <c r="I5" s="492" t="s">
        <v>102</v>
      </c>
      <c r="J5" s="492" t="s">
        <v>287</v>
      </c>
    </row>
    <row r="6" spans="1:13" ht="12.75" customHeight="1" x14ac:dyDescent="0.25"/>
    <row r="7" spans="1:13" ht="14.25" customHeight="1" x14ac:dyDescent="0.3">
      <c r="A7" s="325" t="s">
        <v>121</v>
      </c>
      <c r="B7" s="613">
        <v>3.9638102009999998</v>
      </c>
      <c r="C7" s="613">
        <v>4.9646851439999997</v>
      </c>
      <c r="D7" s="613">
        <v>4.9197417139999997</v>
      </c>
      <c r="E7" s="613">
        <v>4.1981708979999999</v>
      </c>
      <c r="F7" s="613">
        <v>3.5496635300000001</v>
      </c>
      <c r="G7" s="613">
        <v>-0.85748908800000001</v>
      </c>
      <c r="H7" s="614">
        <v>4.5572345739999998</v>
      </c>
      <c r="I7" s="614">
        <v>0.99950425899999995</v>
      </c>
      <c r="J7" s="614">
        <v>2.377824999</v>
      </c>
      <c r="M7" s="47"/>
    </row>
    <row r="8" spans="1:13" ht="14.25" customHeight="1" x14ac:dyDescent="0.3">
      <c r="A8" s="323" t="s">
        <v>122</v>
      </c>
      <c r="B8" s="615">
        <v>4.1396438179999997</v>
      </c>
      <c r="C8" s="615">
        <v>3.4419524269999999</v>
      </c>
      <c r="D8" s="615">
        <v>4.0113079379999999</v>
      </c>
      <c r="E8" s="615">
        <v>2.0672299180000002</v>
      </c>
      <c r="F8" s="615">
        <v>3.5475940609999999</v>
      </c>
      <c r="G8" s="615">
        <v>1.621298058</v>
      </c>
      <c r="H8" s="616">
        <v>3.1184604710000001</v>
      </c>
      <c r="I8" s="616">
        <v>2.4911714250000001</v>
      </c>
      <c r="J8" s="616">
        <v>2.7470875690000001</v>
      </c>
    </row>
    <row r="9" spans="1:13" ht="14.25" customHeight="1" x14ac:dyDescent="0.3">
      <c r="A9" s="323" t="s">
        <v>123</v>
      </c>
      <c r="B9" s="615">
        <v>4.7939160699999999</v>
      </c>
      <c r="C9" s="615">
        <v>6.479926592</v>
      </c>
      <c r="D9" s="615">
        <v>5.9702126900000003</v>
      </c>
      <c r="E9" s="615">
        <v>4.5537148759999999</v>
      </c>
      <c r="F9" s="615">
        <v>4.1705963879999999</v>
      </c>
      <c r="G9" s="615">
        <v>1.6563418910000001</v>
      </c>
      <c r="H9" s="616">
        <v>5.452933926</v>
      </c>
      <c r="I9" s="616">
        <v>2.8143790160000002</v>
      </c>
      <c r="J9" s="616">
        <v>3.9086678130000001</v>
      </c>
    </row>
    <row r="10" spans="1:13" ht="14.25" customHeight="1" x14ac:dyDescent="0.3">
      <c r="A10" s="323" t="s">
        <v>124</v>
      </c>
      <c r="B10" s="615">
        <v>-4.5539154289999999</v>
      </c>
      <c r="C10" s="615">
        <v>-0.62833987999999996</v>
      </c>
      <c r="D10" s="615">
        <v>-7.1653245239999999</v>
      </c>
      <c r="E10" s="615">
        <v>-4.4391710299999998</v>
      </c>
      <c r="F10" s="615">
        <v>-4.1726655260000003</v>
      </c>
      <c r="G10" s="615">
        <v>-7.9278083910000001</v>
      </c>
      <c r="H10" s="616">
        <v>-4.0125600739999996</v>
      </c>
      <c r="I10" s="616">
        <v>-6.460134139</v>
      </c>
      <c r="J10" s="616">
        <v>-5.7547116310000002</v>
      </c>
    </row>
    <row r="11" spans="1:13" ht="14.25" customHeight="1" x14ac:dyDescent="0.3">
      <c r="A11" s="323" t="s">
        <v>125</v>
      </c>
      <c r="B11" s="615">
        <v>4.1393596190000004</v>
      </c>
      <c r="C11" s="615">
        <v>4.9905175750000001</v>
      </c>
      <c r="D11" s="615">
        <v>5.6671919490000002</v>
      </c>
      <c r="E11" s="615">
        <v>7.0551844289999996</v>
      </c>
      <c r="F11" s="615">
        <v>3.814247602</v>
      </c>
      <c r="G11" s="615">
        <v>-4.4127130899999996</v>
      </c>
      <c r="H11" s="616">
        <v>5.7583228950000001</v>
      </c>
      <c r="I11" s="616">
        <v>-1.648464758</v>
      </c>
      <c r="J11" s="616">
        <v>0.77234218600000004</v>
      </c>
    </row>
    <row r="12" spans="1:13" ht="14.25" customHeight="1" x14ac:dyDescent="0.3">
      <c r="A12" s="323" t="s">
        <v>126</v>
      </c>
      <c r="B12" s="615">
        <v>0.51663655600000002</v>
      </c>
      <c r="C12" s="615">
        <v>3.9204966510000001</v>
      </c>
      <c r="D12" s="615">
        <v>2.84273921</v>
      </c>
      <c r="E12" s="615">
        <v>3.8417099459999999</v>
      </c>
      <c r="F12" s="615">
        <v>1.7120527919999999</v>
      </c>
      <c r="G12" s="615">
        <v>0.418627058</v>
      </c>
      <c r="H12" s="616">
        <v>3.173696735</v>
      </c>
      <c r="I12" s="616">
        <v>1.1363108099999999</v>
      </c>
      <c r="J12" s="616">
        <v>2.0884191109999999</v>
      </c>
    </row>
    <row r="13" spans="1:13" ht="14.25" customHeight="1" x14ac:dyDescent="0.3">
      <c r="A13" s="325" t="s">
        <v>127</v>
      </c>
      <c r="B13" s="613">
        <v>5.5756948580000003</v>
      </c>
      <c r="C13" s="613">
        <v>5.6494763539999999</v>
      </c>
      <c r="D13" s="613">
        <v>6.9811117009999997</v>
      </c>
      <c r="E13" s="613">
        <v>4.5004597459999998</v>
      </c>
      <c r="F13" s="613">
        <v>4.6216173429999996</v>
      </c>
      <c r="G13" s="613">
        <v>0.51639090099999996</v>
      </c>
      <c r="H13" s="614">
        <v>5.5246975049999998</v>
      </c>
      <c r="I13" s="614">
        <v>2.2059981729999998</v>
      </c>
      <c r="J13" s="614">
        <v>3.448405642</v>
      </c>
    </row>
    <row r="14" spans="1:13" ht="14.25" customHeight="1" x14ac:dyDescent="0.3">
      <c r="A14" s="323" t="s">
        <v>518</v>
      </c>
      <c r="B14" s="615">
        <v>5.6872673059999999</v>
      </c>
      <c r="C14" s="615">
        <v>6.3602014020000004</v>
      </c>
      <c r="D14" s="615">
        <v>8.3098373120000009</v>
      </c>
      <c r="E14" s="615">
        <v>5.6169994279999997</v>
      </c>
      <c r="F14" s="615">
        <v>5.8909740709999996</v>
      </c>
      <c r="G14" s="615">
        <v>0.121513919</v>
      </c>
      <c r="H14" s="616">
        <v>6.4663282630000003</v>
      </c>
      <c r="I14" s="616">
        <v>2.68016437</v>
      </c>
      <c r="J14" s="616">
        <v>4.1908814769999996</v>
      </c>
    </row>
    <row r="15" spans="1:13" ht="14.25" customHeight="1" x14ac:dyDescent="0.3">
      <c r="A15" s="409" t="s">
        <v>519</v>
      </c>
      <c r="B15" s="615">
        <v>5.485130292</v>
      </c>
      <c r="C15" s="615">
        <v>7.3388358770000002</v>
      </c>
      <c r="D15" s="615">
        <v>9.5211897840000006</v>
      </c>
      <c r="E15" s="615">
        <v>8.0261763219999995</v>
      </c>
      <c r="F15" s="615">
        <v>6.6980265790000004</v>
      </c>
      <c r="G15" s="615">
        <v>8.9038171080000001</v>
      </c>
      <c r="H15" s="616">
        <v>7.8495150689999997</v>
      </c>
      <c r="I15" s="616">
        <v>7.8560614830000004</v>
      </c>
      <c r="J15" s="616">
        <v>7.8533406960000001</v>
      </c>
    </row>
    <row r="16" spans="1:13" ht="14.25" customHeight="1" x14ac:dyDescent="0.3">
      <c r="A16" s="323" t="s">
        <v>129</v>
      </c>
      <c r="B16" s="615">
        <v>6.269068914</v>
      </c>
      <c r="C16" s="615">
        <v>3.7976641710000001</v>
      </c>
      <c r="D16" s="615">
        <v>5.1622772299999999</v>
      </c>
      <c r="E16" s="615">
        <v>0.50324864000000002</v>
      </c>
      <c r="F16" s="615">
        <v>3.9157163850000001</v>
      </c>
      <c r="G16" s="615">
        <v>-14.533312242999999</v>
      </c>
      <c r="H16" s="616">
        <v>3.0794942079999998</v>
      </c>
      <c r="I16" s="616">
        <v>-7.4946691249999997</v>
      </c>
      <c r="J16" s="616">
        <v>-3.6514427770000002</v>
      </c>
    </row>
    <row r="17" spans="1:10" ht="14.25" customHeight="1" x14ac:dyDescent="0.3">
      <c r="A17" s="323" t="s">
        <v>520</v>
      </c>
      <c r="B17" s="615">
        <v>5.0535944720000003</v>
      </c>
      <c r="C17" s="615">
        <v>4.7864715259999997</v>
      </c>
      <c r="D17" s="615">
        <v>3.8754141930000001</v>
      </c>
      <c r="E17" s="615">
        <v>1.315589664</v>
      </c>
      <c r="F17" s="615">
        <v>0.49123871200000002</v>
      </c>
      <c r="G17" s="615">
        <v>-7.3941099999999996E-2</v>
      </c>
      <c r="H17" s="616">
        <v>3.0147178160000001</v>
      </c>
      <c r="I17" s="616">
        <v>0.12348287400000001</v>
      </c>
      <c r="J17" s="616">
        <v>0.91691418199999997</v>
      </c>
    </row>
    <row r="18" spans="1:10" ht="14.25" customHeight="1" x14ac:dyDescent="0.3">
      <c r="A18" s="409" t="s">
        <v>521</v>
      </c>
      <c r="B18" s="615">
        <v>3.39202447</v>
      </c>
      <c r="C18" s="615">
        <v>2.147499839</v>
      </c>
      <c r="D18" s="615">
        <v>1.6589172059999999</v>
      </c>
      <c r="E18" s="615">
        <v>-1.0792372939999999</v>
      </c>
      <c r="F18" s="615">
        <v>-1.6654418070000001</v>
      </c>
      <c r="G18" s="615">
        <v>-1.851593738</v>
      </c>
      <c r="H18" s="616">
        <v>0.64166666999999999</v>
      </c>
      <c r="I18" s="616">
        <v>-1.790761482</v>
      </c>
      <c r="J18" s="616">
        <v>-1.157186024</v>
      </c>
    </row>
    <row r="19" spans="1:10" ht="14.25" customHeight="1" x14ac:dyDescent="0.3">
      <c r="A19" s="323" t="s">
        <v>132</v>
      </c>
      <c r="B19" s="615">
        <v>19.320818179</v>
      </c>
      <c r="C19" s="615">
        <v>11.882193794000001</v>
      </c>
      <c r="D19" s="615">
        <v>35.759761912999998</v>
      </c>
      <c r="E19" s="615">
        <v>27.362057583999999</v>
      </c>
      <c r="F19" s="615">
        <v>-1.9271028020000001</v>
      </c>
      <c r="G19" s="615">
        <v>-1.720777701</v>
      </c>
      <c r="H19" s="616">
        <v>23.206322802999999</v>
      </c>
      <c r="I19" s="616">
        <v>-1.79135219</v>
      </c>
      <c r="J19" s="616">
        <v>5.4383668649999999</v>
      </c>
    </row>
    <row r="20" spans="1:10" ht="14.25" customHeight="1" x14ac:dyDescent="0.3">
      <c r="A20" s="703" t="s">
        <v>567</v>
      </c>
      <c r="B20" s="615">
        <v>8.7884242889999999</v>
      </c>
      <c r="C20" s="615">
        <v>13.03969994</v>
      </c>
      <c r="D20" s="615">
        <v>10.503597479</v>
      </c>
      <c r="E20" s="615">
        <v>8.9092213470000008</v>
      </c>
      <c r="F20" s="615">
        <v>8.2618758299999993</v>
      </c>
      <c r="G20" s="615">
        <v>11.268230472999999</v>
      </c>
      <c r="H20" s="616">
        <v>10.26760597</v>
      </c>
      <c r="I20" s="616">
        <v>9.8760307259999998</v>
      </c>
      <c r="J20" s="616">
        <v>10.007807824</v>
      </c>
    </row>
    <row r="21" spans="1:10" ht="14.25" customHeight="1" x14ac:dyDescent="0.3">
      <c r="A21" s="323" t="s">
        <v>133</v>
      </c>
      <c r="B21" s="615">
        <v>7.534850853</v>
      </c>
      <c r="C21" s="615">
        <v>5.4405970860000004</v>
      </c>
      <c r="D21" s="615">
        <v>2.7442209879999999</v>
      </c>
      <c r="E21" s="615">
        <v>5.2151794029999996</v>
      </c>
      <c r="F21" s="615">
        <v>8.4602593279999994</v>
      </c>
      <c r="G21" s="615">
        <v>17.730033472999999</v>
      </c>
      <c r="H21" s="616">
        <v>4.8845167140000001</v>
      </c>
      <c r="I21" s="616">
        <v>12.619607412000001</v>
      </c>
      <c r="J21" s="616">
        <v>7.6286516750000004</v>
      </c>
    </row>
    <row r="22" spans="1:10" ht="14.25" customHeight="1" x14ac:dyDescent="0.3">
      <c r="A22" s="323" t="s">
        <v>134</v>
      </c>
      <c r="B22" s="615">
        <v>3.9084114749999999</v>
      </c>
      <c r="C22" s="615">
        <v>5.7456571849999998</v>
      </c>
      <c r="D22" s="615">
        <v>6.7400389049999996</v>
      </c>
      <c r="E22" s="615">
        <v>3.91490107</v>
      </c>
      <c r="F22" s="615">
        <v>6.1156951890000002</v>
      </c>
      <c r="G22" s="615">
        <v>1.778335797</v>
      </c>
      <c r="H22" s="616">
        <v>5.1302655689999996</v>
      </c>
      <c r="I22" s="616">
        <v>3.621201932</v>
      </c>
      <c r="J22" s="616">
        <v>4.221049206</v>
      </c>
    </row>
    <row r="23" spans="1:10" ht="14.25" customHeight="1" x14ac:dyDescent="0.3">
      <c r="A23" s="326" t="s">
        <v>135</v>
      </c>
      <c r="B23" s="617">
        <v>6.6278355219999998</v>
      </c>
      <c r="C23" s="617">
        <v>-4.7483174689999998</v>
      </c>
      <c r="D23" s="617">
        <v>15.250957925</v>
      </c>
      <c r="E23" s="617">
        <v>10.595574213000001</v>
      </c>
      <c r="F23" s="617">
        <v>7.7217848939999998</v>
      </c>
      <c r="G23" s="617">
        <v>-0.44702530899999998</v>
      </c>
      <c r="H23" s="618">
        <v>6.023822945</v>
      </c>
      <c r="I23" s="618">
        <v>2.1947366330000002</v>
      </c>
      <c r="J23" s="618">
        <v>3.455273118</v>
      </c>
    </row>
    <row r="24" spans="1:10" ht="14.25" customHeight="1" x14ac:dyDescent="0.3">
      <c r="A24" s="325" t="s">
        <v>136</v>
      </c>
      <c r="B24" s="613">
        <v>16.018516557000002</v>
      </c>
      <c r="C24" s="613">
        <v>9.4782203379999999</v>
      </c>
      <c r="D24" s="613">
        <v>18.656224335000001</v>
      </c>
      <c r="E24" s="613">
        <v>6.1428726400000002</v>
      </c>
      <c r="F24" s="613">
        <v>9.5941106440000006</v>
      </c>
      <c r="G24" s="613">
        <v>5.6907413099999999</v>
      </c>
      <c r="H24" s="614">
        <v>10.97608552</v>
      </c>
      <c r="I24" s="614">
        <v>7.1410495450000004</v>
      </c>
      <c r="J24" s="614">
        <v>8.3477243790000006</v>
      </c>
    </row>
    <row r="25" spans="1:10" ht="14.25" customHeight="1" x14ac:dyDescent="0.3">
      <c r="A25" s="327" t="s">
        <v>137</v>
      </c>
      <c r="B25" s="619">
        <v>34.632957138000002</v>
      </c>
      <c r="C25" s="619">
        <v>16.413049355999998</v>
      </c>
      <c r="D25" s="619">
        <v>31.927691792000001</v>
      </c>
      <c r="E25" s="619">
        <v>8.6495848100000003</v>
      </c>
      <c r="F25" s="619">
        <v>19.002054039000001</v>
      </c>
      <c r="G25" s="619">
        <v>2.2214825189999998</v>
      </c>
      <c r="H25" s="620">
        <v>18.247345952</v>
      </c>
      <c r="I25" s="620">
        <v>8.5117710219999996</v>
      </c>
      <c r="J25" s="620">
        <v>12.00567652</v>
      </c>
    </row>
    <row r="26" spans="1:10" ht="14.25" customHeight="1" x14ac:dyDescent="0.3">
      <c r="A26" s="325" t="s">
        <v>138</v>
      </c>
      <c r="B26" s="613">
        <v>14.317550487</v>
      </c>
      <c r="C26" s="613">
        <v>18.154906562000001</v>
      </c>
      <c r="D26" s="613">
        <v>11.286293653</v>
      </c>
      <c r="E26" s="613">
        <v>21.999968465999999</v>
      </c>
      <c r="F26" s="613">
        <v>19.350469830000002</v>
      </c>
      <c r="G26" s="613">
        <v>17.787024562999999</v>
      </c>
      <c r="H26" s="614">
        <v>17.542542817000001</v>
      </c>
      <c r="I26" s="614">
        <v>18.366972284999999</v>
      </c>
      <c r="J26" s="614">
        <v>18.084872039</v>
      </c>
    </row>
    <row r="27" spans="1:10" ht="14.25" customHeight="1" x14ac:dyDescent="0.3">
      <c r="A27" s="323" t="s">
        <v>139</v>
      </c>
      <c r="B27" s="615">
        <v>11.691258698</v>
      </c>
      <c r="C27" s="615">
        <v>17.069399553</v>
      </c>
      <c r="D27" s="615">
        <v>12.186112920999999</v>
      </c>
      <c r="E27" s="615">
        <v>23.971997091999999</v>
      </c>
      <c r="F27" s="615">
        <v>17.463299804999998</v>
      </c>
      <c r="G27" s="615">
        <v>21.403053069999999</v>
      </c>
      <c r="H27" s="616">
        <v>17.682170912</v>
      </c>
      <c r="I27" s="616">
        <v>19.971373742000001</v>
      </c>
      <c r="J27" s="616">
        <v>19.158361857999999</v>
      </c>
    </row>
    <row r="28" spans="1:10" ht="14.25" customHeight="1" x14ac:dyDescent="0.3">
      <c r="A28" s="323" t="s">
        <v>140</v>
      </c>
      <c r="B28" s="623">
        <v>31.299035872000001</v>
      </c>
      <c r="C28" s="615">
        <v>36.473663961</v>
      </c>
      <c r="D28" s="615">
        <v>18.373992731000001</v>
      </c>
      <c r="E28" s="615">
        <v>24.125324566</v>
      </c>
      <c r="F28" s="615">
        <v>12.719807264</v>
      </c>
      <c r="G28" s="615">
        <v>9.1144281290000002</v>
      </c>
      <c r="H28" s="616">
        <v>26.436653590999999</v>
      </c>
      <c r="I28" s="616">
        <v>10.633116481</v>
      </c>
      <c r="J28" s="616">
        <v>15.296375576999999</v>
      </c>
    </row>
    <row r="29" spans="1:10" ht="14.25" customHeight="1" x14ac:dyDescent="0.3">
      <c r="A29" s="323" t="s">
        <v>141</v>
      </c>
      <c r="B29" s="615">
        <v>20.738480118999998</v>
      </c>
      <c r="C29" s="615">
        <v>-1.570915815</v>
      </c>
      <c r="D29" s="615">
        <v>-12.390734445</v>
      </c>
      <c r="E29" s="615">
        <v>-2.0651294770000002</v>
      </c>
      <c r="F29" s="615">
        <v>57.870120419999999</v>
      </c>
      <c r="G29" s="615">
        <v>6.6998871900000001</v>
      </c>
      <c r="H29" s="616">
        <v>-1.0182011360000001</v>
      </c>
      <c r="I29" s="616">
        <v>22.930333987000001</v>
      </c>
      <c r="J29" s="616">
        <v>14.941040115</v>
      </c>
    </row>
    <row r="30" spans="1:10" ht="14.25" customHeight="1" x14ac:dyDescent="0.3">
      <c r="A30" s="325" t="s">
        <v>142</v>
      </c>
      <c r="B30" s="613">
        <v>25.598752765</v>
      </c>
      <c r="C30" s="613">
        <v>16.181607280000001</v>
      </c>
      <c r="D30" s="613">
        <v>5.7734191849999998</v>
      </c>
      <c r="E30" s="613">
        <v>14.141079017999999</v>
      </c>
      <c r="F30" s="613">
        <v>17.744146254</v>
      </c>
      <c r="G30" s="613">
        <v>17.803039188</v>
      </c>
      <c r="H30" s="614">
        <v>14.408004782000001</v>
      </c>
      <c r="I30" s="614">
        <v>17.782657695000001</v>
      </c>
      <c r="J30" s="614">
        <v>16.589947284000001</v>
      </c>
    </row>
    <row r="31" spans="1:10" ht="14.25" customHeight="1" x14ac:dyDescent="0.3">
      <c r="A31" s="323" t="s">
        <v>143</v>
      </c>
      <c r="B31" s="615">
        <v>13.665251628</v>
      </c>
      <c r="C31" s="615">
        <v>17.573551430999999</v>
      </c>
      <c r="D31" s="615">
        <v>8.6362577989999991</v>
      </c>
      <c r="E31" s="615">
        <v>21.735763094999999</v>
      </c>
      <c r="F31" s="615">
        <v>4.773874663</v>
      </c>
      <c r="G31" s="615">
        <v>13.832675489</v>
      </c>
      <c r="H31" s="616">
        <v>16.401857058000001</v>
      </c>
      <c r="I31" s="616">
        <v>10.185605657</v>
      </c>
      <c r="J31" s="616">
        <v>12.570416515</v>
      </c>
    </row>
    <row r="32" spans="1:10" ht="14.25" customHeight="1" x14ac:dyDescent="0.3">
      <c r="A32" s="323" t="s">
        <v>144</v>
      </c>
      <c r="B32" s="615">
        <v>31.521981264000001</v>
      </c>
      <c r="C32" s="615">
        <v>12.538824207999999</v>
      </c>
      <c r="D32" s="615">
        <v>27.029638445</v>
      </c>
      <c r="E32" s="615">
        <v>5.1341077439999996</v>
      </c>
      <c r="F32" s="615">
        <v>29.262907895000001</v>
      </c>
      <c r="G32" s="615">
        <v>12.877818774</v>
      </c>
      <c r="H32" s="616">
        <v>15.908799324</v>
      </c>
      <c r="I32" s="616">
        <v>17.830646427000001</v>
      </c>
      <c r="J32" s="616">
        <v>17.180747824000001</v>
      </c>
    </row>
    <row r="33" spans="1:10" ht="14.25" customHeight="1" x14ac:dyDescent="0.3">
      <c r="A33" s="326" t="s">
        <v>145</v>
      </c>
      <c r="B33" s="617">
        <v>22.893426374000001</v>
      </c>
      <c r="C33" s="617">
        <v>22.816050540999999</v>
      </c>
      <c r="D33" s="617">
        <v>-29.636891296000002</v>
      </c>
      <c r="E33" s="617">
        <v>25.878421042999999</v>
      </c>
      <c r="F33" s="617">
        <v>9.7474257620000007</v>
      </c>
      <c r="G33" s="617">
        <v>34.33900877</v>
      </c>
      <c r="H33" s="618">
        <v>9.2350532740000002</v>
      </c>
      <c r="I33" s="618">
        <v>24.646490024999999</v>
      </c>
      <c r="J33" s="618">
        <v>19.123918949</v>
      </c>
    </row>
    <row r="34" spans="1:10" ht="14.25" customHeight="1" x14ac:dyDescent="0.3">
      <c r="A34" s="328" t="s">
        <v>146</v>
      </c>
      <c r="B34" s="613">
        <v>6.5911360569999999</v>
      </c>
      <c r="C34" s="613">
        <v>8.2604213630000007</v>
      </c>
      <c r="D34" s="613">
        <v>6.4410352069999997</v>
      </c>
      <c r="E34" s="613">
        <v>8.4989300579999991</v>
      </c>
      <c r="F34" s="613">
        <v>7.6185300140000001</v>
      </c>
      <c r="G34" s="613">
        <v>4.7332317249999996</v>
      </c>
      <c r="H34" s="614">
        <v>7.7350945290000004</v>
      </c>
      <c r="I34" s="614">
        <v>5.9078662770000001</v>
      </c>
      <c r="J34" s="614">
        <v>6.5935766940000002</v>
      </c>
    </row>
    <row r="35" spans="1:10" ht="14.25" customHeight="1" x14ac:dyDescent="0.3">
      <c r="A35" s="328" t="s">
        <v>147</v>
      </c>
      <c r="B35" s="613">
        <v>7.9704366750000002</v>
      </c>
      <c r="C35" s="613">
        <v>6.7696911640000001</v>
      </c>
      <c r="D35" s="613">
        <v>6.8629557070000002</v>
      </c>
      <c r="E35" s="613">
        <v>5.3509376299999998</v>
      </c>
      <c r="F35" s="613">
        <v>5.8294014719999998</v>
      </c>
      <c r="G35" s="613">
        <v>2.5587115570000001</v>
      </c>
      <c r="H35" s="614">
        <v>6.4059456920000004</v>
      </c>
      <c r="I35" s="614">
        <v>3.8817978100000001</v>
      </c>
      <c r="J35" s="614">
        <v>4.821232502</v>
      </c>
    </row>
    <row r="36" spans="1:10" ht="14.25" customHeight="1" x14ac:dyDescent="0.3">
      <c r="A36" s="327"/>
      <c r="B36" s="619"/>
      <c r="C36" s="619"/>
      <c r="D36" s="619"/>
      <c r="E36" s="619"/>
      <c r="F36" s="619"/>
      <c r="G36" s="619"/>
      <c r="H36" s="620"/>
      <c r="I36" s="620"/>
      <c r="J36" s="620"/>
    </row>
    <row r="37" spans="1:10" ht="14.25" customHeight="1" x14ac:dyDescent="0.3">
      <c r="A37" s="323" t="s">
        <v>149</v>
      </c>
      <c r="B37" s="615">
        <v>-2.2230851870000001</v>
      </c>
      <c r="C37" s="615">
        <v>-1.979078983</v>
      </c>
      <c r="D37" s="615">
        <v>-3.0254559310000002</v>
      </c>
      <c r="E37" s="615">
        <v>1.1925467489999999</v>
      </c>
      <c r="F37" s="615">
        <v>-0.49692430300000001</v>
      </c>
      <c r="G37" s="615">
        <v>9.3053768679999997</v>
      </c>
      <c r="H37" s="616">
        <v>-1.1654762030000001</v>
      </c>
      <c r="I37" s="616">
        <v>5.6973981159999996</v>
      </c>
      <c r="J37" s="616">
        <v>3.9066066859999999</v>
      </c>
    </row>
    <row r="38" spans="1:10" ht="14.25" customHeight="1" x14ac:dyDescent="0.3">
      <c r="A38" s="323" t="s">
        <v>150</v>
      </c>
      <c r="B38" s="615">
        <v>6.1265051140000004</v>
      </c>
      <c r="C38" s="615">
        <v>22.980613837</v>
      </c>
      <c r="D38" s="615">
        <v>-19.252265537</v>
      </c>
      <c r="E38" s="615">
        <v>57.132884005999998</v>
      </c>
      <c r="F38" s="615">
        <v>22.120499857999999</v>
      </c>
      <c r="G38" s="615">
        <v>28.348906252999999</v>
      </c>
      <c r="H38" s="616">
        <v>21.748678428000002</v>
      </c>
      <c r="I38" s="616">
        <v>25.781693096000001</v>
      </c>
      <c r="J38" s="616">
        <v>24.616790109</v>
      </c>
    </row>
    <row r="39" spans="1:10" ht="14.25" customHeight="1" x14ac:dyDescent="0.3">
      <c r="A39" s="326"/>
      <c r="B39" s="617"/>
      <c r="C39" s="617"/>
      <c r="D39" s="617"/>
      <c r="E39" s="617"/>
      <c r="F39" s="617"/>
      <c r="G39" s="617"/>
      <c r="H39" s="618"/>
      <c r="I39" s="618"/>
      <c r="J39" s="618"/>
    </row>
    <row r="40" spans="1:10" ht="14.25" customHeight="1" x14ac:dyDescent="0.3">
      <c r="A40" s="328" t="s">
        <v>152</v>
      </c>
      <c r="B40" s="613">
        <v>6.1065571820000004</v>
      </c>
      <c r="C40" s="613">
        <v>7.7673689340000003</v>
      </c>
      <c r="D40" s="613">
        <v>5.9815005719999998</v>
      </c>
      <c r="E40" s="613">
        <v>8.1714618679999997</v>
      </c>
      <c r="F40" s="613">
        <v>7.0367209920000002</v>
      </c>
      <c r="G40" s="613">
        <v>5.1147555459999996</v>
      </c>
      <c r="H40" s="614">
        <v>7.3095984530000004</v>
      </c>
      <c r="I40" s="614">
        <v>5.8913032149999998</v>
      </c>
      <c r="J40" s="614">
        <v>6.4126317630000003</v>
      </c>
    </row>
    <row r="41" spans="1:10" ht="14.25" customHeight="1" x14ac:dyDescent="0.3">
      <c r="A41" s="328" t="s">
        <v>153</v>
      </c>
      <c r="B41" s="613">
        <v>7.8549481840000004</v>
      </c>
      <c r="C41" s="613">
        <v>7.602192488</v>
      </c>
      <c r="D41" s="613">
        <v>5.3724174380000003</v>
      </c>
      <c r="E41" s="613">
        <v>7.9165151939999996</v>
      </c>
      <c r="F41" s="613">
        <v>7.0885983599999998</v>
      </c>
      <c r="G41" s="613">
        <v>4.494659704</v>
      </c>
      <c r="H41" s="614">
        <v>7.224081473</v>
      </c>
      <c r="I41" s="614">
        <v>5.5454884770000001</v>
      </c>
      <c r="J41" s="614">
        <v>6.160759412</v>
      </c>
    </row>
    <row r="42" spans="1:10" ht="14.25" customHeight="1" x14ac:dyDescent="0.3">
      <c r="A42" s="326"/>
      <c r="B42" s="617"/>
      <c r="C42" s="617"/>
      <c r="D42" s="617"/>
      <c r="E42" s="617"/>
      <c r="F42" s="617"/>
      <c r="G42" s="617"/>
      <c r="H42" s="618"/>
      <c r="I42" s="618"/>
      <c r="J42" s="618"/>
    </row>
    <row r="43" spans="1:10" s="7" customFormat="1" ht="14.25" customHeight="1" x14ac:dyDescent="0.3">
      <c r="A43" s="329" t="s">
        <v>221</v>
      </c>
      <c r="B43" s="619">
        <v>1.112143283</v>
      </c>
      <c r="C43" s="619">
        <v>4.0131977179999998</v>
      </c>
      <c r="D43" s="619">
        <v>0.78300536300000001</v>
      </c>
      <c r="E43" s="619">
        <v>6.7285925759999996</v>
      </c>
      <c r="F43" s="619">
        <v>4.0525657600000002</v>
      </c>
      <c r="G43" s="619">
        <v>-0.18047649599999999</v>
      </c>
      <c r="H43" s="620">
        <v>3.9441291029999999</v>
      </c>
      <c r="I43" s="620">
        <v>1.4236440880000001</v>
      </c>
      <c r="J43" s="620">
        <v>2.078498137</v>
      </c>
    </row>
    <row r="44" spans="1:10" ht="14.25" customHeight="1" x14ac:dyDescent="0.3">
      <c r="A44" s="325" t="s">
        <v>155</v>
      </c>
      <c r="B44" s="615"/>
      <c r="C44" s="615"/>
      <c r="D44" s="615"/>
      <c r="E44" s="615"/>
      <c r="F44" s="615"/>
      <c r="G44" s="615"/>
      <c r="H44" s="616"/>
      <c r="I44" s="616"/>
      <c r="J44" s="616"/>
    </row>
    <row r="45" spans="1:10" ht="15.75" customHeight="1" x14ac:dyDescent="0.3">
      <c r="A45" s="323" t="s">
        <v>522</v>
      </c>
      <c r="B45" s="615">
        <v>1.3226082889999999</v>
      </c>
      <c r="C45" s="615">
        <v>0.54983239299999997</v>
      </c>
      <c r="D45" s="615">
        <v>1.6377001170000001</v>
      </c>
      <c r="E45" s="615">
        <v>0.244305513</v>
      </c>
      <c r="F45" s="615">
        <v>0.84289265400000002</v>
      </c>
      <c r="G45" s="615">
        <v>1.080049837</v>
      </c>
      <c r="H45" s="616">
        <v>0.77862800799999998</v>
      </c>
      <c r="I45" s="616">
        <v>0.94855555300000005</v>
      </c>
      <c r="J45" s="616">
        <v>0.84930614800000004</v>
      </c>
    </row>
    <row r="46" spans="1:10" ht="15.75" customHeight="1" x14ac:dyDescent="0.3">
      <c r="A46" s="323" t="s">
        <v>523</v>
      </c>
      <c r="B46" s="615">
        <v>1.8214713419999999</v>
      </c>
      <c r="C46" s="615">
        <v>0.96289897899999999</v>
      </c>
      <c r="D46" s="615">
        <v>2.1706557910000002</v>
      </c>
      <c r="E46" s="615">
        <v>0.409708409</v>
      </c>
      <c r="F46" s="615">
        <v>1.2615195640000001</v>
      </c>
      <c r="G46" s="615">
        <v>0.181605133</v>
      </c>
      <c r="H46" s="616">
        <v>1.136544199</v>
      </c>
      <c r="I46" s="616">
        <v>0.62171324400000005</v>
      </c>
      <c r="J46" s="616">
        <v>0.813431511</v>
      </c>
    </row>
    <row r="47" spans="1:10" ht="14.25" customHeight="1" x14ac:dyDescent="0.3">
      <c r="A47" s="323" t="s">
        <v>524</v>
      </c>
      <c r="B47" s="615">
        <v>-2.4910268549999999</v>
      </c>
      <c r="C47" s="615">
        <v>-0.86201878499999995</v>
      </c>
      <c r="D47" s="615">
        <v>-3.3064062719999998</v>
      </c>
      <c r="E47" s="615">
        <v>1.22526906</v>
      </c>
      <c r="F47" s="615">
        <v>-0.486819212</v>
      </c>
      <c r="G47" s="615">
        <v>-0.71129326999999998</v>
      </c>
      <c r="H47" s="616">
        <v>-0.85409080999999998</v>
      </c>
      <c r="I47" s="616">
        <v>-0.74409556700000001</v>
      </c>
      <c r="J47" s="616">
        <v>-1.0880480180000001</v>
      </c>
    </row>
    <row r="48" spans="1:10" ht="14.25" customHeight="1" x14ac:dyDescent="0.3">
      <c r="A48" s="323" t="s">
        <v>714</v>
      </c>
      <c r="B48" s="615">
        <v>-0.56614693299999996</v>
      </c>
      <c r="C48" s="615">
        <v>-0.18312587399999999</v>
      </c>
      <c r="D48" s="615">
        <v>-0.57284370299999998</v>
      </c>
      <c r="E48" s="615">
        <v>2.0400398E-2</v>
      </c>
      <c r="F48" s="615">
        <v>-0.25518882300000001</v>
      </c>
      <c r="G48" s="615">
        <v>-0.27164507799999998</v>
      </c>
      <c r="H48" s="616">
        <v>-0.23972570000000001</v>
      </c>
      <c r="I48" s="616">
        <v>-0.26405680599999998</v>
      </c>
      <c r="J48" s="616">
        <v>-0.26510772999999999</v>
      </c>
    </row>
    <row r="49" spans="1:10" ht="14.25" customHeight="1" x14ac:dyDescent="0.3">
      <c r="A49" s="323" t="s">
        <v>265</v>
      </c>
      <c r="B49" s="615">
        <v>4.5604144040000003</v>
      </c>
      <c r="C49" s="615">
        <v>4.7825315980000003</v>
      </c>
      <c r="D49" s="615">
        <v>4.7518985660000004</v>
      </c>
      <c r="E49" s="615">
        <v>3.8937752720000001</v>
      </c>
      <c r="F49" s="615">
        <v>3.3239371169999998</v>
      </c>
      <c r="G49" s="615">
        <v>-1.2186154300000001</v>
      </c>
      <c r="H49" s="616">
        <v>4.4176062419999997</v>
      </c>
      <c r="I49" s="616">
        <v>0.69742499999999996</v>
      </c>
      <c r="J49" s="616">
        <v>2.1494755570000001</v>
      </c>
    </row>
    <row r="50" spans="1:10" ht="14.25" customHeight="1" x14ac:dyDescent="0.3">
      <c r="A50" s="323" t="s">
        <v>269</v>
      </c>
      <c r="B50" s="615">
        <v>4.5996608029999999</v>
      </c>
      <c r="C50" s="615">
        <v>2.9634011930000002</v>
      </c>
      <c r="D50" s="615">
        <v>4.5863347340000002</v>
      </c>
      <c r="E50" s="615">
        <v>2.0643620220000001</v>
      </c>
      <c r="F50" s="615">
        <v>1.9213811750000001</v>
      </c>
      <c r="G50" s="615">
        <v>2.7631535939999998</v>
      </c>
      <c r="H50" s="616">
        <v>3.2100023860000002</v>
      </c>
      <c r="I50" s="616">
        <v>2.4176583639999998</v>
      </c>
      <c r="J50" s="616">
        <v>2.7422401289999998</v>
      </c>
    </row>
    <row r="51" spans="1:10" ht="14.25" customHeight="1" x14ac:dyDescent="0.3">
      <c r="A51" s="323" t="s">
        <v>266</v>
      </c>
      <c r="B51" s="615">
        <v>6.0904647069999998</v>
      </c>
      <c r="C51" s="615">
        <v>7.1525622780000004</v>
      </c>
      <c r="D51" s="615">
        <v>9.3459855659999995</v>
      </c>
      <c r="E51" s="615">
        <v>7.7105978879999997</v>
      </c>
      <c r="F51" s="615">
        <v>6.4654370950000004</v>
      </c>
      <c r="G51" s="615">
        <v>8.5071352329999996</v>
      </c>
      <c r="H51" s="616">
        <v>7.7054901429999996</v>
      </c>
      <c r="I51" s="616">
        <v>7.5334749570000001</v>
      </c>
      <c r="J51" s="616">
        <v>7.6127783459999998</v>
      </c>
    </row>
    <row r="52" spans="1:10" ht="14.25" customHeight="1" x14ac:dyDescent="0.3">
      <c r="A52" s="323" t="s">
        <v>267</v>
      </c>
      <c r="B52" s="615">
        <v>6.181548984</v>
      </c>
      <c r="C52" s="615">
        <v>5.4661344349999998</v>
      </c>
      <c r="D52" s="615">
        <v>6.8099709190000004</v>
      </c>
      <c r="E52" s="615">
        <v>4.1951810390000004</v>
      </c>
      <c r="F52" s="615">
        <v>4.393554194</v>
      </c>
      <c r="G52" s="615">
        <v>0.15026020500000001</v>
      </c>
      <c r="H52" s="616">
        <v>5.3837771979999998</v>
      </c>
      <c r="I52" s="616">
        <v>1.9003104129999999</v>
      </c>
      <c r="J52" s="616">
        <v>3.2176683150000001</v>
      </c>
    </row>
    <row r="53" spans="1:10" ht="14.25" customHeight="1" x14ac:dyDescent="0.35">
      <c r="A53" s="323" t="s">
        <v>570</v>
      </c>
      <c r="B53" s="615">
        <v>13.844111198</v>
      </c>
      <c r="C53" s="615">
        <v>16.419965376</v>
      </c>
      <c r="D53" s="615">
        <v>11.183223584</v>
      </c>
      <c r="E53" s="615">
        <v>22.942542931999999</v>
      </c>
      <c r="F53" s="615">
        <v>18.09963686</v>
      </c>
      <c r="G53" s="615">
        <v>20.986104983000001</v>
      </c>
      <c r="H53" s="616">
        <v>17.146511447999998</v>
      </c>
      <c r="I53" s="616">
        <v>19.952042493</v>
      </c>
      <c r="J53" s="616">
        <v>18.968738083000002</v>
      </c>
    </row>
    <row r="54" spans="1:10" ht="14.25" customHeight="1" x14ac:dyDescent="0.3">
      <c r="A54" s="323" t="s">
        <v>268</v>
      </c>
      <c r="B54" s="615">
        <v>1.6923829800000001</v>
      </c>
      <c r="C54" s="615">
        <v>3.832695363</v>
      </c>
      <c r="D54" s="615">
        <v>0.62177987199999996</v>
      </c>
      <c r="E54" s="615">
        <v>6.4168047929999998</v>
      </c>
      <c r="F54" s="615">
        <v>3.8257430769999998</v>
      </c>
      <c r="G54" s="615">
        <v>-0.54406885400000005</v>
      </c>
      <c r="H54" s="616">
        <v>3.805319527</v>
      </c>
      <c r="I54" s="616">
        <v>1.120296269</v>
      </c>
      <c r="J54" s="616">
        <v>1.85081633</v>
      </c>
    </row>
    <row r="55" spans="1:10" ht="14.25" customHeight="1" x14ac:dyDescent="0.3">
      <c r="A55" s="323" t="s">
        <v>270</v>
      </c>
      <c r="B55" s="615">
        <v>3.9853474370000002</v>
      </c>
      <c r="C55" s="615">
        <v>1.970235178</v>
      </c>
      <c r="D55" s="615">
        <v>1.4962904930000001</v>
      </c>
      <c r="E55" s="615">
        <v>-1.368215951</v>
      </c>
      <c r="F55" s="615">
        <v>-1.8797998869999999</v>
      </c>
      <c r="G55" s="615">
        <v>-2.2090990559999999</v>
      </c>
      <c r="H55" s="616">
        <v>0.50726728399999998</v>
      </c>
      <c r="I55" s="616">
        <v>-2.0844953400000001</v>
      </c>
      <c r="J55" s="616">
        <v>-1.3776507730000001</v>
      </c>
    </row>
    <row r="56" spans="1:10" ht="14.25" customHeight="1" x14ac:dyDescent="0.3">
      <c r="A56" s="336" t="s">
        <v>532</v>
      </c>
      <c r="B56" s="621">
        <v>0.30309804200000001</v>
      </c>
      <c r="C56" s="621">
        <v>0.55872613100000001</v>
      </c>
      <c r="D56" s="621">
        <v>0.41481281399999997</v>
      </c>
      <c r="E56" s="621">
        <v>0.137645768</v>
      </c>
      <c r="F56" s="621">
        <v>0.23319973999999999</v>
      </c>
      <c r="G56" s="621">
        <v>0.84092668800000003</v>
      </c>
      <c r="H56" s="622">
        <v>0.34148974799999998</v>
      </c>
      <c r="I56" s="622">
        <v>0.63929092700000001</v>
      </c>
      <c r="J56" s="622">
        <v>0.55680823499999998</v>
      </c>
    </row>
    <row r="57" spans="1:10" ht="14.25" customHeight="1" x14ac:dyDescent="0.3">
      <c r="A57" s="336" t="s">
        <v>533</v>
      </c>
      <c r="B57" s="621">
        <v>-1.8214713419999999</v>
      </c>
      <c r="C57" s="621">
        <v>-0.96289897899999999</v>
      </c>
      <c r="D57" s="621">
        <v>-2.1706557910000002</v>
      </c>
      <c r="E57" s="621">
        <v>-0.409708409</v>
      </c>
      <c r="F57" s="621">
        <v>-1.2615195640000001</v>
      </c>
      <c r="G57" s="621">
        <v>-0.181605133</v>
      </c>
      <c r="H57" s="622">
        <v>-1.136544199</v>
      </c>
      <c r="I57" s="622">
        <v>-0.62171324400000005</v>
      </c>
      <c r="J57" s="622">
        <v>-0.813431511</v>
      </c>
    </row>
    <row r="58" spans="1:10" ht="14.25" customHeight="1" x14ac:dyDescent="0.35">
      <c r="A58" s="336" t="s">
        <v>571</v>
      </c>
      <c r="B58" s="621">
        <v>1.8296061459999999</v>
      </c>
      <c r="C58" s="621">
        <v>2.3722108209999999</v>
      </c>
      <c r="D58" s="621">
        <v>0.86026278099999998</v>
      </c>
      <c r="E58" s="621">
        <v>3.6353248859999998</v>
      </c>
      <c r="F58" s="621">
        <v>2.7018512640000001</v>
      </c>
      <c r="G58" s="621">
        <v>5.2414056130000004</v>
      </c>
      <c r="H58" s="622">
        <v>2.4232732459999999</v>
      </c>
      <c r="I58" s="622">
        <v>4.1265970740000002</v>
      </c>
      <c r="J58" s="622">
        <v>3.4642317170000001</v>
      </c>
    </row>
    <row r="59" spans="1:10" ht="12.75" customHeight="1" x14ac:dyDescent="0.3">
      <c r="A59" s="209" t="s">
        <v>713</v>
      </c>
      <c r="B59" s="621"/>
      <c r="C59" s="621"/>
      <c r="D59" s="621"/>
      <c r="E59" s="621"/>
      <c r="F59" s="621"/>
      <c r="G59" s="621"/>
      <c r="H59" s="622"/>
      <c r="I59" s="622"/>
      <c r="J59" s="622"/>
    </row>
    <row r="60" spans="1:10" ht="12.75" customHeight="1" x14ac:dyDescent="0.3">
      <c r="A60" s="209" t="s">
        <v>526</v>
      </c>
      <c r="B60" s="324"/>
      <c r="C60" s="324"/>
      <c r="D60" s="324"/>
      <c r="E60" s="324"/>
      <c r="F60" s="324"/>
      <c r="G60" s="324"/>
      <c r="H60" s="331"/>
      <c r="I60" s="331"/>
      <c r="J60" s="331"/>
    </row>
    <row r="61" spans="1:10" ht="13" x14ac:dyDescent="0.3">
      <c r="A61" s="242" t="s">
        <v>711</v>
      </c>
      <c r="B61" s="196"/>
      <c r="C61" s="196"/>
      <c r="D61" s="211"/>
      <c r="E61" s="196"/>
      <c r="F61" s="196"/>
      <c r="G61" s="211"/>
      <c r="H61" s="196"/>
      <c r="I61" s="196"/>
      <c r="J61" s="196"/>
    </row>
    <row r="62" spans="1:10" ht="13" x14ac:dyDescent="0.3">
      <c r="A62" s="242" t="s">
        <v>525</v>
      </c>
      <c r="B62" s="196"/>
      <c r="C62" s="196"/>
      <c r="D62" s="211"/>
      <c r="E62" s="196"/>
      <c r="F62" s="196"/>
      <c r="G62" s="211"/>
      <c r="H62" s="196"/>
      <c r="I62" s="196"/>
      <c r="J62" s="196"/>
    </row>
    <row r="63" spans="1:10" ht="15" customHeight="1" x14ac:dyDescent="0.3">
      <c r="A63" s="242" t="s">
        <v>234</v>
      </c>
      <c r="B63" s="196"/>
      <c r="C63" s="196"/>
      <c r="D63" s="211"/>
      <c r="E63" s="196"/>
      <c r="F63" s="196"/>
      <c r="G63" s="211"/>
      <c r="H63" s="196"/>
      <c r="I63" s="196"/>
      <c r="J63" s="196"/>
    </row>
    <row r="64" spans="1:10" ht="13" x14ac:dyDescent="0.3">
      <c r="A64" s="242" t="s">
        <v>708</v>
      </c>
      <c r="B64" s="3"/>
      <c r="C64" s="3"/>
      <c r="D64" s="212"/>
      <c r="E64" s="3"/>
      <c r="F64" s="3"/>
      <c r="G64" s="212"/>
      <c r="H64" s="3"/>
      <c r="I64" s="3"/>
      <c r="J64" s="3"/>
    </row>
    <row r="65" spans="1:10" s="423" customFormat="1" ht="12.75" customHeight="1" x14ac:dyDescent="0.3">
      <c r="A65" s="210"/>
      <c r="B65" s="3"/>
      <c r="C65" s="3"/>
      <c r="D65" s="212"/>
      <c r="E65" s="3"/>
      <c r="F65" s="3"/>
      <c r="G65" s="212"/>
      <c r="H65" s="3"/>
      <c r="I65" s="3"/>
      <c r="J65" s="3"/>
    </row>
    <row r="66" spans="1:10" s="423" customFormat="1" ht="24.75" customHeight="1" x14ac:dyDescent="0.25">
      <c r="A66" s="468" t="s">
        <v>165</v>
      </c>
      <c r="B66" s="469"/>
      <c r="C66" s="469"/>
    </row>
    <row r="67" spans="1:10" s="423" customFormat="1" ht="25.5" customHeight="1" x14ac:dyDescent="0.25">
      <c r="A67" s="800" t="s">
        <v>166</v>
      </c>
      <c r="B67" s="800"/>
      <c r="C67" s="800"/>
      <c r="D67" s="800"/>
      <c r="E67" s="800"/>
      <c r="F67" s="800"/>
      <c r="G67" s="800"/>
      <c r="H67" s="800"/>
      <c r="I67" s="800"/>
      <c r="J67" s="800"/>
    </row>
    <row r="68" spans="1:10" s="423" customFormat="1" ht="24.75" customHeight="1" x14ac:dyDescent="0.3">
      <c r="A68" s="470"/>
      <c r="B68" s="471"/>
      <c r="C68" s="471"/>
    </row>
    <row r="69" spans="1:10" s="423" customFormat="1" ht="12.75" customHeight="1" x14ac:dyDescent="0.25">
      <c r="A69" s="801" t="s">
        <v>169</v>
      </c>
      <c r="B69" s="801"/>
      <c r="C69" s="801"/>
      <c r="D69" s="801"/>
      <c r="E69" s="801"/>
      <c r="F69" s="801"/>
      <c r="G69" s="801"/>
      <c r="H69" s="801"/>
      <c r="I69" s="801"/>
      <c r="J69" s="801"/>
    </row>
    <row r="70" spans="1:10" s="423" customFormat="1" ht="17.25" customHeight="1" x14ac:dyDescent="0.3">
      <c r="A70" s="470"/>
      <c r="B70" s="471"/>
      <c r="C70" s="471"/>
    </row>
    <row r="71" spans="1:10" ht="26.25" customHeight="1" x14ac:dyDescent="0.25">
      <c r="A71" s="799" t="s">
        <v>170</v>
      </c>
      <c r="B71" s="799"/>
      <c r="C71" s="799"/>
      <c r="D71" s="799"/>
      <c r="E71" s="799"/>
      <c r="F71" s="799"/>
    </row>
    <row r="72" spans="1:10" ht="12.75" customHeight="1" x14ac:dyDescent="0.25">
      <c r="A72" s="699"/>
      <c r="B72" s="700"/>
      <c r="C72" s="700"/>
      <c r="D72" s="700"/>
      <c r="E72" s="700"/>
      <c r="F72" s="700"/>
    </row>
    <row r="73" spans="1:10" ht="12.75" customHeight="1" x14ac:dyDescent="0.25">
      <c r="A73" s="799" t="s">
        <v>171</v>
      </c>
      <c r="B73" s="799"/>
      <c r="C73" s="799"/>
      <c r="D73" s="799"/>
      <c r="E73" s="799"/>
      <c r="F73" s="799"/>
    </row>
    <row r="74" spans="1:10" ht="12.75" customHeight="1" x14ac:dyDescent="0.25">
      <c r="A74" s="701"/>
      <c r="B74" s="701"/>
      <c r="C74" s="701"/>
      <c r="D74" s="701"/>
      <c r="E74" s="701"/>
      <c r="F74" s="701"/>
    </row>
    <row r="75" spans="1:10" ht="24.75" customHeight="1" x14ac:dyDescent="0.25">
      <c r="A75" s="799" t="s">
        <v>563</v>
      </c>
      <c r="B75" s="799"/>
      <c r="C75" s="799"/>
      <c r="D75" s="799"/>
      <c r="E75" s="799"/>
      <c r="F75" s="799"/>
    </row>
    <row r="76" spans="1:10" ht="12.75" customHeight="1" x14ac:dyDescent="0.25">
      <c r="A76" s="700"/>
      <c r="B76" s="700"/>
      <c r="C76" s="700"/>
      <c r="D76" s="700"/>
      <c r="E76" s="700"/>
      <c r="F76" s="700"/>
    </row>
    <row r="77" spans="1:10" ht="21" customHeight="1" x14ac:dyDescent="0.25">
      <c r="A77" s="799" t="s">
        <v>172</v>
      </c>
      <c r="B77" s="799"/>
      <c r="C77" s="799"/>
      <c r="D77" s="799"/>
      <c r="E77" s="799"/>
      <c r="F77" s="799"/>
    </row>
    <row r="78" spans="1:10" ht="12.75" customHeight="1" x14ac:dyDescent="0.25">
      <c r="A78" s="700"/>
      <c r="B78" s="700"/>
      <c r="C78" s="700"/>
      <c r="D78" s="700"/>
      <c r="E78" s="700"/>
      <c r="F78" s="700"/>
    </row>
    <row r="79" spans="1:10" ht="48.75" customHeight="1" x14ac:dyDescent="0.25">
      <c r="A79" s="799" t="s">
        <v>564</v>
      </c>
      <c r="B79" s="799"/>
      <c r="C79" s="799"/>
      <c r="D79" s="799"/>
      <c r="E79" s="799"/>
      <c r="F79" s="799"/>
    </row>
    <row r="80" spans="1:10" ht="12.75" customHeight="1" x14ac:dyDescent="0.25">
      <c r="A80" s="699"/>
      <c r="B80" s="700"/>
      <c r="C80" s="700"/>
      <c r="D80" s="700"/>
      <c r="E80" s="700"/>
      <c r="F80" s="700"/>
    </row>
    <row r="81" spans="1:10" ht="27" customHeight="1" x14ac:dyDescent="0.25">
      <c r="A81" s="799" t="s">
        <v>173</v>
      </c>
      <c r="B81" s="799"/>
      <c r="C81" s="799"/>
      <c r="D81" s="799"/>
      <c r="E81" s="799"/>
      <c r="F81" s="799"/>
    </row>
    <row r="82" spans="1:10" ht="12.75" customHeight="1" x14ac:dyDescent="0.25">
      <c r="A82" s="702"/>
      <c r="B82" s="700"/>
      <c r="C82" s="700"/>
      <c r="D82" s="700"/>
      <c r="E82" s="700"/>
      <c r="F82" s="700"/>
    </row>
    <row r="83" spans="1:10" ht="19.5" customHeight="1" x14ac:dyDescent="0.25">
      <c r="A83" s="799" t="s">
        <v>174</v>
      </c>
      <c r="B83" s="799"/>
      <c r="C83" s="799"/>
      <c r="D83" s="799"/>
      <c r="E83" s="799"/>
      <c r="F83" s="799"/>
    </row>
    <row r="84" spans="1:10" ht="12.75" customHeight="1" x14ac:dyDescent="0.25">
      <c r="A84" s="702"/>
      <c r="B84" s="700"/>
      <c r="C84" s="700"/>
      <c r="D84" s="700"/>
      <c r="E84" s="700"/>
      <c r="F84" s="700"/>
    </row>
    <row r="85" spans="1:10" ht="22.5" customHeight="1" x14ac:dyDescent="0.25">
      <c r="A85" s="799" t="s">
        <v>175</v>
      </c>
      <c r="B85" s="799"/>
      <c r="C85" s="799"/>
      <c r="D85" s="799"/>
      <c r="E85" s="799"/>
      <c r="F85" s="799"/>
    </row>
    <row r="86" spans="1:10" ht="12" customHeight="1" x14ac:dyDescent="0.25">
      <c r="A86" s="701"/>
      <c r="B86" s="701"/>
      <c r="C86" s="701"/>
      <c r="D86" s="701"/>
      <c r="E86" s="701"/>
      <c r="F86" s="701"/>
    </row>
    <row r="87" spans="1:10" ht="34.5" customHeight="1" x14ac:dyDescent="0.25">
      <c r="A87" s="799" t="s">
        <v>565</v>
      </c>
      <c r="B87" s="799"/>
      <c r="C87" s="799"/>
      <c r="D87" s="799"/>
      <c r="E87" s="799"/>
      <c r="F87" s="799"/>
    </row>
    <row r="88" spans="1:10" ht="12.75" customHeight="1" x14ac:dyDescent="0.25">
      <c r="A88" s="702"/>
      <c r="B88" s="700"/>
      <c r="C88" s="700"/>
      <c r="D88" s="700"/>
      <c r="E88" s="700"/>
      <c r="F88" s="700"/>
    </row>
    <row r="89" spans="1:10" ht="33.75" customHeight="1" x14ac:dyDescent="0.25">
      <c r="A89" s="799" t="s">
        <v>566</v>
      </c>
      <c r="B89" s="799"/>
      <c r="C89" s="799"/>
      <c r="D89" s="799"/>
      <c r="E89" s="799"/>
      <c r="F89" s="799"/>
    </row>
    <row r="90" spans="1:10" s="423" customFormat="1" ht="12.75" customHeight="1" x14ac:dyDescent="0.25">
      <c r="A90" s="472"/>
      <c r="B90" s="469"/>
      <c r="C90" s="469"/>
    </row>
    <row r="91" spans="1:10" s="423" customFormat="1" ht="16.5" customHeight="1" x14ac:dyDescent="0.25">
      <c r="A91" s="802" t="s">
        <v>176</v>
      </c>
      <c r="B91" s="802"/>
      <c r="C91" s="802"/>
    </row>
    <row r="92" spans="1:10" s="423" customFormat="1" ht="21.75" customHeight="1" x14ac:dyDescent="0.25">
      <c r="A92" s="608"/>
      <c r="B92" s="469"/>
      <c r="C92" s="469"/>
    </row>
    <row r="93" spans="1:10" s="423" customFormat="1" ht="21.75" customHeight="1" x14ac:dyDescent="0.25">
      <c r="A93" s="704" t="s">
        <v>167</v>
      </c>
      <c r="B93" s="469"/>
      <c r="C93" s="469"/>
    </row>
    <row r="94" spans="1:10" x14ac:dyDescent="0.25">
      <c r="A94" s="704" t="s">
        <v>168</v>
      </c>
      <c r="B94" s="469"/>
      <c r="C94" s="469"/>
      <c r="D94" s="423"/>
      <c r="E94" s="423"/>
      <c r="F94" s="423"/>
      <c r="G94" s="423"/>
      <c r="H94" s="423"/>
      <c r="I94" s="423"/>
      <c r="J94" s="423"/>
    </row>
  </sheetData>
  <mergeCells count="13">
    <mergeCell ref="A91:C91"/>
    <mergeCell ref="A67:J67"/>
    <mergeCell ref="A69:J69"/>
    <mergeCell ref="A71:F71"/>
    <mergeCell ref="A73:F73"/>
    <mergeCell ref="A75:F75"/>
    <mergeCell ref="A87:F87"/>
    <mergeCell ref="A89:F89"/>
    <mergeCell ref="A77:F77"/>
    <mergeCell ref="A79:F79"/>
    <mergeCell ref="A81:F81"/>
    <mergeCell ref="A83:F83"/>
    <mergeCell ref="A85:F85"/>
  </mergeCells>
  <phoneticPr fontId="3" type="noConversion"/>
  <pageMargins left="0.59055118110236227" right="0.59055118110236227" top="0.78740157480314965" bottom="0.78740157480314965" header="0.39370078740157483" footer="0.39370078740157483"/>
  <pageSetup paperSize="9" scale="54" firstPageNumber="13" fitToHeight="2" orientation="landscape" useFirstPageNumber="1" r:id="rId1"/>
  <headerFooter alignWithMargins="0">
    <oddHeader>&amp;R&amp;12Les finances des groupements à fiscalité propre en 2019</oddHeader>
    <oddFooter>&amp;L&amp;12Direction Générale des Collectivités Locales / DESL&amp;C&amp;12&amp;P&amp;R&amp;12Mise en ligne : mai 2021</oddFooter>
    <evenHeader>&amp;RLes finances des groupements à fiscalité propre en 2019</evenHeader>
    <evenFooter>&amp;L&amp;12Direction Générale des Collectivités Locales / DESL&amp;C&amp;12 14&amp;R&amp;12Mise en ligne : mai 2021</evenFooter>
    <firstHeader>&amp;R&amp;12Les finances des groupements à fiscalité propre en 2019</firstHeader>
    <firstFooter>&amp;L&amp;12Direction Générale des collectivités locales / DESL&amp;C&amp;12 13&amp;R&amp;12Mise en ligne : mai 2021</firstFooter>
  </headerFooter>
  <rowBreaks count="1" manualBreakCount="1">
    <brk id="64" max="9" man="1"/>
  </rowBreak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30"/>
  <sheetViews>
    <sheetView zoomScaleNormal="100" workbookViewId="0"/>
  </sheetViews>
  <sheetFormatPr baseColWidth="10" defaultColWidth="11.453125" defaultRowHeight="12.5" x14ac:dyDescent="0.25"/>
  <cols>
    <col min="1" max="1" width="73.26953125" style="423" customWidth="1"/>
    <col min="2" max="7" width="14.7265625" style="423" customWidth="1"/>
    <col min="8" max="8" width="15.453125" style="423" customWidth="1"/>
    <col min="9" max="9" width="16.54296875" style="423" customWidth="1"/>
    <col min="10" max="10" width="14.54296875" style="423" customWidth="1"/>
    <col min="11" max="16384" width="11.453125" style="423"/>
  </cols>
  <sheetData>
    <row r="1" spans="1:12" ht="19.5" customHeight="1" x14ac:dyDescent="0.4">
      <c r="A1" s="436" t="s">
        <v>717</v>
      </c>
    </row>
    <row r="2" spans="1:12" ht="12.75" customHeight="1" thickBot="1" x14ac:dyDescent="0.35">
      <c r="J2" s="437" t="s">
        <v>65</v>
      </c>
    </row>
    <row r="3" spans="1:12" ht="14.25" customHeight="1" x14ac:dyDescent="0.3">
      <c r="A3" s="438" t="s">
        <v>702</v>
      </c>
      <c r="B3" s="486" t="s">
        <v>35</v>
      </c>
      <c r="C3" s="486" t="s">
        <v>552</v>
      </c>
      <c r="D3" s="486" t="s">
        <v>554</v>
      </c>
      <c r="E3" s="486" t="s">
        <v>98</v>
      </c>
      <c r="F3" s="486" t="s">
        <v>289</v>
      </c>
      <c r="G3" s="487">
        <v>300000</v>
      </c>
      <c r="H3" s="488" t="s">
        <v>305</v>
      </c>
      <c r="I3" s="488" t="s">
        <v>305</v>
      </c>
      <c r="J3" s="488" t="s">
        <v>62</v>
      </c>
    </row>
    <row r="4" spans="1:12" ht="14.25" customHeight="1" x14ac:dyDescent="0.3">
      <c r="A4" s="439" t="s">
        <v>159</v>
      </c>
      <c r="B4" s="489" t="s">
        <v>551</v>
      </c>
      <c r="C4" s="489" t="s">
        <v>36</v>
      </c>
      <c r="D4" s="489" t="s">
        <v>36</v>
      </c>
      <c r="E4" s="489" t="s">
        <v>36</v>
      </c>
      <c r="F4" s="489" t="s">
        <v>36</v>
      </c>
      <c r="G4" s="489" t="s">
        <v>37</v>
      </c>
      <c r="H4" s="490" t="s">
        <v>303</v>
      </c>
      <c r="I4" s="490" t="s">
        <v>304</v>
      </c>
      <c r="J4" s="490" t="s">
        <v>112</v>
      </c>
    </row>
    <row r="5" spans="1:12" ht="14.25" customHeight="1" thickBot="1" x14ac:dyDescent="0.3">
      <c r="A5" s="440" t="s">
        <v>66</v>
      </c>
      <c r="B5" s="491" t="s">
        <v>37</v>
      </c>
      <c r="C5" s="491" t="s">
        <v>553</v>
      </c>
      <c r="D5" s="491" t="s">
        <v>100</v>
      </c>
      <c r="E5" s="491" t="s">
        <v>101</v>
      </c>
      <c r="F5" s="491" t="s">
        <v>290</v>
      </c>
      <c r="G5" s="491" t="s">
        <v>102</v>
      </c>
      <c r="H5" s="492" t="s">
        <v>101</v>
      </c>
      <c r="I5" s="492" t="s">
        <v>102</v>
      </c>
      <c r="J5" s="492" t="s">
        <v>287</v>
      </c>
    </row>
    <row r="6" spans="1:12" ht="12.75" customHeight="1" x14ac:dyDescent="0.3">
      <c r="B6" s="424"/>
      <c r="C6" s="424"/>
      <c r="D6" s="424"/>
      <c r="E6" s="424"/>
      <c r="F6" s="424"/>
      <c r="G6" s="424"/>
      <c r="H6" s="424"/>
      <c r="I6" s="424"/>
      <c r="J6" s="424"/>
    </row>
    <row r="7" spans="1:12" ht="14.15" customHeight="1" x14ac:dyDescent="0.3">
      <c r="A7" s="332" t="s">
        <v>121</v>
      </c>
      <c r="B7" s="474" t="s">
        <v>85</v>
      </c>
      <c r="C7" s="474" t="s">
        <v>85</v>
      </c>
      <c r="D7" s="474" t="s">
        <v>85</v>
      </c>
      <c r="E7" s="474">
        <v>91.503298340000001</v>
      </c>
      <c r="F7" s="474">
        <v>1935.32728683</v>
      </c>
      <c r="G7" s="474">
        <v>8319.1378902600009</v>
      </c>
      <c r="H7" s="475">
        <v>91.503298340000001</v>
      </c>
      <c r="I7" s="475">
        <v>10254.46517709</v>
      </c>
      <c r="J7" s="475">
        <v>10345.96847543</v>
      </c>
      <c r="L7" s="518"/>
    </row>
    <row r="8" spans="1:12" ht="14.15" customHeight="1" x14ac:dyDescent="0.3">
      <c r="A8" s="333" t="s">
        <v>122</v>
      </c>
      <c r="B8" s="476" t="s">
        <v>85</v>
      </c>
      <c r="C8" s="476" t="s">
        <v>85</v>
      </c>
      <c r="D8" s="476" t="s">
        <v>85</v>
      </c>
      <c r="E8" s="476">
        <v>35.214593069999999</v>
      </c>
      <c r="F8" s="476">
        <v>489.44479562999999</v>
      </c>
      <c r="G8" s="476">
        <v>2044.3426305999999</v>
      </c>
      <c r="H8" s="330">
        <v>35.214593069999999</v>
      </c>
      <c r="I8" s="330">
        <v>2533.7874262300002</v>
      </c>
      <c r="J8" s="330">
        <v>2569.0020193</v>
      </c>
    </row>
    <row r="9" spans="1:12" ht="14.15" customHeight="1" x14ac:dyDescent="0.3">
      <c r="A9" s="334" t="s">
        <v>123</v>
      </c>
      <c r="B9" s="477" t="s">
        <v>85</v>
      </c>
      <c r="C9" s="477" t="s">
        <v>85</v>
      </c>
      <c r="D9" s="477" t="s">
        <v>85</v>
      </c>
      <c r="E9" s="477">
        <v>40.897565069999999</v>
      </c>
      <c r="F9" s="477">
        <v>841.66432597000005</v>
      </c>
      <c r="G9" s="477">
        <v>2838.1206178100001</v>
      </c>
      <c r="H9" s="478">
        <v>40.897565069999999</v>
      </c>
      <c r="I9" s="478">
        <v>3679.78494378</v>
      </c>
      <c r="J9" s="478">
        <v>3720.68250885</v>
      </c>
    </row>
    <row r="10" spans="1:12" ht="14.15" customHeight="1" x14ac:dyDescent="0.3">
      <c r="A10" s="333" t="s">
        <v>124</v>
      </c>
      <c r="B10" s="476" t="s">
        <v>85</v>
      </c>
      <c r="C10" s="476" t="s">
        <v>85</v>
      </c>
      <c r="D10" s="476" t="s">
        <v>85</v>
      </c>
      <c r="E10" s="476">
        <v>2.9581048499999998</v>
      </c>
      <c r="F10" s="476">
        <v>55.544993060000003</v>
      </c>
      <c r="G10" s="476">
        <v>224.61301850000001</v>
      </c>
      <c r="H10" s="330">
        <v>2.9581048499999998</v>
      </c>
      <c r="I10" s="330">
        <v>280.15801155999998</v>
      </c>
      <c r="J10" s="330">
        <v>283.11611641000002</v>
      </c>
    </row>
    <row r="11" spans="1:12" ht="14.15" customHeight="1" x14ac:dyDescent="0.3">
      <c r="A11" s="334" t="s">
        <v>125</v>
      </c>
      <c r="B11" s="477" t="s">
        <v>85</v>
      </c>
      <c r="C11" s="477" t="s">
        <v>85</v>
      </c>
      <c r="D11" s="477" t="s">
        <v>85</v>
      </c>
      <c r="E11" s="477">
        <v>10.85455346</v>
      </c>
      <c r="F11" s="477">
        <v>462.53180298000001</v>
      </c>
      <c r="G11" s="477">
        <v>2934.1017321499999</v>
      </c>
      <c r="H11" s="478">
        <v>10.85455346</v>
      </c>
      <c r="I11" s="478">
        <v>3396.6335351299999</v>
      </c>
      <c r="J11" s="478">
        <v>3407.4880885900002</v>
      </c>
    </row>
    <row r="12" spans="1:12" ht="14.15" customHeight="1" x14ac:dyDescent="0.3">
      <c r="A12" s="333" t="s">
        <v>126</v>
      </c>
      <c r="B12" s="476" t="s">
        <v>85</v>
      </c>
      <c r="C12" s="476" t="s">
        <v>85</v>
      </c>
      <c r="D12" s="476" t="s">
        <v>85</v>
      </c>
      <c r="E12" s="476">
        <v>1.5784818899999999</v>
      </c>
      <c r="F12" s="476">
        <v>86.141369190000006</v>
      </c>
      <c r="G12" s="476">
        <v>277.95989120000002</v>
      </c>
      <c r="H12" s="330">
        <v>1.5784818899999999</v>
      </c>
      <c r="I12" s="330">
        <v>364.10126038999999</v>
      </c>
      <c r="J12" s="330">
        <v>365.67974228000003</v>
      </c>
    </row>
    <row r="13" spans="1:12" ht="14.15" customHeight="1" x14ac:dyDescent="0.3">
      <c r="A13" s="335" t="s">
        <v>127</v>
      </c>
      <c r="B13" s="479" t="s">
        <v>85</v>
      </c>
      <c r="C13" s="479" t="s">
        <v>85</v>
      </c>
      <c r="D13" s="479" t="s">
        <v>85</v>
      </c>
      <c r="E13" s="479">
        <v>108.58282251999999</v>
      </c>
      <c r="F13" s="479">
        <v>2452.3980144299999</v>
      </c>
      <c r="G13" s="479">
        <v>10690.564694299999</v>
      </c>
      <c r="H13" s="480">
        <v>108.58282251999999</v>
      </c>
      <c r="I13" s="480">
        <v>13142.96270873</v>
      </c>
      <c r="J13" s="480">
        <v>13251.54553125</v>
      </c>
    </row>
    <row r="14" spans="1:12" ht="14.15" customHeight="1" x14ac:dyDescent="0.3">
      <c r="A14" s="333" t="s">
        <v>64</v>
      </c>
      <c r="B14" s="476" t="s">
        <v>85</v>
      </c>
      <c r="C14" s="476" t="s">
        <v>85</v>
      </c>
      <c r="D14" s="476" t="s">
        <v>85</v>
      </c>
      <c r="E14" s="476">
        <v>58.996250150000002</v>
      </c>
      <c r="F14" s="476">
        <v>1448.02847565</v>
      </c>
      <c r="G14" s="476">
        <v>5428.7672988300001</v>
      </c>
      <c r="H14" s="330">
        <v>58.996250150000002</v>
      </c>
      <c r="I14" s="330">
        <v>6876.7957744799996</v>
      </c>
      <c r="J14" s="330">
        <v>6935.79202463</v>
      </c>
    </row>
    <row r="15" spans="1:12" ht="14.15" customHeight="1" x14ac:dyDescent="0.3">
      <c r="A15" s="334" t="s">
        <v>128</v>
      </c>
      <c r="B15" s="477" t="s">
        <v>85</v>
      </c>
      <c r="C15" s="477" t="s">
        <v>85</v>
      </c>
      <c r="D15" s="477" t="s">
        <v>85</v>
      </c>
      <c r="E15" s="477">
        <v>44.83804335</v>
      </c>
      <c r="F15" s="477">
        <v>1225.43899104</v>
      </c>
      <c r="G15" s="477">
        <v>3740.63980219</v>
      </c>
      <c r="H15" s="478">
        <v>44.83804335</v>
      </c>
      <c r="I15" s="478">
        <v>4966.07879323</v>
      </c>
      <c r="J15" s="478">
        <v>5010.9168365799997</v>
      </c>
    </row>
    <row r="16" spans="1:12" ht="14" x14ac:dyDescent="0.3">
      <c r="A16" s="555" t="s">
        <v>129</v>
      </c>
      <c r="B16" s="556" t="s">
        <v>85</v>
      </c>
      <c r="C16" s="556" t="s">
        <v>85</v>
      </c>
      <c r="D16" s="556" t="s">
        <v>85</v>
      </c>
      <c r="E16" s="556">
        <v>14.1582068</v>
      </c>
      <c r="F16" s="556">
        <v>222.58948461</v>
      </c>
      <c r="G16" s="556">
        <v>1688.1274966399999</v>
      </c>
      <c r="H16" s="370">
        <v>14.1582068</v>
      </c>
      <c r="I16" s="370">
        <v>1910.7169812499999</v>
      </c>
      <c r="J16" s="370">
        <v>1924.8751880499999</v>
      </c>
    </row>
    <row r="17" spans="1:10" ht="14" x14ac:dyDescent="0.3">
      <c r="A17" s="557" t="s">
        <v>130</v>
      </c>
      <c r="B17" s="558" t="s">
        <v>85</v>
      </c>
      <c r="C17" s="558" t="s">
        <v>85</v>
      </c>
      <c r="D17" s="558" t="s">
        <v>85</v>
      </c>
      <c r="E17" s="558">
        <v>28.853679209999999</v>
      </c>
      <c r="F17" s="558">
        <v>609.05648183999995</v>
      </c>
      <c r="G17" s="558">
        <v>3666.23127608</v>
      </c>
      <c r="H17" s="559">
        <v>28.853679209999999</v>
      </c>
      <c r="I17" s="559">
        <v>4275.2877579200003</v>
      </c>
      <c r="J17" s="559">
        <v>4304.1414371299998</v>
      </c>
    </row>
    <row r="18" spans="1:10" ht="14" x14ac:dyDescent="0.3">
      <c r="A18" s="555" t="s">
        <v>131</v>
      </c>
      <c r="B18" s="556" t="s">
        <v>85</v>
      </c>
      <c r="C18" s="556" t="s">
        <v>85</v>
      </c>
      <c r="D18" s="556" t="s">
        <v>85</v>
      </c>
      <c r="E18" s="556">
        <v>22.408449000000001</v>
      </c>
      <c r="F18" s="556">
        <v>444.32744200000002</v>
      </c>
      <c r="G18" s="556">
        <v>3069.80116163</v>
      </c>
      <c r="H18" s="370">
        <v>22.408449000000001</v>
      </c>
      <c r="I18" s="370">
        <v>3514.1286036299998</v>
      </c>
      <c r="J18" s="370">
        <v>3536.5370526299998</v>
      </c>
    </row>
    <row r="19" spans="1:10" ht="14" x14ac:dyDescent="0.3">
      <c r="A19" s="576" t="s">
        <v>132</v>
      </c>
      <c r="B19" s="577" t="s">
        <v>85</v>
      </c>
      <c r="C19" s="577" t="s">
        <v>85</v>
      </c>
      <c r="D19" s="577" t="s">
        <v>85</v>
      </c>
      <c r="E19" s="577">
        <v>1.56589657</v>
      </c>
      <c r="F19" s="577">
        <v>6.7619966399999996</v>
      </c>
      <c r="G19" s="577">
        <v>39.138766269999998</v>
      </c>
      <c r="H19" s="578">
        <v>1.56589657</v>
      </c>
      <c r="I19" s="578">
        <v>45.900762909999997</v>
      </c>
      <c r="J19" s="578">
        <v>47.466659479999997</v>
      </c>
    </row>
    <row r="20" spans="1:10" ht="14" x14ac:dyDescent="0.3">
      <c r="A20" s="703" t="s">
        <v>567</v>
      </c>
      <c r="B20" s="556" t="s">
        <v>85</v>
      </c>
      <c r="C20" s="556" t="s">
        <v>85</v>
      </c>
      <c r="D20" s="556" t="s">
        <v>85</v>
      </c>
      <c r="E20" s="556">
        <v>4.8793336399999996</v>
      </c>
      <c r="F20" s="556">
        <v>157.96704320000001</v>
      </c>
      <c r="G20" s="556">
        <v>557.29134818</v>
      </c>
      <c r="H20" s="370">
        <v>4.8793336399999996</v>
      </c>
      <c r="I20" s="370">
        <v>715.25839138000003</v>
      </c>
      <c r="J20" s="370">
        <v>720.13772501999995</v>
      </c>
    </row>
    <row r="21" spans="1:10" ht="14" x14ac:dyDescent="0.3">
      <c r="A21" s="576" t="s">
        <v>133</v>
      </c>
      <c r="B21" s="577" t="s">
        <v>85</v>
      </c>
      <c r="C21" s="577" t="s">
        <v>85</v>
      </c>
      <c r="D21" s="577" t="s">
        <v>85</v>
      </c>
      <c r="E21" s="577">
        <v>4.6229064900000001</v>
      </c>
      <c r="F21" s="577">
        <v>56.810560510000002</v>
      </c>
      <c r="G21" s="577">
        <v>232.86143511</v>
      </c>
      <c r="H21" s="578">
        <v>4.6229064900000001</v>
      </c>
      <c r="I21" s="578">
        <v>289.67199562000002</v>
      </c>
      <c r="J21" s="578">
        <v>294.29490211000001</v>
      </c>
    </row>
    <row r="22" spans="1:10" ht="14" x14ac:dyDescent="0.3">
      <c r="A22" s="555" t="s">
        <v>134</v>
      </c>
      <c r="B22" s="556" t="s">
        <v>85</v>
      </c>
      <c r="C22" s="556" t="s">
        <v>85</v>
      </c>
      <c r="D22" s="556" t="s">
        <v>85</v>
      </c>
      <c r="E22" s="556">
        <v>12.71782556</v>
      </c>
      <c r="F22" s="556">
        <v>276.84552242000001</v>
      </c>
      <c r="G22" s="556">
        <v>975.28834929000004</v>
      </c>
      <c r="H22" s="370">
        <v>12.71782556</v>
      </c>
      <c r="I22" s="370">
        <v>1252.13387171</v>
      </c>
      <c r="J22" s="370">
        <v>1264.8516972699999</v>
      </c>
    </row>
    <row r="23" spans="1:10" ht="14" x14ac:dyDescent="0.3">
      <c r="A23" s="579" t="s">
        <v>135</v>
      </c>
      <c r="B23" s="580" t="s">
        <v>85</v>
      </c>
      <c r="C23" s="580" t="s">
        <v>85</v>
      </c>
      <c r="D23" s="580" t="s">
        <v>85</v>
      </c>
      <c r="E23" s="580">
        <v>3.39216111</v>
      </c>
      <c r="F23" s="580">
        <v>61.656974009999999</v>
      </c>
      <c r="G23" s="580">
        <v>387.41633499</v>
      </c>
      <c r="H23" s="581">
        <v>3.39216111</v>
      </c>
      <c r="I23" s="581">
        <v>449.07330899999999</v>
      </c>
      <c r="J23" s="581">
        <v>452.46547011000001</v>
      </c>
    </row>
    <row r="24" spans="1:10" ht="14" x14ac:dyDescent="0.3">
      <c r="A24" s="563" t="s">
        <v>136</v>
      </c>
      <c r="B24" s="564" t="s">
        <v>85</v>
      </c>
      <c r="C24" s="564" t="s">
        <v>85</v>
      </c>
      <c r="D24" s="564" t="s">
        <v>85</v>
      </c>
      <c r="E24" s="564">
        <v>17.07952418</v>
      </c>
      <c r="F24" s="564">
        <v>517.07072760000005</v>
      </c>
      <c r="G24" s="564">
        <v>2371.4268040400002</v>
      </c>
      <c r="H24" s="354">
        <v>17.07952418</v>
      </c>
      <c r="I24" s="354">
        <v>2888.49753164</v>
      </c>
      <c r="J24" s="354">
        <v>2905.5770558200002</v>
      </c>
    </row>
    <row r="25" spans="1:10" ht="14" x14ac:dyDescent="0.3">
      <c r="A25" s="582" t="s">
        <v>137</v>
      </c>
      <c r="B25" s="583" t="s">
        <v>85</v>
      </c>
      <c r="C25" s="583" t="s">
        <v>85</v>
      </c>
      <c r="D25" s="583" t="s">
        <v>85</v>
      </c>
      <c r="E25" s="583">
        <v>10.072076149999999</v>
      </c>
      <c r="F25" s="583">
        <v>276.64018155000002</v>
      </c>
      <c r="G25" s="583">
        <v>1181.03248695</v>
      </c>
      <c r="H25" s="584">
        <v>10.072076149999999</v>
      </c>
      <c r="I25" s="584">
        <v>1457.6726685000001</v>
      </c>
      <c r="J25" s="584">
        <v>1467.74474465</v>
      </c>
    </row>
    <row r="26" spans="1:10" ht="14" x14ac:dyDescent="0.3">
      <c r="A26" s="563" t="s">
        <v>138</v>
      </c>
      <c r="B26" s="564" t="s">
        <v>85</v>
      </c>
      <c r="C26" s="564" t="s">
        <v>85</v>
      </c>
      <c r="D26" s="564" t="s">
        <v>85</v>
      </c>
      <c r="E26" s="564">
        <v>28.434941980000001</v>
      </c>
      <c r="F26" s="564">
        <v>948.03164361999995</v>
      </c>
      <c r="G26" s="564">
        <v>4252.6399973799998</v>
      </c>
      <c r="H26" s="354">
        <v>28.434941980000001</v>
      </c>
      <c r="I26" s="354">
        <v>5200.6716409999999</v>
      </c>
      <c r="J26" s="354">
        <v>5229.10658298</v>
      </c>
    </row>
    <row r="27" spans="1:10" ht="14" x14ac:dyDescent="0.3">
      <c r="A27" s="576" t="s">
        <v>139</v>
      </c>
      <c r="B27" s="577" t="s">
        <v>85</v>
      </c>
      <c r="C27" s="577" t="s">
        <v>85</v>
      </c>
      <c r="D27" s="577" t="s">
        <v>85</v>
      </c>
      <c r="E27" s="577">
        <v>24.620469100000001</v>
      </c>
      <c r="F27" s="577">
        <v>703.88168174999998</v>
      </c>
      <c r="G27" s="577">
        <v>3178.4351526400001</v>
      </c>
      <c r="H27" s="578">
        <v>24.620469100000001</v>
      </c>
      <c r="I27" s="578">
        <v>3882.3168343900002</v>
      </c>
      <c r="J27" s="578">
        <v>3906.93730349</v>
      </c>
    </row>
    <row r="28" spans="1:10" ht="14" x14ac:dyDescent="0.3">
      <c r="A28" s="555" t="s">
        <v>140</v>
      </c>
      <c r="B28" s="556" t="s">
        <v>85</v>
      </c>
      <c r="C28" s="556" t="s">
        <v>85</v>
      </c>
      <c r="D28" s="556" t="s">
        <v>85</v>
      </c>
      <c r="E28" s="556">
        <v>3.0604651700000001</v>
      </c>
      <c r="F28" s="556">
        <v>146.67552921000001</v>
      </c>
      <c r="G28" s="556">
        <v>708.37919180999995</v>
      </c>
      <c r="H28" s="370">
        <v>3.0604651700000001</v>
      </c>
      <c r="I28" s="370">
        <v>855.05472101999999</v>
      </c>
      <c r="J28" s="370">
        <v>858.11518619000003</v>
      </c>
    </row>
    <row r="29" spans="1:10" ht="14" x14ac:dyDescent="0.3">
      <c r="A29" s="576" t="s">
        <v>141</v>
      </c>
      <c r="B29" s="577" t="s">
        <v>85</v>
      </c>
      <c r="C29" s="577" t="s">
        <v>85</v>
      </c>
      <c r="D29" s="577" t="s">
        <v>85</v>
      </c>
      <c r="E29" s="577">
        <v>0.75400771</v>
      </c>
      <c r="F29" s="577">
        <v>97.474432660000005</v>
      </c>
      <c r="G29" s="577">
        <v>365.82565292999999</v>
      </c>
      <c r="H29" s="578">
        <v>0.75400771</v>
      </c>
      <c r="I29" s="578">
        <v>463.30008558999998</v>
      </c>
      <c r="J29" s="578">
        <v>464.05409329999998</v>
      </c>
    </row>
    <row r="30" spans="1:10" ht="14" x14ac:dyDescent="0.3">
      <c r="A30" s="563" t="s">
        <v>142</v>
      </c>
      <c r="B30" s="564" t="s">
        <v>85</v>
      </c>
      <c r="C30" s="564" t="s">
        <v>85</v>
      </c>
      <c r="D30" s="564" t="s">
        <v>85</v>
      </c>
      <c r="E30" s="564">
        <v>11.28513089</v>
      </c>
      <c r="F30" s="564">
        <v>356.67350562000001</v>
      </c>
      <c r="G30" s="564">
        <v>1705.3643837699999</v>
      </c>
      <c r="H30" s="354">
        <v>11.28513089</v>
      </c>
      <c r="I30" s="354">
        <v>2062.0378893900001</v>
      </c>
      <c r="J30" s="354">
        <v>2073.32302028</v>
      </c>
    </row>
    <row r="31" spans="1:10" ht="14" x14ac:dyDescent="0.3">
      <c r="A31" s="576" t="s">
        <v>143</v>
      </c>
      <c r="B31" s="577" t="s">
        <v>85</v>
      </c>
      <c r="C31" s="577" t="s">
        <v>85</v>
      </c>
      <c r="D31" s="577" t="s">
        <v>85</v>
      </c>
      <c r="E31" s="577">
        <v>4.8509111799999998</v>
      </c>
      <c r="F31" s="577">
        <v>80.569294479999996</v>
      </c>
      <c r="G31" s="577">
        <v>324.55796229999999</v>
      </c>
      <c r="H31" s="578">
        <v>4.8509111799999998</v>
      </c>
      <c r="I31" s="578">
        <v>405.12725677999998</v>
      </c>
      <c r="J31" s="578">
        <v>409.97816796000001</v>
      </c>
    </row>
    <row r="32" spans="1:10" ht="14" x14ac:dyDescent="0.3">
      <c r="A32" s="555" t="s">
        <v>144</v>
      </c>
      <c r="B32" s="556" t="s">
        <v>85</v>
      </c>
      <c r="C32" s="556" t="s">
        <v>85</v>
      </c>
      <c r="D32" s="556" t="s">
        <v>85</v>
      </c>
      <c r="E32" s="556">
        <v>5.1091428800000003</v>
      </c>
      <c r="F32" s="556">
        <v>202.50596374</v>
      </c>
      <c r="G32" s="556">
        <v>940.45799519000002</v>
      </c>
      <c r="H32" s="370">
        <v>5.1091428800000003</v>
      </c>
      <c r="I32" s="370">
        <v>1142.96395893</v>
      </c>
      <c r="J32" s="370">
        <v>1148.07310181</v>
      </c>
    </row>
    <row r="33" spans="1:10" ht="14" x14ac:dyDescent="0.3">
      <c r="A33" s="579" t="s">
        <v>145</v>
      </c>
      <c r="B33" s="580" t="s">
        <v>85</v>
      </c>
      <c r="C33" s="580" t="s">
        <v>85</v>
      </c>
      <c r="D33" s="580" t="s">
        <v>85</v>
      </c>
      <c r="E33" s="580">
        <v>1.32507683</v>
      </c>
      <c r="F33" s="580">
        <v>73.598247400000005</v>
      </c>
      <c r="G33" s="580">
        <v>440.34842628000001</v>
      </c>
      <c r="H33" s="581">
        <v>1.32507683</v>
      </c>
      <c r="I33" s="581">
        <v>513.94667368</v>
      </c>
      <c r="J33" s="581">
        <v>515.27175050999995</v>
      </c>
    </row>
    <row r="34" spans="1:10" ht="14" x14ac:dyDescent="0.3">
      <c r="A34" s="568" t="s">
        <v>146</v>
      </c>
      <c r="B34" s="564" t="s">
        <v>85</v>
      </c>
      <c r="C34" s="564" t="s">
        <v>85</v>
      </c>
      <c r="D34" s="564" t="s">
        <v>85</v>
      </c>
      <c r="E34" s="564">
        <v>119.93824032000001</v>
      </c>
      <c r="F34" s="564">
        <v>2883.3589304500001</v>
      </c>
      <c r="G34" s="564">
        <v>12571.777887640001</v>
      </c>
      <c r="H34" s="354">
        <v>119.93824032000001</v>
      </c>
      <c r="I34" s="354">
        <v>15455.136818090001</v>
      </c>
      <c r="J34" s="354">
        <v>15575.075058410001</v>
      </c>
    </row>
    <row r="35" spans="1:10" ht="14" x14ac:dyDescent="0.3">
      <c r="A35" s="585" t="s">
        <v>147</v>
      </c>
      <c r="B35" s="586" t="s">
        <v>85</v>
      </c>
      <c r="C35" s="586" t="s">
        <v>85</v>
      </c>
      <c r="D35" s="586" t="s">
        <v>85</v>
      </c>
      <c r="E35" s="586">
        <v>119.86795341</v>
      </c>
      <c r="F35" s="586">
        <v>2809.0715200499999</v>
      </c>
      <c r="G35" s="586">
        <v>12395.929078069999</v>
      </c>
      <c r="H35" s="587">
        <v>119.86795341</v>
      </c>
      <c r="I35" s="587">
        <v>15205.000598119999</v>
      </c>
      <c r="J35" s="587">
        <v>15324.86855153</v>
      </c>
    </row>
    <row r="36" spans="1:10" ht="14" x14ac:dyDescent="0.3">
      <c r="A36" s="565" t="s">
        <v>148</v>
      </c>
      <c r="B36" s="566" t="s">
        <v>85</v>
      </c>
      <c r="C36" s="566" t="s">
        <v>85</v>
      </c>
      <c r="D36" s="566" t="s">
        <v>85</v>
      </c>
      <c r="E36" s="566">
        <v>-7.0286909999999994E-2</v>
      </c>
      <c r="F36" s="566">
        <v>-74.287410399999999</v>
      </c>
      <c r="G36" s="566">
        <v>-175.84880956999999</v>
      </c>
      <c r="H36" s="567">
        <v>-7.0286909999999994E-2</v>
      </c>
      <c r="I36" s="567">
        <v>-250.13621997000001</v>
      </c>
      <c r="J36" s="567">
        <v>-250.20650688000001</v>
      </c>
    </row>
    <row r="37" spans="1:10" ht="14" x14ac:dyDescent="0.3">
      <c r="A37" s="576" t="s">
        <v>149</v>
      </c>
      <c r="B37" s="577" t="s">
        <v>85</v>
      </c>
      <c r="C37" s="577" t="s">
        <v>85</v>
      </c>
      <c r="D37" s="577" t="s">
        <v>85</v>
      </c>
      <c r="E37" s="577">
        <v>7.0074480299999999</v>
      </c>
      <c r="F37" s="577">
        <v>240.43054605</v>
      </c>
      <c r="G37" s="577">
        <v>1190.39431709</v>
      </c>
      <c r="H37" s="578">
        <v>7.0074480299999999</v>
      </c>
      <c r="I37" s="578">
        <v>1430.8248631399999</v>
      </c>
      <c r="J37" s="578">
        <v>1437.8323111699999</v>
      </c>
    </row>
    <row r="38" spans="1:10" ht="14" x14ac:dyDescent="0.3">
      <c r="A38" s="555" t="s">
        <v>150</v>
      </c>
      <c r="B38" s="556" t="s">
        <v>85</v>
      </c>
      <c r="C38" s="556" t="s">
        <v>85</v>
      </c>
      <c r="D38" s="556" t="s">
        <v>85</v>
      </c>
      <c r="E38" s="556">
        <v>10.09100286</v>
      </c>
      <c r="F38" s="556">
        <v>305.62552025999997</v>
      </c>
      <c r="G38" s="556">
        <v>1235.8749567899999</v>
      </c>
      <c r="H38" s="370">
        <v>10.09100286</v>
      </c>
      <c r="I38" s="370">
        <v>1541.50047705</v>
      </c>
      <c r="J38" s="370">
        <v>1551.5914799100001</v>
      </c>
    </row>
    <row r="39" spans="1:10" ht="14" x14ac:dyDescent="0.3">
      <c r="A39" s="579" t="s">
        <v>151</v>
      </c>
      <c r="B39" s="580" t="s">
        <v>85</v>
      </c>
      <c r="C39" s="580" t="s">
        <v>85</v>
      </c>
      <c r="D39" s="580" t="s">
        <v>85</v>
      </c>
      <c r="E39" s="580">
        <v>3.0835548300000002</v>
      </c>
      <c r="F39" s="580">
        <v>65.194974209999998</v>
      </c>
      <c r="G39" s="580">
        <v>45.480639699999998</v>
      </c>
      <c r="H39" s="581">
        <v>3.0835548300000002</v>
      </c>
      <c r="I39" s="581">
        <v>110.67561391</v>
      </c>
      <c r="J39" s="581">
        <v>113.75916874000001</v>
      </c>
    </row>
    <row r="40" spans="1:10" ht="14" x14ac:dyDescent="0.3">
      <c r="A40" s="568" t="s">
        <v>152</v>
      </c>
      <c r="B40" s="564" t="s">
        <v>85</v>
      </c>
      <c r="C40" s="564" t="s">
        <v>85</v>
      </c>
      <c r="D40" s="564" t="s">
        <v>85</v>
      </c>
      <c r="E40" s="564">
        <v>126.94568835</v>
      </c>
      <c r="F40" s="564">
        <v>3123.7894765000001</v>
      </c>
      <c r="G40" s="564">
        <v>13762.172204730001</v>
      </c>
      <c r="H40" s="354">
        <v>126.94568835</v>
      </c>
      <c r="I40" s="354">
        <v>16885.961681230001</v>
      </c>
      <c r="J40" s="354">
        <v>17012.90736958</v>
      </c>
    </row>
    <row r="41" spans="1:10" ht="14" x14ac:dyDescent="0.3">
      <c r="A41" s="585" t="s">
        <v>153</v>
      </c>
      <c r="B41" s="586" t="s">
        <v>85</v>
      </c>
      <c r="C41" s="586" t="s">
        <v>85</v>
      </c>
      <c r="D41" s="586" t="s">
        <v>85</v>
      </c>
      <c r="E41" s="586">
        <v>129.95895626999999</v>
      </c>
      <c r="F41" s="586">
        <v>3114.6970403099999</v>
      </c>
      <c r="G41" s="586">
        <v>13631.804034860001</v>
      </c>
      <c r="H41" s="587">
        <v>129.95895626999999</v>
      </c>
      <c r="I41" s="587">
        <v>16746.501075169999</v>
      </c>
      <c r="J41" s="587">
        <v>16876.460031440001</v>
      </c>
    </row>
    <row r="42" spans="1:10" ht="14" x14ac:dyDescent="0.3">
      <c r="A42" s="560" t="s">
        <v>154</v>
      </c>
      <c r="B42" s="561" t="s">
        <v>85</v>
      </c>
      <c r="C42" s="561" t="s">
        <v>85</v>
      </c>
      <c r="D42" s="561" t="s">
        <v>85</v>
      </c>
      <c r="E42" s="561">
        <v>3.0132679200000001</v>
      </c>
      <c r="F42" s="561">
        <v>-9.0924361900000008</v>
      </c>
      <c r="G42" s="561">
        <v>-130.36816987</v>
      </c>
      <c r="H42" s="562">
        <v>3.0132679200000001</v>
      </c>
      <c r="I42" s="562">
        <v>-139.46060606</v>
      </c>
      <c r="J42" s="562">
        <v>-136.44733814</v>
      </c>
    </row>
    <row r="43" spans="1:10" s="441" customFormat="1" ht="14" x14ac:dyDescent="0.3">
      <c r="A43" s="588" t="s">
        <v>273</v>
      </c>
      <c r="B43" s="583" t="s">
        <v>85</v>
      </c>
      <c r="C43" s="583" t="s">
        <v>85</v>
      </c>
      <c r="D43" s="583" t="s">
        <v>85</v>
      </c>
      <c r="E43" s="583">
        <v>99.952603269999997</v>
      </c>
      <c r="F43" s="583">
        <v>2617.7544309300001</v>
      </c>
      <c r="G43" s="583">
        <v>10728.04543518</v>
      </c>
      <c r="H43" s="584">
        <v>99.952603269999997</v>
      </c>
      <c r="I43" s="584">
        <v>13345.799866109999</v>
      </c>
      <c r="J43" s="584">
        <v>13445.752469380001</v>
      </c>
    </row>
    <row r="44" spans="1:10" ht="14" x14ac:dyDescent="0.3">
      <c r="A44" s="569" t="s">
        <v>155</v>
      </c>
      <c r="B44" s="556"/>
      <c r="C44" s="556"/>
      <c r="D44" s="556"/>
      <c r="E44" s="556"/>
      <c r="F44" s="556"/>
      <c r="G44" s="556"/>
      <c r="H44" s="570"/>
      <c r="I44" s="570"/>
      <c r="J44" s="570"/>
    </row>
    <row r="45" spans="1:10" ht="14" x14ac:dyDescent="0.3">
      <c r="A45" s="589" t="s">
        <v>156</v>
      </c>
      <c r="B45" s="590" t="s">
        <v>85</v>
      </c>
      <c r="C45" s="590" t="s">
        <v>85</v>
      </c>
      <c r="D45" s="590" t="s">
        <v>85</v>
      </c>
      <c r="E45" s="590">
        <v>0.15729489999999999</v>
      </c>
      <c r="F45" s="590">
        <v>0.210842907</v>
      </c>
      <c r="G45" s="590">
        <v>0.22182427900000001</v>
      </c>
      <c r="H45" s="591">
        <v>0.15729489999999999</v>
      </c>
      <c r="I45" s="591">
        <v>0.21977522099999999</v>
      </c>
      <c r="J45" s="591">
        <v>0.21926325899999999</v>
      </c>
    </row>
    <row r="46" spans="1:10" ht="14" x14ac:dyDescent="0.3">
      <c r="A46" s="571" t="s">
        <v>157</v>
      </c>
      <c r="B46" s="572" t="s">
        <v>85</v>
      </c>
      <c r="C46" s="572" t="s">
        <v>85</v>
      </c>
      <c r="D46" s="572" t="s">
        <v>85</v>
      </c>
      <c r="E46" s="572">
        <v>9.2759387999999998E-2</v>
      </c>
      <c r="F46" s="572">
        <v>0.112803949</v>
      </c>
      <c r="G46" s="572">
        <v>0.11047428500000001</v>
      </c>
      <c r="H46" s="573">
        <v>9.2759387999999998E-2</v>
      </c>
      <c r="I46" s="573">
        <v>0.110908986</v>
      </c>
      <c r="J46" s="573">
        <v>0.11076026899999999</v>
      </c>
    </row>
    <row r="47" spans="1:10" ht="14" x14ac:dyDescent="0.3">
      <c r="A47" s="589" t="s">
        <v>158</v>
      </c>
      <c r="B47" s="590" t="s">
        <v>85</v>
      </c>
      <c r="C47" s="590" t="s">
        <v>85</v>
      </c>
      <c r="D47" s="590" t="s">
        <v>85</v>
      </c>
      <c r="E47" s="590">
        <v>0.92051947999999995</v>
      </c>
      <c r="F47" s="590">
        <v>1.067426419</v>
      </c>
      <c r="G47" s="590">
        <v>1.003505965</v>
      </c>
      <c r="H47" s="591">
        <v>0.92051947999999995</v>
      </c>
      <c r="I47" s="591">
        <v>1.0154331379999999</v>
      </c>
      <c r="J47" s="591">
        <v>1.014655418</v>
      </c>
    </row>
    <row r="48" spans="1:10" ht="14" x14ac:dyDescent="0.3">
      <c r="A48" s="540" t="s">
        <v>707</v>
      </c>
      <c r="B48" s="574" t="s">
        <v>85</v>
      </c>
      <c r="C48" s="574" t="s">
        <v>85</v>
      </c>
      <c r="D48" s="574" t="s">
        <v>85</v>
      </c>
      <c r="E48" s="574">
        <v>5.8521889849999997</v>
      </c>
      <c r="F48" s="574">
        <v>5.0626622069999998</v>
      </c>
      <c r="G48" s="574">
        <v>4.5238779530000004</v>
      </c>
      <c r="H48" s="575">
        <v>5.8521889849999997</v>
      </c>
      <c r="I48" s="575">
        <v>4.6203258680000001</v>
      </c>
      <c r="J48" s="575">
        <v>4.62756699</v>
      </c>
    </row>
    <row r="49" spans="1:10" ht="14" x14ac:dyDescent="0.3">
      <c r="A49" s="592" t="s">
        <v>297</v>
      </c>
      <c r="B49" s="593" t="s">
        <v>85</v>
      </c>
      <c r="C49" s="593" t="s">
        <v>85</v>
      </c>
      <c r="D49" s="593" t="s">
        <v>85</v>
      </c>
      <c r="E49" s="593">
        <v>0.44695181299999998</v>
      </c>
      <c r="F49" s="593">
        <v>0.43489508599999999</v>
      </c>
      <c r="G49" s="593">
        <v>0.34115561700000002</v>
      </c>
      <c r="H49" s="594">
        <v>0.44695181299999998</v>
      </c>
      <c r="I49" s="594">
        <v>0.35884708599999998</v>
      </c>
      <c r="J49" s="594">
        <v>0.359626314</v>
      </c>
    </row>
    <row r="50" spans="1:10" ht="14" x14ac:dyDescent="0.3">
      <c r="A50" s="540" t="s">
        <v>298</v>
      </c>
      <c r="B50" s="349" t="s">
        <v>85</v>
      </c>
      <c r="C50" s="349" t="s">
        <v>85</v>
      </c>
      <c r="D50" s="349" t="s">
        <v>85</v>
      </c>
      <c r="E50" s="349">
        <v>0.90724061199999995</v>
      </c>
      <c r="F50" s="349">
        <v>0.88719605099999999</v>
      </c>
      <c r="G50" s="349">
        <v>0.88952571499999999</v>
      </c>
      <c r="H50" s="350">
        <v>0.90724061199999995</v>
      </c>
      <c r="I50" s="350">
        <v>0.88909101400000001</v>
      </c>
      <c r="J50" s="350">
        <v>0.88923973099999998</v>
      </c>
    </row>
    <row r="51" spans="1:10" ht="14" x14ac:dyDescent="0.3">
      <c r="A51" s="595" t="s">
        <v>623</v>
      </c>
      <c r="B51" s="596" t="s">
        <v>85</v>
      </c>
      <c r="C51" s="596" t="s">
        <v>85</v>
      </c>
      <c r="D51" s="596" t="s">
        <v>85</v>
      </c>
      <c r="E51" s="596">
        <v>0.226743683</v>
      </c>
      <c r="F51" s="596">
        <v>0.301011904</v>
      </c>
      <c r="G51" s="596">
        <v>0.30611656199999998</v>
      </c>
      <c r="H51" s="597">
        <v>0.226743683</v>
      </c>
      <c r="I51" s="597">
        <v>0.30516406299999999</v>
      </c>
      <c r="J51" s="597">
        <v>0.30452148899999998</v>
      </c>
    </row>
    <row r="52" spans="1:10" ht="13" x14ac:dyDescent="0.3">
      <c r="A52" s="217" t="s">
        <v>527</v>
      </c>
    </row>
    <row r="53" spans="1:10" ht="13" x14ac:dyDescent="0.3">
      <c r="A53" s="217" t="s">
        <v>403</v>
      </c>
    </row>
    <row r="54" spans="1:10" ht="13" x14ac:dyDescent="0.3">
      <c r="A54" s="242" t="s">
        <v>234</v>
      </c>
    </row>
    <row r="55" spans="1:10" ht="13" x14ac:dyDescent="0.3">
      <c r="A55" s="444" t="s">
        <v>718</v>
      </c>
    </row>
    <row r="56" spans="1:10" ht="13" x14ac:dyDescent="0.3">
      <c r="A56" s="445" t="s">
        <v>704</v>
      </c>
      <c r="B56" s="443"/>
      <c r="D56" s="446"/>
    </row>
    <row r="58" spans="1:10" ht="18" x14ac:dyDescent="0.4">
      <c r="A58" s="436" t="s">
        <v>715</v>
      </c>
    </row>
    <row r="59" spans="1:10" ht="13.5" thickBot="1" x14ac:dyDescent="0.35">
      <c r="J59" s="437" t="s">
        <v>82</v>
      </c>
    </row>
    <row r="60" spans="1:10" ht="13" x14ac:dyDescent="0.3">
      <c r="A60" s="438" t="s">
        <v>702</v>
      </c>
      <c r="B60" s="486" t="s">
        <v>35</v>
      </c>
      <c r="C60" s="486" t="s">
        <v>552</v>
      </c>
      <c r="D60" s="486" t="s">
        <v>554</v>
      </c>
      <c r="E60" s="486" t="s">
        <v>98</v>
      </c>
      <c r="F60" s="486" t="s">
        <v>289</v>
      </c>
      <c r="G60" s="487">
        <v>300000</v>
      </c>
      <c r="H60" s="488" t="s">
        <v>305</v>
      </c>
      <c r="I60" s="488" t="s">
        <v>305</v>
      </c>
      <c r="J60" s="488" t="s">
        <v>62</v>
      </c>
    </row>
    <row r="61" spans="1:10" ht="13" x14ac:dyDescent="0.3">
      <c r="A61" s="439" t="s">
        <v>159</v>
      </c>
      <c r="B61" s="489" t="s">
        <v>551</v>
      </c>
      <c r="C61" s="489" t="s">
        <v>36</v>
      </c>
      <c r="D61" s="489" t="s">
        <v>36</v>
      </c>
      <c r="E61" s="489" t="s">
        <v>36</v>
      </c>
      <c r="F61" s="489" t="s">
        <v>36</v>
      </c>
      <c r="G61" s="489" t="s">
        <v>37</v>
      </c>
      <c r="H61" s="490" t="s">
        <v>303</v>
      </c>
      <c r="I61" s="490" t="s">
        <v>304</v>
      </c>
      <c r="J61" s="490" t="s">
        <v>112</v>
      </c>
    </row>
    <row r="62" spans="1:10" ht="13" thickBot="1" x14ac:dyDescent="0.3">
      <c r="A62" s="440" t="s">
        <v>66</v>
      </c>
      <c r="B62" s="491" t="s">
        <v>37</v>
      </c>
      <c r="C62" s="491" t="s">
        <v>553</v>
      </c>
      <c r="D62" s="491" t="s">
        <v>100</v>
      </c>
      <c r="E62" s="491" t="s">
        <v>101</v>
      </c>
      <c r="F62" s="491" t="s">
        <v>290</v>
      </c>
      <c r="G62" s="491" t="s">
        <v>102</v>
      </c>
      <c r="H62" s="492" t="s">
        <v>101</v>
      </c>
      <c r="I62" s="492" t="s">
        <v>102</v>
      </c>
      <c r="J62" s="492" t="s">
        <v>287</v>
      </c>
    </row>
    <row r="63" spans="1:10" ht="13" x14ac:dyDescent="0.3">
      <c r="A63" s="447" t="s">
        <v>160</v>
      </c>
      <c r="B63" s="425"/>
      <c r="C63" s="425"/>
      <c r="D63" s="425"/>
      <c r="E63" s="425"/>
      <c r="F63" s="425"/>
      <c r="G63" s="425"/>
      <c r="H63" s="425"/>
      <c r="I63" s="425"/>
      <c r="J63" s="425"/>
    </row>
    <row r="64" spans="1:10" ht="14" x14ac:dyDescent="0.3">
      <c r="A64" s="448" t="s">
        <v>121</v>
      </c>
      <c r="B64" s="426" t="s">
        <v>85</v>
      </c>
      <c r="C64" s="426" t="s">
        <v>85</v>
      </c>
      <c r="D64" s="426" t="s">
        <v>85</v>
      </c>
      <c r="E64" s="426">
        <f t="shared" ref="E64:J69" si="0">E7/E$7</f>
        <v>1</v>
      </c>
      <c r="F64" s="426">
        <f t="shared" si="0"/>
        <v>1</v>
      </c>
      <c r="G64" s="426">
        <f t="shared" si="0"/>
        <v>1</v>
      </c>
      <c r="H64" s="449">
        <f t="shared" si="0"/>
        <v>1</v>
      </c>
      <c r="I64" s="449">
        <f t="shared" si="0"/>
        <v>1</v>
      </c>
      <c r="J64" s="449">
        <f t="shared" si="0"/>
        <v>1</v>
      </c>
    </row>
    <row r="65" spans="1:11" ht="14" x14ac:dyDescent="0.3">
      <c r="A65" s="450" t="s">
        <v>122</v>
      </c>
      <c r="B65" s="427" t="s">
        <v>85</v>
      </c>
      <c r="C65" s="427" t="s">
        <v>85</v>
      </c>
      <c r="D65" s="427" t="s">
        <v>85</v>
      </c>
      <c r="E65" s="427">
        <f t="shared" si="0"/>
        <v>0.38484506797943696</v>
      </c>
      <c r="F65" s="427">
        <f t="shared" si="0"/>
        <v>0.25290027116379565</v>
      </c>
      <c r="G65" s="427">
        <f t="shared" si="0"/>
        <v>0.24573972177976575</v>
      </c>
      <c r="H65" s="442">
        <f t="shared" si="0"/>
        <v>0.38484506797943696</v>
      </c>
      <c r="I65" s="442">
        <f t="shared" si="0"/>
        <v>0.24709113371322944</v>
      </c>
      <c r="J65" s="442">
        <f t="shared" si="0"/>
        <v>0.24830947681707749</v>
      </c>
      <c r="K65" s="451"/>
    </row>
    <row r="66" spans="1:11" ht="14" x14ac:dyDescent="0.3">
      <c r="A66" s="452" t="s">
        <v>123</v>
      </c>
      <c r="B66" s="428" t="s">
        <v>85</v>
      </c>
      <c r="C66" s="428" t="s">
        <v>85</v>
      </c>
      <c r="D66" s="428" t="s">
        <v>85</v>
      </c>
      <c r="E66" s="428">
        <f t="shared" si="0"/>
        <v>0.44695181279735274</v>
      </c>
      <c r="F66" s="428">
        <f t="shared" si="0"/>
        <v>0.43489508554835571</v>
      </c>
      <c r="G66" s="428">
        <f t="shared" si="0"/>
        <v>0.34115561675361283</v>
      </c>
      <c r="H66" s="453">
        <f t="shared" si="0"/>
        <v>0.44695181279735274</v>
      </c>
      <c r="I66" s="453">
        <f t="shared" si="0"/>
        <v>0.35884708565798112</v>
      </c>
      <c r="J66" s="453">
        <f t="shared" si="0"/>
        <v>0.35962631412284107</v>
      </c>
    </row>
    <row r="67" spans="1:11" ht="14" x14ac:dyDescent="0.3">
      <c r="A67" s="450" t="s">
        <v>124</v>
      </c>
      <c r="B67" s="427" t="s">
        <v>85</v>
      </c>
      <c r="C67" s="427" t="s">
        <v>85</v>
      </c>
      <c r="D67" s="427" t="s">
        <v>85</v>
      </c>
      <c r="E67" s="427">
        <f t="shared" si="0"/>
        <v>3.2327849418154642E-2</v>
      </c>
      <c r="F67" s="427">
        <f t="shared" si="0"/>
        <v>2.8700568342102387E-2</v>
      </c>
      <c r="G67" s="427">
        <f t="shared" si="0"/>
        <v>2.69995546970048E-2</v>
      </c>
      <c r="H67" s="442">
        <f t="shared" si="0"/>
        <v>3.2327849418154642E-2</v>
      </c>
      <c r="I67" s="442">
        <f t="shared" si="0"/>
        <v>2.7320587346272785E-2</v>
      </c>
      <c r="J67" s="442">
        <f t="shared" si="0"/>
        <v>2.7364873291693761E-2</v>
      </c>
    </row>
    <row r="68" spans="1:11" ht="14" x14ac:dyDescent="0.3">
      <c r="A68" s="452" t="s">
        <v>125</v>
      </c>
      <c r="B68" s="428" t="s">
        <v>85</v>
      </c>
      <c r="C68" s="428" t="s">
        <v>85</v>
      </c>
      <c r="D68" s="428" t="s">
        <v>85</v>
      </c>
      <c r="E68" s="428">
        <f t="shared" si="0"/>
        <v>0.11862472344622588</v>
      </c>
      <c r="F68" s="428">
        <f t="shared" si="0"/>
        <v>0.23899409992694895</v>
      </c>
      <c r="G68" s="428">
        <f t="shared" si="0"/>
        <v>0.35269300387306113</v>
      </c>
      <c r="H68" s="453">
        <f t="shared" si="0"/>
        <v>0.11862472344622588</v>
      </c>
      <c r="I68" s="453">
        <f t="shared" si="0"/>
        <v>0.33123458673579431</v>
      </c>
      <c r="J68" s="453">
        <f t="shared" si="0"/>
        <v>0.32935419208769412</v>
      </c>
    </row>
    <row r="69" spans="1:11" ht="14" x14ac:dyDescent="0.3">
      <c r="A69" s="454" t="s">
        <v>126</v>
      </c>
      <c r="B69" s="429" t="s">
        <v>85</v>
      </c>
      <c r="C69" s="429" t="s">
        <v>85</v>
      </c>
      <c r="D69" s="429" t="s">
        <v>85</v>
      </c>
      <c r="E69" s="429">
        <f t="shared" si="0"/>
        <v>1.7250546358829756E-2</v>
      </c>
      <c r="F69" s="429">
        <f t="shared" si="0"/>
        <v>4.450997501879727E-2</v>
      </c>
      <c r="G69" s="429">
        <f t="shared" si="0"/>
        <v>3.3412102896555405E-2</v>
      </c>
      <c r="H69" s="455">
        <f t="shared" si="0"/>
        <v>1.7250546358829756E-2</v>
      </c>
      <c r="I69" s="455">
        <f t="shared" si="0"/>
        <v>3.5506606546722337E-2</v>
      </c>
      <c r="J69" s="455">
        <f t="shared" si="0"/>
        <v>3.5345143680693615E-2</v>
      </c>
    </row>
    <row r="70" spans="1:11" ht="14" x14ac:dyDescent="0.3">
      <c r="A70" s="456" t="s">
        <v>127</v>
      </c>
      <c r="B70" s="430" t="s">
        <v>85</v>
      </c>
      <c r="C70" s="430" t="s">
        <v>85</v>
      </c>
      <c r="D70" s="430" t="s">
        <v>85</v>
      </c>
      <c r="E70" s="430">
        <f t="shared" ref="E70:J72" si="1">E13/E$13</f>
        <v>1</v>
      </c>
      <c r="F70" s="430">
        <f t="shared" si="1"/>
        <v>1</v>
      </c>
      <c r="G70" s="430">
        <f t="shared" si="1"/>
        <v>1</v>
      </c>
      <c r="H70" s="457">
        <f t="shared" si="1"/>
        <v>1</v>
      </c>
      <c r="I70" s="457">
        <f t="shared" si="1"/>
        <v>1</v>
      </c>
      <c r="J70" s="457">
        <f t="shared" si="1"/>
        <v>1</v>
      </c>
    </row>
    <row r="71" spans="1:11" ht="14" x14ac:dyDescent="0.3">
      <c r="A71" s="450" t="s">
        <v>64</v>
      </c>
      <c r="B71" s="427" t="s">
        <v>85</v>
      </c>
      <c r="C71" s="427" t="s">
        <v>85</v>
      </c>
      <c r="D71" s="427" t="s">
        <v>85</v>
      </c>
      <c r="E71" s="427">
        <f t="shared" si="1"/>
        <v>0.54332949522594531</v>
      </c>
      <c r="F71" s="427">
        <f t="shared" si="1"/>
        <v>0.59045410538164989</v>
      </c>
      <c r="G71" s="427">
        <f t="shared" si="1"/>
        <v>0.50780921813461477</v>
      </c>
      <c r="H71" s="442">
        <f t="shared" si="1"/>
        <v>0.54332949522594531</v>
      </c>
      <c r="I71" s="442">
        <f t="shared" si="1"/>
        <v>0.52323025841899407</v>
      </c>
      <c r="J71" s="442">
        <f t="shared" si="1"/>
        <v>0.52339495104732559</v>
      </c>
    </row>
    <row r="72" spans="1:11" ht="14" x14ac:dyDescent="0.3">
      <c r="A72" s="452" t="s">
        <v>128</v>
      </c>
      <c r="B72" s="428" t="s">
        <v>85</v>
      </c>
      <c r="C72" s="428" t="s">
        <v>85</v>
      </c>
      <c r="D72" s="428" t="s">
        <v>85</v>
      </c>
      <c r="E72" s="428">
        <f t="shared" si="1"/>
        <v>0.41293864268209851</v>
      </c>
      <c r="F72" s="428">
        <f t="shared" si="1"/>
        <v>0.49969009264787856</v>
      </c>
      <c r="G72" s="428">
        <f t="shared" si="1"/>
        <v>0.34990104911711878</v>
      </c>
      <c r="H72" s="453">
        <f t="shared" si="1"/>
        <v>0.41293864268209851</v>
      </c>
      <c r="I72" s="453">
        <f t="shared" si="1"/>
        <v>0.37785078625623453</v>
      </c>
      <c r="J72" s="453">
        <f t="shared" si="1"/>
        <v>0.37813829524738668</v>
      </c>
    </row>
    <row r="73" spans="1:11" ht="14" x14ac:dyDescent="0.3">
      <c r="A73" s="598" t="s">
        <v>129</v>
      </c>
      <c r="B73" s="599" t="s">
        <v>85</v>
      </c>
      <c r="C73" s="599" t="s">
        <v>85</v>
      </c>
      <c r="D73" s="599" t="s">
        <v>85</v>
      </c>
      <c r="E73" s="599">
        <f t="shared" ref="E73:J80" si="2">E16/E$13</f>
        <v>0.13039085254384675</v>
      </c>
      <c r="F73" s="599">
        <f t="shared" si="2"/>
        <v>9.0764012733771313E-2</v>
      </c>
      <c r="G73" s="599">
        <f t="shared" si="2"/>
        <v>0.15790816901749602</v>
      </c>
      <c r="H73" s="600">
        <f t="shared" si="2"/>
        <v>0.13039085254384675</v>
      </c>
      <c r="I73" s="600">
        <f t="shared" si="2"/>
        <v>0.14537947216275957</v>
      </c>
      <c r="J73" s="600">
        <f t="shared" si="2"/>
        <v>0.14525665579993891</v>
      </c>
    </row>
    <row r="74" spans="1:11" ht="14" x14ac:dyDescent="0.3">
      <c r="A74" s="601" t="s">
        <v>130</v>
      </c>
      <c r="B74" s="602" t="s">
        <v>85</v>
      </c>
      <c r="C74" s="602" t="s">
        <v>85</v>
      </c>
      <c r="D74" s="602" t="s">
        <v>85</v>
      </c>
      <c r="E74" s="602">
        <f t="shared" si="2"/>
        <v>0.26572968486507531</v>
      </c>
      <c r="F74" s="602">
        <f t="shared" si="2"/>
        <v>0.24835140065205127</v>
      </c>
      <c r="G74" s="602">
        <f t="shared" si="2"/>
        <v>0.34294084371752254</v>
      </c>
      <c r="H74" s="603">
        <f t="shared" si="2"/>
        <v>0.26572968486507531</v>
      </c>
      <c r="I74" s="603">
        <f t="shared" si="2"/>
        <v>0.32529102095680529</v>
      </c>
      <c r="J74" s="603">
        <f t="shared" si="2"/>
        <v>0.32480297690408311</v>
      </c>
    </row>
    <row r="75" spans="1:11" ht="14" x14ac:dyDescent="0.3">
      <c r="A75" s="598" t="s">
        <v>131</v>
      </c>
      <c r="B75" s="599" t="s">
        <v>85</v>
      </c>
      <c r="C75" s="599" t="s">
        <v>85</v>
      </c>
      <c r="D75" s="599" t="s">
        <v>85</v>
      </c>
      <c r="E75" s="599">
        <f t="shared" si="2"/>
        <v>0.20637195165812311</v>
      </c>
      <c r="F75" s="599">
        <f t="shared" si="2"/>
        <v>0.18118080319163571</v>
      </c>
      <c r="G75" s="599">
        <f t="shared" si="2"/>
        <v>0.28715051537612024</v>
      </c>
      <c r="H75" s="600">
        <f t="shared" si="2"/>
        <v>0.20637195165812311</v>
      </c>
      <c r="I75" s="600">
        <f t="shared" si="2"/>
        <v>0.26737720265277759</v>
      </c>
      <c r="J75" s="600">
        <f t="shared" si="2"/>
        <v>0.26687732719855833</v>
      </c>
    </row>
    <row r="76" spans="1:11" ht="14" x14ac:dyDescent="0.3">
      <c r="A76" s="601" t="s">
        <v>132</v>
      </c>
      <c r="B76" s="602" t="s">
        <v>85</v>
      </c>
      <c r="C76" s="602" t="s">
        <v>85</v>
      </c>
      <c r="D76" s="602" t="s">
        <v>85</v>
      </c>
      <c r="E76" s="602">
        <f t="shared" si="2"/>
        <v>1.4421218141677758E-2</v>
      </c>
      <c r="F76" s="602">
        <f t="shared" si="2"/>
        <v>2.7572998347789239E-3</v>
      </c>
      <c r="G76" s="602">
        <f t="shared" si="2"/>
        <v>3.6610569590274332E-3</v>
      </c>
      <c r="H76" s="603">
        <f t="shared" si="2"/>
        <v>1.4421218141677758E-2</v>
      </c>
      <c r="I76" s="603">
        <f t="shared" si="2"/>
        <v>3.4924213000704293E-3</v>
      </c>
      <c r="J76" s="603">
        <f t="shared" si="2"/>
        <v>3.5819715796971295E-3</v>
      </c>
    </row>
    <row r="77" spans="1:11" ht="14" x14ac:dyDescent="0.3">
      <c r="A77" s="703" t="s">
        <v>567</v>
      </c>
      <c r="B77" s="599" t="s">
        <v>85</v>
      </c>
      <c r="C77" s="599" t="s">
        <v>85</v>
      </c>
      <c r="D77" s="599" t="s">
        <v>85</v>
      </c>
      <c r="E77" s="599">
        <f t="shared" si="2"/>
        <v>4.4936515065274435E-2</v>
      </c>
      <c r="F77" s="599">
        <f t="shared" si="2"/>
        <v>6.4413297625636676E-2</v>
      </c>
      <c r="G77" s="599">
        <f t="shared" si="2"/>
        <v>5.2129271382374859E-2</v>
      </c>
      <c r="H77" s="600">
        <f t="shared" si="2"/>
        <v>4.4936515065274435E-2</v>
      </c>
      <c r="I77" s="600">
        <f t="shared" si="2"/>
        <v>5.4421397003957199E-2</v>
      </c>
      <c r="J77" s="600">
        <f t="shared" si="2"/>
        <v>5.4343678125827667E-2</v>
      </c>
    </row>
    <row r="78" spans="1:11" ht="14" x14ac:dyDescent="0.3">
      <c r="A78" s="601" t="s">
        <v>133</v>
      </c>
      <c r="B78" s="602" t="s">
        <v>85</v>
      </c>
      <c r="C78" s="602" t="s">
        <v>85</v>
      </c>
      <c r="D78" s="602" t="s">
        <v>85</v>
      </c>
      <c r="E78" s="602">
        <f t="shared" si="2"/>
        <v>4.2574933886513233E-2</v>
      </c>
      <c r="F78" s="602">
        <f t="shared" si="2"/>
        <v>2.3165310106974715E-2</v>
      </c>
      <c r="G78" s="602">
        <f t="shared" si="2"/>
        <v>2.178195836878076E-2</v>
      </c>
      <c r="H78" s="603">
        <f t="shared" si="2"/>
        <v>4.2574933886513233E-2</v>
      </c>
      <c r="I78" s="603">
        <f t="shared" si="2"/>
        <v>2.2040083506254651E-2</v>
      </c>
      <c r="J78" s="603">
        <f t="shared" si="2"/>
        <v>2.2208345540977784E-2</v>
      </c>
    </row>
    <row r="79" spans="1:11" ht="14" x14ac:dyDescent="0.3">
      <c r="A79" s="598" t="s">
        <v>134</v>
      </c>
      <c r="B79" s="599" t="s">
        <v>85</v>
      </c>
      <c r="C79" s="599" t="s">
        <v>85</v>
      </c>
      <c r="D79" s="599" t="s">
        <v>85</v>
      </c>
      <c r="E79" s="599">
        <f t="shared" si="2"/>
        <v>0.11712557534279872</v>
      </c>
      <c r="F79" s="599">
        <f t="shared" si="2"/>
        <v>0.11288768005479975</v>
      </c>
      <c r="G79" s="599">
        <f t="shared" si="2"/>
        <v>9.1228889883619033E-2</v>
      </c>
      <c r="H79" s="600">
        <f t="shared" si="2"/>
        <v>0.11712557534279872</v>
      </c>
      <c r="I79" s="600">
        <f t="shared" si="2"/>
        <v>9.5270290227506341E-2</v>
      </c>
      <c r="J79" s="600">
        <f t="shared" si="2"/>
        <v>9.5449371870413691E-2</v>
      </c>
    </row>
    <row r="80" spans="1:11" ht="14" x14ac:dyDescent="0.3">
      <c r="A80" s="604" t="s">
        <v>135</v>
      </c>
      <c r="B80" s="605" t="s">
        <v>85</v>
      </c>
      <c r="C80" s="605" t="s">
        <v>85</v>
      </c>
      <c r="D80" s="605" t="s">
        <v>85</v>
      </c>
      <c r="E80" s="605">
        <f t="shared" si="2"/>
        <v>3.1240310679667531E-2</v>
      </c>
      <c r="F80" s="605">
        <f t="shared" si="2"/>
        <v>2.5141503804524429E-2</v>
      </c>
      <c r="G80" s="605">
        <f t="shared" si="2"/>
        <v>3.6239089895462942E-2</v>
      </c>
      <c r="H80" s="606">
        <f t="shared" si="2"/>
        <v>3.1240310679667531E-2</v>
      </c>
      <c r="I80" s="606">
        <f t="shared" si="2"/>
        <v>3.4168346890439731E-2</v>
      </c>
      <c r="J80" s="606">
        <f t="shared" si="2"/>
        <v>3.4144354637199788E-2</v>
      </c>
    </row>
    <row r="81" spans="1:10" ht="14" x14ac:dyDescent="0.3">
      <c r="A81" s="458" t="s">
        <v>161</v>
      </c>
      <c r="B81" s="431"/>
      <c r="C81" s="431"/>
      <c r="D81" s="431"/>
      <c r="E81" s="431"/>
      <c r="F81" s="431"/>
      <c r="G81" s="431"/>
      <c r="H81" s="459"/>
      <c r="I81" s="459"/>
      <c r="J81" s="459"/>
    </row>
    <row r="82" spans="1:10" ht="14" x14ac:dyDescent="0.3">
      <c r="A82" s="460" t="s">
        <v>138</v>
      </c>
      <c r="B82" s="432" t="s">
        <v>85</v>
      </c>
      <c r="C82" s="432" t="s">
        <v>85</v>
      </c>
      <c r="D82" s="432" t="s">
        <v>85</v>
      </c>
      <c r="E82" s="432">
        <f t="shared" ref="E82:J85" si="3">E26/E$26</f>
        <v>1</v>
      </c>
      <c r="F82" s="432">
        <f t="shared" si="3"/>
        <v>1</v>
      </c>
      <c r="G82" s="432">
        <f t="shared" si="3"/>
        <v>1</v>
      </c>
      <c r="H82" s="461">
        <f t="shared" si="3"/>
        <v>1</v>
      </c>
      <c r="I82" s="461">
        <f t="shared" si="3"/>
        <v>1</v>
      </c>
      <c r="J82" s="461">
        <f t="shared" si="3"/>
        <v>1</v>
      </c>
    </row>
    <row r="83" spans="1:10" ht="14" x14ac:dyDescent="0.3">
      <c r="A83" s="462" t="s">
        <v>139</v>
      </c>
      <c r="B83" s="433" t="s">
        <v>85</v>
      </c>
      <c r="C83" s="433" t="s">
        <v>85</v>
      </c>
      <c r="D83" s="433" t="s">
        <v>85</v>
      </c>
      <c r="E83" s="433">
        <f t="shared" si="3"/>
        <v>0.86585262306204291</v>
      </c>
      <c r="F83" s="433">
        <f t="shared" si="3"/>
        <v>0.7424664424304146</v>
      </c>
      <c r="G83" s="433">
        <f t="shared" si="3"/>
        <v>0.74740282614991993</v>
      </c>
      <c r="H83" s="463">
        <f t="shared" si="3"/>
        <v>0.86585262306204291</v>
      </c>
      <c r="I83" s="463">
        <f t="shared" si="3"/>
        <v>0.74650297161300827</v>
      </c>
      <c r="J83" s="463">
        <f t="shared" si="3"/>
        <v>0.74715197357164731</v>
      </c>
    </row>
    <row r="84" spans="1:10" ht="14" x14ac:dyDescent="0.3">
      <c r="A84" s="450" t="s">
        <v>140</v>
      </c>
      <c r="B84" s="427" t="s">
        <v>85</v>
      </c>
      <c r="C84" s="427" t="s">
        <v>85</v>
      </c>
      <c r="D84" s="427" t="s">
        <v>85</v>
      </c>
      <c r="E84" s="427">
        <f t="shared" si="3"/>
        <v>0.10763043484149215</v>
      </c>
      <c r="F84" s="427">
        <f t="shared" si="3"/>
        <v>0.15471585805926119</v>
      </c>
      <c r="G84" s="427">
        <f t="shared" si="3"/>
        <v>0.16657398515896568</v>
      </c>
      <c r="H84" s="442">
        <f t="shared" si="3"/>
        <v>0.10763043484149215</v>
      </c>
      <c r="I84" s="442">
        <f t="shared" si="3"/>
        <v>0.16441236441060672</v>
      </c>
      <c r="J84" s="442">
        <f t="shared" si="3"/>
        <v>0.1641035944807557</v>
      </c>
    </row>
    <row r="85" spans="1:10" ht="14" x14ac:dyDescent="0.3">
      <c r="A85" s="464" t="s">
        <v>141</v>
      </c>
      <c r="B85" s="434" t="s">
        <v>85</v>
      </c>
      <c r="C85" s="434" t="s">
        <v>85</v>
      </c>
      <c r="D85" s="434" t="s">
        <v>85</v>
      </c>
      <c r="E85" s="434">
        <f t="shared" si="3"/>
        <v>2.6516942096464935E-2</v>
      </c>
      <c r="F85" s="434">
        <f t="shared" si="3"/>
        <v>0.1028176995103243</v>
      </c>
      <c r="G85" s="434">
        <f t="shared" si="3"/>
        <v>8.6023188691114402E-2</v>
      </c>
      <c r="H85" s="465">
        <f t="shared" si="3"/>
        <v>2.6516942096464935E-2</v>
      </c>
      <c r="I85" s="465">
        <f t="shared" si="3"/>
        <v>8.9084663976385037E-2</v>
      </c>
      <c r="J85" s="465">
        <f t="shared" si="3"/>
        <v>8.8744431947596972E-2</v>
      </c>
    </row>
    <row r="86" spans="1:10" ht="14" x14ac:dyDescent="0.3">
      <c r="A86" s="460" t="s">
        <v>142</v>
      </c>
      <c r="B86" s="432" t="s">
        <v>85</v>
      </c>
      <c r="C86" s="432" t="s">
        <v>85</v>
      </c>
      <c r="D86" s="432" t="s">
        <v>85</v>
      </c>
      <c r="E86" s="432">
        <f t="shared" ref="E86:J89" si="4">E30/E$30</f>
        <v>1</v>
      </c>
      <c r="F86" s="432">
        <f t="shared" si="4"/>
        <v>1</v>
      </c>
      <c r="G86" s="432">
        <f t="shared" si="4"/>
        <v>1</v>
      </c>
      <c r="H86" s="461">
        <f t="shared" si="4"/>
        <v>1</v>
      </c>
      <c r="I86" s="461">
        <f t="shared" si="4"/>
        <v>1</v>
      </c>
      <c r="J86" s="461">
        <f t="shared" si="4"/>
        <v>1</v>
      </c>
    </row>
    <row r="87" spans="1:10" ht="14" x14ac:dyDescent="0.3">
      <c r="A87" s="462" t="s">
        <v>143</v>
      </c>
      <c r="B87" s="433" t="s">
        <v>85</v>
      </c>
      <c r="C87" s="433" t="s">
        <v>85</v>
      </c>
      <c r="D87" s="433" t="s">
        <v>85</v>
      </c>
      <c r="E87" s="433">
        <f t="shared" si="4"/>
        <v>0.42984979326190165</v>
      </c>
      <c r="F87" s="433">
        <f t="shared" si="4"/>
        <v>0.22589088679280409</v>
      </c>
      <c r="G87" s="433">
        <f t="shared" si="4"/>
        <v>0.19031590279991015</v>
      </c>
      <c r="H87" s="463">
        <f t="shared" si="4"/>
        <v>0.42984979326190165</v>
      </c>
      <c r="I87" s="463">
        <f t="shared" si="4"/>
        <v>0.19646935629288861</v>
      </c>
      <c r="J87" s="463">
        <f t="shared" si="4"/>
        <v>0.19773964980364367</v>
      </c>
    </row>
    <row r="88" spans="1:10" ht="14" x14ac:dyDescent="0.3">
      <c r="A88" s="450" t="s">
        <v>144</v>
      </c>
      <c r="B88" s="427" t="s">
        <v>85</v>
      </c>
      <c r="C88" s="427" t="s">
        <v>85</v>
      </c>
      <c r="D88" s="427" t="s">
        <v>85</v>
      </c>
      <c r="E88" s="427">
        <f t="shared" si="4"/>
        <v>0.45273226600564492</v>
      </c>
      <c r="F88" s="427">
        <f t="shared" si="4"/>
        <v>0.56776284346656758</v>
      </c>
      <c r="G88" s="427">
        <f t="shared" si="4"/>
        <v>0.55147040957367521</v>
      </c>
      <c r="H88" s="442">
        <f t="shared" si="4"/>
        <v>0.45273226600564492</v>
      </c>
      <c r="I88" s="442">
        <f t="shared" si="4"/>
        <v>0.55428853408126066</v>
      </c>
      <c r="J88" s="442">
        <f t="shared" si="4"/>
        <v>0.55373576166387906</v>
      </c>
    </row>
    <row r="89" spans="1:10" ht="14" x14ac:dyDescent="0.3">
      <c r="A89" s="466" t="s">
        <v>145</v>
      </c>
      <c r="B89" s="435" t="s">
        <v>85</v>
      </c>
      <c r="C89" s="435" t="s">
        <v>85</v>
      </c>
      <c r="D89" s="435" t="s">
        <v>85</v>
      </c>
      <c r="E89" s="435">
        <f t="shared" si="4"/>
        <v>0.11741794073245349</v>
      </c>
      <c r="F89" s="435">
        <f t="shared" si="4"/>
        <v>0.20634626974062825</v>
      </c>
      <c r="G89" s="435">
        <f t="shared" si="4"/>
        <v>0.25821368762641472</v>
      </c>
      <c r="H89" s="467">
        <f t="shared" si="4"/>
        <v>0.11741794073245349</v>
      </c>
      <c r="I89" s="467">
        <f t="shared" si="4"/>
        <v>0.24924210962585058</v>
      </c>
      <c r="J89" s="467">
        <f t="shared" si="4"/>
        <v>0.24852458853247722</v>
      </c>
    </row>
    <row r="90" spans="1:10" ht="14" x14ac:dyDescent="0.3">
      <c r="A90" s="767" t="s">
        <v>527</v>
      </c>
      <c r="B90" s="676"/>
      <c r="C90" s="676"/>
      <c r="D90" s="676"/>
      <c r="E90" s="676"/>
      <c r="F90" s="676"/>
      <c r="G90" s="676"/>
      <c r="H90" s="677"/>
      <c r="I90" s="677"/>
      <c r="J90" s="677"/>
    </row>
    <row r="91" spans="1:10" ht="13" x14ac:dyDescent="0.3">
      <c r="A91" s="217" t="s">
        <v>403</v>
      </c>
    </row>
    <row r="92" spans="1:10" customFormat="1" ht="13" x14ac:dyDescent="0.3">
      <c r="A92" s="242" t="s">
        <v>234</v>
      </c>
      <c r="B92" s="196"/>
      <c r="C92" s="196"/>
      <c r="D92" s="211"/>
      <c r="E92" s="196"/>
      <c r="F92" s="196"/>
      <c r="G92" s="211"/>
      <c r="H92" s="196"/>
      <c r="I92" s="196"/>
      <c r="J92" s="196"/>
    </row>
    <row r="93" spans="1:10" ht="13" x14ac:dyDescent="0.3">
      <c r="A93" s="444" t="s">
        <v>719</v>
      </c>
    </row>
    <row r="94" spans="1:10" ht="13" x14ac:dyDescent="0.3">
      <c r="A94" s="445" t="s">
        <v>704</v>
      </c>
    </row>
    <row r="96" spans="1:10" ht="12.75" customHeight="1" x14ac:dyDescent="0.25">
      <c r="A96" s="468" t="s">
        <v>165</v>
      </c>
      <c r="B96" s="469"/>
      <c r="C96" s="469"/>
    </row>
    <row r="97" spans="1:10" ht="24.75" customHeight="1" x14ac:dyDescent="0.25">
      <c r="A97" s="800" t="s">
        <v>166</v>
      </c>
      <c r="B97" s="800"/>
      <c r="C97" s="800"/>
      <c r="D97" s="800"/>
      <c r="E97" s="800"/>
      <c r="F97" s="800"/>
      <c r="G97" s="800"/>
      <c r="H97" s="800"/>
      <c r="I97" s="800"/>
      <c r="J97" s="800"/>
    </row>
    <row r="98" spans="1:10" ht="12.75" customHeight="1" x14ac:dyDescent="0.3">
      <c r="A98" s="470"/>
      <c r="B98" s="471"/>
      <c r="C98" s="471"/>
    </row>
    <row r="99" spans="1:10" ht="24.75" customHeight="1" x14ac:dyDescent="0.25">
      <c r="A99" s="801" t="s">
        <v>169</v>
      </c>
      <c r="B99" s="801"/>
      <c r="C99" s="801"/>
      <c r="D99" s="801"/>
      <c r="E99" s="801"/>
      <c r="F99" s="801"/>
      <c r="G99" s="801"/>
      <c r="H99" s="801"/>
      <c r="I99" s="801"/>
      <c r="J99" s="801"/>
    </row>
    <row r="100" spans="1:10" ht="12.75" customHeight="1" x14ac:dyDescent="0.3">
      <c r="A100" s="470"/>
      <c r="B100" s="471"/>
      <c r="C100" s="471"/>
    </row>
    <row r="101" spans="1:10" customFormat="1" ht="26.25" customHeight="1" x14ac:dyDescent="0.25">
      <c r="A101" s="799" t="s">
        <v>170</v>
      </c>
      <c r="B101" s="799"/>
      <c r="C101" s="799"/>
      <c r="D101" s="799"/>
      <c r="E101" s="799"/>
      <c r="F101" s="799"/>
    </row>
    <row r="102" spans="1:10" customFormat="1" ht="12.75" customHeight="1" x14ac:dyDescent="0.25">
      <c r="A102" s="699"/>
      <c r="B102" s="700"/>
      <c r="C102" s="700"/>
      <c r="D102" s="700"/>
      <c r="E102" s="700"/>
      <c r="F102" s="700"/>
    </row>
    <row r="103" spans="1:10" customFormat="1" ht="12.75" customHeight="1" x14ac:dyDescent="0.25">
      <c r="A103" s="799" t="s">
        <v>171</v>
      </c>
      <c r="B103" s="799"/>
      <c r="C103" s="799"/>
      <c r="D103" s="799"/>
      <c r="E103" s="799"/>
      <c r="F103" s="799"/>
    </row>
    <row r="104" spans="1:10" customFormat="1" ht="12.75" customHeight="1" x14ac:dyDescent="0.25">
      <c r="A104" s="701"/>
      <c r="B104" s="701"/>
      <c r="C104" s="701"/>
      <c r="D104" s="701"/>
      <c r="E104" s="701"/>
      <c r="F104" s="701"/>
    </row>
    <row r="105" spans="1:10" customFormat="1" ht="24.75" customHeight="1" x14ac:dyDescent="0.25">
      <c r="A105" s="799" t="s">
        <v>563</v>
      </c>
      <c r="B105" s="799"/>
      <c r="C105" s="799"/>
      <c r="D105" s="799"/>
      <c r="E105" s="799"/>
      <c r="F105" s="799"/>
    </row>
    <row r="106" spans="1:10" customFormat="1" ht="12.75" customHeight="1" x14ac:dyDescent="0.25">
      <c r="A106" s="700"/>
      <c r="B106" s="700"/>
      <c r="C106" s="700"/>
      <c r="D106" s="700"/>
      <c r="E106" s="700"/>
      <c r="F106" s="700"/>
    </row>
    <row r="107" spans="1:10" customFormat="1" ht="21" customHeight="1" x14ac:dyDescent="0.25">
      <c r="A107" s="799" t="s">
        <v>172</v>
      </c>
      <c r="B107" s="799"/>
      <c r="C107" s="799"/>
      <c r="D107" s="799"/>
      <c r="E107" s="799"/>
      <c r="F107" s="799"/>
    </row>
    <row r="108" spans="1:10" customFormat="1" ht="12.75" customHeight="1" x14ac:dyDescent="0.25">
      <c r="A108" s="700"/>
      <c r="B108" s="700"/>
      <c r="C108" s="700"/>
      <c r="D108" s="700"/>
      <c r="E108" s="700"/>
      <c r="F108" s="700"/>
    </row>
    <row r="109" spans="1:10" customFormat="1" ht="48.75" customHeight="1" x14ac:dyDescent="0.25">
      <c r="A109" s="799" t="s">
        <v>564</v>
      </c>
      <c r="B109" s="799"/>
      <c r="C109" s="799"/>
      <c r="D109" s="799"/>
      <c r="E109" s="799"/>
      <c r="F109" s="799"/>
    </row>
    <row r="110" spans="1:10" customFormat="1" ht="12.75" customHeight="1" x14ac:dyDescent="0.25">
      <c r="A110" s="699"/>
      <c r="B110" s="700"/>
      <c r="C110" s="700"/>
      <c r="D110" s="700"/>
      <c r="E110" s="700"/>
      <c r="F110" s="700"/>
    </row>
    <row r="111" spans="1:10" customFormat="1" ht="27" customHeight="1" x14ac:dyDescent="0.25">
      <c r="A111" s="799" t="s">
        <v>173</v>
      </c>
      <c r="B111" s="799"/>
      <c r="C111" s="799"/>
      <c r="D111" s="799"/>
      <c r="E111" s="799"/>
      <c r="F111" s="799"/>
    </row>
    <row r="112" spans="1:10" customFormat="1" ht="12.75" customHeight="1" x14ac:dyDescent="0.25">
      <c r="A112" s="702"/>
      <c r="B112" s="700"/>
      <c r="C112" s="700"/>
      <c r="D112" s="700"/>
      <c r="E112" s="700"/>
      <c r="F112" s="700"/>
    </row>
    <row r="113" spans="1:10" customFormat="1" ht="19.5" customHeight="1" x14ac:dyDescent="0.25">
      <c r="A113" s="799" t="s">
        <v>174</v>
      </c>
      <c r="B113" s="799"/>
      <c r="C113" s="799"/>
      <c r="D113" s="799"/>
      <c r="E113" s="799"/>
      <c r="F113" s="799"/>
    </row>
    <row r="114" spans="1:10" customFormat="1" ht="12.75" customHeight="1" x14ac:dyDescent="0.25">
      <c r="A114" s="702"/>
      <c r="B114" s="700"/>
      <c r="C114" s="700"/>
      <c r="D114" s="700"/>
      <c r="E114" s="700"/>
      <c r="F114" s="700"/>
    </row>
    <row r="115" spans="1:10" customFormat="1" ht="22.5" customHeight="1" x14ac:dyDescent="0.25">
      <c r="A115" s="799" t="s">
        <v>175</v>
      </c>
      <c r="B115" s="799"/>
      <c r="C115" s="799"/>
      <c r="D115" s="799"/>
      <c r="E115" s="799"/>
      <c r="F115" s="799"/>
    </row>
    <row r="116" spans="1:10" customFormat="1" ht="12" customHeight="1" x14ac:dyDescent="0.25">
      <c r="A116" s="701"/>
      <c r="B116" s="701"/>
      <c r="C116" s="701"/>
      <c r="D116" s="701"/>
      <c r="E116" s="701"/>
      <c r="F116" s="701"/>
    </row>
    <row r="117" spans="1:10" customFormat="1" ht="34.5" customHeight="1" x14ac:dyDescent="0.25">
      <c r="A117" s="799" t="s">
        <v>565</v>
      </c>
      <c r="B117" s="799"/>
      <c r="C117" s="799"/>
      <c r="D117" s="799"/>
      <c r="E117" s="799"/>
      <c r="F117" s="799"/>
    </row>
    <row r="118" spans="1:10" customFormat="1" ht="12.75" customHeight="1" x14ac:dyDescent="0.25">
      <c r="A118" s="702"/>
      <c r="B118" s="700"/>
      <c r="C118" s="700"/>
      <c r="D118" s="700"/>
      <c r="E118" s="700"/>
      <c r="F118" s="700"/>
    </row>
    <row r="119" spans="1:10" customFormat="1" ht="33.75" customHeight="1" x14ac:dyDescent="0.25">
      <c r="A119" s="799" t="s">
        <v>566</v>
      </c>
      <c r="B119" s="799"/>
      <c r="C119" s="799"/>
      <c r="D119" s="799"/>
      <c r="E119" s="799"/>
      <c r="F119" s="799"/>
    </row>
    <row r="120" spans="1:10" ht="12.75" customHeight="1" x14ac:dyDescent="0.25">
      <c r="A120" s="472"/>
      <c r="B120" s="469"/>
      <c r="C120" s="469"/>
    </row>
    <row r="121" spans="1:10" ht="16.5" customHeight="1" x14ac:dyDescent="0.25">
      <c r="A121" s="802" t="s">
        <v>176</v>
      </c>
      <c r="B121" s="802"/>
      <c r="C121" s="802"/>
    </row>
    <row r="122" spans="1:10" ht="12.75" customHeight="1" x14ac:dyDescent="0.25">
      <c r="A122" s="608"/>
      <c r="B122" s="469"/>
      <c r="C122" s="469"/>
    </row>
    <row r="123" spans="1:10" ht="21.75" customHeight="1" x14ac:dyDescent="0.25">
      <c r="A123" s="473" t="s">
        <v>167</v>
      </c>
      <c r="B123" s="469"/>
      <c r="C123" s="469"/>
    </row>
    <row r="124" spans="1:10" ht="12.75" customHeight="1" x14ac:dyDescent="0.25">
      <c r="A124" s="472" t="s">
        <v>168</v>
      </c>
      <c r="B124" s="469"/>
      <c r="C124" s="469"/>
    </row>
    <row r="125" spans="1:10" customFormat="1" x14ac:dyDescent="0.25"/>
    <row r="126" spans="1:10" customFormat="1" ht="67.5" customHeight="1" x14ac:dyDescent="0.25">
      <c r="A126" s="796" t="s">
        <v>716</v>
      </c>
      <c r="B126" s="796"/>
      <c r="C126" s="796"/>
      <c r="D126" s="796"/>
      <c r="E126" s="796"/>
      <c r="F126" s="796"/>
      <c r="G126" s="796"/>
      <c r="H126" s="796"/>
      <c r="I126" s="796"/>
      <c r="J126" s="796"/>
    </row>
    <row r="127" spans="1:10" customFormat="1" x14ac:dyDescent="0.25">
      <c r="H127" s="192"/>
      <c r="I127" s="192"/>
    </row>
    <row r="128" spans="1:10" customFormat="1" ht="21.75" customHeight="1" x14ac:dyDescent="0.25">
      <c r="A128" s="797" t="s">
        <v>572</v>
      </c>
      <c r="B128" s="797"/>
      <c r="C128" s="797"/>
      <c r="D128" s="797"/>
      <c r="E128" s="797"/>
      <c r="F128" s="797"/>
      <c r="G128" s="797"/>
      <c r="H128" s="797"/>
      <c r="I128" s="797"/>
      <c r="J128" s="797"/>
    </row>
    <row r="129" spans="1:10" customFormat="1" x14ac:dyDescent="0.25">
      <c r="H129" s="192"/>
      <c r="I129" s="192"/>
    </row>
    <row r="130" spans="1:10" customFormat="1" ht="21" customHeight="1" x14ac:dyDescent="0.25">
      <c r="A130" s="796" t="s">
        <v>444</v>
      </c>
      <c r="B130" s="798"/>
      <c r="C130" s="798"/>
      <c r="D130" s="798"/>
      <c r="E130" s="798"/>
      <c r="F130" s="798"/>
      <c r="G130" s="798"/>
      <c r="H130" s="798"/>
      <c r="I130" s="798"/>
      <c r="J130" s="798"/>
    </row>
  </sheetData>
  <mergeCells count="16">
    <mergeCell ref="A130:J130"/>
    <mergeCell ref="A97:J97"/>
    <mergeCell ref="A99:J99"/>
    <mergeCell ref="A126:J126"/>
    <mergeCell ref="A128:J128"/>
    <mergeCell ref="A121:C121"/>
    <mergeCell ref="A101:F101"/>
    <mergeCell ref="A103:F103"/>
    <mergeCell ref="A105:F105"/>
    <mergeCell ref="A107:F107"/>
    <mergeCell ref="A109:F109"/>
    <mergeCell ref="A111:F111"/>
    <mergeCell ref="A113:F113"/>
    <mergeCell ref="A115:F115"/>
    <mergeCell ref="A117:F117"/>
    <mergeCell ref="A119:F119"/>
  </mergeCells>
  <pageMargins left="0.70866141732283472" right="0.70866141732283472" top="0.74803149606299213" bottom="0.74803149606299213" header="0.31496062992125984" footer="0.31496062992125984"/>
  <pageSetup paperSize="9" scale="56" firstPageNumber="15" fitToHeight="2" orientation="landscape" useFirstPageNumber="1" r:id="rId1"/>
  <headerFooter>
    <oddHeader>&amp;RLes groupements à ficalité propre en 2019</oddHeader>
    <oddFooter>&amp;LDirection Générale des Collectivité Locale / DESL&amp;C&amp;P&amp;RMise en ligne : mai 2021</oddFooter>
    <evenHeader>&amp;RLes groupements à fiscalité propre en 2019</evenHeader>
    <evenFooter>&amp;LDirection Générale de Collectivités Locales / DESL&amp;C16&amp;RMise en ligne : mai 2021</evenFooter>
    <firstHeader>&amp;R&amp;12Les finances des groupements à fiscalité propre en 2019</firstHeader>
    <firstFooter>&amp;LDirection Générale des Collectivités Locales / DESL&amp;C15&amp;RMise en ligne : mai 2021</firstFooter>
  </headerFooter>
  <rowBreaks count="2" manualBreakCount="2">
    <brk id="56" max="9" man="1"/>
    <brk id="94"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36</vt:i4>
      </vt:variant>
      <vt:variant>
        <vt:lpstr>Plages nommées</vt:lpstr>
      </vt:variant>
      <vt:variant>
        <vt:i4>33</vt:i4>
      </vt:variant>
    </vt:vector>
  </HeadingPairs>
  <TitlesOfParts>
    <vt:vector size="69" baseType="lpstr">
      <vt:lpstr>couv</vt:lpstr>
      <vt:lpstr>Index</vt:lpstr>
      <vt:lpstr>T 1.1</vt:lpstr>
      <vt:lpstr>T 1.2</vt:lpstr>
      <vt:lpstr>T 1.3</vt:lpstr>
      <vt:lpstr>T 2.1</vt:lpstr>
      <vt:lpstr>T 2.2</vt:lpstr>
      <vt:lpstr>T 2.3</vt:lpstr>
      <vt:lpstr>T 2.4</vt:lpstr>
      <vt:lpstr>T 2.5</vt:lpstr>
      <vt:lpstr>T 2.6</vt:lpstr>
      <vt:lpstr>T 2.7</vt:lpstr>
      <vt:lpstr>T 2.8</vt:lpstr>
      <vt:lpstr>T 2.9</vt:lpstr>
      <vt:lpstr>T 3.1</vt:lpstr>
      <vt:lpstr>T 3.1.c</vt:lpstr>
      <vt:lpstr>T 3.2</vt:lpstr>
      <vt:lpstr>T 3.2.c</vt:lpstr>
      <vt:lpstr>T 4.1</vt:lpstr>
      <vt:lpstr>T 4.2</vt:lpstr>
      <vt:lpstr>T 4.3</vt:lpstr>
      <vt:lpstr>T 4.4</vt:lpstr>
      <vt:lpstr>T 4.5</vt:lpstr>
      <vt:lpstr>T 4.6</vt:lpstr>
      <vt:lpstr>T 5.1</vt:lpstr>
      <vt:lpstr>T 5.2</vt:lpstr>
      <vt:lpstr>T 5.3</vt:lpstr>
      <vt:lpstr>T 5.4</vt:lpstr>
      <vt:lpstr>T 5.5</vt:lpstr>
      <vt:lpstr>T 5.6</vt:lpstr>
      <vt:lpstr>T 5.7</vt:lpstr>
      <vt:lpstr>T 5.8</vt:lpstr>
      <vt:lpstr>T 5.9</vt:lpstr>
      <vt:lpstr>Annexe 1</vt:lpstr>
      <vt:lpstr>Annexe 2</vt:lpstr>
      <vt:lpstr>Annexe 3</vt:lpstr>
      <vt:lpstr>'Annexe 1'!Zone_d_impression</vt:lpstr>
      <vt:lpstr>Index!Zone_d_impression</vt:lpstr>
      <vt:lpstr>'T 1.1'!Zone_d_impression</vt:lpstr>
      <vt:lpstr>'T 1.2'!Zone_d_impression</vt:lpstr>
      <vt:lpstr>'T 1.3'!Zone_d_impression</vt:lpstr>
      <vt:lpstr>'T 2.1'!Zone_d_impression</vt:lpstr>
      <vt:lpstr>'T 2.2'!Zone_d_impression</vt:lpstr>
      <vt:lpstr>'T 2.3'!Zone_d_impression</vt:lpstr>
      <vt:lpstr>'T 2.4'!Zone_d_impression</vt:lpstr>
      <vt:lpstr>'T 2.5'!Zone_d_impression</vt:lpstr>
      <vt:lpstr>'T 2.6'!Zone_d_impression</vt:lpstr>
      <vt:lpstr>'T 2.7'!Zone_d_impression</vt:lpstr>
      <vt:lpstr>'T 2.8'!Zone_d_impression</vt:lpstr>
      <vt:lpstr>'T 2.9'!Zone_d_impression</vt:lpstr>
      <vt:lpstr>'T 3.1'!Zone_d_impression</vt:lpstr>
      <vt:lpstr>'T 3.1.c'!Zone_d_impression</vt:lpstr>
      <vt:lpstr>'T 3.2'!Zone_d_impression</vt:lpstr>
      <vt:lpstr>'T 3.2.c'!Zone_d_impression</vt:lpstr>
      <vt:lpstr>'T 4.1'!Zone_d_impression</vt:lpstr>
      <vt:lpstr>'T 4.2'!Zone_d_impression</vt:lpstr>
      <vt:lpstr>'T 4.3'!Zone_d_impression</vt:lpstr>
      <vt:lpstr>'T 4.4'!Zone_d_impression</vt:lpstr>
      <vt:lpstr>'T 4.5'!Zone_d_impression</vt:lpstr>
      <vt:lpstr>'T 4.6'!Zone_d_impression</vt:lpstr>
      <vt:lpstr>'T 5.1'!Zone_d_impression</vt:lpstr>
      <vt:lpstr>'T 5.2'!Zone_d_impression</vt:lpstr>
      <vt:lpstr>'T 5.3'!Zone_d_impression</vt:lpstr>
      <vt:lpstr>'T 5.4'!Zone_d_impression</vt:lpstr>
      <vt:lpstr>'T 5.5'!Zone_d_impression</vt:lpstr>
      <vt:lpstr>'T 5.6'!Zone_d_impression</vt:lpstr>
      <vt:lpstr>'T 5.7'!Zone_d_impression</vt:lpstr>
      <vt:lpstr>'T 5.8'!Zone_d_impression</vt:lpstr>
      <vt:lpstr>'T 5.9'!Zone_d_impression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LEFORESTIER</dc:creator>
  <cp:lastModifiedBy>NIEL Xavier</cp:lastModifiedBy>
  <cp:lastPrinted>2021-05-27T09:51:23Z</cp:lastPrinted>
  <dcterms:created xsi:type="dcterms:W3CDTF">2012-01-25T10:12:26Z</dcterms:created>
  <dcterms:modified xsi:type="dcterms:W3CDTF">2021-05-27T09:52:36Z</dcterms:modified>
</cp:coreProperties>
</file>