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/>
  </bookViews>
  <sheets>
    <sheet name="G1" sheetId="1" r:id="rId1"/>
    <sheet name="G2" sheetId="2" r:id="rId2"/>
    <sheet name="G3" sheetId="3" r:id="rId3"/>
    <sheet name="G4" sheetId="4" r:id="rId4"/>
    <sheet name="G5" sheetId="8" r:id="rId5"/>
    <sheet name="G6" sheetId="5" r:id="rId6"/>
    <sheet name="G7" sheetId="6" r:id="rId7"/>
    <sheet name="G8" sheetId="7" r:id="rId8"/>
    <sheet name="T annexe 1" sheetId="11" r:id="rId9"/>
    <sheet name="G complémentaire" sheetId="9" r:id="rId10"/>
    <sheet name="Tab complémentaire" sheetId="10" r:id="rId11"/>
  </sheets>
  <calcPr calcId="125725"/>
</workbook>
</file>

<file path=xl/calcChain.xml><?xml version="1.0" encoding="utf-8"?>
<calcChain xmlns="http://schemas.openxmlformats.org/spreadsheetml/2006/main">
  <c r="M6" i="10"/>
  <c r="M4"/>
  <c r="M8"/>
  <c r="G9" s="1"/>
  <c r="E9" l="1"/>
  <c r="C9"/>
  <c r="F9"/>
  <c r="M9"/>
  <c r="H9"/>
  <c r="K9"/>
  <c r="I9"/>
  <c r="J9"/>
  <c r="L9"/>
  <c r="D9"/>
  <c r="L25"/>
  <c r="K25"/>
  <c r="J25"/>
  <c r="I25"/>
  <c r="H25"/>
  <c r="G25"/>
  <c r="F25"/>
  <c r="E25"/>
  <c r="D25"/>
  <c r="C25"/>
  <c r="L21"/>
  <c r="K21"/>
  <c r="J21"/>
  <c r="I21"/>
  <c r="H21"/>
  <c r="G21"/>
  <c r="F21"/>
  <c r="E21"/>
  <c r="D21"/>
  <c r="C21"/>
  <c r="L17"/>
  <c r="K17"/>
  <c r="J17"/>
  <c r="I17"/>
  <c r="H17"/>
  <c r="G17"/>
  <c r="F17"/>
  <c r="E17"/>
  <c r="D17"/>
  <c r="C17"/>
  <c r="D13"/>
  <c r="E13"/>
  <c r="F13"/>
  <c r="G13"/>
  <c r="H13"/>
  <c r="I13"/>
  <c r="J13"/>
  <c r="K13"/>
  <c r="L13"/>
  <c r="C13"/>
  <c r="B10" i="5"/>
  <c r="C10"/>
  <c r="D10"/>
  <c r="E10"/>
  <c r="F10"/>
  <c r="G10"/>
  <c r="H10"/>
  <c r="I10"/>
  <c r="J10"/>
  <c r="K10"/>
  <c r="C11"/>
  <c r="D11"/>
  <c r="E11"/>
  <c r="F11"/>
  <c r="G11"/>
  <c r="H11"/>
  <c r="I11"/>
  <c r="J11"/>
  <c r="K11"/>
  <c r="B11"/>
  <c r="B12" i="2" l="1"/>
  <c r="C12"/>
  <c r="D12"/>
  <c r="E12"/>
  <c r="F12"/>
  <c r="G12"/>
  <c r="H12"/>
  <c r="I12"/>
  <c r="J12"/>
  <c r="K12"/>
  <c r="C11"/>
  <c r="D11"/>
  <c r="E11"/>
  <c r="F11"/>
  <c r="G11"/>
  <c r="H11"/>
  <c r="I11"/>
  <c r="J11"/>
  <c r="K11"/>
  <c r="B11"/>
  <c r="I9" i="1"/>
  <c r="H9"/>
  <c r="G9"/>
  <c r="F9"/>
  <c r="E9"/>
  <c r="K8"/>
  <c r="K9" s="1"/>
  <c r="J8"/>
  <c r="J9" s="1"/>
  <c r="I8"/>
  <c r="H8"/>
  <c r="G8"/>
  <c r="F8"/>
  <c r="E8"/>
  <c r="D8"/>
  <c r="D9" s="1"/>
  <c r="C8"/>
  <c r="C9" s="1"/>
  <c r="B8"/>
  <c r="B9" s="1"/>
</calcChain>
</file>

<file path=xl/sharedStrings.xml><?xml version="1.0" encoding="utf-8"?>
<sst xmlns="http://schemas.openxmlformats.org/spreadsheetml/2006/main" count="215" uniqueCount="104">
  <si>
    <t>Graphique 1 : Dépense de fonctionnement par "habitant DGF" en 2015 selon la taille des communes</t>
  </si>
  <si>
    <t>&lt; 100 h</t>
  </si>
  <si>
    <t>100 à 200 h</t>
  </si>
  <si>
    <t>200 à 500 h</t>
  </si>
  <si>
    <t>500 à 2 000 h</t>
  </si>
  <si>
    <t>2 000 à 3 500 h</t>
  </si>
  <si>
    <t>3 500 à 5 000 h</t>
  </si>
  <si>
    <t>5 000 à 20 000 h</t>
  </si>
  <si>
    <t>10 000 à 20 000 h</t>
  </si>
  <si>
    <t>20 000 à 100 000 h</t>
  </si>
  <si>
    <t>&gt;100 000 h</t>
  </si>
  <si>
    <t>Dépenses communales</t>
  </si>
  <si>
    <t>Dépenses intercommunales</t>
  </si>
  <si>
    <t>part des EPCI</t>
  </si>
  <si>
    <t>ligne fantôme pour les étiquettes au dessus des barres</t>
  </si>
  <si>
    <t>Frais de personnel</t>
  </si>
  <si>
    <t>Dépenses d'intervention</t>
  </si>
  <si>
    <t xml:space="preserve">Charges financières </t>
  </si>
  <si>
    <t>Autres dépenses</t>
  </si>
  <si>
    <t>Achats et charges externes</t>
  </si>
  <si>
    <t>Dépenses de fonctionnement</t>
  </si>
  <si>
    <t>Graphique 2 : Dépenses de fonctionnement selon les types de dépense</t>
  </si>
  <si>
    <t>Dépense de fonctionnement par habitant DGF</t>
  </si>
  <si>
    <t>Parts relatives des différents types de dépenses de fonctionnement</t>
  </si>
  <si>
    <t>touristiques et de montagne</t>
  </si>
  <si>
    <t>ni touristiques, ni de montagne</t>
  </si>
  <si>
    <t>de montagne, non touristiques</t>
  </si>
  <si>
    <t>touristiques, hors montagne</t>
  </si>
  <si>
    <t>Graphique 3 : Dépenses de fonctionnement par habitant selon le type de communes</t>
  </si>
  <si>
    <t>Ensemble</t>
  </si>
  <si>
    <t>Graphique 4 : Dépenses de fonctionnement, richesse de la commune et de leurs habitants</t>
  </si>
  <si>
    <t>Potentiel fiscal</t>
  </si>
  <si>
    <t>Concours de l'État</t>
  </si>
  <si>
    <t>Évolution entre 2011 et 2013</t>
  </si>
  <si>
    <t>Évolution entre 2013 et 2015</t>
  </si>
  <si>
    <t>Évolution des dépenses de fonctionnement</t>
  </si>
  <si>
    <t xml:space="preserve">Achats et charges externes </t>
  </si>
  <si>
    <t xml:space="preserve">Dépenses d'intervention </t>
  </si>
  <si>
    <t xml:space="preserve">Frais de personnel </t>
  </si>
  <si>
    <t>&gt; 800 €/hab. DGF</t>
  </si>
  <si>
    <t xml:space="preserve"> &lt; 600 €/hab. DGF</t>
  </si>
  <si>
    <t>&lt; 10 000 €</t>
  </si>
  <si>
    <t xml:space="preserve"> 10 000 à 11 000 €</t>
  </si>
  <si>
    <t xml:space="preserve"> 11 000 à 12 000 €</t>
  </si>
  <si>
    <t xml:space="preserve"> 12 000 à 14 000 €</t>
  </si>
  <si>
    <t xml:space="preserve"> 14 000 à 16 000 €</t>
  </si>
  <si>
    <t xml:space="preserve"> 16 000 à 18 000 €</t>
  </si>
  <si>
    <t>&gt; 18 000 €</t>
  </si>
  <si>
    <t>de 700 à 800 €/h.</t>
  </si>
  <si>
    <t>de 600 à 700 €/h.</t>
  </si>
  <si>
    <t>10 % inf</t>
  </si>
  <si>
    <t>10 % sup</t>
  </si>
  <si>
    <t>Moyenne</t>
  </si>
  <si>
    <t>Nombre de communes</t>
  </si>
  <si>
    <t>Med</t>
  </si>
  <si>
    <t>D9</t>
  </si>
  <si>
    <t>D1</t>
  </si>
  <si>
    <t>D9 / D1</t>
  </si>
  <si>
    <t>en %</t>
  </si>
  <si>
    <t>Dépenses  de fonctionnement (Md€)</t>
  </si>
  <si>
    <t>100 
à 
200 h</t>
  </si>
  <si>
    <t>200 
à 
500 h</t>
  </si>
  <si>
    <t>2000 
à 
3500 h</t>
  </si>
  <si>
    <t>500 
à 
2000 h</t>
  </si>
  <si>
    <t>3500 
à 
5000 h</t>
  </si>
  <si>
    <t>5000 
à 
20000 h</t>
  </si>
  <si>
    <t>10000 
à 
20000 h</t>
  </si>
  <si>
    <t>20000 
à 
100000 h</t>
  </si>
  <si>
    <t>&gt;
100000 h</t>
  </si>
  <si>
    <t>Population DGF (millions hab.)</t>
  </si>
  <si>
    <t>Dépenses réelles de fonctionnement
/ hab. DGF</t>
  </si>
  <si>
    <t>Achats et charges externes
/ hab. DGF</t>
  </si>
  <si>
    <t>Frais de personnel
/ hab. DGF</t>
  </si>
  <si>
    <t>Dépenses d'intervention
/ hab. DGF</t>
  </si>
  <si>
    <t>DRF / hab. DGF
Touristiques</t>
  </si>
  <si>
    <t>DRF / hab. DGF
Montagne</t>
  </si>
  <si>
    <t>(rappel G1 pour info, pas sur le même champ)</t>
  </si>
  <si>
    <t>Groupements à fiscalité propre</t>
  </si>
  <si>
    <t>-(62875, 6217, 657341, 661131)</t>
  </si>
  <si>
    <t>Subventions versées et contingents</t>
  </si>
  <si>
    <t>Charges financières</t>
  </si>
  <si>
    <t>Recettes de fonctionnement</t>
  </si>
  <si>
    <t>-(70845, 70875, 74741, 76231)</t>
  </si>
  <si>
    <t>Subventions et participations</t>
  </si>
  <si>
    <t>Strates de populations :</t>
  </si>
  <si>
    <t>-</t>
  </si>
  <si>
    <t>: ...entre 2011 et 2013</t>
  </si>
  <si>
    <t>: ...entre 2013 et 2015</t>
  </si>
  <si>
    <t xml:space="preserve">
...&lt; à -15 %</t>
  </si>
  <si>
    <t xml:space="preserve"> 
...de -15 % 
à -12 %</t>
  </si>
  <si>
    <t xml:space="preserve">
...de -12 % 
à -8 %</t>
  </si>
  <si>
    <t xml:space="preserve">
...de -8 % 
à -5 %</t>
  </si>
  <si>
    <t xml:space="preserve">
…de -5 % 
à -1 %</t>
  </si>
  <si>
    <t xml:space="preserve">
 &gt; à -1%</t>
  </si>
  <si>
    <t>Graphique complémentaire : Dispersion des dépenses de fonctionnement par habitant autour de la dépense moyenne</t>
  </si>
  <si>
    <t xml:space="preserve"> 
...de -15 % à -12 %</t>
  </si>
  <si>
    <t xml:space="preserve">
...de -12 % à -8 %</t>
  </si>
  <si>
    <t xml:space="preserve">
...de -8 % à -5 %</t>
  </si>
  <si>
    <t xml:space="preserve">
…de -5 % à -1 %</t>
  </si>
  <si>
    <t>Graphique 7 : Lien entre l'évolution des dépenses de fonctionnement et l'évolution des concours de l'État entre 2013 et 2015</t>
  </si>
  <si>
    <t>Graphique 6 : Dépenses de fonctionnement par habitant en 2011, 2013 et 2015, selon la taille des communes</t>
  </si>
  <si>
    <t>Graphique 8 : Lien entre l'évolution des concours de l'État entre 2013 et 2015 et l'évolution des différents types de dépenses de fonctionnement</t>
  </si>
  <si>
    <t>indicateur de ressources</t>
  </si>
  <si>
    <t>Graphique 5 : Lien entre dépenses de fonctionnement par habitant et revenu moyen des habitants, selon les ressources des communes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</si>
</sst>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\+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9.5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C1C1C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" fontId="0" fillId="0" borderId="0" xfId="0" applyNumberFormat="1"/>
    <xf numFmtId="9" fontId="0" fillId="0" borderId="0" xfId="1" applyNumberFormat="1" applyFont="1"/>
    <xf numFmtId="164" fontId="0" fillId="0" borderId="0" xfId="1" applyNumberFormat="1" applyFont="1"/>
    <xf numFmtId="0" fontId="0" fillId="0" borderId="0" xfId="0" applyBorder="1"/>
    <xf numFmtId="0" fontId="2" fillId="0" borderId="0" xfId="0" applyFont="1" applyFill="1" applyBorder="1" applyAlignment="1">
      <alignment horizontal="right" vertical="top" wrapText="1"/>
    </xf>
    <xf numFmtId="1" fontId="3" fillId="0" borderId="0" xfId="0" applyNumberFormat="1" applyFont="1"/>
    <xf numFmtId="3" fontId="0" fillId="0" borderId="0" xfId="0" applyNumberFormat="1"/>
    <xf numFmtId="2" fontId="0" fillId="0" borderId="0" xfId="0" applyNumberFormat="1"/>
    <xf numFmtId="9" fontId="0" fillId="0" borderId="0" xfId="1" applyFont="1"/>
    <xf numFmtId="0" fontId="4" fillId="0" borderId="0" xfId="0" applyFont="1"/>
    <xf numFmtId="0" fontId="6" fillId="0" borderId="0" xfId="0" applyFont="1" applyAlignment="1">
      <alignment horizontal="left" indent="1"/>
    </xf>
    <xf numFmtId="0" fontId="7" fillId="0" borderId="0" xfId="0" applyFont="1"/>
    <xf numFmtId="0" fontId="0" fillId="0" borderId="0" xfId="0" applyFill="1"/>
    <xf numFmtId="1" fontId="5" fillId="0" borderId="0" xfId="0" applyNumberFormat="1" applyFont="1" applyFill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0" xfId="0" applyFont="1" applyFill="1"/>
    <xf numFmtId="165" fontId="8" fillId="0" borderId="0" xfId="0" applyNumberFormat="1" applyFont="1" applyFill="1"/>
    <xf numFmtId="1" fontId="8" fillId="0" borderId="0" xfId="0" applyNumberFormat="1" applyFont="1" applyFill="1"/>
    <xf numFmtId="164" fontId="8" fillId="0" borderId="0" xfId="1" applyNumberFormat="1" applyFont="1" applyFill="1"/>
    <xf numFmtId="0" fontId="2" fillId="0" borderId="1" xfId="0" applyFont="1" applyFill="1" applyBorder="1" applyAlignment="1">
      <alignment horizontal="center" vertical="top" wrapText="1"/>
    </xf>
    <xf numFmtId="164" fontId="0" fillId="0" borderId="0" xfId="1" applyNumberFormat="1" applyFont="1" applyFill="1"/>
    <xf numFmtId="0" fontId="2" fillId="0" borderId="1" xfId="0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164" fontId="2" fillId="0" borderId="0" xfId="1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3" fontId="8" fillId="0" borderId="0" xfId="0" applyNumberFormat="1" applyFont="1" applyFill="1" applyBorder="1" applyAlignment="1">
      <alignment vertical="top" wrapText="1"/>
    </xf>
    <xf numFmtId="0" fontId="0" fillId="2" borderId="13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10" xfId="0" applyFill="1" applyBorder="1"/>
    <xf numFmtId="9" fontId="0" fillId="2" borderId="16" xfId="1" applyNumberFormat="1" applyFont="1" applyFill="1" applyBorder="1"/>
    <xf numFmtId="2" fontId="0" fillId="2" borderId="4" xfId="0" applyNumberFormat="1" applyFill="1" applyBorder="1"/>
    <xf numFmtId="2" fontId="0" fillId="2" borderId="14" xfId="0" applyNumberFormat="1" applyFill="1" applyBorder="1"/>
    <xf numFmtId="164" fontId="0" fillId="2" borderId="9" xfId="1" applyNumberFormat="1" applyFont="1" applyFill="1" applyBorder="1"/>
    <xf numFmtId="3" fontId="8" fillId="2" borderId="4" xfId="0" applyNumberFormat="1" applyFont="1" applyFill="1" applyBorder="1" applyAlignment="1">
      <alignment vertical="top" wrapText="1"/>
    </xf>
    <xf numFmtId="0" fontId="0" fillId="2" borderId="7" xfId="0" applyFill="1" applyBorder="1"/>
    <xf numFmtId="3" fontId="8" fillId="2" borderId="0" xfId="0" applyNumberFormat="1" applyFont="1" applyFill="1" applyBorder="1" applyAlignment="1">
      <alignment vertical="top" wrapText="1"/>
    </xf>
    <xf numFmtId="165" fontId="0" fillId="2" borderId="9" xfId="0" applyNumberFormat="1" applyFill="1" applyBorder="1"/>
    <xf numFmtId="1" fontId="8" fillId="2" borderId="4" xfId="0" applyNumberFormat="1" applyFont="1" applyFill="1" applyBorder="1" applyAlignment="1">
      <alignment vertical="top" wrapText="1"/>
    </xf>
    <xf numFmtId="1" fontId="8" fillId="2" borderId="0" xfId="0" applyNumberFormat="1" applyFont="1" applyFill="1" applyBorder="1" applyAlignment="1">
      <alignment vertical="top" wrapText="1"/>
    </xf>
    <xf numFmtId="166" fontId="2" fillId="0" borderId="0" xfId="1" applyNumberFormat="1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center"/>
    </xf>
    <xf numFmtId="164" fontId="0" fillId="2" borderId="9" xfId="0" applyNumberFormat="1" applyFill="1" applyBorder="1"/>
    <xf numFmtId="3" fontId="0" fillId="2" borderId="4" xfId="0" applyNumberFormat="1" applyFill="1" applyBorder="1"/>
    <xf numFmtId="165" fontId="0" fillId="2" borderId="4" xfId="0" applyNumberFormat="1" applyFill="1" applyBorder="1"/>
    <xf numFmtId="165" fontId="0" fillId="2" borderId="14" xfId="0" applyNumberFormat="1" applyFill="1" applyBorder="1"/>
    <xf numFmtId="3" fontId="0" fillId="2" borderId="0" xfId="0" applyNumberFormat="1" applyFill="1" applyBorder="1"/>
    <xf numFmtId="0" fontId="0" fillId="2" borderId="0" xfId="0" quotePrefix="1" applyFill="1" applyBorder="1" applyAlignment="1">
      <alignment horizontal="right"/>
    </xf>
    <xf numFmtId="0" fontId="0" fillId="2" borderId="9" xfId="0" quotePrefix="1" applyFill="1" applyBorder="1" applyAlignment="1">
      <alignment horizontal="right"/>
    </xf>
    <xf numFmtId="3" fontId="0" fillId="2" borderId="15" xfId="0" applyNumberFormat="1" applyFill="1" applyBorder="1"/>
    <xf numFmtId="165" fontId="0" fillId="2" borderId="16" xfId="0" applyNumberFormat="1" applyFill="1" applyBorder="1"/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015507436570428"/>
          <c:y val="0.12084499854184894"/>
          <c:w val="0.60006110774614707"/>
          <c:h val="0.59209281131525227"/>
        </c:manualLayout>
      </c:layout>
      <c:barChart>
        <c:barDir val="col"/>
        <c:grouping val="stacked"/>
        <c:ser>
          <c:idx val="0"/>
          <c:order val="0"/>
          <c:tx>
            <c:strRef>
              <c:f>'G1'!$A$4</c:f>
              <c:strCache>
                <c:ptCount val="1"/>
                <c:pt idx="0">
                  <c:v>Dépenses communales</c:v>
                </c:pt>
              </c:strCache>
            </c:strRef>
          </c:tx>
          <c:cat>
            <c:strRef>
              <c:f>'G1'!$B$3:$K$3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'G1'!$B$4:$K$4</c:f>
              <c:numCache>
                <c:formatCode>0</c:formatCode>
                <c:ptCount val="10"/>
                <c:pt idx="0">
                  <c:v>661.90449332359447</c:v>
                </c:pt>
                <c:pt idx="1">
                  <c:v>539.77135513509631</c:v>
                </c:pt>
                <c:pt idx="2">
                  <c:v>510.87063132603987</c:v>
                </c:pt>
                <c:pt idx="3">
                  <c:v>575.12935262460348</c:v>
                </c:pt>
                <c:pt idx="4">
                  <c:v>681.51352462173691</c:v>
                </c:pt>
                <c:pt idx="5">
                  <c:v>795.6141169099094</c:v>
                </c:pt>
                <c:pt idx="6">
                  <c:v>919.3918415445421</c:v>
                </c:pt>
                <c:pt idx="7">
                  <c:v>1083.3678792222718</c:v>
                </c:pt>
                <c:pt idx="8">
                  <c:v>1267.3304905839407</c:v>
                </c:pt>
                <c:pt idx="9">
                  <c:v>1348.5537936832391</c:v>
                </c:pt>
              </c:numCache>
            </c:numRef>
          </c:val>
        </c:ser>
        <c:ser>
          <c:idx val="1"/>
          <c:order val="1"/>
          <c:tx>
            <c:strRef>
              <c:f>'G1'!$A$5</c:f>
              <c:strCache>
                <c:ptCount val="1"/>
                <c:pt idx="0">
                  <c:v>Dépenses intercommunales</c:v>
                </c:pt>
              </c:strCache>
            </c:strRef>
          </c:tx>
          <c:cat>
            <c:strRef>
              <c:f>'G1'!$B$3:$K$3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'G1'!$B$5:$K$5</c:f>
              <c:numCache>
                <c:formatCode>0</c:formatCode>
                <c:ptCount val="10"/>
                <c:pt idx="0">
                  <c:v>250.85005016088081</c:v>
                </c:pt>
                <c:pt idx="1">
                  <c:v>251.68717291586205</c:v>
                </c:pt>
                <c:pt idx="2">
                  <c:v>250.18362050751577</c:v>
                </c:pt>
                <c:pt idx="3">
                  <c:v>257.40855399444683</c:v>
                </c:pt>
                <c:pt idx="4">
                  <c:v>263.36813185718898</c:v>
                </c:pt>
                <c:pt idx="5">
                  <c:v>276.88824743204901</c:v>
                </c:pt>
                <c:pt idx="6">
                  <c:v>299.17793007427883</c:v>
                </c:pt>
                <c:pt idx="7">
                  <c:v>317.2705412123442</c:v>
                </c:pt>
                <c:pt idx="8">
                  <c:v>308.99836084961225</c:v>
                </c:pt>
                <c:pt idx="9">
                  <c:v>360.58758102976702</c:v>
                </c:pt>
              </c:numCache>
            </c:numRef>
          </c:val>
        </c:ser>
        <c:ser>
          <c:idx val="2"/>
          <c:order val="2"/>
          <c:tx>
            <c:strRef>
              <c:f>'G1'!$A$6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dLblPos val="inBase"/>
            <c:showVal val="1"/>
          </c:dLbls>
          <c:cat>
            <c:strRef>
              <c:f>'G1'!$B$3:$K$3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'G1'!$B$6:$K$6</c:f>
              <c:numCache>
                <c:formatCode>0</c:formatCode>
                <c:ptCount val="10"/>
                <c:pt idx="0">
                  <c:v>912.75454348447545</c:v>
                </c:pt>
                <c:pt idx="1">
                  <c:v>791.45852805095876</c:v>
                </c:pt>
                <c:pt idx="2">
                  <c:v>761.05425183355703</c:v>
                </c:pt>
                <c:pt idx="3">
                  <c:v>832.53790661905111</c:v>
                </c:pt>
                <c:pt idx="4">
                  <c:v>944.88165647892515</c:v>
                </c:pt>
                <c:pt idx="5">
                  <c:v>1072.502364341957</c:v>
                </c:pt>
                <c:pt idx="6">
                  <c:v>1218.569771618817</c:v>
                </c:pt>
                <c:pt idx="7">
                  <c:v>1400.6384204346173</c:v>
                </c:pt>
                <c:pt idx="8">
                  <c:v>1576.3288514335529</c:v>
                </c:pt>
                <c:pt idx="9">
                  <c:v>1709.1413747130061</c:v>
                </c:pt>
              </c:numCache>
            </c:numRef>
          </c:val>
        </c:ser>
        <c:gapWidth val="85"/>
        <c:overlap val="100"/>
        <c:axId val="113452544"/>
        <c:axId val="113454080"/>
      </c:barChart>
      <c:catAx>
        <c:axId val="113452544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fr-FR"/>
          </a:p>
        </c:txPr>
        <c:crossAx val="113454080"/>
        <c:crosses val="autoZero"/>
        <c:auto val="1"/>
        <c:lblAlgn val="ctr"/>
        <c:lblOffset val="100"/>
      </c:catAx>
      <c:valAx>
        <c:axId val="113454080"/>
        <c:scaling>
          <c:orientation val="minMax"/>
          <c:max val="2000"/>
        </c:scaling>
        <c:axPos val="l"/>
        <c:title>
          <c:tx>
            <c:rich>
              <a:bodyPr rot="0" vert="horz"/>
              <a:lstStyle/>
              <a:p>
                <a:pPr algn="l">
                  <a:defRPr b="0"/>
                </a:pPr>
                <a:r>
                  <a:rPr lang="fr-FR" b="0"/>
                  <a:t>€/hab. DGF</a:t>
                </a:r>
              </a:p>
            </c:rich>
          </c:tx>
          <c:layout>
            <c:manualLayout>
              <c:xMode val="edge"/>
              <c:yMode val="edge"/>
              <c:x val="0"/>
              <c:y val="1.5904782735491666E-3"/>
            </c:manualLayout>
          </c:layout>
        </c:title>
        <c:numFmt formatCode="0" sourceLinked="1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13452544"/>
        <c:crosses val="autoZero"/>
        <c:crossBetween val="between"/>
        <c:majorUnit val="500"/>
      </c:valAx>
    </c:plotArea>
    <c:legend>
      <c:legendPos val="r"/>
      <c:layout>
        <c:manualLayout>
          <c:xMode val="edge"/>
          <c:yMode val="edge"/>
          <c:x val="0.69423325930412561"/>
          <c:y val="8.1076844561096817E-3"/>
          <c:w val="0.30277515310586223"/>
          <c:h val="0.41896981627296648"/>
        </c:manualLayout>
      </c:layout>
    </c:legend>
    <c:plotVisOnly val="1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4.9655591223765699E-2"/>
          <c:y val="0.12499562554680671"/>
          <c:w val="0.75729557644451773"/>
          <c:h val="0.7131909373397296"/>
        </c:manualLayout>
      </c:layout>
      <c:barChart>
        <c:barDir val="col"/>
        <c:grouping val="clustered"/>
        <c:ser>
          <c:idx val="0"/>
          <c:order val="0"/>
          <c:tx>
            <c:strRef>
              <c:f>'G7'!$B$3</c:f>
              <c:strCache>
                <c:ptCount val="1"/>
                <c:pt idx="0">
                  <c:v>: ...entre 2011 et 2013</c:v>
                </c:pt>
              </c:strCache>
            </c:strRef>
          </c:tx>
          <c:dLbls>
            <c:numFmt formatCode="\+0.0%" sourceLinked="0"/>
            <c:showVal val="1"/>
          </c:dLbls>
          <c:cat>
            <c:strRef>
              <c:f>'G7'!$A$4:$A$9</c:f>
              <c:strCache>
                <c:ptCount val="6"/>
                <c:pt idx="0">
                  <c:v>
...&lt; à -15 %</c:v>
                </c:pt>
                <c:pt idx="1">
                  <c:v> 
...de -15 % à -12 %</c:v>
                </c:pt>
                <c:pt idx="2">
                  <c:v>
...de -12 % à -8 %</c:v>
                </c:pt>
                <c:pt idx="3">
                  <c:v>
...de -8 % à -5 %</c:v>
                </c:pt>
                <c:pt idx="4">
                  <c:v>
…de -5 % à -1 %</c:v>
                </c:pt>
                <c:pt idx="5">
                  <c:v>
 &gt; à -1%</c:v>
                </c:pt>
              </c:strCache>
            </c:strRef>
          </c:cat>
          <c:val>
            <c:numRef>
              <c:f>'G7'!$B$4:$B$9</c:f>
              <c:numCache>
                <c:formatCode>0.0%</c:formatCode>
                <c:ptCount val="6"/>
                <c:pt idx="0" formatCode="\+0.0%">
                  <c:v>5.0468015315117042E-2</c:v>
                </c:pt>
                <c:pt idx="1">
                  <c:v>4.3778223323801907E-2</c:v>
                </c:pt>
                <c:pt idx="2">
                  <c:v>5.6603157418046522E-2</c:v>
                </c:pt>
                <c:pt idx="3">
                  <c:v>4.7301360354710768E-2</c:v>
                </c:pt>
                <c:pt idx="4">
                  <c:v>5.2310803119704305E-2</c:v>
                </c:pt>
                <c:pt idx="5">
                  <c:v>6.2423788409799813E-2</c:v>
                </c:pt>
              </c:numCache>
            </c:numRef>
          </c:val>
        </c:ser>
        <c:ser>
          <c:idx val="1"/>
          <c:order val="1"/>
          <c:tx>
            <c:strRef>
              <c:f>'G7'!$C$3</c:f>
              <c:strCache>
                <c:ptCount val="1"/>
                <c:pt idx="0">
                  <c:v>: ...entre 2013 et 2015</c:v>
                </c:pt>
              </c:strCache>
            </c:strRef>
          </c:tx>
          <c:dLbls>
            <c:dLbl>
              <c:idx val="0"/>
              <c:layout>
                <c:manualLayout>
                  <c:x val="1.118099477398544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8.3857460804890888E-3"/>
                  <c:y val="7.0241845009765614E-17"/>
                </c:manualLayout>
              </c:layout>
              <c:showVal val="1"/>
            </c:dLbl>
            <c:dLbl>
              <c:idx val="2"/>
              <c:layout>
                <c:manualLayout>
                  <c:x val="1.1180994773985441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1.3976243467481794E-2"/>
                  <c:y val="7.0241845009765614E-17"/>
                </c:manualLayout>
              </c:layout>
              <c:showVal val="1"/>
            </c:dLbl>
            <c:dLbl>
              <c:idx val="4"/>
              <c:layout>
                <c:manualLayout>
                  <c:x val="8.3857460804890888E-3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1.3976243467481794E-2"/>
                  <c:y val="0"/>
                </c:manualLayout>
              </c:layout>
              <c:showVal val="1"/>
            </c:dLbl>
            <c:numFmt formatCode="\+0.0%" sourceLinked="0"/>
            <c:showVal val="1"/>
          </c:dLbls>
          <c:cat>
            <c:strRef>
              <c:f>'G7'!$A$4:$A$9</c:f>
              <c:strCache>
                <c:ptCount val="6"/>
                <c:pt idx="0">
                  <c:v>
...&lt; à -15 %</c:v>
                </c:pt>
                <c:pt idx="1">
                  <c:v> 
...de -15 % à -12 %</c:v>
                </c:pt>
                <c:pt idx="2">
                  <c:v>
...de -12 % à -8 %</c:v>
                </c:pt>
                <c:pt idx="3">
                  <c:v>
...de -8 % à -5 %</c:v>
                </c:pt>
                <c:pt idx="4">
                  <c:v>
…de -5 % à -1 %</c:v>
                </c:pt>
                <c:pt idx="5">
                  <c:v>
 &gt; à -1%</c:v>
                </c:pt>
              </c:strCache>
            </c:strRef>
          </c:cat>
          <c:val>
            <c:numRef>
              <c:f>'G7'!$C$4:$C$9</c:f>
              <c:numCache>
                <c:formatCode>0.0%</c:formatCode>
                <c:ptCount val="6"/>
                <c:pt idx="0">
                  <c:v>7.6764814388548073E-3</c:v>
                </c:pt>
                <c:pt idx="1">
                  <c:v>1.1169521560711217E-2</c:v>
                </c:pt>
                <c:pt idx="2">
                  <c:v>1.3330221554318768E-2</c:v>
                </c:pt>
                <c:pt idx="3">
                  <c:v>2.2861198640933791E-2</c:v>
                </c:pt>
                <c:pt idx="4">
                  <c:v>2.7075765414296883E-2</c:v>
                </c:pt>
                <c:pt idx="5">
                  <c:v>3.4392166407685353E-2</c:v>
                </c:pt>
              </c:numCache>
            </c:numRef>
          </c:val>
        </c:ser>
        <c:gapWidth val="154"/>
        <c:overlap val="-17"/>
        <c:axId val="122304768"/>
        <c:axId val="122310656"/>
      </c:barChart>
      <c:catAx>
        <c:axId val="122304768"/>
        <c:scaling>
          <c:orientation val="minMax"/>
        </c:scaling>
        <c:axPos val="b"/>
        <c:majorGridlines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22310656"/>
        <c:crosses val="autoZero"/>
        <c:auto val="1"/>
        <c:lblAlgn val="ctr"/>
        <c:lblOffset val="100"/>
      </c:catAx>
      <c:valAx>
        <c:axId val="122310656"/>
        <c:scaling>
          <c:orientation val="minMax"/>
        </c:scaling>
        <c:axPos val="l"/>
        <c:numFmt formatCode="0%" sourceLinked="0"/>
        <c:tickLblPos val="nextTo"/>
        <c:crossAx val="122304768"/>
        <c:crosses val="autoZero"/>
        <c:crossBetween val="between"/>
        <c:majorUnit val="1.0000000000000005E-2"/>
      </c:valAx>
    </c:plotArea>
    <c:legend>
      <c:legendPos val="r"/>
      <c:layout>
        <c:manualLayout>
          <c:xMode val="edge"/>
          <c:yMode val="edge"/>
          <c:x val="0.7994122410818093"/>
          <c:y val="0.17809334178055336"/>
          <c:w val="0.19913639532560831"/>
          <c:h val="0.10566174917790454"/>
        </c:manualLayout>
      </c:layout>
    </c:legend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5102352003392178E-2"/>
          <c:y val="0.14368875765529321"/>
          <c:w val="0.89420458429042438"/>
          <c:h val="0.67034703995334"/>
        </c:manualLayout>
      </c:layout>
      <c:barChart>
        <c:barDir val="col"/>
        <c:grouping val="clustered"/>
        <c:ser>
          <c:idx val="0"/>
          <c:order val="0"/>
          <c:tx>
            <c:strRef>
              <c:f>'G8'!$B$4</c:f>
              <c:strCache>
                <c:ptCount val="1"/>
                <c:pt idx="0">
                  <c:v>Achats et charges externes </c:v>
                </c:pt>
              </c:strCache>
            </c:strRef>
          </c:tx>
          <c:dLbls>
            <c:dLbl>
              <c:idx val="5"/>
              <c:layout>
                <c:manualLayout>
                  <c:x val="-5.9701483182280322E-3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showVal val="1"/>
          </c:dLbls>
          <c:cat>
            <c:strRef>
              <c:f>'G8'!$A$5:$A$10</c:f>
              <c:strCache>
                <c:ptCount val="6"/>
                <c:pt idx="0">
                  <c:v>
...&lt; à -15 %</c:v>
                </c:pt>
                <c:pt idx="1">
                  <c:v> 
...de -15 % 
à -12 %</c:v>
                </c:pt>
                <c:pt idx="2">
                  <c:v>
...de -12 % 
à -8 %</c:v>
                </c:pt>
                <c:pt idx="3">
                  <c:v>
...de -8 % 
à -5 %</c:v>
                </c:pt>
                <c:pt idx="4">
                  <c:v>
…de -5 % 
à -1 %</c:v>
                </c:pt>
                <c:pt idx="5">
                  <c:v>
 &gt; à -1%</c:v>
                </c:pt>
              </c:strCache>
            </c:strRef>
          </c:cat>
          <c:val>
            <c:numRef>
              <c:f>'G8'!$B$5:$B$10</c:f>
              <c:numCache>
                <c:formatCode>0.0%</c:formatCode>
                <c:ptCount val="6"/>
                <c:pt idx="0">
                  <c:v>-4.4350880799713936E-2</c:v>
                </c:pt>
                <c:pt idx="1">
                  <c:v>-3.5378835648578362E-2</c:v>
                </c:pt>
                <c:pt idx="2">
                  <c:v>-4.022652389275734E-2</c:v>
                </c:pt>
                <c:pt idx="3">
                  <c:v>-2.5826930568570106E-2</c:v>
                </c:pt>
                <c:pt idx="4">
                  <c:v>-1.6940747686540192E-2</c:v>
                </c:pt>
                <c:pt idx="5">
                  <c:v>1.239292750201173E-3</c:v>
                </c:pt>
              </c:numCache>
            </c:numRef>
          </c:val>
        </c:ser>
        <c:ser>
          <c:idx val="1"/>
          <c:order val="1"/>
          <c:tx>
            <c:strRef>
              <c:f>'G8'!$C$4</c:f>
              <c:strCache>
                <c:ptCount val="1"/>
                <c:pt idx="0">
                  <c:v>Dépenses d'intervention </c:v>
                </c:pt>
              </c:strCache>
            </c:strRef>
          </c:tx>
          <c:dLbls>
            <c:dLbl>
              <c:idx val="0"/>
              <c:layout>
                <c:manualLayout>
                  <c:x val="5.9701483182280322E-3"/>
                  <c:y val="-6.9443642225563991E-17"/>
                </c:manualLayout>
              </c:layout>
              <c:showVal val="1"/>
            </c:dLbl>
            <c:dLbl>
              <c:idx val="1"/>
              <c:layout>
                <c:manualLayout>
                  <c:x val="5.9701483182280322E-3"/>
                  <c:y val="-6.9443642225563991E-17"/>
                </c:manualLayout>
              </c:layout>
              <c:showVal val="1"/>
            </c:dLbl>
            <c:dLbl>
              <c:idx val="2"/>
              <c:layout>
                <c:manualLayout>
                  <c:x val="1.1940296636456045E-2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7.9601977576372902E-3"/>
                  <c:y val="3.7878787878787229E-3"/>
                </c:manualLayout>
              </c:layout>
              <c:showVal val="1"/>
            </c:dLbl>
            <c:dLbl>
              <c:idx val="4"/>
              <c:numFmt formatCode="\+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fr-FR"/>
                </a:p>
              </c:txPr>
            </c:dLbl>
            <c:dLbl>
              <c:idx val="5"/>
              <c:layout>
                <c:manualLayout>
                  <c:x val="-7.9601977576373734E-3"/>
                  <c:y val="-7.5757575757575829E-3"/>
                </c:manualLayout>
              </c:layout>
              <c:numFmt formatCode="\+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fr-FR"/>
                </a:p>
              </c:txPr>
              <c:showVal val="1"/>
            </c:dLbl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showVal val="1"/>
          </c:dLbls>
          <c:cat>
            <c:strRef>
              <c:f>'G8'!$A$5:$A$10</c:f>
              <c:strCache>
                <c:ptCount val="6"/>
                <c:pt idx="0">
                  <c:v>
...&lt; à -15 %</c:v>
                </c:pt>
                <c:pt idx="1">
                  <c:v> 
...de -15 % 
à -12 %</c:v>
                </c:pt>
                <c:pt idx="2">
                  <c:v>
...de -12 % 
à -8 %</c:v>
                </c:pt>
                <c:pt idx="3">
                  <c:v>
...de -8 % 
à -5 %</c:v>
                </c:pt>
                <c:pt idx="4">
                  <c:v>
…de -5 % 
à -1 %</c:v>
                </c:pt>
                <c:pt idx="5">
                  <c:v>
 &gt; à -1%</c:v>
                </c:pt>
              </c:strCache>
            </c:strRef>
          </c:cat>
          <c:val>
            <c:numRef>
              <c:f>'G8'!$C$5:$C$10</c:f>
              <c:numCache>
                <c:formatCode>0.0%</c:formatCode>
                <c:ptCount val="6"/>
                <c:pt idx="0">
                  <c:v>-2.7831690362887683E-3</c:v>
                </c:pt>
                <c:pt idx="1">
                  <c:v>-1.3877590120209504E-2</c:v>
                </c:pt>
                <c:pt idx="2">
                  <c:v>-1.2024035636168834E-2</c:v>
                </c:pt>
                <c:pt idx="3">
                  <c:v>-6.0130958640083063E-3</c:v>
                </c:pt>
                <c:pt idx="4">
                  <c:v>1.37331922225151E-2</c:v>
                </c:pt>
                <c:pt idx="5">
                  <c:v>9.2964735771521138E-3</c:v>
                </c:pt>
              </c:numCache>
            </c:numRef>
          </c:val>
        </c:ser>
        <c:ser>
          <c:idx val="2"/>
          <c:order val="2"/>
          <c:tx>
            <c:strRef>
              <c:f>'G8'!$D$4</c:f>
              <c:strCache>
                <c:ptCount val="1"/>
                <c:pt idx="0">
                  <c:v>Frais de personnel </c:v>
                </c:pt>
              </c:strCache>
            </c:strRef>
          </c:tx>
          <c:dLbls>
            <c:numFmt formatCode="\+0.0%" sourceLinked="0"/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showVal val="1"/>
          </c:dLbls>
          <c:cat>
            <c:strRef>
              <c:f>'G8'!$A$5:$A$10</c:f>
              <c:strCache>
                <c:ptCount val="6"/>
                <c:pt idx="0">
                  <c:v>
...&lt; à -15 %</c:v>
                </c:pt>
                <c:pt idx="1">
                  <c:v> 
...de -15 % 
à -12 %</c:v>
                </c:pt>
                <c:pt idx="2">
                  <c:v>
...de -12 % 
à -8 %</c:v>
                </c:pt>
                <c:pt idx="3">
                  <c:v>
...de -8 % 
à -5 %</c:v>
                </c:pt>
                <c:pt idx="4">
                  <c:v>
…de -5 % 
à -1 %</c:v>
                </c:pt>
                <c:pt idx="5">
                  <c:v>
 &gt; à -1%</c:v>
                </c:pt>
              </c:strCache>
            </c:strRef>
          </c:cat>
          <c:val>
            <c:numRef>
              <c:f>'G8'!$D$5:$D$10</c:f>
              <c:numCache>
                <c:formatCode>0.0%</c:formatCode>
                <c:ptCount val="6"/>
                <c:pt idx="0">
                  <c:v>4.5882455327049883E-2</c:v>
                </c:pt>
                <c:pt idx="1">
                  <c:v>4.4910961470575897E-2</c:v>
                </c:pt>
                <c:pt idx="2">
                  <c:v>4.5954955563991151E-2</c:v>
                </c:pt>
                <c:pt idx="3">
                  <c:v>5.5109978448496688E-2</c:v>
                </c:pt>
                <c:pt idx="4">
                  <c:v>6.5072443445590697E-2</c:v>
                </c:pt>
                <c:pt idx="5">
                  <c:v>7.6264058851024996E-2</c:v>
                </c:pt>
              </c:numCache>
            </c:numRef>
          </c:val>
        </c:ser>
        <c:axId val="122506240"/>
        <c:axId val="122520320"/>
      </c:barChart>
      <c:catAx>
        <c:axId val="122506240"/>
        <c:scaling>
          <c:orientation val="minMax"/>
        </c:scaling>
        <c:axPos val="b"/>
        <c:majorGridlines/>
        <c:tickLblPos val="low"/>
        <c:txPr>
          <a:bodyPr/>
          <a:lstStyle/>
          <a:p>
            <a:pPr>
              <a:defRPr sz="900"/>
            </a:pPr>
            <a:endParaRPr lang="fr-FR"/>
          </a:p>
        </c:txPr>
        <c:crossAx val="122520320"/>
        <c:crosses val="autoZero"/>
        <c:auto val="1"/>
        <c:lblAlgn val="ctr"/>
        <c:lblOffset val="100"/>
      </c:catAx>
      <c:valAx>
        <c:axId val="122520320"/>
        <c:scaling>
          <c:orientation val="minMax"/>
          <c:max val="8.0000000000000043E-2"/>
        </c:scaling>
        <c:axPos val="l"/>
        <c:title>
          <c:tx>
            <c:rich>
              <a:bodyPr rot="0" vert="horz"/>
              <a:lstStyle/>
              <a:p>
                <a:pPr algn="l">
                  <a:defRPr b="0"/>
                </a:pPr>
                <a:r>
                  <a:rPr lang="en-US" b="0"/>
                  <a:t>Évolution entre</a:t>
                </a:r>
              </a:p>
              <a:p>
                <a:pPr algn="l">
                  <a:defRPr b="0"/>
                </a:pPr>
                <a:r>
                  <a:rPr lang="en-US" b="0"/>
                  <a:t> 2013 et 2015 des :</a:t>
                </a:r>
              </a:p>
            </c:rich>
          </c:tx>
          <c:layout>
            <c:manualLayout>
              <c:xMode val="edge"/>
              <c:yMode val="edge"/>
              <c:x val="0"/>
              <c:y val="5.3585958005249344E-3"/>
            </c:manualLayout>
          </c:layout>
        </c:title>
        <c:numFmt formatCode="0%" sourceLinked="0"/>
        <c:tickLblPos val="nextTo"/>
        <c:crossAx val="122506240"/>
        <c:crosses val="autoZero"/>
        <c:crossBetween val="between"/>
        <c:majorUnit val="2.0000000000000011E-2"/>
      </c:valAx>
    </c:plotArea>
    <c:legend>
      <c:legendPos val="r"/>
      <c:layout>
        <c:manualLayout>
          <c:xMode val="edge"/>
          <c:yMode val="edge"/>
          <c:x val="0.1530050294973907"/>
          <c:y val="4.1777618706752555E-2"/>
          <c:w val="0.61831830506190566"/>
          <c:h val="0.10415500145815126"/>
        </c:manualLayout>
      </c:layout>
    </c:legend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643285214348212"/>
          <c:y val="0.13123426027442789"/>
          <c:w val="0.65520603674540745"/>
          <c:h val="0.60672779826572365"/>
        </c:manualLayout>
      </c:layout>
      <c:lineChart>
        <c:grouping val="standard"/>
        <c:ser>
          <c:idx val="0"/>
          <c:order val="0"/>
          <c:tx>
            <c:strRef>
              <c:f>'G complémentaire'!$B$3</c:f>
              <c:strCache>
                <c:ptCount val="1"/>
                <c:pt idx="0">
                  <c:v>10 % sup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'G complémentaire'!$A$4:$A$13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 complémentaire'!$B$4:$B$13</c:f>
              <c:numCache>
                <c:formatCode>#,##0</c:formatCode>
                <c:ptCount val="10"/>
                <c:pt idx="0">
                  <c:v>1343.2741000000001</c:v>
                </c:pt>
                <c:pt idx="1">
                  <c:v>1044.4308000000001</c:v>
                </c:pt>
                <c:pt idx="2">
                  <c:v>979.27</c:v>
                </c:pt>
                <c:pt idx="3">
                  <c:v>1047.1168</c:v>
                </c:pt>
                <c:pt idx="4">
                  <c:v>1223.3009</c:v>
                </c:pt>
                <c:pt idx="5">
                  <c:v>1398.5181</c:v>
                </c:pt>
                <c:pt idx="6">
                  <c:v>1577.1410000000001</c:v>
                </c:pt>
                <c:pt idx="7">
                  <c:v>1729.2982</c:v>
                </c:pt>
                <c:pt idx="8">
                  <c:v>1876.0225</c:v>
                </c:pt>
                <c:pt idx="9">
                  <c:v>1864.2217000000001</c:v>
                </c:pt>
              </c:numCache>
            </c:numRef>
          </c:val>
        </c:ser>
        <c:ser>
          <c:idx val="1"/>
          <c:order val="1"/>
          <c:tx>
            <c:strRef>
              <c:f>'G complémentaire'!$C$3</c:f>
              <c:strCache>
                <c:ptCount val="1"/>
                <c:pt idx="0">
                  <c:v>Moyenne</c:v>
                </c:pt>
              </c:strCache>
            </c:strRef>
          </c:tx>
          <c:spPr>
            <a:ln w="31750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'G complémentaire'!$A$4:$A$13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 complémentaire'!$C$4:$C$13</c:f>
              <c:numCache>
                <c:formatCode>#,##0</c:formatCode>
                <c:ptCount val="10"/>
                <c:pt idx="0">
                  <c:v>941.71889999999996</c:v>
                </c:pt>
                <c:pt idx="1">
                  <c:v>782.97109999999998</c:v>
                </c:pt>
                <c:pt idx="2">
                  <c:v>748.16250000000002</c:v>
                </c:pt>
                <c:pt idx="3">
                  <c:v>804.06399999999996</c:v>
                </c:pt>
                <c:pt idx="4">
                  <c:v>931.67129999999997</c:v>
                </c:pt>
                <c:pt idx="5">
                  <c:v>1060.0803000000001</c:v>
                </c:pt>
                <c:pt idx="6">
                  <c:v>1207.2092</c:v>
                </c:pt>
                <c:pt idx="7">
                  <c:v>1393.9816000000001</c:v>
                </c:pt>
                <c:pt idx="8">
                  <c:v>1550.0148999999999</c:v>
                </c:pt>
                <c:pt idx="9">
                  <c:v>1620.6745000000001</c:v>
                </c:pt>
              </c:numCache>
            </c:numRef>
          </c:val>
        </c:ser>
        <c:ser>
          <c:idx val="2"/>
          <c:order val="2"/>
          <c:tx>
            <c:strRef>
              <c:f>'G complémentaire'!$D$3</c:f>
              <c:strCache>
                <c:ptCount val="1"/>
                <c:pt idx="0">
                  <c:v>10 % inf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'G complémentaire'!$A$4:$A$13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 complémentaire'!$D$4:$D$13</c:f>
              <c:numCache>
                <c:formatCode>#,##0</c:formatCode>
                <c:ptCount val="10"/>
                <c:pt idx="0">
                  <c:v>596.14449999999999</c:v>
                </c:pt>
                <c:pt idx="1">
                  <c:v>543.23149999999998</c:v>
                </c:pt>
                <c:pt idx="2">
                  <c:v>528.21050000000002</c:v>
                </c:pt>
                <c:pt idx="3">
                  <c:v>577.20039999999995</c:v>
                </c:pt>
                <c:pt idx="4">
                  <c:v>665.00120000000004</c:v>
                </c:pt>
                <c:pt idx="5">
                  <c:v>761.06010000000003</c:v>
                </c:pt>
                <c:pt idx="6">
                  <c:v>866.93730000000005</c:v>
                </c:pt>
                <c:pt idx="7">
                  <c:v>1078.3516</c:v>
                </c:pt>
                <c:pt idx="8">
                  <c:v>1217.9635000000001</c:v>
                </c:pt>
                <c:pt idx="9">
                  <c:v>1405.3561</c:v>
                </c:pt>
              </c:numCache>
            </c:numRef>
          </c:val>
        </c:ser>
        <c:marker val="1"/>
        <c:axId val="122480512"/>
        <c:axId val="122621952"/>
      </c:lineChart>
      <c:catAx>
        <c:axId val="122480512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fr-FR"/>
          </a:p>
        </c:txPr>
        <c:crossAx val="122621952"/>
        <c:crosses val="autoZero"/>
        <c:auto val="1"/>
        <c:lblAlgn val="ctr"/>
        <c:lblOffset val="100"/>
      </c:catAx>
      <c:valAx>
        <c:axId val="12262195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€ / hab. DGF</a:t>
                </a:r>
              </a:p>
            </c:rich>
          </c:tx>
          <c:layout>
            <c:manualLayout>
              <c:xMode val="edge"/>
              <c:yMode val="edge"/>
              <c:x val="1.1111111111111125E-2"/>
              <c:y val="2.699259111598391E-2"/>
            </c:manualLayout>
          </c:layout>
        </c:title>
        <c:numFmt formatCode="#,##0" sourceLinked="1"/>
        <c:tickLblPos val="nextTo"/>
        <c:crossAx val="122480512"/>
        <c:crosses val="autoZero"/>
        <c:crossBetween val="between"/>
        <c:majorUnit val="250"/>
      </c:valAx>
    </c:plotArea>
    <c:legend>
      <c:legendPos val="r"/>
      <c:layout>
        <c:manualLayout>
          <c:xMode val="edge"/>
          <c:yMode val="edge"/>
          <c:x val="0.79497222222222219"/>
          <c:y val="5.2217681650553273E-2"/>
          <c:w val="0.19113888888888889"/>
          <c:h val="0.28374995847038065"/>
        </c:manualLayout>
      </c:layout>
    </c:legend>
    <c:plotVisOnly val="1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0015507436570428"/>
          <c:y val="0.12084499854184894"/>
          <c:w val="0.8278133895234927"/>
          <c:h val="0.59209281131525227"/>
        </c:manualLayout>
      </c:layout>
      <c:barChart>
        <c:barDir val="col"/>
        <c:grouping val="clustered"/>
        <c:ser>
          <c:idx val="0"/>
          <c:order val="0"/>
          <c:tx>
            <c:strRef>
              <c:f>'G1'!$A$8</c:f>
              <c:strCache>
                <c:ptCount val="1"/>
                <c:pt idx="0">
                  <c:v>part des EPCI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dLblPos val="outEnd"/>
            <c:showVal val="1"/>
          </c:dLbls>
          <c:cat>
            <c:strRef>
              <c:f>'G1'!$B$3:$K$3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'G1'!$B$8:$K$8</c:f>
              <c:numCache>
                <c:formatCode>0%</c:formatCode>
                <c:ptCount val="10"/>
                <c:pt idx="0">
                  <c:v>0.27482750094373798</c:v>
                </c:pt>
                <c:pt idx="1">
                  <c:v>0.3180042465846763</c:v>
                </c:pt>
                <c:pt idx="2">
                  <c:v>0.32873296470621527</c:v>
                </c:pt>
                <c:pt idx="3">
                  <c:v>0.30918538597213768</c:v>
                </c:pt>
                <c:pt idx="4">
                  <c:v>0.27873134169904717</c:v>
                </c:pt>
                <c:pt idx="5">
                  <c:v>0.25817029093631527</c:v>
                </c:pt>
                <c:pt idx="6">
                  <c:v>0.24551563401809481</c:v>
                </c:pt>
                <c:pt idx="7">
                  <c:v>0.22651851940052833</c:v>
                </c:pt>
                <c:pt idx="8">
                  <c:v>0.19602404699286027</c:v>
                </c:pt>
                <c:pt idx="9">
                  <c:v>0.21097586563915216</c:v>
                </c:pt>
              </c:numCache>
            </c:numRef>
          </c:val>
        </c:ser>
        <c:gapWidth val="85"/>
        <c:axId val="113465216"/>
        <c:axId val="120587392"/>
      </c:barChart>
      <c:catAx>
        <c:axId val="113465216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fr-FR"/>
          </a:p>
        </c:txPr>
        <c:crossAx val="120587392"/>
        <c:crosses val="autoZero"/>
        <c:auto val="1"/>
        <c:lblAlgn val="ctr"/>
        <c:lblOffset val="100"/>
      </c:catAx>
      <c:valAx>
        <c:axId val="120587392"/>
        <c:scaling>
          <c:orientation val="minMax"/>
          <c:max val="0.4"/>
        </c:scaling>
        <c:axPos val="l"/>
        <c:numFmt formatCode="0%" sourceLinked="1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13465216"/>
        <c:crosses val="autoZero"/>
        <c:crossBetween val="between"/>
        <c:majorUnit val="0.1"/>
      </c:valAx>
    </c:plotArea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6455588682482669"/>
          <c:y val="8.8437591134441565E-2"/>
          <c:w val="0.78797917250634963"/>
          <c:h val="0.62404855643044765"/>
        </c:manualLayout>
      </c:layout>
      <c:barChart>
        <c:barDir val="col"/>
        <c:grouping val="percentStacked"/>
        <c:ser>
          <c:idx val="4"/>
          <c:order val="0"/>
          <c:tx>
            <c:strRef>
              <c:f>'G2'!$A$11</c:f>
              <c:strCache>
                <c:ptCount val="1"/>
                <c:pt idx="0">
                  <c:v>Autres dépenses</c:v>
                </c:pt>
              </c:strCache>
            </c:strRef>
          </c:tx>
          <c:cat>
            <c:strRef>
              <c:f>'G2'!$B$6:$K$6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'G2'!$B$11:$K$11</c:f>
              <c:numCache>
                <c:formatCode>0.00</c:formatCode>
                <c:ptCount val="10"/>
                <c:pt idx="0">
                  <c:v>4.0313120770306826E-2</c:v>
                </c:pt>
                <c:pt idx="1">
                  <c:v>0.10109983726533778</c:v>
                </c:pt>
                <c:pt idx="2">
                  <c:v>0.26328425720824944</c:v>
                </c:pt>
                <c:pt idx="3">
                  <c:v>0.82742736788836879</c:v>
                </c:pt>
                <c:pt idx="4">
                  <c:v>0.34311833910768019</c:v>
                </c:pt>
                <c:pt idx="5">
                  <c:v>0.23797523503424856</c:v>
                </c:pt>
                <c:pt idx="6">
                  <c:v>0.42638675841616447</c:v>
                </c:pt>
                <c:pt idx="7">
                  <c:v>0.39132103633107462</c:v>
                </c:pt>
                <c:pt idx="8">
                  <c:v>0.83414085417766159</c:v>
                </c:pt>
                <c:pt idx="9">
                  <c:v>0.66355813151088228</c:v>
                </c:pt>
              </c:numCache>
            </c:numRef>
          </c:val>
        </c:ser>
        <c:ser>
          <c:idx val="3"/>
          <c:order val="1"/>
          <c:tx>
            <c:strRef>
              <c:f>'G2'!$A$10</c:f>
              <c:strCache>
                <c:ptCount val="1"/>
                <c:pt idx="0">
                  <c:v>Charges financières </c:v>
                </c:pt>
              </c:strCache>
            </c:strRef>
          </c:tx>
          <c:cat>
            <c:strRef>
              <c:f>'G2'!$B$6:$K$6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'G2'!$B$10:$K$10</c:f>
              <c:numCache>
                <c:formatCode>0.00</c:formatCode>
                <c:ptCount val="10"/>
                <c:pt idx="0">
                  <c:v>6.5490641315759318E-3</c:v>
                </c:pt>
                <c:pt idx="1">
                  <c:v>2.2759360496096219E-2</c:v>
                </c:pt>
                <c:pt idx="2">
                  <c:v>9.0667068537250817E-2</c:v>
                </c:pt>
                <c:pt idx="3">
                  <c:v>0.36091337186135986</c:v>
                </c:pt>
                <c:pt idx="4">
                  <c:v>0.21540795502396604</c:v>
                </c:pt>
                <c:pt idx="5">
                  <c:v>0.17061310545277231</c:v>
                </c:pt>
                <c:pt idx="6">
                  <c:v>0.37116339870973264</c:v>
                </c:pt>
                <c:pt idx="7">
                  <c:v>0.33977637612326339</c:v>
                </c:pt>
                <c:pt idx="8">
                  <c:v>0.88027365073969466</c:v>
                </c:pt>
                <c:pt idx="9">
                  <c:v>0.55252029444428874</c:v>
                </c:pt>
              </c:numCache>
            </c:numRef>
          </c:val>
        </c:ser>
        <c:ser>
          <c:idx val="2"/>
          <c:order val="2"/>
          <c:tx>
            <c:strRef>
              <c:f>'G2'!$A$9</c:f>
              <c:strCache>
                <c:ptCount val="1"/>
                <c:pt idx="0">
                  <c:v>Dépenses d'intervention</c:v>
                </c:pt>
              </c:strCache>
            </c:strRef>
          </c:tx>
          <c:cat>
            <c:strRef>
              <c:f>'G2'!$B$6:$K$6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'G2'!$B$9:$K$9</c:f>
              <c:numCache>
                <c:formatCode>0.00</c:formatCode>
                <c:ptCount val="10"/>
                <c:pt idx="0">
                  <c:v>4.8241994867274804E-2</c:v>
                </c:pt>
                <c:pt idx="1">
                  <c:v>0.15684739017289931</c:v>
                </c:pt>
                <c:pt idx="2">
                  <c:v>0.61431508002434032</c:v>
                </c:pt>
                <c:pt idx="3">
                  <c:v>1.780124482242915</c:v>
                </c:pt>
                <c:pt idx="4">
                  <c:v>0.9091259158528131</c:v>
                </c:pt>
                <c:pt idx="5">
                  <c:v>0.6763600239761175</c:v>
                </c:pt>
                <c:pt idx="6">
                  <c:v>1.4698187983738273</c:v>
                </c:pt>
                <c:pt idx="7">
                  <c:v>1.5663414973155034</c:v>
                </c:pt>
                <c:pt idx="8">
                  <c:v>3.7537225992928476</c:v>
                </c:pt>
                <c:pt idx="9">
                  <c:v>4.4062208615314677</c:v>
                </c:pt>
              </c:numCache>
            </c:numRef>
          </c:val>
        </c:ser>
        <c:ser>
          <c:idx val="1"/>
          <c:order val="3"/>
          <c:tx>
            <c:strRef>
              <c:f>'G2'!$A$8</c:f>
              <c:strCache>
                <c:ptCount val="1"/>
                <c:pt idx="0">
                  <c:v>Achats et charges externes</c:v>
                </c:pt>
              </c:strCache>
            </c:strRef>
          </c:tx>
          <c:cat>
            <c:strRef>
              <c:f>'G2'!$B$6:$K$6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'G2'!$B$8:$K$8</c:f>
              <c:numCache>
                <c:formatCode>0.00</c:formatCode>
                <c:ptCount val="10"/>
                <c:pt idx="0">
                  <c:v>8.683859208208948E-2</c:v>
                </c:pt>
                <c:pt idx="1">
                  <c:v>0.25705669257795671</c:v>
                </c:pt>
                <c:pt idx="2">
                  <c:v>0.9008479507518764</c:v>
                </c:pt>
                <c:pt idx="3">
                  <c:v>3.1527107558255287</c:v>
                </c:pt>
                <c:pt idx="4">
                  <c:v>1.7773967025896102</c:v>
                </c:pt>
                <c:pt idx="5">
                  <c:v>1.3316417733256598</c:v>
                </c:pt>
                <c:pt idx="6">
                  <c:v>2.7405124552587687</c:v>
                </c:pt>
                <c:pt idx="7">
                  <c:v>2.6966980015802924</c:v>
                </c:pt>
                <c:pt idx="8">
                  <c:v>6.1351649846276644</c:v>
                </c:pt>
                <c:pt idx="9">
                  <c:v>3.4574493828505517</c:v>
                </c:pt>
              </c:numCache>
            </c:numRef>
          </c:val>
        </c:ser>
        <c:ser>
          <c:idx val="0"/>
          <c:order val="4"/>
          <c:tx>
            <c:strRef>
              <c:f>'G2'!$A$7</c:f>
              <c:strCache>
                <c:ptCount val="1"/>
                <c:pt idx="0">
                  <c:v>Frais de personnel</c:v>
                </c:pt>
              </c:strCache>
            </c:strRef>
          </c:tx>
          <c:cat>
            <c:strRef>
              <c:f>'G2'!$B$6:$K$6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'G2'!$B$7:$K$7</c:f>
              <c:numCache>
                <c:formatCode>0.00</c:formatCode>
                <c:ptCount val="10"/>
                <c:pt idx="0">
                  <c:v>6.9048652342725017E-2</c:v>
                </c:pt>
                <c:pt idx="1">
                  <c:v>0.24805067411164994</c:v>
                </c:pt>
                <c:pt idx="2">
                  <c:v>1.0227855933250887</c:v>
                </c:pt>
                <c:pt idx="3">
                  <c:v>4.229675335075326</c:v>
                </c:pt>
                <c:pt idx="4">
                  <c:v>2.6633193795903147</c:v>
                </c:pt>
                <c:pt idx="5">
                  <c:v>2.1980192019051397</c:v>
                </c:pt>
                <c:pt idx="6">
                  <c:v>4.9882474639486736</c:v>
                </c:pt>
                <c:pt idx="7">
                  <c:v>5.5983850636639101</c:v>
                </c:pt>
                <c:pt idx="8">
                  <c:v>14.1111481680949</c:v>
                </c:pt>
                <c:pt idx="9">
                  <c:v>8.5299260075722785</c:v>
                </c:pt>
              </c:numCache>
            </c:numRef>
          </c:val>
        </c:ser>
        <c:overlap val="100"/>
        <c:axId val="114253184"/>
        <c:axId val="114275456"/>
      </c:barChart>
      <c:catAx>
        <c:axId val="114253184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fr-FR"/>
          </a:p>
        </c:txPr>
        <c:crossAx val="114275456"/>
        <c:crosses val="autoZero"/>
        <c:auto val="1"/>
        <c:lblAlgn val="ctr"/>
        <c:lblOffset val="100"/>
      </c:catAx>
      <c:valAx>
        <c:axId val="114275456"/>
        <c:scaling>
          <c:orientation val="minMax"/>
        </c:scaling>
        <c:axPos val="l"/>
        <c:majorGridlines/>
        <c:numFmt formatCode="0%" sourceLinked="1"/>
        <c:tickLblPos val="nextTo"/>
        <c:crossAx val="114253184"/>
        <c:crosses val="autoZero"/>
        <c:crossBetween val="between"/>
        <c:majorUnit val="0.2"/>
      </c:valAx>
    </c:plotArea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643285214348212"/>
          <c:y val="9.7696850393700962E-2"/>
          <c:w val="0.53666426071741036"/>
          <c:h val="0.61478929717118858"/>
        </c:manualLayout>
      </c:layout>
      <c:lineChart>
        <c:grouping val="standard"/>
        <c:ser>
          <c:idx val="0"/>
          <c:order val="0"/>
          <c:tx>
            <c:strRef>
              <c:f>'G2'!$A$34</c:f>
              <c:strCache>
                <c:ptCount val="1"/>
                <c:pt idx="0">
                  <c:v>Frais de personnel</c:v>
                </c:pt>
              </c:strCache>
            </c:strRef>
          </c:tx>
          <c:marker>
            <c:symbol val="none"/>
          </c:marker>
          <c:cat>
            <c:strRef>
              <c:f>'G2'!$B$33:$K$33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'G2'!$B$34:$K$34</c:f>
              <c:numCache>
                <c:formatCode>#,##0</c:formatCode>
                <c:ptCount val="10"/>
                <c:pt idx="0">
                  <c:v>251.78367820187219</c:v>
                </c:pt>
                <c:pt idx="1">
                  <c:v>250.63446480936972</c:v>
                </c:pt>
                <c:pt idx="2">
                  <c:v>269.99314272302757</c:v>
                </c:pt>
                <c:pt idx="3">
                  <c:v>341.44917268711384</c:v>
                </c:pt>
                <c:pt idx="4">
                  <c:v>427.94167058971499</c:v>
                </c:pt>
                <c:pt idx="5">
                  <c:v>513.8786232814299</c:v>
                </c:pt>
                <c:pt idx="6">
                  <c:v>611.66778914015811</c:v>
                </c:pt>
                <c:pt idx="7">
                  <c:v>744.11660157275992</c:v>
                </c:pt>
                <c:pt idx="8">
                  <c:v>868.24434530934548</c:v>
                </c:pt>
                <c:pt idx="9">
                  <c:v>829.56808669326995</c:v>
                </c:pt>
              </c:numCache>
            </c:numRef>
          </c:val>
        </c:ser>
        <c:ser>
          <c:idx val="1"/>
          <c:order val="1"/>
          <c:tx>
            <c:strRef>
              <c:f>'G2'!$A$35</c:f>
              <c:strCache>
                <c:ptCount val="1"/>
                <c:pt idx="0">
                  <c:v>Achats et charges externes</c:v>
                </c:pt>
              </c:strCache>
            </c:strRef>
          </c:tx>
          <c:marker>
            <c:symbol val="none"/>
          </c:marker>
          <c:cat>
            <c:strRef>
              <c:f>'G2'!$B$33:$K$33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'G2'!$B$35:$K$35</c:f>
              <c:numCache>
                <c:formatCode>#,##0</c:formatCode>
                <c:ptCount val="10"/>
                <c:pt idx="0">
                  <c:v>316.65411825527275</c:v>
                </c:pt>
                <c:pt idx="1">
                  <c:v>259.73429340870706</c:v>
                </c:pt>
                <c:pt idx="2">
                  <c:v>237.8042582203158</c:v>
                </c:pt>
                <c:pt idx="3">
                  <c:v>254.50900932546895</c:v>
                </c:pt>
                <c:pt idx="4">
                  <c:v>285.59177695160668</c:v>
                </c:pt>
                <c:pt idx="5">
                  <c:v>311.32678030633718</c:v>
                </c:pt>
                <c:pt idx="6">
                  <c:v>336.04651868900254</c:v>
                </c:pt>
                <c:pt idx="7">
                  <c:v>358.43510755058821</c:v>
                </c:pt>
                <c:pt idx="8">
                  <c:v>377.49035315827348</c:v>
                </c:pt>
                <c:pt idx="9">
                  <c:v>336.25024025108524</c:v>
                </c:pt>
              </c:numCache>
            </c:numRef>
          </c:val>
        </c:ser>
        <c:ser>
          <c:idx val="2"/>
          <c:order val="2"/>
          <c:tx>
            <c:strRef>
              <c:f>'G2'!$A$36</c:f>
              <c:strCache>
                <c:ptCount val="1"/>
                <c:pt idx="0">
                  <c:v>Dépenses d'intervention</c:v>
                </c:pt>
              </c:strCache>
            </c:strRef>
          </c:tx>
          <c:marker>
            <c:symbol val="none"/>
          </c:marker>
          <c:cat>
            <c:strRef>
              <c:f>'G2'!$B$33:$K$33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'G2'!$B$36:$K$36</c:f>
              <c:numCache>
                <c:formatCode>#,##0</c:formatCode>
                <c:ptCount val="10"/>
                <c:pt idx="0">
                  <c:v>175.91287446405971</c:v>
                </c:pt>
                <c:pt idx="1">
                  <c:v>158.48117258103721</c:v>
                </c:pt>
                <c:pt idx="2">
                  <c:v>162.16581477130913</c:v>
                </c:pt>
                <c:pt idx="3">
                  <c:v>143.70418143006137</c:v>
                </c:pt>
                <c:pt idx="4">
                  <c:v>146.07818581123513</c:v>
                </c:pt>
                <c:pt idx="5">
                  <c:v>158.12735287398195</c:v>
                </c:pt>
                <c:pt idx="6">
                  <c:v>180.23179911092188</c:v>
                </c:pt>
                <c:pt idx="7">
                  <c:v>208.19230878734925</c:v>
                </c:pt>
                <c:pt idx="8">
                  <c:v>230.96266737988054</c:v>
                </c:pt>
                <c:pt idx="9">
                  <c:v>428.52191289862816</c:v>
                </c:pt>
              </c:numCache>
            </c:numRef>
          </c:val>
        </c:ser>
        <c:ser>
          <c:idx val="3"/>
          <c:order val="3"/>
          <c:tx>
            <c:strRef>
              <c:f>'G2'!$A$37</c:f>
              <c:strCache>
                <c:ptCount val="1"/>
                <c:pt idx="0">
                  <c:v>Charges financières </c:v>
                </c:pt>
              </c:strCache>
            </c:strRef>
          </c:tx>
          <c:marker>
            <c:symbol val="none"/>
          </c:marker>
          <c:cat>
            <c:strRef>
              <c:f>'G2'!$B$33:$K$33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'G2'!$B$37:$K$37</c:f>
              <c:numCache>
                <c:formatCode>#,##0</c:formatCode>
                <c:ptCount val="10"/>
                <c:pt idx="0">
                  <c:v>23.880950603402635</c:v>
                </c:pt>
                <c:pt idx="1">
                  <c:v>22.996430700184423</c:v>
                </c:pt>
                <c:pt idx="2">
                  <c:v>23.934133346827238</c:v>
                </c:pt>
                <c:pt idx="3">
                  <c:v>29.135468439348511</c:v>
                </c:pt>
                <c:pt idx="4">
                  <c:v>34.611710798819075</c:v>
                </c:pt>
                <c:pt idx="5">
                  <c:v>39.887926214588113</c:v>
                </c:pt>
                <c:pt idx="6">
                  <c:v>45.512717069336077</c:v>
                </c:pt>
                <c:pt idx="7">
                  <c:v>45.161817099104972</c:v>
                </c:pt>
                <c:pt idx="8">
                  <c:v>54.1623268691635</c:v>
                </c:pt>
                <c:pt idx="9">
                  <c:v>53.734722096587532</c:v>
                </c:pt>
              </c:numCache>
            </c:numRef>
          </c:val>
        </c:ser>
        <c:ser>
          <c:idx val="4"/>
          <c:order val="4"/>
          <c:tx>
            <c:strRef>
              <c:f>'G2'!$A$38</c:f>
              <c:strCache>
                <c:ptCount val="1"/>
                <c:pt idx="0">
                  <c:v>Autres dépenses</c:v>
                </c:pt>
              </c:strCache>
            </c:strRef>
          </c:tx>
          <c:marker>
            <c:symbol val="none"/>
          </c:marker>
          <c:cat>
            <c:strRef>
              <c:f>'G2'!$B$33:$K$33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'G2'!$B$38:$K$38</c:f>
              <c:numCache>
                <c:formatCode>0</c:formatCode>
                <c:ptCount val="10"/>
                <c:pt idx="0">
                  <c:v>147.00049143556623</c:v>
                </c:pt>
                <c:pt idx="1">
                  <c:v>102.15293183967299</c:v>
                </c:pt>
                <c:pt idx="2">
                  <c:v>69.501315326563372</c:v>
                </c:pt>
                <c:pt idx="3">
                  <c:v>66.795762757788111</c:v>
                </c:pt>
                <c:pt idx="4">
                  <c:v>55.132191945487307</c:v>
                </c:pt>
                <c:pt idx="5">
                  <c:v>55.636632313529731</c:v>
                </c:pt>
                <c:pt idx="6">
                  <c:v>52.284303800878661</c:v>
                </c:pt>
                <c:pt idx="7">
                  <c:v>52.012942369497978</c:v>
                </c:pt>
                <c:pt idx="8">
                  <c:v>51.323823632491667</c:v>
                </c:pt>
                <c:pt idx="9">
                  <c:v>64.533578495121446</c:v>
                </c:pt>
              </c:numCache>
            </c:numRef>
          </c:val>
        </c:ser>
        <c:marker val="1"/>
        <c:axId val="120654848"/>
        <c:axId val="120668928"/>
      </c:lineChart>
      <c:catAx>
        <c:axId val="120654848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fr-FR"/>
          </a:p>
        </c:txPr>
        <c:crossAx val="120668928"/>
        <c:crosses val="autoZero"/>
        <c:auto val="1"/>
        <c:lblAlgn val="ctr"/>
        <c:lblOffset val="100"/>
      </c:catAx>
      <c:valAx>
        <c:axId val="12066892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 b="0"/>
                  <a:t>€/hab. DGF</a:t>
                </a:r>
              </a:p>
            </c:rich>
          </c:tx>
          <c:layout>
            <c:manualLayout>
              <c:xMode val="edge"/>
              <c:yMode val="edge"/>
              <c:x val="0"/>
              <c:y val="4.1539078448527165E-3"/>
            </c:manualLayout>
          </c:layout>
        </c:title>
        <c:numFmt formatCode="#,##0" sourceLinked="1"/>
        <c:tickLblPos val="nextTo"/>
        <c:crossAx val="120654848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67643044619422654"/>
          <c:y val="6.7525153105861782E-2"/>
          <c:w val="0.30968066491688623"/>
          <c:h val="0.71217191601050034"/>
        </c:manualLayout>
      </c:layout>
    </c:legend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015507436570428"/>
          <c:y val="0.12164062564279778"/>
          <c:w val="0.5525187038536068"/>
          <c:h val="0.6187857395568509"/>
        </c:manualLayout>
      </c:layout>
      <c:lineChart>
        <c:grouping val="standard"/>
        <c:ser>
          <c:idx val="0"/>
          <c:order val="0"/>
          <c:tx>
            <c:strRef>
              <c:f>'G3'!$A$4</c:f>
              <c:strCache>
                <c:ptCount val="1"/>
                <c:pt idx="0">
                  <c:v>touristiques et de montagne</c:v>
                </c:pt>
              </c:strCache>
            </c:strRef>
          </c:tx>
          <c:marker>
            <c:symbol val="none"/>
          </c:marker>
          <c:cat>
            <c:strRef>
              <c:f>'G3'!$B$3:$K$3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'G3'!$B$4:$K$4</c:f>
              <c:numCache>
                <c:formatCode>0</c:formatCode>
                <c:ptCount val="10"/>
                <c:pt idx="0">
                  <c:v>1175.2322999999999</c:v>
                </c:pt>
                <c:pt idx="1">
                  <c:v>1099.3028999999999</c:v>
                </c:pt>
                <c:pt idx="2">
                  <c:v>1096.5987</c:v>
                </c:pt>
                <c:pt idx="3">
                  <c:v>1239.1075000000001</c:v>
                </c:pt>
                <c:pt idx="4">
                  <c:v>1176.4411</c:v>
                </c:pt>
                <c:pt idx="5">
                  <c:v>1210.5337</c:v>
                </c:pt>
                <c:pt idx="6">
                  <c:v>1363.0897</c:v>
                </c:pt>
                <c:pt idx="7">
                  <c:v>1428.4837</c:v>
                </c:pt>
              </c:numCache>
            </c:numRef>
          </c:val>
        </c:ser>
        <c:ser>
          <c:idx val="1"/>
          <c:order val="1"/>
          <c:tx>
            <c:strRef>
              <c:f>'G3'!$A$5</c:f>
              <c:strCache>
                <c:ptCount val="1"/>
                <c:pt idx="0">
                  <c:v>touristiques, hors montagne</c:v>
                </c:pt>
              </c:strCache>
            </c:strRef>
          </c:tx>
          <c:marker>
            <c:symbol val="none"/>
          </c:marker>
          <c:cat>
            <c:strRef>
              <c:f>'G3'!$B$3:$K$3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'G3'!$B$5:$K$5</c:f>
              <c:numCache>
                <c:formatCode>0</c:formatCode>
                <c:ptCount val="10"/>
                <c:pt idx="1">
                  <c:v>851.13310000000001</c:v>
                </c:pt>
                <c:pt idx="2">
                  <c:v>832.3931</c:v>
                </c:pt>
                <c:pt idx="3">
                  <c:v>879.18820000000005</c:v>
                </c:pt>
                <c:pt idx="4">
                  <c:v>981.15219999999999</c:v>
                </c:pt>
                <c:pt idx="5">
                  <c:v>1130.8720000000001</c:v>
                </c:pt>
                <c:pt idx="6">
                  <c:v>1245.626</c:v>
                </c:pt>
                <c:pt idx="7">
                  <c:v>1319.1565000000001</c:v>
                </c:pt>
                <c:pt idx="8">
                  <c:v>1483.9893999999999</c:v>
                </c:pt>
              </c:numCache>
            </c:numRef>
          </c:val>
        </c:ser>
        <c:ser>
          <c:idx val="2"/>
          <c:order val="2"/>
          <c:tx>
            <c:strRef>
              <c:f>'G3'!$A$6</c:f>
              <c:strCache>
                <c:ptCount val="1"/>
                <c:pt idx="0">
                  <c:v>de montagne, non touristiques</c:v>
                </c:pt>
              </c:strCache>
            </c:strRef>
          </c:tx>
          <c:marker>
            <c:symbol val="none"/>
          </c:marker>
          <c:cat>
            <c:strRef>
              <c:f>'G3'!$B$3:$K$3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'G3'!$B$6:$K$6</c:f>
              <c:numCache>
                <c:formatCode>0</c:formatCode>
                <c:ptCount val="10"/>
                <c:pt idx="0">
                  <c:v>1001.1145</c:v>
                </c:pt>
                <c:pt idx="1">
                  <c:v>886.91480000000001</c:v>
                </c:pt>
                <c:pt idx="2">
                  <c:v>844.62729999999999</c:v>
                </c:pt>
                <c:pt idx="3">
                  <c:v>832.68650000000002</c:v>
                </c:pt>
                <c:pt idx="4">
                  <c:v>907.42899999999997</c:v>
                </c:pt>
                <c:pt idx="5">
                  <c:v>1090.5722000000001</c:v>
                </c:pt>
                <c:pt idx="6">
                  <c:v>1253.0558000000001</c:v>
                </c:pt>
                <c:pt idx="7">
                  <c:v>1379.0073</c:v>
                </c:pt>
                <c:pt idx="8">
                  <c:v>1578.6123</c:v>
                </c:pt>
                <c:pt idx="9">
                  <c:v>1688.9458</c:v>
                </c:pt>
              </c:numCache>
            </c:numRef>
          </c:val>
        </c:ser>
        <c:ser>
          <c:idx val="3"/>
          <c:order val="3"/>
          <c:tx>
            <c:strRef>
              <c:f>'G3'!$A$7</c:f>
              <c:strCache>
                <c:ptCount val="1"/>
                <c:pt idx="0">
                  <c:v>ni touristiques, ni de montagne</c:v>
                </c:pt>
              </c:strCache>
            </c:strRef>
          </c:tx>
          <c:marker>
            <c:symbol val="none"/>
          </c:marker>
          <c:cat>
            <c:strRef>
              <c:f>'G3'!$B$3:$K$3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'G3'!$B$7:$K$7</c:f>
              <c:numCache>
                <c:formatCode>0</c:formatCode>
                <c:ptCount val="10"/>
                <c:pt idx="0">
                  <c:v>835.57460000000003</c:v>
                </c:pt>
                <c:pt idx="1">
                  <c:v>744.1078</c:v>
                </c:pt>
                <c:pt idx="2">
                  <c:v>721.57759999999996</c:v>
                </c:pt>
                <c:pt idx="3">
                  <c:v>801.12969999999996</c:v>
                </c:pt>
                <c:pt idx="4">
                  <c:v>927.26949999999999</c:v>
                </c:pt>
                <c:pt idx="5">
                  <c:v>1050.9458999999999</c:v>
                </c:pt>
                <c:pt idx="6">
                  <c:v>1207.7140999999999</c:v>
                </c:pt>
                <c:pt idx="7">
                  <c:v>1413.9770000000001</c:v>
                </c:pt>
                <c:pt idx="8">
                  <c:v>1582.5293999999999</c:v>
                </c:pt>
                <c:pt idx="9">
                  <c:v>1710.028</c:v>
                </c:pt>
              </c:numCache>
            </c:numRef>
          </c:val>
        </c:ser>
        <c:marker val="1"/>
        <c:axId val="120740864"/>
        <c:axId val="120754944"/>
      </c:lineChart>
      <c:catAx>
        <c:axId val="120740864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fr-FR"/>
          </a:p>
        </c:txPr>
        <c:crossAx val="120754944"/>
        <c:crosses val="autoZero"/>
        <c:auto val="1"/>
        <c:lblAlgn val="ctr"/>
        <c:lblOffset val="100"/>
      </c:catAx>
      <c:valAx>
        <c:axId val="120754944"/>
        <c:scaling>
          <c:orientation val="minMax"/>
          <c:min val="600"/>
        </c:scaling>
        <c:axPos val="l"/>
        <c:majorGridlines/>
        <c:title>
          <c:tx>
            <c:rich>
              <a:bodyPr rot="0" vert="horz"/>
              <a:lstStyle/>
              <a:p>
                <a:pPr algn="l">
                  <a:defRPr b="0"/>
                </a:pPr>
                <a:r>
                  <a:rPr lang="en-US" b="0"/>
                  <a:t>€/hab. DGF
</a:t>
                </a:r>
              </a:p>
            </c:rich>
          </c:tx>
          <c:layout>
            <c:manualLayout>
              <c:xMode val="edge"/>
              <c:yMode val="edge"/>
              <c:x val="1.6666666666666691E-2"/>
              <c:y val="1.7544985560190463E-3"/>
            </c:manualLayout>
          </c:layout>
        </c:title>
        <c:numFmt formatCode="0" sourceLinked="1"/>
        <c:tickLblPos val="nextTo"/>
        <c:crossAx val="12074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245892922422458"/>
          <c:y val="7.6461053653559749E-2"/>
          <c:w val="0.30087433697120103"/>
          <c:h val="0.50851956985000646"/>
        </c:manualLayout>
      </c:layout>
    </c:legend>
    <c:plotVisOnly val="1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9149287467049249E-2"/>
          <c:y val="0.12547462817147856"/>
          <c:w val="0.58952750212080318"/>
          <c:h val="0.61015966754155826"/>
        </c:manualLayout>
      </c:layout>
      <c:lineChart>
        <c:grouping val="standard"/>
        <c:ser>
          <c:idx val="0"/>
          <c:order val="0"/>
          <c:tx>
            <c:strRef>
              <c:f>'G4'!$A$4</c:f>
              <c:strCache>
                <c:ptCount val="1"/>
                <c:pt idx="0">
                  <c:v>Dépenses de fonctionnement</c:v>
                </c:pt>
              </c:strCache>
            </c:strRef>
          </c:tx>
          <c:marker>
            <c:symbol val="none"/>
          </c:marker>
          <c:cat>
            <c:strRef>
              <c:f>'G4'!$B$3:$K$3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'G4'!$B$4:$K$4</c:f>
              <c:numCache>
                <c:formatCode>0</c:formatCode>
                <c:ptCount val="10"/>
                <c:pt idx="0">
                  <c:v>912.75454348447545</c:v>
                </c:pt>
                <c:pt idx="1">
                  <c:v>791.45852805095876</c:v>
                </c:pt>
                <c:pt idx="2">
                  <c:v>761.05425183355703</c:v>
                </c:pt>
                <c:pt idx="3">
                  <c:v>832.53790661905111</c:v>
                </c:pt>
                <c:pt idx="4">
                  <c:v>944.88165647892515</c:v>
                </c:pt>
                <c:pt idx="5">
                  <c:v>1072.502364341957</c:v>
                </c:pt>
                <c:pt idx="6">
                  <c:v>1218.569771618817</c:v>
                </c:pt>
                <c:pt idx="7">
                  <c:v>1400.6384204346173</c:v>
                </c:pt>
                <c:pt idx="8">
                  <c:v>1576.3288514335529</c:v>
                </c:pt>
                <c:pt idx="9">
                  <c:v>1709.1413747130061</c:v>
                </c:pt>
              </c:numCache>
            </c:numRef>
          </c:val>
        </c:ser>
        <c:ser>
          <c:idx val="1"/>
          <c:order val="1"/>
          <c:tx>
            <c:strRef>
              <c:f>'G4'!$A$5</c:f>
              <c:strCache>
                <c:ptCount val="1"/>
                <c:pt idx="0">
                  <c:v>Potentiel fiscal</c:v>
                </c:pt>
              </c:strCache>
            </c:strRef>
          </c:tx>
          <c:marker>
            <c:symbol val="none"/>
          </c:marker>
          <c:cat>
            <c:strRef>
              <c:f>'G4'!$B$3:$K$3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'G4'!$B$5:$K$5</c:f>
              <c:numCache>
                <c:formatCode>0</c:formatCode>
                <c:ptCount val="10"/>
                <c:pt idx="0">
                  <c:v>505.89350491179192</c:v>
                </c:pt>
                <c:pt idx="1">
                  <c:v>474.25335584541034</c:v>
                </c:pt>
                <c:pt idx="2">
                  <c:v>507.55804234791754</c:v>
                </c:pt>
                <c:pt idx="3">
                  <c:v>611.93021066609253</c:v>
                </c:pt>
                <c:pt idx="4">
                  <c:v>725.47613221827964</c:v>
                </c:pt>
                <c:pt idx="5">
                  <c:v>810.35925810415517</c:v>
                </c:pt>
                <c:pt idx="6">
                  <c:v>887.4040843843859</c:v>
                </c:pt>
                <c:pt idx="7">
                  <c:v>975.7778027660413</c:v>
                </c:pt>
                <c:pt idx="8">
                  <c:v>1069.5016423926695</c:v>
                </c:pt>
                <c:pt idx="9">
                  <c:v>1259.8690838785221</c:v>
                </c:pt>
              </c:numCache>
            </c:numRef>
          </c:val>
        </c:ser>
        <c:ser>
          <c:idx val="2"/>
          <c:order val="2"/>
          <c:tx>
            <c:strRef>
              <c:f>'G4'!$A$6</c:f>
              <c:strCache>
                <c:ptCount val="1"/>
                <c:pt idx="0">
                  <c:v>Concours de l'État</c:v>
                </c:pt>
              </c:strCache>
            </c:strRef>
          </c:tx>
          <c:marker>
            <c:symbol val="none"/>
          </c:marker>
          <c:cat>
            <c:strRef>
              <c:f>'G4'!$B$3:$K$3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'G4'!$B$6:$K$6</c:f>
              <c:numCache>
                <c:formatCode>0</c:formatCode>
                <c:ptCount val="10"/>
                <c:pt idx="0">
                  <c:v>366.35111932382108</c:v>
                </c:pt>
                <c:pt idx="1">
                  <c:v>307.16543408068469</c:v>
                </c:pt>
                <c:pt idx="2">
                  <c:v>268.04160062743563</c:v>
                </c:pt>
                <c:pt idx="3">
                  <c:v>264.85890385319004</c:v>
                </c:pt>
                <c:pt idx="4">
                  <c:v>276.84563957986904</c:v>
                </c:pt>
                <c:pt idx="5">
                  <c:v>290.38863322540777</c:v>
                </c:pt>
                <c:pt idx="6">
                  <c:v>322.80263672499581</c:v>
                </c:pt>
                <c:pt idx="7">
                  <c:v>370.51414037623363</c:v>
                </c:pt>
                <c:pt idx="8">
                  <c:v>440.93722444724125</c:v>
                </c:pt>
                <c:pt idx="9">
                  <c:v>461.03462684340974</c:v>
                </c:pt>
              </c:numCache>
            </c:numRef>
          </c:val>
        </c:ser>
        <c:marker val="1"/>
        <c:axId val="120858496"/>
        <c:axId val="120860032"/>
      </c:lineChart>
      <c:catAx>
        <c:axId val="120858496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fr-FR"/>
          </a:p>
        </c:txPr>
        <c:crossAx val="120860032"/>
        <c:crosses val="autoZero"/>
        <c:auto val="1"/>
        <c:lblAlgn val="ctr"/>
        <c:lblOffset val="100"/>
      </c:catAx>
      <c:valAx>
        <c:axId val="120860032"/>
        <c:scaling>
          <c:orientation val="minMax"/>
          <c:max val="1800"/>
        </c:scaling>
        <c:axPos val="l"/>
        <c:majorGridlines/>
        <c:title>
          <c:tx>
            <c:rich>
              <a:bodyPr rot="0" vert="horz"/>
              <a:lstStyle/>
              <a:p>
                <a:pPr algn="l">
                  <a:defRPr b="0"/>
                </a:pPr>
                <a:r>
                  <a:rPr lang="en-US" b="0"/>
                  <a:t>€/hab. DGF</a:t>
                </a:r>
              </a:p>
            </c:rich>
          </c:tx>
          <c:layout>
            <c:manualLayout>
              <c:xMode val="edge"/>
              <c:yMode val="edge"/>
              <c:x val="1.1569052783803329E-2"/>
              <c:y val="4.1539078448527243E-3"/>
            </c:manualLayout>
          </c:layout>
        </c:title>
        <c:numFmt formatCode="0" sourceLinked="1"/>
        <c:tickLblPos val="nextTo"/>
        <c:crossAx val="120858496"/>
        <c:crosses val="autoZero"/>
        <c:crossBetween val="between"/>
        <c:majorUnit val="300"/>
      </c:valAx>
    </c:plotArea>
    <c:legend>
      <c:legendPos val="r"/>
      <c:layout>
        <c:manualLayout>
          <c:xMode val="edge"/>
          <c:yMode val="edge"/>
          <c:x val="0.70024584237165655"/>
          <c:y val="7.5222428406640299E-2"/>
          <c:w val="0.29975415762834418"/>
          <c:h val="0.58796596285336911"/>
        </c:manualLayout>
      </c:layout>
      <c:txPr>
        <a:bodyPr/>
        <a:lstStyle/>
        <a:p>
          <a:pPr>
            <a:defRPr sz="80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3173764179131582E-2"/>
          <c:y val="8.0768830276583548E-2"/>
          <c:w val="0.61820173126307443"/>
          <c:h val="0.68729905694303595"/>
        </c:manualLayout>
      </c:layout>
      <c:lineChart>
        <c:grouping val="standard"/>
        <c:ser>
          <c:idx val="0"/>
          <c:order val="0"/>
          <c:tx>
            <c:strRef>
              <c:f>'G5'!$B$4</c:f>
              <c:strCache>
                <c:ptCount val="1"/>
                <c:pt idx="0">
                  <c:v>&gt; 800 €/hab. DGF</c:v>
                </c:pt>
              </c:strCache>
            </c:strRef>
          </c:tx>
          <c:marker>
            <c:symbol val="none"/>
          </c:marker>
          <c:cat>
            <c:strRef>
              <c:f>'G5'!$A$5:$A$11</c:f>
              <c:strCache>
                <c:ptCount val="7"/>
                <c:pt idx="0">
                  <c:v>&lt; 10 000 €</c:v>
                </c:pt>
                <c:pt idx="1">
                  <c:v> 10 000 à 11 000 €</c:v>
                </c:pt>
                <c:pt idx="2">
                  <c:v> 11 000 à 12 000 €</c:v>
                </c:pt>
                <c:pt idx="3">
                  <c:v> 12 000 à 14 000 €</c:v>
                </c:pt>
                <c:pt idx="4">
                  <c:v> 14 000 à 16 000 €</c:v>
                </c:pt>
                <c:pt idx="5">
                  <c:v> 16 000 à 18 000 €</c:v>
                </c:pt>
                <c:pt idx="6">
                  <c:v>&gt; 18 000 €</c:v>
                </c:pt>
              </c:strCache>
            </c:strRef>
          </c:cat>
          <c:val>
            <c:numRef>
              <c:f>'G5'!$B$5:$B$11</c:f>
              <c:numCache>
                <c:formatCode>0.0</c:formatCode>
                <c:ptCount val="7"/>
                <c:pt idx="0">
                  <c:v>1037.3823944842115</c:v>
                </c:pt>
                <c:pt idx="1">
                  <c:v>1025.8956471504723</c:v>
                </c:pt>
                <c:pt idx="2">
                  <c:v>1021.1472747427124</c:v>
                </c:pt>
                <c:pt idx="3">
                  <c:v>972.94237605190733</c:v>
                </c:pt>
                <c:pt idx="4">
                  <c:v>946.8853916975155</c:v>
                </c:pt>
                <c:pt idx="5">
                  <c:v>943.32563306179748</c:v>
                </c:pt>
                <c:pt idx="6">
                  <c:v>957.82000019085967</c:v>
                </c:pt>
              </c:numCache>
            </c:numRef>
          </c:val>
        </c:ser>
        <c:ser>
          <c:idx val="1"/>
          <c:order val="1"/>
          <c:tx>
            <c:strRef>
              <c:f>'G5'!$C$4</c:f>
              <c:strCache>
                <c:ptCount val="1"/>
                <c:pt idx="0">
                  <c:v>de 700 à 800 €/h.</c:v>
                </c:pt>
              </c:strCache>
            </c:strRef>
          </c:tx>
          <c:marker>
            <c:symbol val="none"/>
          </c:marker>
          <c:cat>
            <c:strRef>
              <c:f>'G5'!$A$5:$A$11</c:f>
              <c:strCache>
                <c:ptCount val="7"/>
                <c:pt idx="0">
                  <c:v>&lt; 10 000 €</c:v>
                </c:pt>
                <c:pt idx="1">
                  <c:v> 10 000 à 11 000 €</c:v>
                </c:pt>
                <c:pt idx="2">
                  <c:v> 11 000 à 12 000 €</c:v>
                </c:pt>
                <c:pt idx="3">
                  <c:v> 12 000 à 14 000 €</c:v>
                </c:pt>
                <c:pt idx="4">
                  <c:v> 14 000 à 16 000 €</c:v>
                </c:pt>
                <c:pt idx="5">
                  <c:v> 16 000 à 18 000 €</c:v>
                </c:pt>
                <c:pt idx="6">
                  <c:v>&gt; 18 000 €</c:v>
                </c:pt>
              </c:strCache>
            </c:strRef>
          </c:cat>
          <c:val>
            <c:numRef>
              <c:f>'G5'!$C$5:$C$11</c:f>
              <c:numCache>
                <c:formatCode>0.0</c:formatCode>
                <c:ptCount val="7"/>
                <c:pt idx="0">
                  <c:v>841.75307809742844</c:v>
                </c:pt>
                <c:pt idx="1">
                  <c:v>835.50671783720406</c:v>
                </c:pt>
                <c:pt idx="2">
                  <c:v>816.5858065524925</c:v>
                </c:pt>
                <c:pt idx="3">
                  <c:v>803.4271445781601</c:v>
                </c:pt>
                <c:pt idx="4">
                  <c:v>811.29803580835619</c:v>
                </c:pt>
                <c:pt idx="5">
                  <c:v>804.58331492743162</c:v>
                </c:pt>
                <c:pt idx="6">
                  <c:v>802.22070267982156</c:v>
                </c:pt>
              </c:numCache>
            </c:numRef>
          </c:val>
        </c:ser>
        <c:ser>
          <c:idx val="2"/>
          <c:order val="2"/>
          <c:tx>
            <c:strRef>
              <c:f>'G5'!$D$4</c:f>
              <c:strCache>
                <c:ptCount val="1"/>
                <c:pt idx="0">
                  <c:v>de 600 à 700 €/h.</c:v>
                </c:pt>
              </c:strCache>
            </c:strRef>
          </c:tx>
          <c:marker>
            <c:symbol val="none"/>
          </c:marker>
          <c:cat>
            <c:strRef>
              <c:f>'G5'!$A$5:$A$11</c:f>
              <c:strCache>
                <c:ptCount val="7"/>
                <c:pt idx="0">
                  <c:v>&lt; 10 000 €</c:v>
                </c:pt>
                <c:pt idx="1">
                  <c:v> 10 000 à 11 000 €</c:v>
                </c:pt>
                <c:pt idx="2">
                  <c:v> 11 000 à 12 000 €</c:v>
                </c:pt>
                <c:pt idx="3">
                  <c:v> 12 000 à 14 000 €</c:v>
                </c:pt>
                <c:pt idx="4">
                  <c:v> 14 000 à 16 000 €</c:v>
                </c:pt>
                <c:pt idx="5">
                  <c:v> 16 000 à 18 000 €</c:v>
                </c:pt>
                <c:pt idx="6">
                  <c:v>&gt; 18 000 €</c:v>
                </c:pt>
              </c:strCache>
            </c:strRef>
          </c:cat>
          <c:val>
            <c:numRef>
              <c:f>'G5'!$D$5:$D$11</c:f>
              <c:numCache>
                <c:formatCode>0.0</c:formatCode>
                <c:ptCount val="7"/>
                <c:pt idx="0">
                  <c:v>783.14454098536896</c:v>
                </c:pt>
                <c:pt idx="1">
                  <c:v>756.60807341122131</c:v>
                </c:pt>
                <c:pt idx="2">
                  <c:v>752.26324832472721</c:v>
                </c:pt>
                <c:pt idx="3">
                  <c:v>738.88825949264992</c:v>
                </c:pt>
                <c:pt idx="4">
                  <c:v>722.16233762797026</c:v>
                </c:pt>
                <c:pt idx="5">
                  <c:v>719.60179348308611</c:v>
                </c:pt>
                <c:pt idx="6">
                  <c:v>717.21137885639064</c:v>
                </c:pt>
              </c:numCache>
            </c:numRef>
          </c:val>
        </c:ser>
        <c:ser>
          <c:idx val="3"/>
          <c:order val="3"/>
          <c:tx>
            <c:strRef>
              <c:f>'G5'!$E$4</c:f>
              <c:strCache>
                <c:ptCount val="1"/>
                <c:pt idx="0">
                  <c:v> &lt; 600 €/hab. DGF</c:v>
                </c:pt>
              </c:strCache>
            </c:strRef>
          </c:tx>
          <c:marker>
            <c:symbol val="none"/>
          </c:marker>
          <c:cat>
            <c:strRef>
              <c:f>'G5'!$A$5:$A$11</c:f>
              <c:strCache>
                <c:ptCount val="7"/>
                <c:pt idx="0">
                  <c:v>&lt; 10 000 €</c:v>
                </c:pt>
                <c:pt idx="1">
                  <c:v> 10 000 à 11 000 €</c:v>
                </c:pt>
                <c:pt idx="2">
                  <c:v> 11 000 à 12 000 €</c:v>
                </c:pt>
                <c:pt idx="3">
                  <c:v> 12 000 à 14 000 €</c:v>
                </c:pt>
                <c:pt idx="4">
                  <c:v> 14 000 à 16 000 €</c:v>
                </c:pt>
                <c:pt idx="5">
                  <c:v> 16 000 à 18 000 €</c:v>
                </c:pt>
                <c:pt idx="6">
                  <c:v>&gt; 18 000 €</c:v>
                </c:pt>
              </c:strCache>
            </c:strRef>
          </c:cat>
          <c:val>
            <c:numRef>
              <c:f>'G5'!$E$5:$E$11</c:f>
              <c:numCache>
                <c:formatCode>0.0</c:formatCode>
                <c:ptCount val="7"/>
                <c:pt idx="0">
                  <c:v>703.02942779545424</c:v>
                </c:pt>
                <c:pt idx="1">
                  <c:v>676.77977902686428</c:v>
                </c:pt>
                <c:pt idx="2">
                  <c:v>679.0521495950328</c:v>
                </c:pt>
                <c:pt idx="3">
                  <c:v>664.70057875511293</c:v>
                </c:pt>
                <c:pt idx="4">
                  <c:v>660.19968839023136</c:v>
                </c:pt>
                <c:pt idx="5">
                  <c:v>661.76438259799068</c:v>
                </c:pt>
                <c:pt idx="6">
                  <c:v>699.5208433157643</c:v>
                </c:pt>
              </c:numCache>
            </c:numRef>
          </c:val>
        </c:ser>
        <c:marker val="1"/>
        <c:axId val="120932224"/>
        <c:axId val="120938496"/>
      </c:lineChart>
      <c:catAx>
        <c:axId val="120932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Revenu moyen des habitants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sz="900"/>
            </a:pPr>
            <a:endParaRPr lang="fr-FR"/>
          </a:p>
        </c:txPr>
        <c:crossAx val="120938496"/>
        <c:crosses val="autoZero"/>
        <c:auto val="1"/>
        <c:lblAlgn val="ctr"/>
        <c:lblOffset val="100"/>
      </c:catAx>
      <c:valAx>
        <c:axId val="120938496"/>
        <c:scaling>
          <c:orientation val="minMax"/>
          <c:max val="1100"/>
          <c:min val="600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€ / hab. DGF</a:t>
                </a:r>
              </a:p>
            </c:rich>
          </c:tx>
          <c:layout>
            <c:manualLayout>
              <c:xMode val="edge"/>
              <c:yMode val="edge"/>
              <c:x val="0"/>
              <c:y val="1.5372193059200959E-2"/>
            </c:manualLayout>
          </c:layout>
        </c:title>
        <c:numFmt formatCode="0" sourceLinked="0"/>
        <c:tickLblPos val="nextTo"/>
        <c:crossAx val="120932224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69776885880625572"/>
          <c:y val="0.22803049300366121"/>
          <c:w val="0.30223114119374389"/>
          <c:h val="0.45437758236424913"/>
        </c:manualLayout>
      </c:layout>
    </c:legend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8779965004374651E-2"/>
          <c:y val="5.1400554097404488E-2"/>
          <c:w val="0.86954090113735749"/>
          <c:h val="0.59829104695246427"/>
        </c:manualLayout>
      </c:layout>
      <c:barChart>
        <c:barDir val="col"/>
        <c:grouping val="clustered"/>
        <c:ser>
          <c:idx val="0"/>
          <c:order val="0"/>
          <c:tx>
            <c:strRef>
              <c:f>'G6'!$A$10</c:f>
              <c:strCache>
                <c:ptCount val="1"/>
                <c:pt idx="0">
                  <c:v>Évolution entre 2011 et 2013</c:v>
                </c:pt>
              </c:strCache>
            </c:strRef>
          </c:tx>
          <c:cat>
            <c:strRef>
              <c:f>'G6'!$B$9:$K$9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'G6'!$B$10:$K$10</c:f>
              <c:numCache>
                <c:formatCode>0.0%</c:formatCode>
                <c:ptCount val="10"/>
                <c:pt idx="0">
                  <c:v>8.3019397440105225E-2</c:v>
                </c:pt>
                <c:pt idx="1">
                  <c:v>6.6205481125386711E-2</c:v>
                </c:pt>
                <c:pt idx="2">
                  <c:v>6.2671002155640254E-2</c:v>
                </c:pt>
                <c:pt idx="3">
                  <c:v>6.8549717568636703E-2</c:v>
                </c:pt>
                <c:pt idx="4">
                  <c:v>6.5175975662462582E-2</c:v>
                </c:pt>
                <c:pt idx="5">
                  <c:v>5.3716711950014373E-2</c:v>
                </c:pt>
                <c:pt idx="6">
                  <c:v>5.2958460837093213E-2</c:v>
                </c:pt>
                <c:pt idx="7">
                  <c:v>4.8889292130246398E-2</c:v>
                </c:pt>
                <c:pt idx="8">
                  <c:v>4.9952797130440096E-2</c:v>
                </c:pt>
                <c:pt idx="9">
                  <c:v>4.4604943635769834E-2</c:v>
                </c:pt>
              </c:numCache>
            </c:numRef>
          </c:val>
        </c:ser>
        <c:ser>
          <c:idx val="1"/>
          <c:order val="1"/>
          <c:tx>
            <c:strRef>
              <c:f>'G6'!$A$11</c:f>
              <c:strCache>
                <c:ptCount val="1"/>
                <c:pt idx="0">
                  <c:v>Évolution entre 2013 et 2015</c:v>
                </c:pt>
              </c:strCache>
            </c:strRef>
          </c:tx>
          <c:cat>
            <c:strRef>
              <c:f>'G6'!$B$9:$K$9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'G6'!$B$11:$K$11</c:f>
              <c:numCache>
                <c:formatCode>0.0%</c:formatCode>
                <c:ptCount val="10"/>
                <c:pt idx="0">
                  <c:v>3.3677338141028246E-2</c:v>
                </c:pt>
                <c:pt idx="1">
                  <c:v>4.2901264951711315E-2</c:v>
                </c:pt>
                <c:pt idx="2">
                  <c:v>3.6769635031844494E-2</c:v>
                </c:pt>
                <c:pt idx="3">
                  <c:v>3.0269217275610938E-2</c:v>
                </c:pt>
                <c:pt idx="4">
                  <c:v>2.3942260812592542E-2</c:v>
                </c:pt>
                <c:pt idx="5">
                  <c:v>1.6328503967367736E-2</c:v>
                </c:pt>
                <c:pt idx="6">
                  <c:v>1.2121143880220453E-2</c:v>
                </c:pt>
                <c:pt idx="7">
                  <c:v>9.1904814852388217E-3</c:v>
                </c:pt>
                <c:pt idx="8">
                  <c:v>7.8525074103523718E-3</c:v>
                </c:pt>
                <c:pt idx="9">
                  <c:v>1.4540643161670808E-2</c:v>
                </c:pt>
              </c:numCache>
            </c:numRef>
          </c:val>
        </c:ser>
        <c:axId val="122258176"/>
        <c:axId val="122259712"/>
      </c:barChart>
      <c:catAx>
        <c:axId val="122258176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fr-FR"/>
          </a:p>
        </c:txPr>
        <c:crossAx val="122259712"/>
        <c:crosses val="autoZero"/>
        <c:auto val="1"/>
        <c:lblAlgn val="ctr"/>
        <c:lblOffset val="100"/>
      </c:catAx>
      <c:valAx>
        <c:axId val="122259712"/>
        <c:scaling>
          <c:orientation val="minMax"/>
        </c:scaling>
        <c:axPos val="l"/>
        <c:majorGridlines/>
        <c:numFmt formatCode="0%" sourceLinked="0"/>
        <c:tickLblPos val="nextTo"/>
        <c:crossAx val="12225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43197725284358E-2"/>
          <c:y val="0.90702354913969052"/>
          <c:w val="0.85112357830271224"/>
          <c:h val="7.9471420239136933E-2"/>
        </c:manualLayout>
      </c:layout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015507436570428"/>
          <c:y val="0.11621536891221949"/>
          <c:w val="0.63530405909914689"/>
          <c:h val="0.59627077865266753"/>
        </c:manualLayout>
      </c:layout>
      <c:lineChart>
        <c:grouping val="standard"/>
        <c:ser>
          <c:idx val="0"/>
          <c:order val="0"/>
          <c:tx>
            <c:strRef>
              <c:f>'G6'!$A$5</c:f>
              <c:strCache>
                <c:ptCount val="1"/>
                <c:pt idx="0">
                  <c:v>2015</c:v>
                </c:pt>
              </c:strCache>
            </c:strRef>
          </c:tx>
          <c:spPr>
            <a:ln w="3492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'G6'!$B$3:$K$3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'G6'!$B$5:$K$5</c:f>
              <c:numCache>
                <c:formatCode>0</c:formatCode>
                <c:ptCount val="10"/>
                <c:pt idx="0">
                  <c:v>900.72953700000005</c:v>
                </c:pt>
                <c:pt idx="1">
                  <c:v>784.79625899999996</c:v>
                </c:pt>
                <c:pt idx="2">
                  <c:v>760.02938700000004</c:v>
                </c:pt>
                <c:pt idx="3">
                  <c:v>815.86862199999996</c:v>
                </c:pt>
                <c:pt idx="4">
                  <c:v>927.80419600000005</c:v>
                </c:pt>
                <c:pt idx="5">
                  <c:v>1057.94677</c:v>
                </c:pt>
                <c:pt idx="6">
                  <c:v>1217.0877399999999</c:v>
                </c:pt>
                <c:pt idx="7">
                  <c:v>1398.74379</c:v>
                </c:pt>
                <c:pt idx="8">
                  <c:v>1591.3247699999999</c:v>
                </c:pt>
                <c:pt idx="9">
                  <c:v>1713.8524500000001</c:v>
                </c:pt>
              </c:numCache>
            </c:numRef>
          </c:val>
        </c:ser>
        <c:ser>
          <c:idx val="1"/>
          <c:order val="1"/>
          <c:tx>
            <c:strRef>
              <c:f>'G6'!$A$6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strRef>
              <c:f>'G6'!$B$3:$K$3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'G6'!$B$6:$K$6</c:f>
              <c:numCache>
                <c:formatCode>0</c:formatCode>
                <c:ptCount val="10"/>
                <c:pt idx="0">
                  <c:v>871.38365499999998</c:v>
                </c:pt>
                <c:pt idx="1">
                  <c:v>752.51251999999999</c:v>
                </c:pt>
                <c:pt idx="2">
                  <c:v>733.07450500000004</c:v>
                </c:pt>
                <c:pt idx="3">
                  <c:v>791.89847499999996</c:v>
                </c:pt>
                <c:pt idx="4">
                  <c:v>906.10987699999998</c:v>
                </c:pt>
                <c:pt idx="5">
                  <c:v>1040.9496200000001</c:v>
                </c:pt>
                <c:pt idx="6">
                  <c:v>1202.5119199999999</c:v>
                </c:pt>
                <c:pt idx="7">
                  <c:v>1386.0057300000001</c:v>
                </c:pt>
                <c:pt idx="8">
                  <c:v>1578.92624</c:v>
                </c:pt>
                <c:pt idx="9">
                  <c:v>1689.2891</c:v>
                </c:pt>
              </c:numCache>
            </c:numRef>
          </c:val>
        </c:ser>
        <c:ser>
          <c:idx val="2"/>
          <c:order val="2"/>
          <c:tx>
            <c:strRef>
              <c:f>'G6'!$A$7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strRef>
              <c:f>'G6'!$B$3:$K$3</c:f>
              <c:strCache>
                <c:ptCount val="10"/>
                <c:pt idx="0">
                  <c:v>&lt; 100 h</c:v>
                </c:pt>
                <c:pt idx="1">
                  <c:v>100 à 200 h</c:v>
                </c:pt>
                <c:pt idx="2">
                  <c:v>200 à 500 h</c:v>
                </c:pt>
                <c:pt idx="3">
                  <c:v>500 à 2 000 h</c:v>
                </c:pt>
                <c:pt idx="4">
                  <c:v>2 000 à 3 500 h</c:v>
                </c:pt>
                <c:pt idx="5">
                  <c:v>3 500 à 5 000 h</c:v>
                </c:pt>
                <c:pt idx="6">
                  <c:v>5 000 à 20 000 h</c:v>
                </c:pt>
                <c:pt idx="7">
                  <c:v>10 000 à 20 000 h</c:v>
                </c:pt>
                <c:pt idx="8">
                  <c:v>20 000 à 100 000 h</c:v>
                </c:pt>
                <c:pt idx="9">
                  <c:v>&gt;100 000 h</c:v>
                </c:pt>
              </c:strCache>
            </c:strRef>
          </c:cat>
          <c:val>
            <c:numRef>
              <c:f>'G6'!$B$7:$K$7</c:f>
              <c:numCache>
                <c:formatCode>0</c:formatCode>
                <c:ptCount val="10"/>
                <c:pt idx="0">
                  <c:v>804.58730200000002</c:v>
                </c:pt>
                <c:pt idx="1">
                  <c:v>705.78564200000005</c:v>
                </c:pt>
                <c:pt idx="2">
                  <c:v>689.84145000000001</c:v>
                </c:pt>
                <c:pt idx="3">
                  <c:v>741.09651799999995</c:v>
                </c:pt>
                <c:pt idx="4">
                  <c:v>850.66683599999999</c:v>
                </c:pt>
                <c:pt idx="5">
                  <c:v>987.88375299999996</c:v>
                </c:pt>
                <c:pt idx="6">
                  <c:v>1142.0316800000001</c:v>
                </c:pt>
                <c:pt idx="7">
                  <c:v>1321.40326</c:v>
                </c:pt>
                <c:pt idx="8">
                  <c:v>1503.8068800000001</c:v>
                </c:pt>
                <c:pt idx="9">
                  <c:v>1617.1559500000001</c:v>
                </c:pt>
              </c:numCache>
            </c:numRef>
          </c:val>
        </c:ser>
        <c:marker val="1"/>
        <c:axId val="122280960"/>
        <c:axId val="120783616"/>
      </c:lineChart>
      <c:catAx>
        <c:axId val="122280960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fr-FR"/>
          </a:p>
        </c:txPr>
        <c:crossAx val="120783616"/>
        <c:crosses val="autoZero"/>
        <c:auto val="1"/>
        <c:lblAlgn val="ctr"/>
        <c:lblOffset val="100"/>
      </c:catAx>
      <c:valAx>
        <c:axId val="120783616"/>
        <c:scaling>
          <c:orientation val="minMax"/>
          <c:min val="600"/>
        </c:scaling>
        <c:axPos val="l"/>
        <c:majorGridlines/>
        <c:title>
          <c:tx>
            <c:rich>
              <a:bodyPr rot="0" vert="horz"/>
              <a:lstStyle/>
              <a:p>
                <a:pPr algn="l">
                  <a:defRPr b="0"/>
                </a:pPr>
                <a:r>
                  <a:rPr lang="en-US" b="0"/>
                  <a:t>€ / hab. DGF</a:t>
                </a:r>
              </a:p>
            </c:rich>
          </c:tx>
          <c:layout>
            <c:manualLayout>
              <c:xMode val="edge"/>
              <c:yMode val="edge"/>
              <c:x val="1.4182670638714109E-3"/>
              <c:y val="4.1539078448527295E-3"/>
            </c:manualLayout>
          </c:layout>
        </c:title>
        <c:numFmt formatCode="0" sourceLinked="1"/>
        <c:tickLblPos val="nextTo"/>
        <c:crossAx val="122280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337171889711952"/>
          <c:y val="0.11053514144065352"/>
          <c:w val="0.21957063397271731"/>
          <c:h val="0.25115157480314959"/>
        </c:manualLayout>
      </c:layout>
    </c:legend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9525</xdr:rowOff>
    </xdr:from>
    <xdr:to>
      <xdr:col>2</xdr:col>
      <xdr:colOff>933450</xdr:colOff>
      <xdr:row>26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1028700</xdr:colOff>
      <xdr:row>12</xdr:row>
      <xdr:rowOff>38100</xdr:rowOff>
    </xdr:from>
    <xdr:to>
      <xdr:col>5</xdr:col>
      <xdr:colOff>533400</xdr:colOff>
      <xdr:row>26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11</xdr:row>
      <xdr:rowOff>123825</xdr:rowOff>
    </xdr:from>
    <xdr:to>
      <xdr:col>9</xdr:col>
      <xdr:colOff>66674</xdr:colOff>
      <xdr:row>29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0.48628</cdr:x>
      <cdr:y>0.33399</cdr:y>
    </cdr:from>
    <cdr:to>
      <cdr:x>0.97918</cdr:x>
      <cdr:y>0.53191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714749" y="1011631"/>
          <a:ext cx="3765266" cy="599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0.79494</cdr:x>
      <cdr:y>0.08046</cdr:y>
    </cdr:from>
    <cdr:to>
      <cdr:x>0.99734</cdr:x>
      <cdr:y>0.20402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5686424" y="266700"/>
          <a:ext cx="1447799" cy="4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000"/>
            <a:t>Évolution des dépenses de fonctionnement...</a:t>
          </a:r>
        </a:p>
      </cdr:txBody>
    </cdr:sp>
  </cdr:relSizeAnchor>
  <cdr:relSizeAnchor xmlns:cdr="http://schemas.openxmlformats.org/drawingml/2006/chartDrawing">
    <cdr:from>
      <cdr:x>0.06734</cdr:x>
      <cdr:y>0.83621</cdr:y>
    </cdr:from>
    <cdr:to>
      <cdr:x>0.94575</cdr:x>
      <cdr:y>0.90805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481709" y="2771773"/>
          <a:ext cx="6283506" cy="238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latin typeface="+mn-lt"/>
              <a:ea typeface="+mn-ea"/>
              <a:cs typeface="+mn-cs"/>
            </a:rPr>
            <a:t>Communes dont l'évolution des concours de l'État entre 2013 et 2015 a été...</a:t>
          </a:r>
          <a:endParaRPr lang="fr-FR" sz="900"/>
        </a:p>
        <a:p xmlns:a="http://schemas.openxmlformats.org/drawingml/2006/main">
          <a:endParaRPr lang="fr-FR" sz="9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11</xdr:row>
      <xdr:rowOff>161925</xdr:rowOff>
    </xdr:from>
    <xdr:to>
      <xdr:col>8</xdr:col>
      <xdr:colOff>533400</xdr:colOff>
      <xdr:row>27</xdr:row>
      <xdr:rowOff>161925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0.02685</cdr:x>
      <cdr:y>0.80938</cdr:y>
    </cdr:from>
    <cdr:to>
      <cdr:x>0.9831</cdr:x>
      <cdr:y>0.88438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4874" y="2466975"/>
          <a:ext cx="658528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latin typeface="+mn-lt"/>
              <a:ea typeface="+mn-ea"/>
              <a:cs typeface="+mn-cs"/>
            </a:rPr>
            <a:t>Communes dont l'évolution des concours de l'État entre 2013 et 2015 a été...</a:t>
          </a:r>
          <a:endParaRPr lang="fr-FR" sz="1000"/>
        </a:p>
        <a:p xmlns:a="http://schemas.openxmlformats.org/drawingml/2006/main">
          <a:endParaRPr lang="fr-FR" sz="10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152400</xdr:rowOff>
    </xdr:from>
    <xdr:to>
      <xdr:col>4</xdr:col>
      <xdr:colOff>314739</xdr:colOff>
      <xdr:row>30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0.08205</cdr:x>
      <cdr:y>0.04167</cdr:y>
    </cdr:from>
    <cdr:to>
      <cdr:x>0.73077</cdr:x>
      <cdr:y>0.13889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04800" y="114300"/>
          <a:ext cx="24098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50"/>
            <a:t>&lt;  - </a:t>
          </a:r>
          <a:r>
            <a:rPr lang="fr-FR" sz="1050" baseline="0"/>
            <a:t>de 500 h &gt; &lt;-------  + de 500 h  ------ &gt;</a:t>
          </a:r>
          <a:endParaRPr lang="fr-FR" sz="105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Connecteur droit 5"/>
        <cdr:cNvSpPr/>
      </cdr:nvSpPr>
      <cdr:spPr>
        <a:xfrm xmlns:a="http://schemas.openxmlformats.org/drawingml/2006/main" flipV="1">
          <a:off x="-161925" y="-2305050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0.0669</cdr:x>
      <cdr:y>0.03819</cdr:y>
    </cdr:from>
    <cdr:to>
      <cdr:x>0.95775</cdr:x>
      <cdr:y>0.13542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0975" y="104775"/>
          <a:ext cx="24098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50"/>
            <a:t>&lt;  - </a:t>
          </a:r>
          <a:r>
            <a:rPr lang="fr-FR" sz="1050" baseline="0"/>
            <a:t>de 500 h &gt; &lt;-------  + de 500 h  ------ &gt;</a:t>
          </a:r>
          <a:endParaRPr lang="fr-FR" sz="105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14</xdr:row>
      <xdr:rowOff>95250</xdr:rowOff>
    </xdr:from>
    <xdr:to>
      <xdr:col>7</xdr:col>
      <xdr:colOff>457200</xdr:colOff>
      <xdr:row>28</xdr:row>
      <xdr:rowOff>171450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14</xdr:row>
      <xdr:rowOff>104775</xdr:rowOff>
    </xdr:from>
    <xdr:to>
      <xdr:col>3</xdr:col>
      <xdr:colOff>828675</xdr:colOff>
      <xdr:row>28</xdr:row>
      <xdr:rowOff>180975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638177</xdr:colOff>
      <xdr:row>11</xdr:row>
      <xdr:rowOff>76200</xdr:rowOff>
    </xdr:from>
    <xdr:to>
      <xdr:col>2</xdr:col>
      <xdr:colOff>752476</xdr:colOff>
      <xdr:row>27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9</xdr:row>
      <xdr:rowOff>9525</xdr:rowOff>
    </xdr:from>
    <xdr:to>
      <xdr:col>3</xdr:col>
      <xdr:colOff>99391</xdr:colOff>
      <xdr:row>24</xdr:row>
      <xdr:rowOff>142875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739637</xdr:colOff>
      <xdr:row>4</xdr:row>
      <xdr:rowOff>53423</xdr:rowOff>
    </xdr:from>
    <xdr:to>
      <xdr:col>11</xdr:col>
      <xdr:colOff>463826</xdr:colOff>
      <xdr:row>28</xdr:row>
      <xdr:rowOff>139148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0.71979</cdr:x>
      <cdr:y>0.09138</cdr:y>
    </cdr:from>
    <cdr:to>
      <cdr:x>0.99108</cdr:x>
      <cdr:y>0.25527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174309" y="425619"/>
          <a:ext cx="1196423" cy="763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000"/>
            <a:t>Groupes de communes classées selon leurs ressources :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18</xdr:row>
      <xdr:rowOff>9525</xdr:rowOff>
    </xdr:from>
    <xdr:to>
      <xdr:col>14</xdr:col>
      <xdr:colOff>114300</xdr:colOff>
      <xdr:row>32</xdr:row>
      <xdr:rowOff>85725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333374</xdr:colOff>
      <xdr:row>15</xdr:row>
      <xdr:rowOff>9524</xdr:rowOff>
    </xdr:from>
    <xdr:to>
      <xdr:col>6</xdr:col>
      <xdr:colOff>819150</xdr:colOff>
      <xdr:row>31</xdr:row>
      <xdr:rowOff>95250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B32" sqref="B32"/>
    </sheetView>
  </sheetViews>
  <sheetFormatPr baseColWidth="10" defaultRowHeight="15"/>
  <cols>
    <col min="1" max="1" width="26.7109375" customWidth="1"/>
    <col min="2" max="11" width="16" customWidth="1"/>
  </cols>
  <sheetData>
    <row r="1" spans="1:13" ht="15.75">
      <c r="A1" s="12" t="s">
        <v>0</v>
      </c>
    </row>
    <row r="3" spans="1:13" ht="15" customHeight="1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>
      <c r="A4" t="s">
        <v>11</v>
      </c>
      <c r="B4" s="1">
        <v>661.90449332359447</v>
      </c>
      <c r="C4" s="1">
        <v>539.77135513509631</v>
      </c>
      <c r="D4" s="1">
        <v>510.87063132603987</v>
      </c>
      <c r="E4" s="1">
        <v>575.12935262460348</v>
      </c>
      <c r="F4" s="1">
        <v>681.51352462173691</v>
      </c>
      <c r="G4" s="1">
        <v>795.6141169099094</v>
      </c>
      <c r="H4" s="1">
        <v>919.3918415445421</v>
      </c>
      <c r="I4" s="1">
        <v>1083.3678792222718</v>
      </c>
      <c r="J4" s="1">
        <v>1267.3304905839407</v>
      </c>
      <c r="K4" s="1">
        <v>1348.5537936832391</v>
      </c>
    </row>
    <row r="5" spans="1:13">
      <c r="A5" t="s">
        <v>12</v>
      </c>
      <c r="B5" s="1">
        <v>250.85005016088081</v>
      </c>
      <c r="C5" s="1">
        <v>251.68717291586205</v>
      </c>
      <c r="D5" s="1">
        <v>250.18362050751577</v>
      </c>
      <c r="E5" s="1">
        <v>257.40855399444683</v>
      </c>
      <c r="F5" s="1">
        <v>263.36813185718898</v>
      </c>
      <c r="G5" s="1">
        <v>276.88824743204901</v>
      </c>
      <c r="H5" s="1">
        <v>299.17793007427883</v>
      </c>
      <c r="I5" s="1">
        <v>317.2705412123442</v>
      </c>
      <c r="J5" s="1">
        <v>308.99836084961225</v>
      </c>
      <c r="K5" s="1">
        <v>360.58758102976702</v>
      </c>
    </row>
    <row r="6" spans="1:13">
      <c r="B6" s="6">
        <v>912.75454348447545</v>
      </c>
      <c r="C6" s="6">
        <v>791.45852805095876</v>
      </c>
      <c r="D6" s="6">
        <v>761.05425183355703</v>
      </c>
      <c r="E6" s="6">
        <v>832.53790661905111</v>
      </c>
      <c r="F6" s="6">
        <v>944.88165647892515</v>
      </c>
      <c r="G6" s="6">
        <v>1072.502364341957</v>
      </c>
      <c r="H6" s="6">
        <v>1218.569771618817</v>
      </c>
      <c r="I6" s="6">
        <v>1400.6384204346173</v>
      </c>
      <c r="J6" s="6">
        <v>1576.3288514335529</v>
      </c>
      <c r="K6" s="6">
        <v>1709.1413747130061</v>
      </c>
      <c r="M6" t="s">
        <v>14</v>
      </c>
    </row>
    <row r="7" spans="1:13">
      <c r="B7" s="1"/>
      <c r="C7" s="1"/>
      <c r="D7" s="1"/>
      <c r="E7" s="1"/>
      <c r="F7" s="1"/>
      <c r="G7" s="1"/>
      <c r="H7" s="1"/>
      <c r="I7" s="1"/>
      <c r="J7" s="1"/>
      <c r="K7" s="1"/>
    </row>
    <row r="8" spans="1:13">
      <c r="A8" t="s">
        <v>13</v>
      </c>
      <c r="B8" s="2">
        <f>+B5/B6</f>
        <v>0.27482750094373798</v>
      </c>
      <c r="C8" s="2">
        <f t="shared" ref="C8:K8" si="0">+C5/C6</f>
        <v>0.3180042465846763</v>
      </c>
      <c r="D8" s="2">
        <f t="shared" si="0"/>
        <v>0.32873296470621527</v>
      </c>
      <c r="E8" s="2">
        <f t="shared" si="0"/>
        <v>0.30918538597213768</v>
      </c>
      <c r="F8" s="2">
        <f t="shared" si="0"/>
        <v>0.27873134169904717</v>
      </c>
      <c r="G8" s="2">
        <f t="shared" si="0"/>
        <v>0.25817029093631527</v>
      </c>
      <c r="H8" s="2">
        <f t="shared" si="0"/>
        <v>0.24551563401809481</v>
      </c>
      <c r="I8" s="2">
        <f t="shared" si="0"/>
        <v>0.22651851940052833</v>
      </c>
      <c r="J8" s="2">
        <f t="shared" si="0"/>
        <v>0.19602404699286027</v>
      </c>
      <c r="K8" s="2">
        <f t="shared" si="0"/>
        <v>0.21097586563915216</v>
      </c>
    </row>
    <row r="9" spans="1:13">
      <c r="B9" s="3">
        <f>1-B8</f>
        <v>0.72517249905626202</v>
      </c>
      <c r="C9" s="3">
        <f t="shared" ref="C9:K9" si="1">1-C8</f>
        <v>0.6819957534153237</v>
      </c>
      <c r="D9" s="3">
        <f t="shared" si="1"/>
        <v>0.67126703529378473</v>
      </c>
      <c r="E9" s="3">
        <f t="shared" si="1"/>
        <v>0.69081461402786237</v>
      </c>
      <c r="F9" s="3">
        <f t="shared" si="1"/>
        <v>0.72126865830095288</v>
      </c>
      <c r="G9" s="3">
        <f t="shared" si="1"/>
        <v>0.74182970906368473</v>
      </c>
      <c r="H9" s="3">
        <f t="shared" si="1"/>
        <v>0.75448436598190516</v>
      </c>
      <c r="I9" s="3">
        <f t="shared" si="1"/>
        <v>0.77348148059947164</v>
      </c>
      <c r="J9" s="3">
        <f t="shared" si="1"/>
        <v>0.80397595300713975</v>
      </c>
      <c r="K9" s="3">
        <f t="shared" si="1"/>
        <v>0.78902413436084784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4"/>
  <sheetViews>
    <sheetView zoomScale="115" zoomScaleNormal="115" workbookViewId="0">
      <selection activeCell="A2" sqref="A2"/>
    </sheetView>
  </sheetViews>
  <sheetFormatPr baseColWidth="10" defaultRowHeight="15"/>
  <cols>
    <col min="1" max="1" width="23.42578125" customWidth="1"/>
  </cols>
  <sheetData>
    <row r="1" spans="1:4">
      <c r="A1" t="s">
        <v>94</v>
      </c>
    </row>
    <row r="2" spans="1:4">
      <c r="A2" s="4"/>
      <c r="B2" s="4"/>
      <c r="C2" s="4"/>
      <c r="D2" s="4"/>
    </row>
    <row r="3" spans="1:4">
      <c r="A3" s="27"/>
      <c r="B3" s="27" t="s">
        <v>51</v>
      </c>
      <c r="C3" s="27" t="s">
        <v>52</v>
      </c>
      <c r="D3" s="27" t="s">
        <v>50</v>
      </c>
    </row>
    <row r="4" spans="1:4">
      <c r="A4" s="5" t="s">
        <v>1</v>
      </c>
      <c r="B4" s="28">
        <v>1343.2741000000001</v>
      </c>
      <c r="C4" s="28">
        <v>941.71889999999996</v>
      </c>
      <c r="D4" s="28">
        <v>596.14449999999999</v>
      </c>
    </row>
    <row r="5" spans="1:4">
      <c r="A5" s="5" t="s">
        <v>2</v>
      </c>
      <c r="B5" s="28">
        <v>1044.4308000000001</v>
      </c>
      <c r="C5" s="28">
        <v>782.97109999999998</v>
      </c>
      <c r="D5" s="28">
        <v>543.23149999999998</v>
      </c>
    </row>
    <row r="6" spans="1:4">
      <c r="A6" s="5" t="s">
        <v>3</v>
      </c>
      <c r="B6" s="28">
        <v>979.27</v>
      </c>
      <c r="C6" s="28">
        <v>748.16250000000002</v>
      </c>
      <c r="D6" s="28">
        <v>528.21050000000002</v>
      </c>
    </row>
    <row r="7" spans="1:4">
      <c r="A7" s="5" t="s">
        <v>4</v>
      </c>
      <c r="B7" s="28">
        <v>1047.1168</v>
      </c>
      <c r="C7" s="28">
        <v>804.06399999999996</v>
      </c>
      <c r="D7" s="28">
        <v>577.20039999999995</v>
      </c>
    </row>
    <row r="8" spans="1:4">
      <c r="A8" s="5" t="s">
        <v>5</v>
      </c>
      <c r="B8" s="28">
        <v>1223.3009</v>
      </c>
      <c r="C8" s="28">
        <v>931.67129999999997</v>
      </c>
      <c r="D8" s="28">
        <v>665.00120000000004</v>
      </c>
    </row>
    <row r="9" spans="1:4">
      <c r="A9" s="5" t="s">
        <v>6</v>
      </c>
      <c r="B9" s="28">
        <v>1398.5181</v>
      </c>
      <c r="C9" s="28">
        <v>1060.0803000000001</v>
      </c>
      <c r="D9" s="28">
        <v>761.06010000000003</v>
      </c>
    </row>
    <row r="10" spans="1:4">
      <c r="A10" s="5" t="s">
        <v>7</v>
      </c>
      <c r="B10" s="28">
        <v>1577.1410000000001</v>
      </c>
      <c r="C10" s="28">
        <v>1207.2092</v>
      </c>
      <c r="D10" s="28">
        <v>866.93730000000005</v>
      </c>
    </row>
    <row r="11" spans="1:4">
      <c r="A11" s="5" t="s">
        <v>8</v>
      </c>
      <c r="B11" s="28">
        <v>1729.2982</v>
      </c>
      <c r="C11" s="28">
        <v>1393.9816000000001</v>
      </c>
      <c r="D11" s="28">
        <v>1078.3516</v>
      </c>
    </row>
    <row r="12" spans="1:4">
      <c r="A12" s="5" t="s">
        <v>9</v>
      </c>
      <c r="B12" s="28">
        <v>1876.0225</v>
      </c>
      <c r="C12" s="28">
        <v>1550.0148999999999</v>
      </c>
      <c r="D12" s="28">
        <v>1217.9635000000001</v>
      </c>
    </row>
    <row r="13" spans="1:4">
      <c r="A13" s="5" t="s">
        <v>10</v>
      </c>
      <c r="B13" s="28">
        <v>1864.2217000000001</v>
      </c>
      <c r="C13" s="28">
        <v>1620.6745000000001</v>
      </c>
      <c r="D13" s="28">
        <v>1405.3561</v>
      </c>
    </row>
    <row r="14" spans="1:4">
      <c r="A14" s="4"/>
      <c r="B14" s="4"/>
      <c r="C14" s="4"/>
      <c r="D14" s="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M33"/>
  <sheetViews>
    <sheetView workbookViewId="0">
      <selection activeCell="Q37" sqref="Q37"/>
    </sheetView>
  </sheetViews>
  <sheetFormatPr baseColWidth="10" defaultRowHeight="15"/>
  <cols>
    <col min="1" max="1" width="16" customWidth="1"/>
    <col min="2" max="2" width="18.28515625" customWidth="1"/>
    <col min="3" max="5" width="8.7109375" customWidth="1"/>
    <col min="6" max="8" width="8" customWidth="1"/>
    <col min="9" max="10" width="7.28515625" customWidth="1"/>
    <col min="11" max="12" width="8.5703125" customWidth="1"/>
    <col min="13" max="13" width="9.5703125" customWidth="1"/>
  </cols>
  <sheetData>
    <row r="3" spans="1:13" ht="38.25" customHeight="1">
      <c r="A3" s="49" t="s">
        <v>84</v>
      </c>
      <c r="B3" s="29"/>
      <c r="C3" s="30" t="s">
        <v>1</v>
      </c>
      <c r="D3" s="30" t="s">
        <v>60</v>
      </c>
      <c r="E3" s="30" t="s">
        <v>61</v>
      </c>
      <c r="F3" s="30" t="s">
        <v>63</v>
      </c>
      <c r="G3" s="30" t="s">
        <v>62</v>
      </c>
      <c r="H3" s="30" t="s">
        <v>64</v>
      </c>
      <c r="I3" s="30" t="s">
        <v>65</v>
      </c>
      <c r="J3" s="30" t="s">
        <v>66</v>
      </c>
      <c r="K3" s="30" t="s">
        <v>67</v>
      </c>
      <c r="L3" s="30" t="s">
        <v>68</v>
      </c>
      <c r="M3" s="31" t="s">
        <v>29</v>
      </c>
    </row>
    <row r="4" spans="1:13">
      <c r="A4" s="32" t="s">
        <v>53</v>
      </c>
      <c r="B4" s="33"/>
      <c r="C4" s="34">
        <v>3339</v>
      </c>
      <c r="D4" s="34">
        <v>5758</v>
      </c>
      <c r="E4" s="34">
        <v>10468</v>
      </c>
      <c r="F4" s="34">
        <v>11769</v>
      </c>
      <c r="G4" s="34">
        <v>2247</v>
      </c>
      <c r="H4" s="34">
        <v>955</v>
      </c>
      <c r="I4" s="34">
        <v>1129</v>
      </c>
      <c r="J4" s="34">
        <v>529</v>
      </c>
      <c r="K4" s="34">
        <v>423</v>
      </c>
      <c r="L4" s="34">
        <v>41</v>
      </c>
      <c r="M4" s="35">
        <f>SUM(C4:L4)</f>
        <v>36658</v>
      </c>
    </row>
    <row r="5" spans="1:13">
      <c r="A5" s="36" t="s">
        <v>58</v>
      </c>
      <c r="B5" s="37"/>
      <c r="C5" s="50">
        <v>9.1085165584592717E-2</v>
      </c>
      <c r="D5" s="50">
        <v>0.15707349009765945</v>
      </c>
      <c r="E5" s="50">
        <v>0.28555840471384147</v>
      </c>
      <c r="F5" s="50">
        <v>0.32104861148998853</v>
      </c>
      <c r="G5" s="50">
        <v>6.1296306399694474E-2</v>
      </c>
      <c r="H5" s="50">
        <v>2.6051612199247096E-2</v>
      </c>
      <c r="I5" s="50">
        <v>3.0798188662774839E-2</v>
      </c>
      <c r="J5" s="50">
        <v>1.4430683616127449E-2</v>
      </c>
      <c r="K5" s="50">
        <v>1.1539091057886409E-2</v>
      </c>
      <c r="L5" s="50">
        <v>1.1184461781875716E-3</v>
      </c>
      <c r="M5" s="38">
        <v>1</v>
      </c>
    </row>
    <row r="6" spans="1:13">
      <c r="A6" s="32" t="s">
        <v>69</v>
      </c>
      <c r="B6" s="33"/>
      <c r="C6" s="52">
        <v>0.27423799999999998</v>
      </c>
      <c r="D6" s="52">
        <v>0.98969099999999999</v>
      </c>
      <c r="E6" s="52">
        <v>3.7881909999999999</v>
      </c>
      <c r="F6" s="52">
        <v>12.387423</v>
      </c>
      <c r="G6" s="52">
        <v>6.2235569999999996</v>
      </c>
      <c r="H6" s="52">
        <v>4.2773120000000002</v>
      </c>
      <c r="I6" s="52">
        <v>8.1551580000000001</v>
      </c>
      <c r="J6" s="52">
        <v>7.5235320000000003</v>
      </c>
      <c r="K6" s="52">
        <v>16.252507999999999</v>
      </c>
      <c r="L6" s="52">
        <v>10.28237</v>
      </c>
      <c r="M6" s="53">
        <f>SUM(C6:L6)</f>
        <v>70.153980000000004</v>
      </c>
    </row>
    <row r="7" spans="1:13">
      <c r="A7" s="36" t="s">
        <v>58</v>
      </c>
      <c r="B7" s="37"/>
      <c r="C7" s="50">
        <v>3.9090868401194063E-3</v>
      </c>
      <c r="D7" s="50">
        <v>1.4107410584545595E-2</v>
      </c>
      <c r="E7" s="50">
        <v>5.3998233599861334E-2</v>
      </c>
      <c r="F7" s="50">
        <v>0.17657477166655405</v>
      </c>
      <c r="G7" s="50">
        <v>8.8712814297920092E-2</v>
      </c>
      <c r="H7" s="50">
        <v>6.0970339815360437E-2</v>
      </c>
      <c r="I7" s="50">
        <v>0.11624654795066509</v>
      </c>
      <c r="J7" s="50">
        <v>0.10724312433877593</v>
      </c>
      <c r="K7" s="50">
        <v>0.23166907992960628</v>
      </c>
      <c r="L7" s="50">
        <v>0.14656859097659178</v>
      </c>
      <c r="M7" s="38">
        <v>1</v>
      </c>
    </row>
    <row r="8" spans="1:13">
      <c r="A8" s="32" t="s">
        <v>59</v>
      </c>
      <c r="B8" s="33"/>
      <c r="C8" s="39">
        <v>0.25099142419397208</v>
      </c>
      <c r="D8" s="39">
        <v>0.78581395462393988</v>
      </c>
      <c r="E8" s="39">
        <v>2.8918999498468057</v>
      </c>
      <c r="F8" s="39">
        <v>10.350851312893498</v>
      </c>
      <c r="G8" s="39">
        <v>5.9083682921643854</v>
      </c>
      <c r="H8" s="39">
        <v>4.6146093396939376</v>
      </c>
      <c r="I8" s="39">
        <v>9.9961288747071677</v>
      </c>
      <c r="J8" s="39">
        <v>10.592521975014044</v>
      </c>
      <c r="K8" s="39">
        <v>25.714450256932768</v>
      </c>
      <c r="L8" s="39">
        <v>17.609674677909471</v>
      </c>
      <c r="M8" s="40">
        <f>+SUM(C8:L8)</f>
        <v>88.715310057979991</v>
      </c>
    </row>
    <row r="9" spans="1:13">
      <c r="A9" s="36" t="s">
        <v>58</v>
      </c>
      <c r="B9" s="37"/>
      <c r="C9" s="41">
        <f>+C8/$M8</f>
        <v>2.829178233496973E-3</v>
      </c>
      <c r="D9" s="41">
        <f t="shared" ref="D9:M9" si="0">+D8/$M8</f>
        <v>8.8577039759019077E-3</v>
      </c>
      <c r="E9" s="41">
        <f t="shared" si="0"/>
        <v>3.2597529648003269E-2</v>
      </c>
      <c r="F9" s="41">
        <f t="shared" si="0"/>
        <v>0.11667491559380999</v>
      </c>
      <c r="G9" s="41">
        <f t="shared" si="0"/>
        <v>6.6599195655214022E-2</v>
      </c>
      <c r="H9" s="41">
        <f t="shared" si="0"/>
        <v>5.2015929794733899E-2</v>
      </c>
      <c r="I9" s="41">
        <f t="shared" si="0"/>
        <v>0.11267648017207162</v>
      </c>
      <c r="J9" s="41">
        <f t="shared" si="0"/>
        <v>0.1193990300895222</v>
      </c>
      <c r="K9" s="41">
        <f t="shared" si="0"/>
        <v>0.28985358040373255</v>
      </c>
      <c r="L9" s="41">
        <f t="shared" si="0"/>
        <v>0.19849645643351355</v>
      </c>
      <c r="M9" s="38">
        <f t="shared" si="0"/>
        <v>1</v>
      </c>
    </row>
    <row r="10" spans="1:13">
      <c r="A10" s="69" t="s">
        <v>70</v>
      </c>
      <c r="B10" s="33" t="s">
        <v>56</v>
      </c>
      <c r="C10" s="42">
        <v>596.14449999999999</v>
      </c>
      <c r="D10" s="42">
        <v>543.23149999999998</v>
      </c>
      <c r="E10" s="42">
        <v>528.21050000000002</v>
      </c>
      <c r="F10" s="42">
        <v>577.20039999999995</v>
      </c>
      <c r="G10" s="42">
        <v>665.00120000000004</v>
      </c>
      <c r="H10" s="42">
        <v>761.06010000000003</v>
      </c>
      <c r="I10" s="42">
        <v>866.93730000000005</v>
      </c>
      <c r="J10" s="42">
        <v>1078.3516</v>
      </c>
      <c r="K10" s="42">
        <v>1217.9635000000001</v>
      </c>
      <c r="L10" s="42">
        <v>1405.3561</v>
      </c>
      <c r="M10" s="57">
        <v>563.95979999999997</v>
      </c>
    </row>
    <row r="11" spans="1:13">
      <c r="A11" s="70"/>
      <c r="B11" s="43" t="s">
        <v>54</v>
      </c>
      <c r="C11" s="44">
        <v>840.21699999999998</v>
      </c>
      <c r="D11" s="44">
        <v>739.40920000000006</v>
      </c>
      <c r="E11" s="44">
        <v>711.05020000000002</v>
      </c>
      <c r="F11" s="44">
        <v>765.90260000000001</v>
      </c>
      <c r="G11" s="44">
        <v>887.66290000000004</v>
      </c>
      <c r="H11" s="44">
        <v>1014.0248</v>
      </c>
      <c r="I11" s="44">
        <v>1159.2969000000001</v>
      </c>
      <c r="J11" s="44">
        <v>1335.8417999999999</v>
      </c>
      <c r="K11" s="44">
        <v>1505.1967</v>
      </c>
      <c r="L11" s="44">
        <v>1595.6673000000001</v>
      </c>
      <c r="M11" s="57">
        <v>774.62419999999997</v>
      </c>
    </row>
    <row r="12" spans="1:13">
      <c r="A12" s="70"/>
      <c r="B12" s="43" t="s">
        <v>55</v>
      </c>
      <c r="C12" s="44">
        <v>1343.2741000000001</v>
      </c>
      <c r="D12" s="44">
        <v>1044.4308000000001</v>
      </c>
      <c r="E12" s="44">
        <v>979.27</v>
      </c>
      <c r="F12" s="44">
        <v>1047.1168</v>
      </c>
      <c r="G12" s="44">
        <v>1223.3009</v>
      </c>
      <c r="H12" s="44">
        <v>1398.5181</v>
      </c>
      <c r="I12" s="44">
        <v>1577.1410000000001</v>
      </c>
      <c r="J12" s="44">
        <v>1729.2982</v>
      </c>
      <c r="K12" s="44">
        <v>1876.0225</v>
      </c>
      <c r="L12" s="44">
        <v>1864.2217000000001</v>
      </c>
      <c r="M12" s="57">
        <v>1181.4193</v>
      </c>
    </row>
    <row r="13" spans="1:13">
      <c r="A13" s="71"/>
      <c r="B13" s="37" t="s">
        <v>57</v>
      </c>
      <c r="C13" s="45">
        <f>+C12/C10</f>
        <v>2.2532692996412784</v>
      </c>
      <c r="D13" s="45">
        <f t="shared" ref="D13:L13" si="1">+D12/D10</f>
        <v>1.9226256209369303</v>
      </c>
      <c r="E13" s="45">
        <f t="shared" si="1"/>
        <v>1.853938912611544</v>
      </c>
      <c r="F13" s="45">
        <f t="shared" si="1"/>
        <v>1.8141304129380369</v>
      </c>
      <c r="G13" s="45">
        <f t="shared" si="1"/>
        <v>1.8395469060807708</v>
      </c>
      <c r="H13" s="45">
        <f t="shared" si="1"/>
        <v>1.8375921954126881</v>
      </c>
      <c r="I13" s="45">
        <f t="shared" si="1"/>
        <v>1.8192099936177621</v>
      </c>
      <c r="J13" s="45">
        <f t="shared" si="1"/>
        <v>1.6036496816066299</v>
      </c>
      <c r="K13" s="45">
        <f t="shared" si="1"/>
        <v>1.5402945162149768</v>
      </c>
      <c r="L13" s="45">
        <f t="shared" si="1"/>
        <v>1.326511977996182</v>
      </c>
      <c r="M13" s="58">
        <v>2.0948643857239473</v>
      </c>
    </row>
    <row r="14" spans="1:13">
      <c r="A14" s="69" t="s">
        <v>71</v>
      </c>
      <c r="B14" s="33" t="s">
        <v>56</v>
      </c>
      <c r="C14" s="46">
        <v>163.67310000000001</v>
      </c>
      <c r="D14" s="46">
        <v>142.74019999999999</v>
      </c>
      <c r="E14" s="46">
        <v>134.72919999999999</v>
      </c>
      <c r="F14" s="46">
        <v>151.6258</v>
      </c>
      <c r="G14" s="46">
        <v>182.69470000000001</v>
      </c>
      <c r="H14" s="46">
        <v>203.91470000000001</v>
      </c>
      <c r="I14" s="46">
        <v>220.7321</v>
      </c>
      <c r="J14" s="46">
        <v>242.55590000000001</v>
      </c>
      <c r="K14" s="46">
        <v>267.14429999999999</v>
      </c>
      <c r="L14" s="46">
        <v>261.51870000000002</v>
      </c>
      <c r="M14" s="57">
        <v>148.85210000000001</v>
      </c>
    </row>
    <row r="15" spans="1:13">
      <c r="A15" s="70"/>
      <c r="B15" s="43" t="s">
        <v>54</v>
      </c>
      <c r="C15" s="47">
        <v>281.47730000000001</v>
      </c>
      <c r="D15" s="47">
        <v>235.6516</v>
      </c>
      <c r="E15" s="47">
        <v>218.31639999999999</v>
      </c>
      <c r="F15" s="47">
        <v>229.7713</v>
      </c>
      <c r="G15" s="47">
        <v>266.74259999999998</v>
      </c>
      <c r="H15" s="47">
        <v>290.34820000000002</v>
      </c>
      <c r="I15" s="47">
        <v>315.8963</v>
      </c>
      <c r="J15" s="47">
        <v>338.35829999999999</v>
      </c>
      <c r="K15" s="47">
        <v>354.214</v>
      </c>
      <c r="L15" s="47">
        <v>326.61259999999999</v>
      </c>
      <c r="M15" s="57">
        <v>240.53020000000001</v>
      </c>
    </row>
    <row r="16" spans="1:13">
      <c r="A16" s="70"/>
      <c r="B16" s="43" t="s">
        <v>55</v>
      </c>
      <c r="C16" s="47">
        <v>529.21050000000002</v>
      </c>
      <c r="D16" s="47">
        <v>393.65309999999999</v>
      </c>
      <c r="E16" s="47">
        <v>346.83929999999998</v>
      </c>
      <c r="F16" s="47">
        <v>350.976</v>
      </c>
      <c r="G16" s="47">
        <v>394.09780000000001</v>
      </c>
      <c r="H16" s="47">
        <v>431.08210000000003</v>
      </c>
      <c r="I16" s="47">
        <v>460.23439999999999</v>
      </c>
      <c r="J16" s="47">
        <v>478.8349</v>
      </c>
      <c r="K16" s="47">
        <v>506.14550000000003</v>
      </c>
      <c r="L16" s="47">
        <v>496.68849999999998</v>
      </c>
      <c r="M16" s="57">
        <v>390.38760000000002</v>
      </c>
    </row>
    <row r="17" spans="1:13">
      <c r="A17" s="71"/>
      <c r="B17" s="37" t="s">
        <v>57</v>
      </c>
      <c r="C17" s="45">
        <f>+C16/C14</f>
        <v>3.233338282222308</v>
      </c>
      <c r="D17" s="45">
        <f t="shared" ref="D17" si="2">+D16/D14</f>
        <v>2.7578292590314435</v>
      </c>
      <c r="E17" s="45">
        <f t="shared" ref="E17" si="3">+E16/E14</f>
        <v>2.5743439432580315</v>
      </c>
      <c r="F17" s="45">
        <f t="shared" ref="F17" si="4">+F16/F14</f>
        <v>2.3147511835057095</v>
      </c>
      <c r="G17" s="45">
        <f t="shared" ref="G17" si="5">+G16/G14</f>
        <v>2.1571386581000982</v>
      </c>
      <c r="H17" s="45">
        <f t="shared" ref="H17" si="6">+H16/H14</f>
        <v>2.114031504349613</v>
      </c>
      <c r="I17" s="45">
        <f t="shared" ref="I17" si="7">+I16/I14</f>
        <v>2.0850361139136537</v>
      </c>
      <c r="J17" s="45">
        <f t="shared" ref="J17" si="8">+J16/J14</f>
        <v>1.9741218416043476</v>
      </c>
      <c r="K17" s="45">
        <f t="shared" ref="K17" si="9">+K16/K14</f>
        <v>1.8946520663177169</v>
      </c>
      <c r="L17" s="45">
        <f t="shared" ref="L17" si="10">+L16/L14</f>
        <v>1.8992465930734588</v>
      </c>
      <c r="M17" s="58">
        <v>2.6226542991331665</v>
      </c>
    </row>
    <row r="18" spans="1:13">
      <c r="A18" s="69" t="s">
        <v>72</v>
      </c>
      <c r="B18" s="33" t="s">
        <v>56</v>
      </c>
      <c r="C18" s="46">
        <v>106.6832</v>
      </c>
      <c r="D18" s="46">
        <v>111.2362</v>
      </c>
      <c r="E18" s="46">
        <v>135.6054</v>
      </c>
      <c r="F18" s="46">
        <v>197.38079999999999</v>
      </c>
      <c r="G18" s="46">
        <v>267.33780000000002</v>
      </c>
      <c r="H18" s="46">
        <v>340.49439999999998</v>
      </c>
      <c r="I18" s="46">
        <v>405.61380000000003</v>
      </c>
      <c r="J18" s="46">
        <v>523.7124</v>
      </c>
      <c r="K18" s="46">
        <v>643.38990000000001</v>
      </c>
      <c r="L18" s="46">
        <v>730.86879999999996</v>
      </c>
      <c r="M18" s="57">
        <v>147.68989999999999</v>
      </c>
    </row>
    <row r="19" spans="1:13">
      <c r="A19" s="70"/>
      <c r="B19" s="43" t="s">
        <v>54</v>
      </c>
      <c r="C19" s="47">
        <v>216.05199999999999</v>
      </c>
      <c r="D19" s="47">
        <v>220.286</v>
      </c>
      <c r="E19" s="47">
        <v>246.43719999999999</v>
      </c>
      <c r="F19" s="47">
        <v>314.00279999999998</v>
      </c>
      <c r="G19" s="47">
        <v>403.21409999999997</v>
      </c>
      <c r="H19" s="47">
        <v>482.22030000000001</v>
      </c>
      <c r="I19" s="47">
        <v>576.38459999999998</v>
      </c>
      <c r="J19" s="47">
        <v>705.30219999999997</v>
      </c>
      <c r="K19" s="47">
        <v>829.30129999999997</v>
      </c>
      <c r="L19" s="47">
        <v>817.85680000000002</v>
      </c>
      <c r="M19" s="57">
        <v>287.12939999999998</v>
      </c>
    </row>
    <row r="20" spans="1:13">
      <c r="A20" s="70"/>
      <c r="B20" s="43" t="s">
        <v>55</v>
      </c>
      <c r="C20" s="47">
        <v>422.16430000000003</v>
      </c>
      <c r="D20" s="47">
        <v>389.8098</v>
      </c>
      <c r="E20" s="47">
        <v>401.61070000000001</v>
      </c>
      <c r="F20" s="47">
        <v>463.58409999999998</v>
      </c>
      <c r="G20" s="47">
        <v>589.25030000000004</v>
      </c>
      <c r="H20" s="47">
        <v>695.5172</v>
      </c>
      <c r="I20" s="47">
        <v>824.93299999999999</v>
      </c>
      <c r="J20" s="47">
        <v>964.44460000000004</v>
      </c>
      <c r="K20" s="47">
        <v>1083.8003000000001</v>
      </c>
      <c r="L20" s="47">
        <v>936.30319999999995</v>
      </c>
      <c r="M20" s="57">
        <v>522.81910000000005</v>
      </c>
    </row>
    <row r="21" spans="1:13">
      <c r="A21" s="71"/>
      <c r="B21" s="37" t="s">
        <v>57</v>
      </c>
      <c r="C21" s="45">
        <f>+C20/C18</f>
        <v>3.9571769500727392</v>
      </c>
      <c r="D21" s="45">
        <f t="shared" ref="D21" si="11">+D20/D18</f>
        <v>3.5043430106386233</v>
      </c>
      <c r="E21" s="45">
        <f t="shared" ref="E21" si="12">+E20/E18</f>
        <v>2.9616128856225488</v>
      </c>
      <c r="F21" s="45">
        <f t="shared" ref="F21" si="13">+F20/F18</f>
        <v>2.3486787975324854</v>
      </c>
      <c r="G21" s="45">
        <f t="shared" ref="G21" si="14">+G20/G18</f>
        <v>2.2041413522517206</v>
      </c>
      <c r="H21" s="45">
        <f t="shared" ref="H21" si="15">+H20/H18</f>
        <v>2.0426685431537202</v>
      </c>
      <c r="I21" s="45">
        <f t="shared" ref="I21" si="16">+I20/I18</f>
        <v>2.0337892842896368</v>
      </c>
      <c r="J21" s="45">
        <f t="shared" ref="J21" si="17">+J20/J18</f>
        <v>1.8415538757531806</v>
      </c>
      <c r="K21" s="45">
        <f t="shared" ref="K21" si="18">+K20/K18</f>
        <v>1.6845155635797207</v>
      </c>
      <c r="L21" s="45">
        <f t="shared" ref="L21" si="19">+L20/L18</f>
        <v>1.2810824596699162</v>
      </c>
      <c r="M21" s="58">
        <v>3.5399786986110766</v>
      </c>
    </row>
    <row r="22" spans="1:13">
      <c r="A22" s="69" t="s">
        <v>73</v>
      </c>
      <c r="B22" s="33" t="s">
        <v>56</v>
      </c>
      <c r="C22" s="46">
        <v>59.408000000000001</v>
      </c>
      <c r="D22" s="46">
        <v>61.720599999999997</v>
      </c>
      <c r="E22" s="46">
        <v>63.838000000000001</v>
      </c>
      <c r="F22" s="46">
        <v>57.175800000000002</v>
      </c>
      <c r="G22" s="46">
        <v>65.285700000000006</v>
      </c>
      <c r="H22" s="46">
        <v>75.497600000000006</v>
      </c>
      <c r="I22" s="46">
        <v>87.111999999999995</v>
      </c>
      <c r="J22" s="46">
        <v>107.685</v>
      </c>
      <c r="K22" s="46">
        <v>105.18300000000001</v>
      </c>
      <c r="L22" s="46">
        <v>186.57560000000001</v>
      </c>
      <c r="M22" s="57">
        <v>62.085900000000002</v>
      </c>
    </row>
    <row r="23" spans="1:13">
      <c r="A23" s="70"/>
      <c r="B23" s="43" t="s">
        <v>54</v>
      </c>
      <c r="C23" s="47">
        <v>145.33410000000001</v>
      </c>
      <c r="D23" s="47">
        <v>141.82749999999999</v>
      </c>
      <c r="E23" s="47">
        <v>145.6891</v>
      </c>
      <c r="F23" s="47">
        <v>126.0339</v>
      </c>
      <c r="G23" s="47">
        <v>128.37610000000001</v>
      </c>
      <c r="H23" s="47">
        <v>142.3399</v>
      </c>
      <c r="I23" s="47">
        <v>165.64689999999999</v>
      </c>
      <c r="J23" s="47">
        <v>193.66739999999999</v>
      </c>
      <c r="K23" s="47">
        <v>217.78710000000001</v>
      </c>
      <c r="L23" s="47">
        <v>326.5686</v>
      </c>
      <c r="M23" s="57">
        <v>139.2578</v>
      </c>
    </row>
    <row r="24" spans="1:13">
      <c r="A24" s="70"/>
      <c r="B24" s="43" t="s">
        <v>55</v>
      </c>
      <c r="C24" s="47">
        <v>288.30849999999998</v>
      </c>
      <c r="D24" s="47">
        <v>261.95440000000002</v>
      </c>
      <c r="E24" s="47">
        <v>267.88650000000001</v>
      </c>
      <c r="F24" s="47">
        <v>238.6354</v>
      </c>
      <c r="G24" s="47">
        <v>234.18389999999999</v>
      </c>
      <c r="H24" s="47">
        <v>254.46279999999999</v>
      </c>
      <c r="I24" s="47">
        <v>282.28890000000001</v>
      </c>
      <c r="J24" s="47">
        <v>322.93180000000001</v>
      </c>
      <c r="K24" s="47">
        <v>354.18889999999999</v>
      </c>
      <c r="L24" s="47">
        <v>434.66140000000001</v>
      </c>
      <c r="M24" s="57">
        <v>262.13589999999999</v>
      </c>
    </row>
    <row r="25" spans="1:13">
      <c r="A25" s="71"/>
      <c r="B25" s="37" t="s">
        <v>57</v>
      </c>
      <c r="C25" s="45">
        <f>+C24/C22</f>
        <v>4.8530248451387017</v>
      </c>
      <c r="D25" s="45">
        <f t="shared" ref="D25" si="20">+D24/D22</f>
        <v>4.2441972372271177</v>
      </c>
      <c r="E25" s="45">
        <f t="shared" ref="E25" si="21">+E24/E22</f>
        <v>4.1963485698173502</v>
      </c>
      <c r="F25" s="45">
        <f t="shared" ref="F25" si="22">+F24/F22</f>
        <v>4.1737133542512739</v>
      </c>
      <c r="G25" s="45">
        <f t="shared" ref="G25" si="23">+G24/G22</f>
        <v>3.5870627105170039</v>
      </c>
      <c r="H25" s="45">
        <f t="shared" ref="H25" si="24">+H24/H22</f>
        <v>3.3704753528588984</v>
      </c>
      <c r="I25" s="45">
        <f t="shared" ref="I25" si="25">+I24/I22</f>
        <v>3.2405282854256594</v>
      </c>
      <c r="J25" s="45">
        <f t="shared" ref="J25" si="26">+J24/J22</f>
        <v>2.9988559223661606</v>
      </c>
      <c r="K25" s="45">
        <f t="shared" ref="K25" si="27">+K24/K22</f>
        <v>3.3673587937214187</v>
      </c>
      <c r="L25" s="45">
        <f t="shared" ref="L25" si="28">+L24/L22</f>
        <v>2.3296797651997365</v>
      </c>
      <c r="M25" s="58">
        <v>4.2221486682161329</v>
      </c>
    </row>
    <row r="26" spans="1:13">
      <c r="A26" s="70" t="s">
        <v>74</v>
      </c>
      <c r="B26" s="43" t="s">
        <v>56</v>
      </c>
      <c r="C26" s="54">
        <v>703.01310000000001</v>
      </c>
      <c r="D26" s="54">
        <v>571.18200000000002</v>
      </c>
      <c r="E26" s="54">
        <v>627.8673</v>
      </c>
      <c r="F26" s="54">
        <v>649.08669999999995</v>
      </c>
      <c r="G26" s="54">
        <v>700.57470000000001</v>
      </c>
      <c r="H26" s="54">
        <v>721.48620000000005</v>
      </c>
      <c r="I26" s="54">
        <v>841.82299999999998</v>
      </c>
      <c r="J26" s="54">
        <v>1038.4685999999999</v>
      </c>
      <c r="K26" s="54">
        <v>1181.289</v>
      </c>
      <c r="L26" s="55" t="s">
        <v>85</v>
      </c>
      <c r="M26" s="57">
        <v>656.39</v>
      </c>
    </row>
    <row r="27" spans="1:13">
      <c r="A27" s="70"/>
      <c r="B27" s="43" t="s">
        <v>54</v>
      </c>
      <c r="C27" s="54">
        <v>1063.1355000000001</v>
      </c>
      <c r="D27" s="54">
        <v>868.21479999999997</v>
      </c>
      <c r="E27" s="54">
        <v>883.56</v>
      </c>
      <c r="F27" s="54">
        <v>891.54280000000006</v>
      </c>
      <c r="G27" s="54">
        <v>948.95690000000002</v>
      </c>
      <c r="H27" s="54">
        <v>1009.5441</v>
      </c>
      <c r="I27" s="54">
        <v>1209.4637</v>
      </c>
      <c r="J27" s="54">
        <v>1295.2774999999999</v>
      </c>
      <c r="K27" s="54">
        <v>1452.5726999999999</v>
      </c>
      <c r="L27" s="55" t="s">
        <v>85</v>
      </c>
      <c r="M27" s="57">
        <v>942.7627</v>
      </c>
    </row>
    <row r="28" spans="1:13">
      <c r="A28" s="70"/>
      <c r="B28" s="43" t="s">
        <v>55</v>
      </c>
      <c r="C28" s="54">
        <v>1663.8040000000001</v>
      </c>
      <c r="D28" s="54">
        <v>1386.7973</v>
      </c>
      <c r="E28" s="54">
        <v>1426.7165</v>
      </c>
      <c r="F28" s="54">
        <v>1277.5809999999999</v>
      </c>
      <c r="G28" s="54">
        <v>1378.0065</v>
      </c>
      <c r="H28" s="54">
        <v>1594.5268000000001</v>
      </c>
      <c r="I28" s="54">
        <v>1749.9758999999999</v>
      </c>
      <c r="J28" s="54">
        <v>1689.2940000000001</v>
      </c>
      <c r="K28" s="54">
        <v>1696.1472000000001</v>
      </c>
      <c r="L28" s="55" t="s">
        <v>85</v>
      </c>
      <c r="M28" s="57">
        <v>1472.1439</v>
      </c>
    </row>
    <row r="29" spans="1:13">
      <c r="A29" s="71"/>
      <c r="B29" s="37" t="s">
        <v>57</v>
      </c>
      <c r="C29" s="45">
        <v>2.3666756707663059</v>
      </c>
      <c r="D29" s="45">
        <v>2.4279429323753199</v>
      </c>
      <c r="E29" s="45">
        <v>2.2723217151140056</v>
      </c>
      <c r="F29" s="45">
        <v>1.9682748082806196</v>
      </c>
      <c r="G29" s="45">
        <v>1.9669658353349042</v>
      </c>
      <c r="H29" s="45">
        <v>2.210058626207958</v>
      </c>
      <c r="I29" s="45">
        <v>2.0787931667345747</v>
      </c>
      <c r="J29" s="45">
        <v>1.6267164938833973</v>
      </c>
      <c r="K29" s="45">
        <v>1.4358444038673011</v>
      </c>
      <c r="L29" s="56" t="s">
        <v>85</v>
      </c>
      <c r="M29" s="58">
        <v>2.2427884337055715</v>
      </c>
    </row>
    <row r="30" spans="1:13">
      <c r="A30" s="69" t="s">
        <v>75</v>
      </c>
      <c r="B30" s="33" t="s">
        <v>56</v>
      </c>
      <c r="C30" s="51">
        <v>648.3827</v>
      </c>
      <c r="D30" s="51">
        <v>595.10299999999995</v>
      </c>
      <c r="E30" s="51">
        <v>582.40480000000002</v>
      </c>
      <c r="F30" s="51">
        <v>608.15160000000003</v>
      </c>
      <c r="G30" s="51">
        <v>674.00009999999997</v>
      </c>
      <c r="H30" s="51">
        <v>794.53139999999996</v>
      </c>
      <c r="I30" s="51">
        <v>892.83420000000001</v>
      </c>
      <c r="J30" s="51">
        <v>1133.2569000000001</v>
      </c>
      <c r="K30" s="51">
        <v>1107.7483</v>
      </c>
      <c r="L30" s="51">
        <v>1621.5134</v>
      </c>
      <c r="M30" s="57">
        <v>611.50310000000002</v>
      </c>
    </row>
    <row r="31" spans="1:13">
      <c r="A31" s="70"/>
      <c r="B31" s="43" t="s">
        <v>54</v>
      </c>
      <c r="C31" s="54">
        <v>960.29899999999998</v>
      </c>
      <c r="D31" s="54">
        <v>821.65369999999996</v>
      </c>
      <c r="E31" s="54">
        <v>795.55160000000001</v>
      </c>
      <c r="F31" s="54">
        <v>819.81600000000003</v>
      </c>
      <c r="G31" s="54">
        <v>916.71960000000001</v>
      </c>
      <c r="H31" s="54">
        <v>1048.2392</v>
      </c>
      <c r="I31" s="54">
        <v>1219.7304999999999</v>
      </c>
      <c r="J31" s="54">
        <v>1321.8471999999999</v>
      </c>
      <c r="K31" s="54">
        <v>1533.3207</v>
      </c>
      <c r="L31" s="54">
        <v>1666.6219000000001</v>
      </c>
      <c r="M31" s="57">
        <v>844.91399999999999</v>
      </c>
    </row>
    <row r="32" spans="1:13">
      <c r="A32" s="70"/>
      <c r="B32" s="43" t="s">
        <v>55</v>
      </c>
      <c r="C32" s="54">
        <v>1569.8335</v>
      </c>
      <c r="D32" s="54">
        <v>1274.8390999999999</v>
      </c>
      <c r="E32" s="54">
        <v>1205.8867</v>
      </c>
      <c r="F32" s="54">
        <v>1164.9233999999999</v>
      </c>
      <c r="G32" s="54">
        <v>1317.0551</v>
      </c>
      <c r="H32" s="54">
        <v>1429.0644</v>
      </c>
      <c r="I32" s="54">
        <v>1604.3521000000001</v>
      </c>
      <c r="J32" s="54">
        <v>1654.7648999999999</v>
      </c>
      <c r="K32" s="54">
        <v>1922.0916999999999</v>
      </c>
      <c r="L32" s="54">
        <v>1785.9010000000001</v>
      </c>
      <c r="M32" s="57">
        <v>1331.5062</v>
      </c>
    </row>
    <row r="33" spans="1:13">
      <c r="A33" s="71"/>
      <c r="B33" s="37" t="s">
        <v>57</v>
      </c>
      <c r="C33" s="45">
        <v>2.4211526618461594</v>
      </c>
      <c r="D33" s="45">
        <v>2.1422158853173316</v>
      </c>
      <c r="E33" s="45">
        <v>2.0705301535976353</v>
      </c>
      <c r="F33" s="45">
        <v>1.9155148157137132</v>
      </c>
      <c r="G33" s="45">
        <v>1.9540873955359948</v>
      </c>
      <c r="H33" s="45">
        <v>1.7986254539468169</v>
      </c>
      <c r="I33" s="45">
        <v>1.7969205256698277</v>
      </c>
      <c r="J33" s="45">
        <v>1.4601851530751764</v>
      </c>
      <c r="K33" s="45">
        <v>1.7351339649990887</v>
      </c>
      <c r="L33" s="45">
        <v>1.1013791190378075</v>
      </c>
      <c r="M33" s="58">
        <v>2.177431643437294</v>
      </c>
    </row>
  </sheetData>
  <mergeCells count="6">
    <mergeCell ref="A30:A33"/>
    <mergeCell ref="A26:A29"/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A48" sqref="A48"/>
    </sheetView>
  </sheetViews>
  <sheetFormatPr baseColWidth="10" defaultRowHeight="15"/>
  <cols>
    <col min="1" max="1" width="28.42578125" customWidth="1"/>
    <col min="2" max="8" width="14.28515625" customWidth="1"/>
    <col min="9" max="10" width="16.140625" customWidth="1"/>
    <col min="11" max="11" width="14.28515625" customWidth="1"/>
  </cols>
  <sheetData>
    <row r="1" spans="1:12" ht="15.75">
      <c r="A1" s="12" t="s">
        <v>21</v>
      </c>
    </row>
    <row r="2" spans="1:12" ht="15.75">
      <c r="A2" s="12"/>
    </row>
    <row r="3" spans="1:12">
      <c r="A3" s="8" t="s">
        <v>22</v>
      </c>
    </row>
    <row r="4" spans="1:12">
      <c r="B4" s="8">
        <v>0.25099142419397208</v>
      </c>
      <c r="C4" s="8">
        <v>0.78581395462393988</v>
      </c>
      <c r="D4" s="8">
        <v>2.8918999498468057</v>
      </c>
      <c r="E4" s="8">
        <v>10.350851312893498</v>
      </c>
      <c r="F4" s="8">
        <v>5.9083682921643854</v>
      </c>
      <c r="G4" s="8">
        <v>4.6146093396939376</v>
      </c>
      <c r="H4" s="8">
        <v>9.9961288747071677</v>
      </c>
      <c r="I4" s="8">
        <v>10.592521975014044</v>
      </c>
      <c r="J4" s="8">
        <v>25.714450256932768</v>
      </c>
      <c r="K4" s="8">
        <v>17.609674677909471</v>
      </c>
    </row>
    <row r="6" spans="1:12" ht="14.25" customHeight="1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</row>
    <row r="7" spans="1:12">
      <c r="A7" t="s">
        <v>15</v>
      </c>
      <c r="B7" s="8">
        <v>6.9048652342725017E-2</v>
      </c>
      <c r="C7" s="8">
        <v>0.24805067411164994</v>
      </c>
      <c r="D7" s="8">
        <v>1.0227855933250887</v>
      </c>
      <c r="E7" s="8">
        <v>4.229675335075326</v>
      </c>
      <c r="F7" s="8">
        <v>2.6633193795903147</v>
      </c>
      <c r="G7" s="8">
        <v>2.1980192019051397</v>
      </c>
      <c r="H7" s="8">
        <v>4.9882474639486736</v>
      </c>
      <c r="I7" s="8">
        <v>5.5983850636639101</v>
      </c>
      <c r="J7" s="8">
        <v>14.1111481680949</v>
      </c>
      <c r="K7" s="8">
        <v>8.5299260075722785</v>
      </c>
      <c r="L7" s="8">
        <v>5</v>
      </c>
    </row>
    <row r="8" spans="1:12">
      <c r="A8" t="s">
        <v>19</v>
      </c>
      <c r="B8" s="8">
        <v>8.683859208208948E-2</v>
      </c>
      <c r="C8" s="8">
        <v>0.25705669257795671</v>
      </c>
      <c r="D8" s="8">
        <v>0.9008479507518764</v>
      </c>
      <c r="E8" s="8">
        <v>3.1527107558255287</v>
      </c>
      <c r="F8" s="8">
        <v>1.7773967025896102</v>
      </c>
      <c r="G8" s="8">
        <v>1.3316417733256598</v>
      </c>
      <c r="H8" s="8">
        <v>2.7405124552587687</v>
      </c>
      <c r="I8" s="8">
        <v>2.6966980015802924</v>
      </c>
      <c r="J8" s="8">
        <v>6.1351649846276644</v>
      </c>
      <c r="K8" s="8">
        <v>3.4574493828505517</v>
      </c>
      <c r="L8" s="8">
        <v>4</v>
      </c>
    </row>
    <row r="9" spans="1:12">
      <c r="A9" t="s">
        <v>16</v>
      </c>
      <c r="B9" s="8">
        <v>4.8241994867274804E-2</v>
      </c>
      <c r="C9" s="8">
        <v>0.15684739017289931</v>
      </c>
      <c r="D9" s="8">
        <v>0.61431508002434032</v>
      </c>
      <c r="E9" s="8">
        <v>1.780124482242915</v>
      </c>
      <c r="F9" s="8">
        <v>0.9091259158528131</v>
      </c>
      <c r="G9" s="8">
        <v>0.6763600239761175</v>
      </c>
      <c r="H9" s="8">
        <v>1.4698187983738273</v>
      </c>
      <c r="I9" s="8">
        <v>1.5663414973155034</v>
      </c>
      <c r="J9" s="8">
        <v>3.7537225992928476</v>
      </c>
      <c r="K9" s="8">
        <v>4.4062208615314677</v>
      </c>
      <c r="L9" s="8">
        <v>3</v>
      </c>
    </row>
    <row r="10" spans="1:12">
      <c r="A10" t="s">
        <v>17</v>
      </c>
      <c r="B10" s="8">
        <v>6.5490641315759318E-3</v>
      </c>
      <c r="C10" s="8">
        <v>2.2759360496096219E-2</v>
      </c>
      <c r="D10" s="8">
        <v>9.0667068537250817E-2</v>
      </c>
      <c r="E10" s="8">
        <v>0.36091337186135986</v>
      </c>
      <c r="F10" s="8">
        <v>0.21540795502396604</v>
      </c>
      <c r="G10" s="8">
        <v>0.17061310545277231</v>
      </c>
      <c r="H10" s="8">
        <v>0.37116339870973264</v>
      </c>
      <c r="I10" s="8">
        <v>0.33977637612326339</v>
      </c>
      <c r="J10" s="8">
        <v>0.88027365073969466</v>
      </c>
      <c r="K10" s="8">
        <v>0.55252029444428874</v>
      </c>
      <c r="L10" s="8">
        <v>2</v>
      </c>
    </row>
    <row r="11" spans="1:12">
      <c r="A11" t="s">
        <v>18</v>
      </c>
      <c r="B11" s="8">
        <f>B4-SUM(B7:B10)</f>
        <v>4.0313120770306826E-2</v>
      </c>
      <c r="C11" s="8">
        <f t="shared" ref="C11:K11" si="0">C4-SUM(C7:C10)</f>
        <v>0.10109983726533778</v>
      </c>
      <c r="D11" s="8">
        <f t="shared" si="0"/>
        <v>0.26328425720824944</v>
      </c>
      <c r="E11" s="8">
        <f t="shared" si="0"/>
        <v>0.82742736788836879</v>
      </c>
      <c r="F11" s="8">
        <f t="shared" si="0"/>
        <v>0.34311833910768019</v>
      </c>
      <c r="G11" s="8">
        <f t="shared" si="0"/>
        <v>0.23797523503424856</v>
      </c>
      <c r="H11" s="8">
        <f t="shared" si="0"/>
        <v>0.42638675841616447</v>
      </c>
      <c r="I11" s="8">
        <f t="shared" si="0"/>
        <v>0.39132103633107462</v>
      </c>
      <c r="J11" s="8">
        <f t="shared" si="0"/>
        <v>0.83414085417766159</v>
      </c>
      <c r="K11" s="8">
        <f t="shared" si="0"/>
        <v>0.66355813151088228</v>
      </c>
      <c r="L11" s="8">
        <v>1</v>
      </c>
    </row>
    <row r="12" spans="1:12">
      <c r="B12" s="9">
        <f t="shared" ref="B12:J12" si="1">+B7/B4</f>
        <v>0.27510363178529396</v>
      </c>
      <c r="C12" s="9">
        <f t="shared" si="1"/>
        <v>0.31566081596293027</v>
      </c>
      <c r="D12" s="9">
        <f t="shared" si="1"/>
        <v>0.3536725374538871</v>
      </c>
      <c r="E12" s="9">
        <f t="shared" si="1"/>
        <v>0.40863067270676057</v>
      </c>
      <c r="F12" s="9">
        <f t="shared" si="1"/>
        <v>0.4507707116231025</v>
      </c>
      <c r="G12" s="9">
        <f t="shared" si="1"/>
        <v>0.47631750384549831</v>
      </c>
      <c r="H12" s="9">
        <f t="shared" si="1"/>
        <v>0.49901792248499821</v>
      </c>
      <c r="I12" s="9">
        <f t="shared" si="1"/>
        <v>0.52852239314391292</v>
      </c>
      <c r="J12" s="9">
        <f t="shared" si="1"/>
        <v>0.54876336173239604</v>
      </c>
      <c r="K12" s="9">
        <f>+K7/K4</f>
        <v>0.48438861952814377</v>
      </c>
    </row>
    <row r="13" spans="1:12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2" ht="14.25" customHeight="1">
      <c r="A14" s="8" t="s">
        <v>22</v>
      </c>
      <c r="B14" s="9"/>
      <c r="C14" s="9"/>
      <c r="D14" s="9"/>
      <c r="E14" s="8" t="s">
        <v>23</v>
      </c>
      <c r="G14" s="9"/>
      <c r="H14" s="9"/>
      <c r="I14" s="9"/>
      <c r="J14" s="9"/>
      <c r="K14" s="9"/>
    </row>
    <row r="15" spans="1:12">
      <c r="F15" s="11"/>
    </row>
    <row r="32" spans="1:1">
      <c r="A32" s="8" t="s">
        <v>23</v>
      </c>
    </row>
    <row r="33" spans="1:11" ht="24">
      <c r="B33" s="5" t="s">
        <v>1</v>
      </c>
      <c r="C33" s="5" t="s">
        <v>2</v>
      </c>
      <c r="D33" s="5" t="s">
        <v>3</v>
      </c>
      <c r="E33" s="5" t="s">
        <v>4</v>
      </c>
      <c r="F33" s="5" t="s">
        <v>5</v>
      </c>
      <c r="G33" s="5" t="s">
        <v>6</v>
      </c>
      <c r="H33" s="5" t="s">
        <v>7</v>
      </c>
      <c r="I33" s="5" t="s">
        <v>8</v>
      </c>
      <c r="J33" s="5" t="s">
        <v>9</v>
      </c>
      <c r="K33" s="5" t="s">
        <v>10</v>
      </c>
    </row>
    <row r="34" spans="1:11">
      <c r="A34" t="s">
        <v>15</v>
      </c>
      <c r="B34" s="7">
        <v>251.78367820187219</v>
      </c>
      <c r="C34" s="7">
        <v>250.63446480936972</v>
      </c>
      <c r="D34" s="7">
        <v>269.99314272302757</v>
      </c>
      <c r="E34" s="7">
        <v>341.44917268711384</v>
      </c>
      <c r="F34" s="7">
        <v>427.94167058971499</v>
      </c>
      <c r="G34" s="7">
        <v>513.8786232814299</v>
      </c>
      <c r="H34" s="7">
        <v>611.66778914015811</v>
      </c>
      <c r="I34" s="7">
        <v>744.11660157275992</v>
      </c>
      <c r="J34" s="7">
        <v>868.24434530934548</v>
      </c>
      <c r="K34" s="7">
        <v>829.56808669326995</v>
      </c>
    </row>
    <row r="35" spans="1:11">
      <c r="A35" t="s">
        <v>19</v>
      </c>
      <c r="B35" s="7">
        <v>316.65411825527275</v>
      </c>
      <c r="C35" s="7">
        <v>259.73429340870706</v>
      </c>
      <c r="D35" s="7">
        <v>237.8042582203158</v>
      </c>
      <c r="E35" s="7">
        <v>254.50900932546895</v>
      </c>
      <c r="F35" s="7">
        <v>285.59177695160668</v>
      </c>
      <c r="G35" s="7">
        <v>311.32678030633718</v>
      </c>
      <c r="H35" s="7">
        <v>336.04651868900254</v>
      </c>
      <c r="I35" s="7">
        <v>358.43510755058821</v>
      </c>
      <c r="J35" s="7">
        <v>377.49035315827348</v>
      </c>
      <c r="K35" s="7">
        <v>336.25024025108524</v>
      </c>
    </row>
    <row r="36" spans="1:11">
      <c r="A36" t="s">
        <v>16</v>
      </c>
      <c r="B36" s="7">
        <v>175.91287446405971</v>
      </c>
      <c r="C36" s="7">
        <v>158.48117258103721</v>
      </c>
      <c r="D36" s="7">
        <v>162.16581477130913</v>
      </c>
      <c r="E36" s="7">
        <v>143.70418143006137</v>
      </c>
      <c r="F36" s="7">
        <v>146.07818581123513</v>
      </c>
      <c r="G36" s="7">
        <v>158.12735287398195</v>
      </c>
      <c r="H36" s="7">
        <v>180.23179911092188</v>
      </c>
      <c r="I36" s="7">
        <v>208.19230878734925</v>
      </c>
      <c r="J36" s="7">
        <v>230.96266737988054</v>
      </c>
      <c r="K36" s="7">
        <v>428.52191289862816</v>
      </c>
    </row>
    <row r="37" spans="1:11">
      <c r="A37" t="s">
        <v>17</v>
      </c>
      <c r="B37" s="7">
        <v>23.880950603402635</v>
      </c>
      <c r="C37" s="7">
        <v>22.996430700184423</v>
      </c>
      <c r="D37" s="7">
        <v>23.934133346827238</v>
      </c>
      <c r="E37" s="7">
        <v>29.135468439348511</v>
      </c>
      <c r="F37" s="7">
        <v>34.611710798819075</v>
      </c>
      <c r="G37" s="7">
        <v>39.887926214588113</v>
      </c>
      <c r="H37" s="7">
        <v>45.512717069336077</v>
      </c>
      <c r="I37" s="7">
        <v>45.161817099104972</v>
      </c>
      <c r="J37" s="7">
        <v>54.1623268691635</v>
      </c>
      <c r="K37" s="7">
        <v>53.734722096587532</v>
      </c>
    </row>
    <row r="38" spans="1:11">
      <c r="A38" t="s">
        <v>18</v>
      </c>
      <c r="B38" s="1">
        <v>147.00049143556623</v>
      </c>
      <c r="C38" s="1">
        <v>102.15293183967299</v>
      </c>
      <c r="D38" s="1">
        <v>69.501315326563372</v>
      </c>
      <c r="E38" s="1">
        <v>66.795762757788111</v>
      </c>
      <c r="F38" s="1">
        <v>55.132191945487307</v>
      </c>
      <c r="G38" s="1">
        <v>55.636632313529731</v>
      </c>
      <c r="H38" s="1">
        <v>52.284303800878661</v>
      </c>
      <c r="I38" s="1">
        <v>52.012942369497978</v>
      </c>
      <c r="J38" s="1">
        <v>51.323823632491667</v>
      </c>
      <c r="K38" s="1">
        <v>64.533578495121446</v>
      </c>
    </row>
  </sheetData>
  <sortState ref="A4:L8">
    <sortCondition descending="1" ref="L4:L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E23" sqref="E23"/>
    </sheetView>
  </sheetViews>
  <sheetFormatPr baseColWidth="10" defaultRowHeight="15"/>
  <cols>
    <col min="1" max="1" width="46.42578125" customWidth="1"/>
    <col min="6" max="8" width="13.85546875" customWidth="1"/>
    <col min="9" max="10" width="15.85546875" customWidth="1"/>
  </cols>
  <sheetData>
    <row r="1" spans="1:14">
      <c r="A1" s="10" t="s">
        <v>28</v>
      </c>
    </row>
    <row r="3" spans="1:14" ht="14.25" customHeight="1">
      <c r="A3" s="13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13"/>
      <c r="M3" s="13"/>
      <c r="N3" s="13"/>
    </row>
    <row r="4" spans="1:14">
      <c r="A4" s="15" t="s">
        <v>24</v>
      </c>
      <c r="B4" s="14">
        <v>1175.2322999999999</v>
      </c>
      <c r="C4" s="14">
        <v>1099.3028999999999</v>
      </c>
      <c r="D4" s="14">
        <v>1096.5987</v>
      </c>
      <c r="E4" s="14">
        <v>1239.1075000000001</v>
      </c>
      <c r="F4" s="14">
        <v>1176.4411</v>
      </c>
      <c r="G4" s="14">
        <v>1210.5337</v>
      </c>
      <c r="H4" s="14">
        <v>1363.0897</v>
      </c>
      <c r="I4" s="14">
        <v>1428.4837</v>
      </c>
      <c r="J4" s="14"/>
      <c r="K4" s="14"/>
      <c r="L4" s="13"/>
      <c r="M4" s="13"/>
      <c r="N4" s="13"/>
    </row>
    <row r="5" spans="1:14">
      <c r="A5" s="15" t="s">
        <v>27</v>
      </c>
      <c r="B5" s="14"/>
      <c r="C5" s="14">
        <v>851.13310000000001</v>
      </c>
      <c r="D5" s="14">
        <v>832.3931</v>
      </c>
      <c r="E5" s="14">
        <v>879.18820000000005</v>
      </c>
      <c r="F5" s="14">
        <v>981.15219999999999</v>
      </c>
      <c r="G5" s="14">
        <v>1130.8720000000001</v>
      </c>
      <c r="H5" s="14">
        <v>1245.626</v>
      </c>
      <c r="I5" s="14">
        <v>1319.1565000000001</v>
      </c>
      <c r="J5" s="14">
        <v>1483.9893999999999</v>
      </c>
      <c r="K5" s="14"/>
      <c r="L5" s="13"/>
      <c r="M5" s="13"/>
      <c r="N5" s="13"/>
    </row>
    <row r="6" spans="1:14">
      <c r="A6" s="15" t="s">
        <v>26</v>
      </c>
      <c r="B6" s="14">
        <v>1001.1145</v>
      </c>
      <c r="C6" s="14">
        <v>886.91480000000001</v>
      </c>
      <c r="D6" s="14">
        <v>844.62729999999999</v>
      </c>
      <c r="E6" s="14">
        <v>832.68650000000002</v>
      </c>
      <c r="F6" s="14">
        <v>907.42899999999997</v>
      </c>
      <c r="G6" s="14">
        <v>1090.5722000000001</v>
      </c>
      <c r="H6" s="14">
        <v>1253.0558000000001</v>
      </c>
      <c r="I6" s="14">
        <v>1379.0073</v>
      </c>
      <c r="J6" s="14">
        <v>1578.6123</v>
      </c>
      <c r="K6" s="14">
        <v>1688.9458</v>
      </c>
      <c r="L6" s="13"/>
      <c r="M6" s="13"/>
      <c r="N6" s="13"/>
    </row>
    <row r="7" spans="1:14">
      <c r="A7" s="15" t="s">
        <v>25</v>
      </c>
      <c r="B7" s="14">
        <v>835.57460000000003</v>
      </c>
      <c r="C7" s="14">
        <v>744.1078</v>
      </c>
      <c r="D7" s="14">
        <v>721.57759999999996</v>
      </c>
      <c r="E7" s="14">
        <v>801.12969999999996</v>
      </c>
      <c r="F7" s="14">
        <v>927.26949999999999</v>
      </c>
      <c r="G7" s="14">
        <v>1050.9458999999999</v>
      </c>
      <c r="H7" s="14">
        <v>1207.7140999999999</v>
      </c>
      <c r="I7" s="14">
        <v>1413.9770000000001</v>
      </c>
      <c r="J7" s="14">
        <v>1582.5293999999999</v>
      </c>
      <c r="K7" s="14">
        <v>1710.028</v>
      </c>
      <c r="L7" s="13"/>
      <c r="M7" s="13"/>
      <c r="N7" s="13"/>
    </row>
    <row r="9" spans="1:14">
      <c r="A9" s="16" t="s">
        <v>29</v>
      </c>
      <c r="B9" s="1">
        <v>915.23211296017359</v>
      </c>
      <c r="C9" s="1">
        <v>793.99929333897137</v>
      </c>
      <c r="D9" s="1">
        <v>763.39866438804313</v>
      </c>
      <c r="E9" s="1">
        <v>835.5935946397808</v>
      </c>
      <c r="F9" s="1">
        <v>949.35553609686326</v>
      </c>
      <c r="G9" s="1">
        <v>1078.8573149898668</v>
      </c>
      <c r="H9" s="1">
        <v>1225.7431278102972</v>
      </c>
      <c r="I9" s="1">
        <v>1407.9187773793005</v>
      </c>
      <c r="J9" s="1">
        <v>1582.1835163491546</v>
      </c>
      <c r="K9" s="1">
        <v>1712.6085404346925</v>
      </c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>
      <c r="A11" s="1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>
      <c r="A12" s="15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3"/>
      <c r="M12" s="13"/>
      <c r="N12" s="13"/>
    </row>
    <row r="13" spans="1:14">
      <c r="A13" s="1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13"/>
      <c r="N13" s="13"/>
    </row>
    <row r="14" spans="1:14">
      <c r="A14" s="15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4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zoomScale="115" zoomScaleNormal="115" workbookViewId="0">
      <selection activeCell="F14" sqref="F14"/>
    </sheetView>
  </sheetViews>
  <sheetFormatPr baseColWidth="10" defaultRowHeight="15"/>
  <cols>
    <col min="1" max="1" width="33.85546875" customWidth="1"/>
    <col min="6" max="8" width="13.85546875" customWidth="1"/>
    <col min="9" max="10" width="15.85546875" customWidth="1"/>
  </cols>
  <sheetData>
    <row r="1" spans="1:14">
      <c r="A1" s="10" t="s">
        <v>30</v>
      </c>
    </row>
    <row r="3" spans="1:14" ht="14.25" customHeight="1">
      <c r="A3" s="13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13"/>
      <c r="M3" s="13"/>
      <c r="N3" s="13"/>
    </row>
    <row r="4" spans="1:14">
      <c r="A4" t="s">
        <v>20</v>
      </c>
      <c r="B4" s="1">
        <v>912.75454348447545</v>
      </c>
      <c r="C4" s="1">
        <v>791.45852805095876</v>
      </c>
      <c r="D4" s="1">
        <v>761.05425183355703</v>
      </c>
      <c r="E4" s="1">
        <v>832.53790661905111</v>
      </c>
      <c r="F4" s="1">
        <v>944.88165647892515</v>
      </c>
      <c r="G4" s="1">
        <v>1072.502364341957</v>
      </c>
      <c r="H4" s="1">
        <v>1218.569771618817</v>
      </c>
      <c r="I4" s="1">
        <v>1400.6384204346173</v>
      </c>
      <c r="J4" s="1">
        <v>1576.3288514335529</v>
      </c>
      <c r="K4" s="1">
        <v>1709.1413747130061</v>
      </c>
      <c r="L4" s="13"/>
      <c r="M4" s="13"/>
      <c r="N4" s="13"/>
    </row>
    <row r="5" spans="1:14">
      <c r="A5" t="s">
        <v>31</v>
      </c>
      <c r="B5" s="1">
        <v>505.89350491179192</v>
      </c>
      <c r="C5" s="1">
        <v>474.25335584541034</v>
      </c>
      <c r="D5" s="1">
        <v>507.55804234791754</v>
      </c>
      <c r="E5" s="1">
        <v>611.93021066609253</v>
      </c>
      <c r="F5" s="1">
        <v>725.47613221827964</v>
      </c>
      <c r="G5" s="1">
        <v>810.35925810415517</v>
      </c>
      <c r="H5" s="1">
        <v>887.4040843843859</v>
      </c>
      <c r="I5" s="1">
        <v>975.7778027660413</v>
      </c>
      <c r="J5" s="1">
        <v>1069.5016423926695</v>
      </c>
      <c r="K5" s="1">
        <v>1259.8690838785221</v>
      </c>
      <c r="L5" s="13"/>
      <c r="M5" s="13"/>
      <c r="N5" s="13"/>
    </row>
    <row r="6" spans="1:14">
      <c r="A6" t="s">
        <v>32</v>
      </c>
      <c r="B6" s="1">
        <v>366.35111932382108</v>
      </c>
      <c r="C6" s="1">
        <v>307.16543408068469</v>
      </c>
      <c r="D6" s="1">
        <v>268.04160062743563</v>
      </c>
      <c r="E6" s="1">
        <v>264.85890385319004</v>
      </c>
      <c r="F6" s="1">
        <v>276.84563957986904</v>
      </c>
      <c r="G6" s="1">
        <v>290.38863322540777</v>
      </c>
      <c r="H6" s="1">
        <v>322.80263672499581</v>
      </c>
      <c r="I6" s="1">
        <v>370.51414037623363</v>
      </c>
      <c r="J6" s="1">
        <v>440.93722444724125</v>
      </c>
      <c r="K6" s="1">
        <v>461.03462684340974</v>
      </c>
    </row>
    <row r="7" spans="1:14">
      <c r="A7" s="16"/>
      <c r="B7" s="1"/>
      <c r="C7" s="1"/>
      <c r="D7" s="1"/>
      <c r="E7" s="1"/>
      <c r="F7" s="1"/>
      <c r="G7" s="1"/>
      <c r="H7" s="1"/>
      <c r="I7" s="1"/>
      <c r="J7" s="1"/>
      <c r="K7" s="1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3"/>
      <c r="M10" s="13"/>
      <c r="N10" s="13"/>
    </row>
    <row r="11" spans="1:14">
      <c r="A11" s="1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3"/>
      <c r="M11" s="13"/>
      <c r="N11" s="13"/>
    </row>
    <row r="12" spans="1:14">
      <c r="A12" s="15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4">
      <c r="A13" s="15"/>
      <c r="B13" s="14"/>
      <c r="C13" s="14"/>
      <c r="D13" s="14"/>
      <c r="E13" s="14"/>
      <c r="F13" s="14"/>
      <c r="G13" s="14"/>
      <c r="H13" s="14"/>
      <c r="I13" s="14"/>
      <c r="J13" s="14"/>
      <c r="K13" s="1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"/>
  <sheetViews>
    <sheetView zoomScale="115" zoomScaleNormal="115" workbookViewId="0">
      <selection activeCell="A2" sqref="A2"/>
    </sheetView>
  </sheetViews>
  <sheetFormatPr baseColWidth="10" defaultRowHeight="15"/>
  <cols>
    <col min="1" max="1" width="19.7109375" customWidth="1"/>
  </cols>
  <sheetData>
    <row r="1" spans="1:5">
      <c r="A1" s="67" t="s">
        <v>103</v>
      </c>
    </row>
    <row r="2" spans="1:5">
      <c r="A2" s="67"/>
    </row>
    <row r="3" spans="1:5">
      <c r="B3" t="s">
        <v>102</v>
      </c>
    </row>
    <row r="4" spans="1:5" ht="25.5">
      <c r="A4" s="17"/>
      <c r="B4" s="26" t="s">
        <v>39</v>
      </c>
      <c r="C4" s="26" t="s">
        <v>48</v>
      </c>
      <c r="D4" s="26" t="s">
        <v>49</v>
      </c>
      <c r="E4" s="26" t="s">
        <v>40</v>
      </c>
    </row>
    <row r="5" spans="1:5">
      <c r="A5" s="21" t="s">
        <v>41</v>
      </c>
      <c r="B5" s="18">
        <v>1037.3823944842115</v>
      </c>
      <c r="C5" s="18">
        <v>841.75307809742844</v>
      </c>
      <c r="D5" s="18">
        <v>783.14454098536896</v>
      </c>
      <c r="E5" s="18">
        <v>703.02942779545424</v>
      </c>
    </row>
    <row r="6" spans="1:5">
      <c r="A6" s="21" t="s">
        <v>42</v>
      </c>
      <c r="B6" s="18">
        <v>1025.8956471504723</v>
      </c>
      <c r="C6" s="18">
        <v>835.50671783720406</v>
      </c>
      <c r="D6" s="18">
        <v>756.60807341122131</v>
      </c>
      <c r="E6" s="18">
        <v>676.77977902686428</v>
      </c>
    </row>
    <row r="7" spans="1:5">
      <c r="A7" s="21" t="s">
        <v>43</v>
      </c>
      <c r="B7" s="18">
        <v>1021.1472747427124</v>
      </c>
      <c r="C7" s="18">
        <v>816.5858065524925</v>
      </c>
      <c r="D7" s="18">
        <v>752.26324832472721</v>
      </c>
      <c r="E7" s="18">
        <v>679.0521495950328</v>
      </c>
    </row>
    <row r="8" spans="1:5">
      <c r="A8" s="21" t="s">
        <v>44</v>
      </c>
      <c r="B8" s="18">
        <v>972.94237605190733</v>
      </c>
      <c r="C8" s="18">
        <v>803.4271445781601</v>
      </c>
      <c r="D8" s="18">
        <v>738.88825949264992</v>
      </c>
      <c r="E8" s="18">
        <v>664.70057875511293</v>
      </c>
    </row>
    <row r="9" spans="1:5">
      <c r="A9" s="21" t="s">
        <v>45</v>
      </c>
      <c r="B9" s="18">
        <v>946.8853916975155</v>
      </c>
      <c r="C9" s="18">
        <v>811.29803580835619</v>
      </c>
      <c r="D9" s="18">
        <v>722.16233762797026</v>
      </c>
      <c r="E9" s="18">
        <v>660.19968839023136</v>
      </c>
    </row>
    <row r="10" spans="1:5">
      <c r="A10" s="21" t="s">
        <v>46</v>
      </c>
      <c r="B10" s="18">
        <v>943.32563306179748</v>
      </c>
      <c r="C10" s="18">
        <v>804.58331492743162</v>
      </c>
      <c r="D10" s="18">
        <v>719.60179348308611</v>
      </c>
      <c r="E10" s="18">
        <v>661.76438259799068</v>
      </c>
    </row>
    <row r="11" spans="1:5">
      <c r="A11" s="21" t="s">
        <v>47</v>
      </c>
      <c r="B11" s="18">
        <v>957.82000019085967</v>
      </c>
      <c r="C11" s="18">
        <v>802.22070267982156</v>
      </c>
      <c r="D11" s="18">
        <v>717.21137885639064</v>
      </c>
      <c r="E11" s="18">
        <v>699.5208433157643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A2" sqref="A2"/>
    </sheetView>
  </sheetViews>
  <sheetFormatPr baseColWidth="10" defaultRowHeight="15"/>
  <cols>
    <col min="6" max="8" width="14" customWidth="1"/>
    <col min="9" max="9" width="15.5703125" customWidth="1"/>
    <col min="10" max="10" width="16.7109375" customWidth="1"/>
  </cols>
  <sheetData>
    <row r="1" spans="1:12">
      <c r="A1" s="68" t="s">
        <v>100</v>
      </c>
    </row>
    <row r="2" spans="1:12">
      <c r="A2" s="68"/>
    </row>
    <row r="3" spans="1:12" ht="24">
      <c r="A3" s="68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2">
      <c r="B4" s="6">
        <v>912.75454348447545</v>
      </c>
      <c r="C4" s="6">
        <v>791.45852805095876</v>
      </c>
      <c r="D4" s="6">
        <v>761.05425183355703</v>
      </c>
      <c r="E4" s="6">
        <v>832.53790661905111</v>
      </c>
      <c r="F4" s="6">
        <v>944.88165647892515</v>
      </c>
      <c r="G4" s="6">
        <v>1072.502364341957</v>
      </c>
      <c r="H4" s="6">
        <v>1218.569771618817</v>
      </c>
      <c r="I4" s="6">
        <v>1400.6384204346173</v>
      </c>
      <c r="J4" s="6">
        <v>1576.3288514335529</v>
      </c>
      <c r="K4" s="6">
        <v>1709.1413747130061</v>
      </c>
      <c r="L4" t="s">
        <v>76</v>
      </c>
    </row>
    <row r="5" spans="1:12">
      <c r="A5">
        <v>2015</v>
      </c>
      <c r="B5" s="19">
        <v>900.72953700000005</v>
      </c>
      <c r="C5" s="19">
        <v>784.79625899999996</v>
      </c>
      <c r="D5" s="19">
        <v>760.02938700000004</v>
      </c>
      <c r="E5" s="19">
        <v>815.86862199999996</v>
      </c>
      <c r="F5" s="19">
        <v>927.80419600000005</v>
      </c>
      <c r="G5" s="19">
        <v>1057.94677</v>
      </c>
      <c r="H5" s="19">
        <v>1217.0877399999999</v>
      </c>
      <c r="I5" s="19">
        <v>1398.74379</v>
      </c>
      <c r="J5" s="19">
        <v>1591.3247699999999</v>
      </c>
      <c r="K5" s="19">
        <v>1713.8524500000001</v>
      </c>
    </row>
    <row r="6" spans="1:12">
      <c r="A6">
        <v>2013</v>
      </c>
      <c r="B6" s="19">
        <v>871.38365499999998</v>
      </c>
      <c r="C6" s="19">
        <v>752.51251999999999</v>
      </c>
      <c r="D6" s="19">
        <v>733.07450500000004</v>
      </c>
      <c r="E6" s="19">
        <v>791.89847499999996</v>
      </c>
      <c r="F6" s="19">
        <v>906.10987699999998</v>
      </c>
      <c r="G6" s="19">
        <v>1040.9496200000001</v>
      </c>
      <c r="H6" s="19">
        <v>1202.5119199999999</v>
      </c>
      <c r="I6" s="19">
        <v>1386.0057300000001</v>
      </c>
      <c r="J6" s="19">
        <v>1578.92624</v>
      </c>
      <c r="K6" s="19">
        <v>1689.2891</v>
      </c>
    </row>
    <row r="7" spans="1:12">
      <c r="A7">
        <v>2011</v>
      </c>
      <c r="B7" s="19">
        <v>804.58730200000002</v>
      </c>
      <c r="C7" s="19">
        <v>705.78564200000005</v>
      </c>
      <c r="D7" s="19">
        <v>689.84145000000001</v>
      </c>
      <c r="E7" s="19">
        <v>741.09651799999995</v>
      </c>
      <c r="F7" s="19">
        <v>850.66683599999999</v>
      </c>
      <c r="G7" s="19">
        <v>987.88375299999996</v>
      </c>
      <c r="H7" s="19">
        <v>1142.0316800000001</v>
      </c>
      <c r="I7" s="19">
        <v>1321.40326</v>
      </c>
      <c r="J7" s="19">
        <v>1503.8068800000001</v>
      </c>
      <c r="K7" s="19">
        <v>1617.1559500000001</v>
      </c>
    </row>
    <row r="9" spans="1:12" ht="24"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</row>
    <row r="10" spans="1:12">
      <c r="A10" t="s">
        <v>33</v>
      </c>
      <c r="B10" s="20">
        <f t="shared" ref="B10:K10" si="0">+B6/B7-1</f>
        <v>8.3019397440105225E-2</v>
      </c>
      <c r="C10" s="20">
        <f t="shared" si="0"/>
        <v>6.6205481125386711E-2</v>
      </c>
      <c r="D10" s="20">
        <f t="shared" si="0"/>
        <v>6.2671002155640254E-2</v>
      </c>
      <c r="E10" s="20">
        <f t="shared" si="0"/>
        <v>6.8549717568636703E-2</v>
      </c>
      <c r="F10" s="20">
        <f t="shared" si="0"/>
        <v>6.5175975662462582E-2</v>
      </c>
      <c r="G10" s="20">
        <f t="shared" si="0"/>
        <v>5.3716711950014373E-2</v>
      </c>
      <c r="H10" s="20">
        <f t="shared" si="0"/>
        <v>5.2958460837093213E-2</v>
      </c>
      <c r="I10" s="20">
        <f t="shared" si="0"/>
        <v>4.8889292130246398E-2</v>
      </c>
      <c r="J10" s="20">
        <f t="shared" si="0"/>
        <v>4.9952797130440096E-2</v>
      </c>
      <c r="K10" s="20">
        <f t="shared" si="0"/>
        <v>4.4604943635769834E-2</v>
      </c>
    </row>
    <row r="11" spans="1:12">
      <c r="A11" t="s">
        <v>34</v>
      </c>
      <c r="B11" s="20">
        <f t="shared" ref="B11:K11" si="1">+B5/B6-1</f>
        <v>3.3677338141028246E-2</v>
      </c>
      <c r="C11" s="20">
        <f t="shared" si="1"/>
        <v>4.2901264951711315E-2</v>
      </c>
      <c r="D11" s="20">
        <f t="shared" si="1"/>
        <v>3.6769635031844494E-2</v>
      </c>
      <c r="E11" s="20">
        <f t="shared" si="1"/>
        <v>3.0269217275610938E-2</v>
      </c>
      <c r="F11" s="20">
        <f t="shared" si="1"/>
        <v>2.3942260812592542E-2</v>
      </c>
      <c r="G11" s="20">
        <f t="shared" si="1"/>
        <v>1.6328503967367736E-2</v>
      </c>
      <c r="H11" s="20">
        <f t="shared" si="1"/>
        <v>1.2121143880220453E-2</v>
      </c>
      <c r="I11" s="20">
        <f t="shared" si="1"/>
        <v>9.1904814852388217E-3</v>
      </c>
      <c r="J11" s="20">
        <f t="shared" si="1"/>
        <v>7.8525074103523718E-3</v>
      </c>
      <c r="K11" s="20">
        <f t="shared" si="1"/>
        <v>1.4540643161670808E-2</v>
      </c>
    </row>
    <row r="12" spans="1:12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2"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2"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2"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2">
      <c r="B16" s="13"/>
      <c r="C16" s="13"/>
      <c r="D16" s="13"/>
      <c r="E16" s="13"/>
      <c r="F16" s="13"/>
      <c r="G16" s="13"/>
      <c r="H16" s="13"/>
      <c r="I16" s="13"/>
      <c r="J16" s="13"/>
      <c r="K16" s="1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A2" sqref="A2"/>
    </sheetView>
  </sheetViews>
  <sheetFormatPr baseColWidth="10" defaultRowHeight="15"/>
  <cols>
    <col min="1" max="1" width="18.7109375" customWidth="1"/>
    <col min="2" max="2" width="11.42578125" customWidth="1"/>
  </cols>
  <sheetData>
    <row r="1" spans="1:4">
      <c r="A1" s="10" t="s">
        <v>99</v>
      </c>
      <c r="B1" s="10"/>
    </row>
    <row r="2" spans="1:4">
      <c r="C2" s="13" t="s">
        <v>35</v>
      </c>
    </row>
    <row r="3" spans="1:4">
      <c r="A3" s="17" t="s">
        <v>32</v>
      </c>
      <c r="B3" t="s">
        <v>86</v>
      </c>
      <c r="C3" t="s">
        <v>87</v>
      </c>
      <c r="D3" s="13"/>
    </row>
    <row r="4" spans="1:4" ht="24">
      <c r="A4" s="23" t="s">
        <v>88</v>
      </c>
      <c r="B4" s="48">
        <v>5.0468015315117042E-2</v>
      </c>
      <c r="C4" s="22">
        <v>7.6764814388548073E-3</v>
      </c>
      <c r="D4" s="13"/>
    </row>
    <row r="5" spans="1:4" ht="24">
      <c r="A5" s="24" t="s">
        <v>95</v>
      </c>
      <c r="B5" s="25">
        <v>4.3778223323801907E-2</v>
      </c>
      <c r="C5" s="22">
        <v>1.1169521560711217E-2</v>
      </c>
      <c r="D5" s="13"/>
    </row>
    <row r="6" spans="1:4" ht="24">
      <c r="A6" s="24" t="s">
        <v>96</v>
      </c>
      <c r="B6" s="25">
        <v>5.6603157418046522E-2</v>
      </c>
      <c r="C6" s="22">
        <v>1.3330221554318768E-2</v>
      </c>
      <c r="D6" s="13"/>
    </row>
    <row r="7" spans="1:4" ht="24">
      <c r="A7" s="24" t="s">
        <v>97</v>
      </c>
      <c r="B7" s="25">
        <v>4.7301360354710768E-2</v>
      </c>
      <c r="C7" s="22">
        <v>2.2861198640933791E-2</v>
      </c>
      <c r="D7" s="13"/>
    </row>
    <row r="8" spans="1:4" ht="24">
      <c r="A8" s="24" t="s">
        <v>98</v>
      </c>
      <c r="B8" s="25">
        <v>5.2310803119704305E-2</v>
      </c>
      <c r="C8" s="22">
        <v>2.7075765414296883E-2</v>
      </c>
      <c r="D8" s="13"/>
    </row>
    <row r="9" spans="1:4" ht="24">
      <c r="A9" s="23" t="s">
        <v>93</v>
      </c>
      <c r="B9" s="25">
        <v>6.2423788409799813E-2</v>
      </c>
      <c r="C9" s="22">
        <v>3.4392166407685353E-2</v>
      </c>
      <c r="D9" s="1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L14" sqref="L14"/>
    </sheetView>
  </sheetViews>
  <sheetFormatPr baseColWidth="10" defaultRowHeight="15"/>
  <cols>
    <col min="1" max="1" width="22.7109375" customWidth="1"/>
  </cols>
  <sheetData>
    <row r="1" spans="1:4">
      <c r="A1" s="68" t="s">
        <v>101</v>
      </c>
    </row>
    <row r="2" spans="1:4">
      <c r="A2" s="68"/>
    </row>
    <row r="3" spans="1:4">
      <c r="A3" s="17" t="s">
        <v>32</v>
      </c>
    </row>
    <row r="4" spans="1:4" ht="38.25">
      <c r="B4" s="26" t="s">
        <v>36</v>
      </c>
      <c r="C4" s="26" t="s">
        <v>37</v>
      </c>
      <c r="D4" s="26" t="s">
        <v>38</v>
      </c>
    </row>
    <row r="5" spans="1:4" ht="24">
      <c r="A5" s="23" t="s">
        <v>88</v>
      </c>
      <c r="B5" s="20">
        <v>-4.4350880799713936E-2</v>
      </c>
      <c r="C5" s="20">
        <v>-2.7831690362887683E-3</v>
      </c>
      <c r="D5" s="20">
        <v>4.5882455327049883E-2</v>
      </c>
    </row>
    <row r="6" spans="1:4" ht="36">
      <c r="A6" s="24" t="s">
        <v>89</v>
      </c>
      <c r="B6" s="20">
        <v>-3.5378835648578362E-2</v>
      </c>
      <c r="C6" s="20">
        <v>-1.3877590120209504E-2</v>
      </c>
      <c r="D6" s="20">
        <v>4.4910961470575897E-2</v>
      </c>
    </row>
    <row r="7" spans="1:4" ht="36">
      <c r="A7" s="24" t="s">
        <v>90</v>
      </c>
      <c r="B7" s="20">
        <v>-4.022652389275734E-2</v>
      </c>
      <c r="C7" s="20">
        <v>-1.2024035636168834E-2</v>
      </c>
      <c r="D7" s="20">
        <v>4.5954955563991151E-2</v>
      </c>
    </row>
    <row r="8" spans="1:4" ht="36">
      <c r="A8" s="24" t="s">
        <v>91</v>
      </c>
      <c r="B8" s="20">
        <v>-2.5826930568570106E-2</v>
      </c>
      <c r="C8" s="20">
        <v>-6.0130958640083063E-3</v>
      </c>
      <c r="D8" s="20">
        <v>5.5109978448496688E-2</v>
      </c>
    </row>
    <row r="9" spans="1:4" ht="36">
      <c r="A9" s="24" t="s">
        <v>92</v>
      </c>
      <c r="B9" s="20">
        <v>-1.6940747686540192E-2</v>
      </c>
      <c r="C9" s="20">
        <v>1.37331922225151E-2</v>
      </c>
      <c r="D9" s="20">
        <v>6.5072443445590697E-2</v>
      </c>
    </row>
    <row r="10" spans="1:4" ht="24">
      <c r="A10" s="23" t="s">
        <v>93</v>
      </c>
      <c r="B10" s="20">
        <v>1.239292750201173E-3</v>
      </c>
      <c r="C10" s="20">
        <v>9.2964735771521138E-3</v>
      </c>
      <c r="D10" s="20">
        <v>7.6264058851024996E-2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C9"/>
  <sheetViews>
    <sheetView workbookViewId="0">
      <selection activeCell="A12" sqref="A12"/>
    </sheetView>
  </sheetViews>
  <sheetFormatPr baseColWidth="10" defaultRowHeight="15"/>
  <cols>
    <col min="2" max="2" width="33.7109375" customWidth="1"/>
    <col min="3" max="3" width="32.5703125" customWidth="1"/>
  </cols>
  <sheetData>
    <row r="2" spans="2:3">
      <c r="B2" s="59"/>
      <c r="C2" s="60" t="s">
        <v>77</v>
      </c>
    </row>
    <row r="3" spans="2:3">
      <c r="B3" s="61" t="s">
        <v>20</v>
      </c>
      <c r="C3" s="64" t="s">
        <v>78</v>
      </c>
    </row>
    <row r="4" spans="2:3">
      <c r="B4" s="62" t="s">
        <v>19</v>
      </c>
      <c r="C4" s="66">
        <v>-62875</v>
      </c>
    </row>
    <row r="5" spans="2:3">
      <c r="B5" s="62" t="s">
        <v>15</v>
      </c>
      <c r="C5" s="66">
        <v>-6217</v>
      </c>
    </row>
    <row r="6" spans="2:3">
      <c r="B6" s="62" t="s">
        <v>79</v>
      </c>
      <c r="C6" s="66">
        <v>-657341</v>
      </c>
    </row>
    <row r="7" spans="2:3">
      <c r="B7" s="63" t="s">
        <v>80</v>
      </c>
      <c r="C7" s="65">
        <v>-661131</v>
      </c>
    </row>
    <row r="8" spans="2:3">
      <c r="B8" s="61" t="s">
        <v>81</v>
      </c>
      <c r="C8" s="64" t="s">
        <v>82</v>
      </c>
    </row>
    <row r="9" spans="2:3">
      <c r="B9" s="63" t="s">
        <v>83</v>
      </c>
      <c r="C9" s="65">
        <v>-74741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G1</vt:lpstr>
      <vt:lpstr>G2</vt:lpstr>
      <vt:lpstr>G3</vt:lpstr>
      <vt:lpstr>G4</vt:lpstr>
      <vt:lpstr>G5</vt:lpstr>
      <vt:lpstr>G6</vt:lpstr>
      <vt:lpstr>G7</vt:lpstr>
      <vt:lpstr>G8</vt:lpstr>
      <vt:lpstr>T annexe 1</vt:lpstr>
      <vt:lpstr>G complémentaire</vt:lpstr>
      <vt:lpstr>Tab complémentaire</vt:lpstr>
    </vt:vector>
  </TitlesOfParts>
  <Company>MININT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 Xavier</dc:creator>
  <cp:lastModifiedBy>Utilisateur Windows</cp:lastModifiedBy>
  <dcterms:created xsi:type="dcterms:W3CDTF">2016-12-14T16:00:40Z</dcterms:created>
  <dcterms:modified xsi:type="dcterms:W3CDTF">2017-01-19T09:40:46Z</dcterms:modified>
</cp:coreProperties>
</file>