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Publications\Colloc\2026\Chapitre_3_Finances des APUL\"/>
    </mc:Choice>
  </mc:AlternateContent>
  <bookViews>
    <workbookView xWindow="0" yWindow="0" windowWidth="28800" windowHeight="12180" activeTab="5"/>
  </bookViews>
  <sheets>
    <sheet name="3" sheetId="7" r:id="rId1"/>
    <sheet name="3.1" sheetId="5" r:id="rId2"/>
    <sheet name="3.2" sheetId="4" r:id="rId3"/>
    <sheet name="3.3" sheetId="1" r:id="rId4"/>
    <sheet name="3.4" sheetId="3" r:id="rId5"/>
    <sheet name="3.5" sheetId="8" r:id="rId6"/>
    <sheet name="annexe données pour les graph" sheetId="6" r:id="rId7"/>
  </sheets>
  <definedNames>
    <definedName name="_A1000000">'3.3'!$A:$A</definedName>
    <definedName name="_xlnm.Print_Area" localSheetId="0">'3'!$B$2:$I$30</definedName>
    <definedName name="_xlnm.Print_Area" localSheetId="1">'3.1'!$A$1:$F$62</definedName>
    <definedName name="_xlnm.Print_Area" localSheetId="2">'3.2'!$A$1:$F$55</definedName>
    <definedName name="_xlnm.Print_Area" localSheetId="3">'3.3'!$A$1:$G$68</definedName>
    <definedName name="_xlnm.Print_Area" localSheetId="4">'3.4'!$A$1:$F$58</definedName>
    <definedName name="_xlnm.Print_Area" localSheetId="5">'3.5'!$A$1:$E$38</definedName>
  </definedNames>
  <calcPr calcId="162913"/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7" i="3"/>
  <c r="AW14" i="6"/>
  <c r="AW15" i="6"/>
  <c r="E11" i="1" l="1"/>
  <c r="F11" i="1"/>
  <c r="D11" i="1"/>
  <c r="AW7" i="6"/>
  <c r="AW6" i="6"/>
  <c r="F20" i="5" l="1"/>
  <c r="AV15" i="6" l="1"/>
  <c r="AV14" i="6"/>
  <c r="AV6" i="6" l="1"/>
  <c r="AV7" i="6"/>
  <c r="AU71" i="6" l="1"/>
  <c r="F35" i="1" l="1"/>
  <c r="AJ23" i="6"/>
  <c r="AU15" i="6"/>
  <c r="AU14" i="6"/>
  <c r="AT15" i="6"/>
  <c r="AT14" i="6"/>
  <c r="AU7" i="6" l="1"/>
  <c r="AI23" i="6" l="1"/>
  <c r="F25" i="1"/>
  <c r="F26" i="1"/>
  <c r="F27" i="1"/>
  <c r="F28" i="1"/>
  <c r="F33" i="1"/>
  <c r="F34" i="1"/>
  <c r="F24" i="1"/>
  <c r="AT7" i="6"/>
  <c r="AH23" i="6" l="1"/>
  <c r="O23" i="6"/>
  <c r="AS15" i="6"/>
  <c r="AS14" i="6"/>
  <c r="AS7" i="6" l="1"/>
  <c r="D15" i="6" l="1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C15" i="6"/>
  <c r="AF23" i="6"/>
  <c r="AG23" i="6"/>
  <c r="C23" i="6"/>
  <c r="D23" i="6"/>
  <c r="E23" i="6"/>
  <c r="F23" i="6"/>
  <c r="G23" i="6"/>
  <c r="H23" i="6"/>
  <c r="I23" i="6"/>
  <c r="J23" i="6"/>
  <c r="K23" i="6"/>
  <c r="L23" i="6"/>
  <c r="M23" i="6"/>
  <c r="N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B2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B14" i="6"/>
  <c r="AQ7" i="6"/>
  <c r="AR7" i="6"/>
  <c r="AN7" i="6"/>
  <c r="E35" i="8"/>
  <c r="D35" i="8"/>
  <c r="C35" i="8"/>
  <c r="E34" i="8"/>
  <c r="C34" i="8"/>
  <c r="E33" i="8"/>
  <c r="C33" i="8"/>
  <c r="E32" i="8"/>
  <c r="D32" i="8"/>
  <c r="C32" i="8"/>
  <c r="E31" i="8"/>
  <c r="C31" i="8"/>
  <c r="E30" i="8"/>
  <c r="C30" i="8"/>
  <c r="E29" i="8"/>
  <c r="D29" i="8"/>
  <c r="C29" i="8"/>
  <c r="E28" i="8"/>
  <c r="C28" i="8"/>
  <c r="E27" i="8"/>
  <c r="E26" i="8"/>
  <c r="D26" i="8"/>
  <c r="C26" i="8"/>
  <c r="B35" i="8"/>
  <c r="B34" i="8"/>
  <c r="B33" i="8"/>
  <c r="B32" i="8"/>
  <c r="B31" i="8"/>
  <c r="B30" i="8"/>
  <c r="B29" i="8"/>
  <c r="B28" i="8"/>
  <c r="B27" i="8"/>
  <c r="B26" i="8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O7" i="6"/>
  <c r="AP7" i="6"/>
  <c r="B7" i="6"/>
  <c r="AG24" i="6" l="1"/>
</calcChain>
</file>

<file path=xl/sharedStrings.xml><?xml version="1.0" encoding="utf-8"?>
<sst xmlns="http://schemas.openxmlformats.org/spreadsheetml/2006/main" count="280" uniqueCount="155">
  <si>
    <t>Total des dépenses</t>
  </si>
  <si>
    <t>Impôts et cotisations sociales</t>
  </si>
  <si>
    <t>Total des recettes</t>
  </si>
  <si>
    <t>Administrations publiques locales</t>
  </si>
  <si>
    <t>Formation brute de capital fixe des administrations publiques</t>
  </si>
  <si>
    <t>Administrations publiques centrales</t>
  </si>
  <si>
    <t>Administrations de sécurité sociale</t>
  </si>
  <si>
    <t xml:space="preserve">Prestations et autres transferts </t>
  </si>
  <si>
    <t xml:space="preserve">Recettes de production </t>
  </si>
  <si>
    <t>Capacités (+) ou besoins (-) de financement des administrations publiques</t>
  </si>
  <si>
    <t>Ensemble des administrations publiques</t>
  </si>
  <si>
    <t xml:space="preserve">Les comptes des administrations publiques locales </t>
  </si>
  <si>
    <t>Etat</t>
  </si>
  <si>
    <t>Organismes divers d'administration centrale</t>
  </si>
  <si>
    <t>Dépenses totales</t>
  </si>
  <si>
    <t>Formation brute de capital fixe</t>
  </si>
  <si>
    <t>Rémunérations des salariés</t>
  </si>
  <si>
    <t>Valeur ajoutée</t>
  </si>
  <si>
    <t>FBCF des APUL</t>
  </si>
  <si>
    <t>FBCF de la Nation</t>
  </si>
  <si>
    <t>Produit intérieur brut de la Nation</t>
  </si>
  <si>
    <t>Valeur ajoutée brute</t>
  </si>
  <si>
    <t>Prestations sociales en espèce et en nature</t>
  </si>
  <si>
    <t>Valeur ajoutée brute des APUL</t>
  </si>
  <si>
    <t>3.2    Les comptes des administrations publiques locales</t>
  </si>
  <si>
    <t>3.3    La formation brute de capital fixe des administrations publiques</t>
  </si>
  <si>
    <t>poids des dépenses des administarations publiques locales dans les administrations publiques</t>
  </si>
  <si>
    <t>données graph 3.1</t>
  </si>
  <si>
    <t>taux de croissance annuel de la FBCF des APUL</t>
  </si>
  <si>
    <t>données graph 3.3 (2nd graphique)</t>
  </si>
  <si>
    <t>Total</t>
  </si>
  <si>
    <t>ODAC</t>
  </si>
  <si>
    <t>APUL</t>
  </si>
  <si>
    <t>Sécurité sociale</t>
  </si>
  <si>
    <t>3.1    Les administrations publiques locales dans les comptes de la Nation</t>
  </si>
  <si>
    <t xml:space="preserve"> </t>
  </si>
  <si>
    <t>données graph 3.5 cap de financ.</t>
  </si>
  <si>
    <t>PUBLIQUES LOCALES</t>
  </si>
  <si>
    <t>Dépenses APUL</t>
  </si>
  <si>
    <t>Dépenses Adm. Publiques</t>
  </si>
  <si>
    <t>APU</t>
  </si>
  <si>
    <t>(en milliards d'euros)</t>
  </si>
  <si>
    <t>(en %)</t>
  </si>
  <si>
    <t>(en % du PIB)</t>
  </si>
  <si>
    <t>3.5  Les capacités ou besoins de financement des administrations publiques</t>
  </si>
  <si>
    <t>Commentaires</t>
  </si>
  <si>
    <t>t_3205</t>
  </si>
  <si>
    <t>t_3201</t>
  </si>
  <si>
    <t>Ne pas toucher</t>
  </si>
  <si>
    <t>t_3205  FBCF</t>
  </si>
  <si>
    <t>t_3201 FBCF</t>
  </si>
  <si>
    <t>t_3205  Calcul des taux de croissance</t>
  </si>
  <si>
    <t>Autres transferts</t>
  </si>
  <si>
    <t>PIB</t>
  </si>
  <si>
    <t>Acquisitions moins cessions d'actifs non financiers</t>
  </si>
  <si>
    <t>FBCF (APUL)</t>
  </si>
  <si>
    <t xml:space="preserve"> dont (b) - Capitalisation de la production pour emploi final propre (P51g)</t>
  </si>
  <si>
    <t>FBCF hors  Capitalisation de la production pour emploi final propre</t>
  </si>
  <si>
    <t>FBCF (APU)</t>
  </si>
  <si>
    <t>Part dans la FBCF hors R&amp;D interne</t>
  </si>
  <si>
    <t>Production des branches marchandes et ventes résiduelles</t>
  </si>
  <si>
    <t>Revenus de la propriété (D4)</t>
  </si>
  <si>
    <t>Les intitulés sont suivis de la codification correspondante dans la nomenclature SEC2010.</t>
  </si>
  <si>
    <t xml:space="preserve">Dépenses de fonctionnement </t>
  </si>
  <si>
    <t xml:space="preserve">       · Organismes divers d'administration centrale</t>
  </si>
  <si>
    <t xml:space="preserve">       · dont Collectivités locales</t>
  </si>
  <si>
    <t xml:space="preserve">         - dont Collectivités locales</t>
  </si>
  <si>
    <t xml:space="preserve">Les administrations publiques locales dans les comptes de la Nation </t>
  </si>
  <si>
    <t xml:space="preserve">Les dépenses des administrations publiques locales parmi les dépenses publiques </t>
  </si>
  <si>
    <r>
      <t>Ensemble des administrations publiques</t>
    </r>
    <r>
      <rPr>
        <b/>
        <vertAlign val="superscript"/>
        <sz val="11"/>
        <rFont val="Arial"/>
        <family val="2"/>
      </rPr>
      <t>(a)</t>
    </r>
  </si>
  <si>
    <t xml:space="preserve">       dont collectivités locales</t>
  </si>
  <si>
    <t>Taux de croissance annuels de la formation brute de capital fixe des administrations publiques</t>
  </si>
  <si>
    <t>(b) Autres impôts sur la production (D29), revenus de la propriété autres que les intérêts (D4 hors D41) et impôts courants sur le revenu et le patrimoine (D5).</t>
  </si>
  <si>
    <t xml:space="preserve">(c) L'enregistrement en comptabilité nationale des cotisations sociales imputées et de la production pour emploi final propre entraine un double compte de certaines recettes et dépenses. </t>
  </si>
  <si>
    <t>Proposition de tableau alternatif sur la FBCF</t>
  </si>
  <si>
    <t>Colloc</t>
  </si>
  <si>
    <t>D</t>
  </si>
  <si>
    <t>R</t>
  </si>
  <si>
    <t>Syndicats</t>
  </si>
  <si>
    <t>ODAL</t>
  </si>
  <si>
    <t>contrôle</t>
  </si>
  <si>
    <t>secteur co</t>
  </si>
  <si>
    <t>PIB (avec bonne unité)</t>
  </si>
  <si>
    <t>3.6  Les dépenses des administrations publiques par fonction</t>
  </si>
  <si>
    <t>Défense</t>
  </si>
  <si>
    <t>-</t>
  </si>
  <si>
    <t>Ordre et sûreté publics</t>
  </si>
  <si>
    <t>Affaires économiques</t>
  </si>
  <si>
    <t>Protection de l'environnement</t>
  </si>
  <si>
    <t>Logements et équipements collectifs</t>
  </si>
  <si>
    <t>Santé</t>
  </si>
  <si>
    <t>Loisirs, culture et culte</t>
  </si>
  <si>
    <t>Enseignement</t>
  </si>
  <si>
    <t>Protection sociale</t>
  </si>
  <si>
    <t>Services généraux</t>
  </si>
  <si>
    <t>État</t>
  </si>
  <si>
    <t>(a) Les transferts au sein d'un même secteur sont consolidés ; ainsi la somme des dépenses des sous-secteurs est supérieure à celles des APU dans leur ensemble.</t>
  </si>
  <si>
    <t>(d) Production pour emploi final propre (P12), paiements partiels des ménages (partie de P13) et autres subventions sur la production (D39).</t>
  </si>
  <si>
    <t xml:space="preserve">       · Organismes divers d'administration locale</t>
  </si>
  <si>
    <t>Régions</t>
  </si>
  <si>
    <t>Secteur communal</t>
  </si>
  <si>
    <t>n.d.</t>
  </si>
  <si>
    <t>n.d : non disponible</t>
  </si>
  <si>
    <t>Présentation - Définitions</t>
  </si>
  <si>
    <r>
      <t xml:space="preserve">3-1 </t>
    </r>
    <r>
      <rPr>
        <sz val="12"/>
        <rFont val="Arial"/>
        <family val="2"/>
      </rPr>
      <t>Les administrations publiques locales dans les comptes de la Nation</t>
    </r>
  </si>
  <si>
    <r>
      <t>3-2</t>
    </r>
    <r>
      <rPr>
        <sz val="12"/>
        <rFont val="Arial"/>
        <family val="2"/>
      </rPr>
      <t xml:space="preserve"> Les comptes des administrations publiques locales</t>
    </r>
  </si>
  <si>
    <r>
      <t xml:space="preserve">3-3 </t>
    </r>
    <r>
      <rPr>
        <sz val="12"/>
        <rFont val="Arial"/>
        <family val="2"/>
      </rPr>
      <t>La formation brute de capital fixe des administrations publiques</t>
    </r>
  </si>
  <si>
    <t>CHAPITRE</t>
  </si>
  <si>
    <t xml:space="preserve">LES FINANCES 
DES ADMINISTRATIONS </t>
  </si>
  <si>
    <t xml:space="preserve">       · État</t>
  </si>
  <si>
    <t xml:space="preserve">         - État</t>
  </si>
  <si>
    <t>Départements</t>
  </si>
  <si>
    <t>Prestations sociales autres que transferts sociaux en nature (D62)</t>
  </si>
  <si>
    <t>Transferts sociaux en nature de produits marchands (D632)</t>
  </si>
  <si>
    <t>Consommations intermédiaires (P2)</t>
  </si>
  <si>
    <t>Rémunération des salariés (D1)</t>
  </si>
  <si>
    <t>Intérêts versés (D41)</t>
  </si>
  <si>
    <t>Subventions versées (D3)</t>
  </si>
  <si>
    <t>Transferts courants (D7)</t>
  </si>
  <si>
    <t>Transferts en capital à payer (D9p hors D995p)</t>
  </si>
  <si>
    <t>Formation brute de capital fixe (P51g)</t>
  </si>
  <si>
    <t>Autres acquisitions moins cessions d'actifs non financiers (P52, P53, NP)</t>
  </si>
  <si>
    <t>Production des branches marchandes et ventes résiduelles (P11)</t>
  </si>
  <si>
    <t>Impôts sur la production et les importations (D2)</t>
  </si>
  <si>
    <t>Impôts courants sur le revenu et le patrimoine (D5)</t>
  </si>
  <si>
    <t>Transferts de recettes fiscales (D733)</t>
  </si>
  <si>
    <t xml:space="preserve">Cotisations sociales nettes (D61) </t>
  </si>
  <si>
    <t>Transferts en capital  (D9r hors D91r, D995r)</t>
  </si>
  <si>
    <t>Capacité (+) ou besoin (-) de financement (B9NF)</t>
  </si>
  <si>
    <t>Poids des investissements des APUL dans l'investissement public</t>
  </si>
  <si>
    <t xml:space="preserve">         - Organismes divers d'administration centrale</t>
  </si>
  <si>
    <t>données graph ?</t>
  </si>
  <si>
    <t>Source : Insee, Comptes nationaux - Base 2014.</t>
  </si>
  <si>
    <t xml:space="preserve">internes aux sous-secteurs.   </t>
  </si>
  <si>
    <t xml:space="preserve">(a) Les intérêts (D41), les transferts courants entre administrations (D73 hors D733) et les transferts en capital (D9 hors D91 et D995) sont consolidés des transferts </t>
  </si>
  <si>
    <t>(b) Montants neutralisés des flux entre administrations. Par exemple, la Dotation Globale de Fonctionnement (DGF) versée par l'État aux collectivités locales figure conventionnellement dans les "services généraux des administrations publiques".</t>
  </si>
  <si>
    <r>
      <t>Ensemble des administrations publiques</t>
    </r>
    <r>
      <rPr>
        <b/>
        <vertAlign val="superscript"/>
        <sz val="11"/>
        <rFont val="Arial"/>
        <family val="2"/>
      </rPr>
      <t>(b)</t>
    </r>
  </si>
  <si>
    <t>(a) Il s'agit des dépenses consolidées : les flux internes aux sous-secteurs et entre sous-secteurs ne sont pas comptés dans les dépenses.</t>
  </si>
  <si>
    <t>Moyenne cycles antérieurs :</t>
  </si>
  <si>
    <t>FBCF APUL</t>
  </si>
  <si>
    <t>FBCF APU</t>
  </si>
  <si>
    <t>Source : DGCL. Données : Insee, Comptes nationaux - Base 2020.</t>
  </si>
  <si>
    <t>DÉPENSES(a)</t>
  </si>
  <si>
    <t>Autres dépenses(b)</t>
  </si>
  <si>
    <t>Total des dépenses hors éléments imputés(c)</t>
  </si>
  <si>
    <t>RECETTES(a)</t>
  </si>
  <si>
    <t>Autres recettes(d)</t>
  </si>
  <si>
    <t>Total des recettes hors éléments imputés(c)</t>
  </si>
  <si>
    <r>
      <t xml:space="preserve">3-4 </t>
    </r>
    <r>
      <rPr>
        <sz val="12"/>
        <rFont val="Arial"/>
        <family val="2"/>
      </rPr>
      <t>Les capacités ou besoins de financement des administrations publiques</t>
    </r>
  </si>
  <si>
    <r>
      <t xml:space="preserve">3-5 </t>
    </r>
    <r>
      <rPr>
        <sz val="12"/>
        <rFont val="Arial"/>
        <family val="2"/>
      </rPr>
      <t>Les dépenses des administrations publiques par fonction</t>
    </r>
  </si>
  <si>
    <t>Les comptes des administrations publiques en 2025</t>
  </si>
  <si>
    <r>
      <t>Les dépenses</t>
    </r>
    <r>
      <rPr>
        <b/>
        <vertAlign val="superscript"/>
        <sz val="12"/>
        <rFont val="Arial"/>
        <family val="2"/>
      </rPr>
      <t xml:space="preserve">(a) </t>
    </r>
    <r>
      <rPr>
        <b/>
        <sz val="12"/>
        <rFont val="Arial"/>
        <family val="2"/>
      </rPr>
      <t>des administrations publiques en 2024</t>
    </r>
  </si>
  <si>
    <t>Poids relatif des dépenses par fonction en 2024</t>
  </si>
  <si>
    <t>Source : DGCL. Données : Insee, Comptes nationaux - Base 2020</t>
  </si>
  <si>
    <t>les dépenses 2025 par fonction des APU ne seront disponibles qu'en décembre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</si>
</sst>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€_-;\-* #,##0.00\ _€_-;_-* &quot;-&quot;??\ _€_-;_-@_-"/>
    <numFmt numFmtId="165" formatCode="0.0"/>
    <numFmt numFmtId="166" formatCode="#,##0.0"/>
    <numFmt numFmtId="167" formatCode="0.000"/>
    <numFmt numFmtId="168" formatCode="0.0%"/>
    <numFmt numFmtId="169" formatCode="\+0.0;\-0.0"/>
    <numFmt numFmtId="170" formatCode="0.0000"/>
    <numFmt numFmtId="171" formatCode="#,##0.000"/>
    <numFmt numFmtId="172" formatCode="0.000000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\+0.0%;\-0.0%"/>
    <numFmt numFmtId="176" formatCode="0.0_ ;\-0.0\ "/>
  </numFmts>
  <fonts count="4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.5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vertAlign val="superscript"/>
      <sz val="1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0"/>
      <color indexed="9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i/>
      <sz val="9.5"/>
      <name val="Arial"/>
      <family val="2"/>
    </font>
    <font>
      <b/>
      <sz val="28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23" borderId="7" applyNumberFormat="0" applyAlignment="0" applyProtection="0"/>
    <xf numFmtId="0" fontId="31" fillId="0" borderId="8" applyNumberFormat="0" applyFill="0" applyAlignment="0" applyProtection="0"/>
    <xf numFmtId="0" fontId="26" fillId="0" borderId="9" applyNumberFormat="0" applyFill="0" applyProtection="0">
      <alignment horizontal="center" vertical="center"/>
    </xf>
    <xf numFmtId="0" fontId="26" fillId="0" borderId="9" applyNumberFormat="0" applyFill="0" applyProtection="0">
      <alignment horizontal="center" vertical="center"/>
    </xf>
    <xf numFmtId="0" fontId="24" fillId="24" borderId="10" applyNumberFormat="0" applyFont="0" applyAlignment="0" applyProtection="0"/>
    <xf numFmtId="0" fontId="24" fillId="24" borderId="10" applyNumberFormat="0" applyFont="0" applyAlignment="0" applyProtection="0"/>
    <xf numFmtId="0" fontId="1" fillId="0" borderId="11" applyNumberFormat="0" applyFill="0" applyProtection="0">
      <alignment horizontal="center" vertical="center"/>
    </xf>
    <xf numFmtId="0" fontId="32" fillId="10" borderId="7" applyNumberFormat="0" applyAlignment="0" applyProtection="0"/>
    <xf numFmtId="0" fontId="1" fillId="25" borderId="12" applyNumberFormat="0" applyProtection="0">
      <alignment horizontal="center" vertical="center" wrapText="1"/>
    </xf>
    <xf numFmtId="49" fontId="2" fillId="25" borderId="13" applyProtection="0">
      <alignment horizontal="center" vertical="center"/>
    </xf>
    <xf numFmtId="0" fontId="33" fillId="6" borderId="0" applyNumberFormat="0" applyBorder="0" applyAlignment="0" applyProtection="0"/>
    <xf numFmtId="49" fontId="1" fillId="0" borderId="9" applyFill="0" applyProtection="0">
      <alignment horizontal="left" vertical="center"/>
    </xf>
    <xf numFmtId="0" fontId="25" fillId="0" borderId="0" applyFill="0" applyProtection="0">
      <alignment horizontal="left" vertical="center"/>
    </xf>
    <xf numFmtId="174" fontId="24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1" fillId="0" borderId="0"/>
    <xf numFmtId="0" fontId="1" fillId="0" borderId="0"/>
    <xf numFmtId="0" fontId="34" fillId="2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27" borderId="14" applyNumberFormat="0" applyProtection="0">
      <alignment horizontal="center" vertical="center"/>
    </xf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6" fillId="7" borderId="0" applyNumberFormat="0" applyBorder="0" applyAlignment="0" applyProtection="0"/>
    <xf numFmtId="0" fontId="37" fillId="23" borderId="1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28" borderId="20" applyNumberForma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8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/>
    <xf numFmtId="0" fontId="0" fillId="0" borderId="0" xfId="0" applyBorder="1"/>
    <xf numFmtId="3" fontId="3" fillId="0" borderId="0" xfId="9" applyNumberFormat="1" applyFont="1" applyAlignment="1">
      <alignment horizontal="left"/>
    </xf>
    <xf numFmtId="165" fontId="0" fillId="0" borderId="0" xfId="0" applyNumberFormat="1" applyBorder="1"/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0" applyFont="1" applyFill="1" applyBorder="1" applyAlignment="1">
      <alignment horizontal="left" wrapText="1"/>
    </xf>
    <xf numFmtId="0" fontId="9" fillId="0" borderId="0" xfId="0" applyFont="1"/>
    <xf numFmtId="0" fontId="11" fillId="0" borderId="0" xfId="3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9" fillId="0" borderId="0" xfId="0" applyFont="1" applyBorder="1" applyAlignment="1">
      <alignment horizontal="left" wrapText="1"/>
    </xf>
    <xf numFmtId="0" fontId="5" fillId="0" borderId="0" xfId="0" applyFont="1" applyBorder="1"/>
    <xf numFmtId="0" fontId="2" fillId="0" borderId="0" xfId="1" applyFont="1" applyAlignment="1">
      <alignment vertical="center"/>
    </xf>
    <xf numFmtId="0" fontId="12" fillId="0" borderId="0" xfId="1" applyFont="1" applyFill="1" applyAlignment="1">
      <alignment horizontal="right" vertical="center"/>
    </xf>
    <xf numFmtId="169" fontId="3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1" fillId="0" borderId="0" xfId="0" applyFont="1"/>
    <xf numFmtId="0" fontId="13" fillId="0" borderId="0" xfId="0" applyFont="1"/>
    <xf numFmtId="167" fontId="13" fillId="0" borderId="0" xfId="0" applyNumberFormat="1" applyFont="1"/>
    <xf numFmtId="165" fontId="0" fillId="0" borderId="0" xfId="0" applyNumberFormat="1"/>
    <xf numFmtId="2" fontId="3" fillId="0" borderId="0" xfId="1" applyNumberFormat="1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/>
    </xf>
    <xf numFmtId="165" fontId="1" fillId="0" borderId="0" xfId="1" applyNumberFormat="1" applyBorder="1"/>
    <xf numFmtId="165" fontId="3" fillId="0" borderId="0" xfId="0" applyNumberFormat="1" applyFont="1"/>
    <xf numFmtId="0" fontId="5" fillId="0" borderId="0" xfId="0" applyFont="1"/>
    <xf numFmtId="166" fontId="3" fillId="0" borderId="0" xfId="0" applyNumberFormat="1" applyFont="1" applyBorder="1"/>
    <xf numFmtId="2" fontId="0" fillId="0" borderId="0" xfId="0" applyNumberFormat="1"/>
    <xf numFmtId="165" fontId="1" fillId="0" borderId="0" xfId="2" applyNumberFormat="1"/>
    <xf numFmtId="165" fontId="1" fillId="0" borderId="0" xfId="2" applyNumberFormat="1" applyBorder="1"/>
    <xf numFmtId="165" fontId="13" fillId="0" borderId="0" xfId="0" applyNumberFormat="1" applyFont="1"/>
    <xf numFmtId="166" fontId="0" fillId="0" borderId="0" xfId="0" applyNumberFormat="1" applyAlignment="1">
      <alignment horizontal="right"/>
    </xf>
    <xf numFmtId="166" fontId="10" fillId="0" borderId="0" xfId="3" applyNumberFormat="1" applyFont="1" applyFill="1" applyBorder="1" applyAlignment="1">
      <alignment vertical="center"/>
    </xf>
    <xf numFmtId="166" fontId="5" fillId="0" borderId="0" xfId="0" applyNumberFormat="1" applyFont="1" applyFill="1" applyAlignment="1">
      <alignment horizontal="right"/>
    </xf>
    <xf numFmtId="0" fontId="5" fillId="0" borderId="3" xfId="0" applyFont="1" applyBorder="1"/>
    <xf numFmtId="0" fontId="15" fillId="0" borderId="0" xfId="0" applyFont="1" applyBorder="1" applyAlignment="1">
      <alignment horizontal="center" vertical="center" wrapText="1"/>
    </xf>
    <xf numFmtId="2" fontId="2" fillId="0" borderId="0" xfId="1" applyNumberFormat="1" applyFont="1" applyAlignment="1">
      <alignment vertical="center"/>
    </xf>
    <xf numFmtId="2" fontId="0" fillId="0" borderId="0" xfId="0" applyNumberFormat="1" applyBorder="1"/>
    <xf numFmtId="0" fontId="17" fillId="0" borderId="0" xfId="0" applyFont="1"/>
    <xf numFmtId="0" fontId="1" fillId="0" borderId="0" xfId="0" applyFont="1" applyAlignment="1">
      <alignment vertical="center"/>
    </xf>
    <xf numFmtId="2" fontId="1" fillId="0" borderId="1" xfId="0" applyNumberFormat="1" applyFont="1" applyBorder="1"/>
    <xf numFmtId="2" fontId="1" fillId="0" borderId="2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3" fillId="0" borderId="0" xfId="0" applyFont="1" applyBorder="1"/>
    <xf numFmtId="0" fontId="13" fillId="0" borderId="1" xfId="0" applyFont="1" applyBorder="1"/>
    <xf numFmtId="0" fontId="5" fillId="0" borderId="3" xfId="0" applyNumberFormat="1" applyFont="1" applyBorder="1"/>
    <xf numFmtId="2" fontId="13" fillId="0" borderId="1" xfId="0" applyNumberFormat="1" applyFont="1" applyBorder="1"/>
    <xf numFmtId="2" fontId="13" fillId="0" borderId="0" xfId="0" applyNumberFormat="1" applyFont="1" applyBorder="1"/>
    <xf numFmtId="2" fontId="13" fillId="0" borderId="2" xfId="0" applyNumberFormat="1" applyFont="1" applyBorder="1"/>
    <xf numFmtId="0" fontId="5" fillId="2" borderId="0" xfId="0" applyFont="1" applyFill="1" applyAlignment="1">
      <alignment horizontal="center"/>
    </xf>
    <xf numFmtId="0" fontId="7" fillId="0" borderId="0" xfId="3" applyFont="1" applyAlignment="1">
      <alignment vertical="center"/>
    </xf>
    <xf numFmtId="0" fontId="7" fillId="3" borderId="1" xfId="3" applyFont="1" applyFill="1" applyBorder="1" applyAlignment="1">
      <alignment horizontal="left" vertical="center"/>
    </xf>
    <xf numFmtId="0" fontId="7" fillId="3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170" fontId="5" fillId="0" borderId="0" xfId="3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2" fontId="1" fillId="0" borderId="0" xfId="1" applyNumberFormat="1" applyFont="1" applyAlignment="1">
      <alignment vertical="center"/>
    </xf>
    <xf numFmtId="0" fontId="4" fillId="0" borderId="0" xfId="1" applyFont="1" applyFill="1" applyAlignment="1">
      <alignment vertical="center"/>
    </xf>
    <xf numFmtId="0" fontId="1" fillId="0" borderId="2" xfId="0" applyFont="1" applyBorder="1"/>
    <xf numFmtId="0" fontId="1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vertical="center" wrapText="1"/>
    </xf>
    <xf numFmtId="0" fontId="7" fillId="0" borderId="1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4" fontId="1" fillId="0" borderId="2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4" fontId="1" fillId="0" borderId="0" xfId="3" applyNumberFormat="1" applyFont="1" applyFill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3" xfId="0" applyFont="1" applyBorder="1" applyAlignment="1">
      <alignment vertical="center" wrapText="1"/>
    </xf>
    <xf numFmtId="170" fontId="1" fillId="0" borderId="0" xfId="3" applyNumberFormat="1" applyFont="1" applyFill="1" applyBorder="1" applyAlignment="1">
      <alignment vertical="center"/>
    </xf>
    <xf numFmtId="170" fontId="1" fillId="3" borderId="0" xfId="3" applyNumberFormat="1" applyFont="1" applyFill="1" applyBorder="1" applyAlignment="1">
      <alignment vertical="center"/>
    </xf>
    <xf numFmtId="0" fontId="1" fillId="0" borderId="0" xfId="0" applyFont="1" applyFill="1" applyBorder="1"/>
    <xf numFmtId="3" fontId="12" fillId="0" borderId="0" xfId="9" applyNumberFormat="1" applyFont="1" applyAlignment="1">
      <alignment horizontal="left"/>
    </xf>
    <xf numFmtId="165" fontId="1" fillId="0" borderId="0" xfId="0" applyNumberFormat="1" applyFont="1" applyBorder="1"/>
    <xf numFmtId="168" fontId="1" fillId="0" borderId="0" xfId="10" applyNumberFormat="1" applyFont="1" applyBorder="1"/>
    <xf numFmtId="165" fontId="1" fillId="0" borderId="0" xfId="0" applyNumberFormat="1" applyFont="1"/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Fill="1" applyBorder="1"/>
    <xf numFmtId="2" fontId="5" fillId="0" borderId="0" xfId="1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2" fontId="1" fillId="0" borderId="0" xfId="1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right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65" fontId="1" fillId="0" borderId="0" xfId="0" applyNumberFormat="1" applyFont="1" applyFill="1" applyAlignment="1">
      <alignment horizontal="right"/>
    </xf>
    <xf numFmtId="165" fontId="1" fillId="0" borderId="0" xfId="1" applyNumberFormat="1" applyFont="1" applyFill="1" applyAlignment="1">
      <alignment vertical="center"/>
    </xf>
    <xf numFmtId="165" fontId="1" fillId="0" borderId="0" xfId="1" applyNumberFormat="1" applyFont="1" applyFill="1" applyBorder="1"/>
    <xf numFmtId="0" fontId="1" fillId="0" borderId="0" xfId="1" applyFont="1" applyFill="1" applyBorder="1" applyAlignment="1">
      <alignment vertical="center"/>
    </xf>
    <xf numFmtId="2" fontId="7" fillId="0" borderId="0" xfId="1" applyNumberFormat="1" applyFont="1" applyAlignment="1">
      <alignment vertical="center"/>
    </xf>
    <xf numFmtId="2" fontId="1" fillId="0" borderId="4" xfId="1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20" fillId="0" borderId="5" xfId="1" applyFont="1" applyFill="1" applyBorder="1" applyAlignment="1"/>
    <xf numFmtId="0" fontId="12" fillId="0" borderId="0" xfId="1" applyFont="1"/>
    <xf numFmtId="0" fontId="12" fillId="0" borderId="0" xfId="1" applyFont="1" applyAlignment="1"/>
    <xf numFmtId="0" fontId="21" fillId="0" borderId="5" xfId="1" applyFont="1" applyFill="1" applyBorder="1" applyAlignment="1">
      <alignment vertical="center"/>
    </xf>
    <xf numFmtId="165" fontId="21" fillId="0" borderId="5" xfId="0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vertical="center"/>
    </xf>
    <xf numFmtId="165" fontId="5" fillId="0" borderId="6" xfId="0" applyNumberFormat="1" applyFont="1" applyFill="1" applyBorder="1" applyAlignment="1">
      <alignment horizontal="right"/>
    </xf>
    <xf numFmtId="0" fontId="7" fillId="0" borderId="5" xfId="1" applyFont="1" applyFill="1" applyBorder="1" applyAlignment="1">
      <alignment vertical="center"/>
    </xf>
    <xf numFmtId="165" fontId="7" fillId="0" borderId="5" xfId="0" applyNumberFormat="1" applyFont="1" applyFill="1" applyBorder="1" applyAlignment="1">
      <alignment horizontal="right"/>
    </xf>
    <xf numFmtId="0" fontId="20" fillId="0" borderId="6" xfId="1" applyFont="1" applyFill="1" applyBorder="1" applyAlignment="1">
      <alignment vertical="center"/>
    </xf>
    <xf numFmtId="165" fontId="20" fillId="0" borderId="6" xfId="0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center"/>
    </xf>
    <xf numFmtId="165" fontId="5" fillId="4" borderId="0" xfId="1" applyNumberFormat="1" applyFont="1" applyFill="1" applyAlignment="1">
      <alignment vertical="center"/>
    </xf>
    <xf numFmtId="165" fontId="1" fillId="4" borderId="0" xfId="0" applyNumberFormat="1" applyFont="1" applyFill="1" applyAlignment="1">
      <alignment horizontal="right"/>
    </xf>
    <xf numFmtId="165" fontId="1" fillId="4" borderId="0" xfId="1" applyNumberFormat="1" applyFont="1" applyFill="1" applyAlignment="1">
      <alignment vertical="center"/>
    </xf>
    <xf numFmtId="165" fontId="5" fillId="4" borderId="0" xfId="0" applyNumberFormat="1" applyFont="1" applyFill="1" applyAlignment="1">
      <alignment horizontal="right"/>
    </xf>
    <xf numFmtId="165" fontId="1" fillId="4" borderId="0" xfId="1" applyNumberFormat="1" applyFont="1" applyFill="1" applyBorder="1"/>
    <xf numFmtId="165" fontId="5" fillId="4" borderId="6" xfId="0" applyNumberFormat="1" applyFont="1" applyFill="1" applyBorder="1" applyAlignment="1">
      <alignment horizontal="right"/>
    </xf>
    <xf numFmtId="165" fontId="7" fillId="4" borderId="5" xfId="0" applyNumberFormat="1" applyFont="1" applyFill="1" applyBorder="1" applyAlignment="1">
      <alignment horizontal="right"/>
    </xf>
    <xf numFmtId="165" fontId="2" fillId="4" borderId="0" xfId="1" applyNumberFormat="1" applyFont="1" applyFill="1" applyBorder="1" applyAlignment="1">
      <alignment vertical="center"/>
    </xf>
    <xf numFmtId="165" fontId="20" fillId="4" borderId="6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1" fillId="4" borderId="0" xfId="1" applyFont="1" applyFill="1" applyAlignment="1">
      <alignment vertical="center"/>
    </xf>
    <xf numFmtId="0" fontId="12" fillId="0" borderId="0" xfId="7" applyFont="1"/>
    <xf numFmtId="0" fontId="23" fillId="0" borderId="0" xfId="3" applyFont="1" applyBorder="1" applyAlignment="1">
      <alignment vertical="center"/>
    </xf>
    <xf numFmtId="0" fontId="16" fillId="0" borderId="4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22" fillId="0" borderId="4" xfId="3" applyFont="1" applyBorder="1" applyAlignment="1">
      <alignment vertical="center"/>
    </xf>
    <xf numFmtId="165" fontId="1" fillId="0" borderId="0" xfId="1" applyNumberFormat="1" applyFont="1"/>
    <xf numFmtId="0" fontId="1" fillId="0" borderId="6" xfId="0" applyFont="1" applyBorder="1"/>
    <xf numFmtId="0" fontId="1" fillId="0" borderId="0" xfId="0" applyFont="1" applyFill="1"/>
    <xf numFmtId="0" fontId="1" fillId="0" borderId="4" xfId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70" fontId="1" fillId="0" borderId="0" xfId="2" applyNumberFormat="1"/>
    <xf numFmtId="166" fontId="1" fillId="0" borderId="0" xfId="0" applyNumberFormat="1" applyFont="1" applyAlignment="1">
      <alignment horizontal="right"/>
    </xf>
    <xf numFmtId="171" fontId="0" fillId="0" borderId="0" xfId="0" applyNumberFormat="1" applyAlignment="1">
      <alignment horizontal="right"/>
    </xf>
    <xf numFmtId="172" fontId="0" fillId="0" borderId="0" xfId="0" applyNumberFormat="1"/>
    <xf numFmtId="0" fontId="0" fillId="0" borderId="0" xfId="0"/>
    <xf numFmtId="0" fontId="7" fillId="0" borderId="0" xfId="1" applyFont="1"/>
    <xf numFmtId="0" fontId="6" fillId="0" borderId="0" xfId="1" applyFont="1"/>
    <xf numFmtId="0" fontId="2" fillId="0" borderId="0" xfId="1" applyFont="1"/>
    <xf numFmtId="0" fontId="5" fillId="0" borderId="4" xfId="1" applyFont="1" applyBorder="1"/>
    <xf numFmtId="0" fontId="1" fillId="0" borderId="0" xfId="1" applyFont="1" applyBorder="1"/>
    <xf numFmtId="0" fontId="1" fillId="0" borderId="5" xfId="1" applyFont="1" applyBorder="1"/>
    <xf numFmtId="0" fontId="5" fillId="0" borderId="4" xfId="1" applyFont="1" applyBorder="1" applyAlignment="1">
      <alignment wrapText="1"/>
    </xf>
    <xf numFmtId="0" fontId="5" fillId="0" borderId="6" xfId="1" applyFont="1" applyBorder="1"/>
    <xf numFmtId="0" fontId="12" fillId="0" borderId="0" xfId="1" applyFont="1"/>
    <xf numFmtId="0" fontId="7" fillId="0" borderId="0" xfId="55" applyFont="1" applyFill="1"/>
    <xf numFmtId="169" fontId="20" fillId="4" borderId="5" xfId="0" applyNumberFormat="1" applyFont="1" applyFill="1" applyBorder="1" applyAlignment="1">
      <alignment horizontal="right"/>
    </xf>
    <xf numFmtId="169" fontId="20" fillId="0" borderId="5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Border="1"/>
    <xf numFmtId="0" fontId="22" fillId="0" borderId="0" xfId="3" applyFont="1" applyBorder="1" applyAlignment="1">
      <alignment vertical="center"/>
    </xf>
    <xf numFmtId="0" fontId="45" fillId="0" borderId="0" xfId="3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horizontal="center" wrapText="1"/>
    </xf>
    <xf numFmtId="166" fontId="7" fillId="0" borderId="0" xfId="0" applyNumberFormat="1" applyFont="1" applyAlignment="1">
      <alignment horizontal="right"/>
    </xf>
    <xf numFmtId="168" fontId="13" fillId="0" borderId="0" xfId="10" applyNumberFormat="1" applyFont="1"/>
    <xf numFmtId="0" fontId="0" fillId="0" borderId="0" xfId="0" applyFill="1"/>
    <xf numFmtId="0" fontId="46" fillId="0" borderId="0" xfId="0" applyFont="1" applyAlignment="1">
      <alignment horizontal="center"/>
    </xf>
    <xf numFmtId="0" fontId="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2" fillId="0" borderId="0" xfId="0" applyFont="1" applyFill="1"/>
    <xf numFmtId="0" fontId="0" fillId="0" borderId="0" xfId="0" applyFill="1" applyBorder="1"/>
    <xf numFmtId="2" fontId="1" fillId="0" borderId="0" xfId="0" applyNumberFormat="1" applyFont="1" applyBorder="1"/>
    <xf numFmtId="1" fontId="1" fillId="0" borderId="0" xfId="2" applyNumberFormat="1" applyBorder="1"/>
    <xf numFmtId="0" fontId="5" fillId="4" borderId="4" xfId="0" applyFont="1" applyFill="1" applyBorder="1" applyAlignment="1">
      <alignment horizontal="center" vertical="center" wrapText="1"/>
    </xf>
    <xf numFmtId="165" fontId="1" fillId="4" borderId="6" xfId="6" applyNumberFormat="1" applyFont="1" applyFill="1" applyBorder="1" applyAlignment="1">
      <alignment horizontal="right" indent="1"/>
    </xf>
    <xf numFmtId="165" fontId="1" fillId="0" borderId="6" xfId="6" applyNumberFormat="1" applyFont="1" applyBorder="1" applyAlignment="1">
      <alignment horizontal="right" indent="1"/>
    </xf>
    <xf numFmtId="166" fontId="1" fillId="4" borderId="6" xfId="0" applyNumberFormat="1" applyFont="1" applyFill="1" applyBorder="1" applyAlignment="1">
      <alignment horizontal="right" indent="1"/>
    </xf>
    <xf numFmtId="166" fontId="1" fillId="4" borderId="0" xfId="0" applyNumberFormat="1" applyFont="1" applyFill="1" applyBorder="1" applyAlignment="1">
      <alignment horizontal="right" indent="1"/>
    </xf>
    <xf numFmtId="166" fontId="1" fillId="0" borderId="0" xfId="0" applyNumberFormat="1" applyFont="1" applyBorder="1" applyAlignment="1">
      <alignment horizontal="right" indent="1"/>
    </xf>
    <xf numFmtId="165" fontId="1" fillId="4" borderId="0" xfId="6" applyNumberFormat="1" applyFont="1" applyFill="1" applyBorder="1" applyAlignment="1">
      <alignment horizontal="right" indent="1"/>
    </xf>
    <xf numFmtId="165" fontId="1" fillId="0" borderId="0" xfId="6" applyNumberFormat="1" applyFont="1" applyBorder="1" applyAlignment="1">
      <alignment horizontal="right" indent="1"/>
    </xf>
    <xf numFmtId="166" fontId="1" fillId="4" borderId="5" xfId="0" applyNumberFormat="1" applyFont="1" applyFill="1" applyBorder="1" applyAlignment="1">
      <alignment horizontal="right" indent="1"/>
    </xf>
    <xf numFmtId="166" fontId="1" fillId="0" borderId="5" xfId="0" applyNumberFormat="1" applyFont="1" applyBorder="1" applyAlignment="1">
      <alignment horizontal="right" indent="1"/>
    </xf>
    <xf numFmtId="166" fontId="1" fillId="4" borderId="0" xfId="1" applyNumberFormat="1" applyFont="1" applyFill="1" applyBorder="1" applyAlignment="1">
      <alignment horizontal="right" indent="1"/>
    </xf>
    <xf numFmtId="166" fontId="1" fillId="0" borderId="0" xfId="1" applyNumberFormat="1" applyFont="1" applyBorder="1" applyAlignment="1">
      <alignment horizontal="right" indent="1"/>
    </xf>
    <xf numFmtId="166" fontId="1" fillId="4" borderId="0" xfId="7" applyNumberFormat="1" applyFont="1" applyFill="1" applyBorder="1" applyAlignment="1">
      <alignment horizontal="right" indent="1"/>
    </xf>
    <xf numFmtId="166" fontId="1" fillId="4" borderId="0" xfId="4" applyNumberFormat="1" applyFont="1" applyFill="1" applyBorder="1" applyAlignment="1">
      <alignment horizontal="right" indent="1"/>
    </xf>
    <xf numFmtId="166" fontId="1" fillId="0" borderId="0" xfId="4" applyNumberFormat="1" applyFont="1" applyBorder="1" applyAlignment="1">
      <alignment horizontal="right" indent="1"/>
    </xf>
    <xf numFmtId="166" fontId="1" fillId="4" borderId="5" xfId="6" applyNumberFormat="1" applyFont="1" applyFill="1" applyBorder="1" applyAlignment="1">
      <alignment horizontal="right" indent="1"/>
    </xf>
    <xf numFmtId="166" fontId="1" fillId="0" borderId="5" xfId="6" applyNumberFormat="1" applyFont="1" applyFill="1" applyBorder="1" applyAlignment="1">
      <alignment horizontal="right" indent="1"/>
    </xf>
    <xf numFmtId="166" fontId="1" fillId="4" borderId="5" xfId="1" applyNumberFormat="1" applyFont="1" applyFill="1" applyBorder="1" applyAlignment="1">
      <alignment horizontal="right" indent="1"/>
    </xf>
    <xf numFmtId="166" fontId="1" fillId="4" borderId="0" xfId="5" applyNumberFormat="1" applyFont="1" applyFill="1" applyBorder="1" applyAlignment="1">
      <alignment horizontal="right" indent="1"/>
    </xf>
    <xf numFmtId="166" fontId="1" fillId="0" borderId="0" xfId="5" applyNumberFormat="1" applyFont="1" applyBorder="1" applyAlignment="1">
      <alignment horizontal="right" indent="1"/>
    </xf>
    <xf numFmtId="166" fontId="1" fillId="4" borderId="0" xfId="8" applyNumberFormat="1" applyFont="1" applyFill="1" applyBorder="1" applyAlignment="1">
      <alignment horizontal="right" indent="1"/>
    </xf>
    <xf numFmtId="166" fontId="1" fillId="0" borderId="0" xfId="8" applyNumberFormat="1" applyFont="1" applyBorder="1" applyAlignment="1">
      <alignment horizontal="right" indent="1"/>
    </xf>
    <xf numFmtId="166" fontId="5" fillId="4" borderId="0" xfId="4" applyNumberFormat="1" applyFont="1" applyFill="1" applyBorder="1" applyAlignment="1">
      <alignment horizontal="right" indent="1"/>
    </xf>
    <xf numFmtId="166" fontId="5" fillId="0" borderId="0" xfId="4" applyNumberFormat="1" applyFont="1" applyBorder="1" applyAlignment="1">
      <alignment horizontal="right" indent="1"/>
    </xf>
    <xf numFmtId="166" fontId="4" fillId="0" borderId="0" xfId="1" applyNumberFormat="1" applyFont="1" applyBorder="1" applyAlignment="1">
      <alignment horizontal="right" indent="1"/>
    </xf>
    <xf numFmtId="166" fontId="4" fillId="4" borderId="0" xfId="1" applyNumberFormat="1" applyFont="1" applyFill="1" applyBorder="1" applyAlignment="1">
      <alignment horizontal="right" indent="1"/>
    </xf>
    <xf numFmtId="166" fontId="5" fillId="4" borderId="4" xfId="0" applyNumberFormat="1" applyFont="1" applyFill="1" applyBorder="1" applyAlignment="1">
      <alignment horizontal="right" indent="1"/>
    </xf>
    <xf numFmtId="166" fontId="5" fillId="0" borderId="4" xfId="0" applyNumberFormat="1" applyFont="1" applyBorder="1" applyAlignment="1">
      <alignment horizontal="right" indent="1"/>
    </xf>
    <xf numFmtId="2" fontId="1" fillId="0" borderId="0" xfId="0" applyNumberFormat="1" applyFont="1" applyBorder="1" applyAlignment="1">
      <alignment vertical="center"/>
    </xf>
    <xf numFmtId="2" fontId="1" fillId="0" borderId="0" xfId="0" applyNumberFormat="1" applyFont="1"/>
    <xf numFmtId="168" fontId="5" fillId="0" borderId="0" xfId="10" applyNumberFormat="1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18" fillId="2" borderId="0" xfId="0" applyFont="1" applyFill="1" applyAlignment="1"/>
    <xf numFmtId="175" fontId="0" fillId="0" borderId="0" xfId="10" applyNumberFormat="1" applyFont="1"/>
    <xf numFmtId="164" fontId="0" fillId="0" borderId="0" xfId="93" applyFont="1"/>
    <xf numFmtId="9" fontId="0" fillId="0" borderId="0" xfId="10" applyNumberFormat="1" applyFont="1"/>
    <xf numFmtId="0" fontId="9" fillId="4" borderId="0" xfId="0" applyFont="1" applyFill="1"/>
    <xf numFmtId="0" fontId="0" fillId="4" borderId="0" xfId="0" applyFill="1"/>
    <xf numFmtId="0" fontId="5" fillId="4" borderId="4" xfId="1" applyFont="1" applyFill="1" applyBorder="1" applyAlignment="1">
      <alignment horizontal="center" wrapText="1"/>
    </xf>
    <xf numFmtId="2" fontId="3" fillId="4" borderId="0" xfId="1" applyNumberFormat="1" applyFont="1" applyFill="1" applyAlignment="1">
      <alignment vertical="center"/>
    </xf>
    <xf numFmtId="0" fontId="3" fillId="4" borderId="0" xfId="1" applyFont="1" applyFill="1" applyAlignment="1">
      <alignment vertical="center"/>
    </xf>
    <xf numFmtId="2" fontId="1" fillId="0" borderId="3" xfId="3" applyNumberFormat="1" applyFont="1" applyFill="1" applyBorder="1" applyAlignment="1">
      <alignment vertical="center"/>
    </xf>
    <xf numFmtId="2" fontId="1" fillId="0" borderId="0" xfId="3" applyNumberFormat="1" applyFont="1" applyFill="1" applyBorder="1" applyAlignment="1">
      <alignment vertical="center"/>
    </xf>
    <xf numFmtId="169" fontId="1" fillId="0" borderId="0" xfId="0" applyNumberFormat="1" applyFont="1" applyBorder="1"/>
    <xf numFmtId="166" fontId="5" fillId="4" borderId="0" xfId="0" applyNumberFormat="1" applyFont="1" applyFill="1" applyAlignment="1">
      <alignment horizontal="right" indent="2"/>
    </xf>
    <xf numFmtId="166" fontId="5" fillId="0" borderId="0" xfId="0" applyNumberFormat="1" applyFont="1" applyAlignment="1">
      <alignment horizontal="right" indent="2"/>
    </xf>
    <xf numFmtId="166" fontId="0" fillId="4" borderId="0" xfId="0" applyNumberFormat="1" applyFill="1" applyAlignment="1">
      <alignment horizontal="right" indent="2"/>
    </xf>
    <xf numFmtId="166" fontId="0" fillId="0" borderId="0" xfId="0" applyNumberFormat="1" applyAlignment="1">
      <alignment horizontal="right" indent="2"/>
    </xf>
    <xf numFmtId="166" fontId="1" fillId="0" borderId="0" xfId="0" applyNumberFormat="1" applyFont="1" applyAlignment="1">
      <alignment horizontal="right" indent="2"/>
    </xf>
    <xf numFmtId="165" fontId="1" fillId="4" borderId="0" xfId="55" quotePrefix="1" applyNumberFormat="1" applyFont="1" applyFill="1" applyAlignment="1">
      <alignment horizontal="right" vertical="center" indent="2"/>
    </xf>
    <xf numFmtId="166" fontId="0" fillId="4" borderId="5" xfId="0" applyNumberFormat="1" applyFill="1" applyBorder="1" applyAlignment="1">
      <alignment horizontal="right" indent="2"/>
    </xf>
    <xf numFmtId="166" fontId="0" fillId="0" borderId="5" xfId="0" applyNumberFormat="1" applyBorder="1" applyAlignment="1">
      <alignment horizontal="right" indent="2"/>
    </xf>
    <xf numFmtId="166" fontId="1" fillId="0" borderId="5" xfId="0" applyNumberFormat="1" applyFont="1" applyBorder="1" applyAlignment="1">
      <alignment horizontal="right" indent="2"/>
    </xf>
    <xf numFmtId="165" fontId="5" fillId="4" borderId="6" xfId="1" applyNumberFormat="1" applyFont="1" applyFill="1" applyBorder="1" applyAlignment="1">
      <alignment horizontal="right" indent="2"/>
    </xf>
    <xf numFmtId="165" fontId="5" fillId="0" borderId="0" xfId="0" applyNumberFormat="1" applyFont="1" applyAlignment="1">
      <alignment horizontal="right" indent="2"/>
    </xf>
    <xf numFmtId="165" fontId="5" fillId="4" borderId="0" xfId="0" applyNumberFormat="1" applyFont="1" applyFill="1" applyAlignment="1">
      <alignment horizontal="right" indent="2"/>
    </xf>
    <xf numFmtId="165" fontId="1" fillId="4" borderId="0" xfId="1" applyNumberFormat="1" applyFont="1" applyFill="1" applyBorder="1" applyAlignment="1">
      <alignment horizontal="right" indent="2"/>
    </xf>
    <xf numFmtId="165" fontId="1" fillId="0" borderId="0" xfId="1" applyNumberFormat="1" applyFont="1" applyBorder="1" applyAlignment="1">
      <alignment horizontal="right" indent="2"/>
    </xf>
    <xf numFmtId="165" fontId="1" fillId="4" borderId="0" xfId="1" quotePrefix="1" applyNumberFormat="1" applyFont="1" applyFill="1" applyBorder="1" applyAlignment="1">
      <alignment horizontal="right" indent="2"/>
    </xf>
    <xf numFmtId="165" fontId="1" fillId="4" borderId="5" xfId="1" applyNumberFormat="1" applyFont="1" applyFill="1" applyBorder="1" applyAlignment="1">
      <alignment horizontal="right" indent="2"/>
    </xf>
    <xf numFmtId="165" fontId="1" fillId="0" borderId="5" xfId="1" applyNumberFormat="1" applyFont="1" applyBorder="1" applyAlignment="1">
      <alignment horizontal="right" indent="2"/>
    </xf>
    <xf numFmtId="169" fontId="1" fillId="4" borderId="0" xfId="0" applyNumberFormat="1" applyFont="1" applyFill="1" applyBorder="1" applyAlignment="1">
      <alignment horizontal="right" indent="1"/>
    </xf>
    <xf numFmtId="169" fontId="1" fillId="0" borderId="0" xfId="0" applyNumberFormat="1" applyFont="1" applyFill="1" applyBorder="1" applyAlignment="1">
      <alignment horizontal="right" indent="1"/>
    </xf>
    <xf numFmtId="169" fontId="7" fillId="4" borderId="0" xfId="0" applyNumberFormat="1" applyFont="1" applyFill="1" applyBorder="1" applyAlignment="1">
      <alignment horizontal="right" indent="1"/>
    </xf>
    <xf numFmtId="169" fontId="7" fillId="0" borderId="0" xfId="0" applyNumberFormat="1" applyFont="1" applyFill="1" applyBorder="1" applyAlignment="1">
      <alignment horizontal="right" indent="1"/>
    </xf>
    <xf numFmtId="169" fontId="5" fillId="4" borderId="0" xfId="0" applyNumberFormat="1" applyFont="1" applyFill="1" applyBorder="1" applyAlignment="1">
      <alignment horizontal="right" indent="1"/>
    </xf>
    <xf numFmtId="169" fontId="5" fillId="0" borderId="0" xfId="0" applyNumberFormat="1" applyFont="1" applyFill="1" applyBorder="1" applyAlignment="1">
      <alignment horizontal="right" indent="1"/>
    </xf>
    <xf numFmtId="169" fontId="4" fillId="4" borderId="0" xfId="0" applyNumberFormat="1" applyFont="1" applyFill="1" applyBorder="1" applyAlignment="1">
      <alignment horizontal="right" indent="1"/>
    </xf>
    <xf numFmtId="169" fontId="4" fillId="0" borderId="0" xfId="0" applyNumberFormat="1" applyFont="1" applyFill="1" applyBorder="1" applyAlignment="1">
      <alignment horizontal="right" indent="1"/>
    </xf>
    <xf numFmtId="169" fontId="1" fillId="4" borderId="5" xfId="0" applyNumberFormat="1" applyFont="1" applyFill="1" applyBorder="1" applyAlignment="1">
      <alignment horizontal="right" indent="1"/>
    </xf>
    <xf numFmtId="169" fontId="1" fillId="0" borderId="5" xfId="0" applyNumberFormat="1" applyFont="1" applyFill="1" applyBorder="1" applyAlignment="1">
      <alignment horizontal="right" indent="1"/>
    </xf>
    <xf numFmtId="169" fontId="5" fillId="4" borderId="4" xfId="0" applyNumberFormat="1" applyFont="1" applyFill="1" applyBorder="1" applyAlignment="1">
      <alignment horizontal="right" indent="1"/>
    </xf>
    <xf numFmtId="169" fontId="5" fillId="0" borderId="4" xfId="0" applyNumberFormat="1" applyFont="1" applyFill="1" applyBorder="1" applyAlignment="1">
      <alignment horizontal="right" indent="1"/>
    </xf>
    <xf numFmtId="169" fontId="1" fillId="29" borderId="0" xfId="0" applyNumberFormat="1" applyFont="1" applyFill="1" applyBorder="1" applyAlignment="1">
      <alignment horizontal="right" indent="1"/>
    </xf>
    <xf numFmtId="169" fontId="5" fillId="29" borderId="0" xfId="0" applyNumberFormat="1" applyFont="1" applyFill="1" applyBorder="1" applyAlignment="1">
      <alignment horizontal="right" indent="1"/>
    </xf>
    <xf numFmtId="169" fontId="1" fillId="29" borderId="5" xfId="0" applyNumberFormat="1" applyFont="1" applyFill="1" applyBorder="1" applyAlignment="1">
      <alignment horizontal="right" indent="1"/>
    </xf>
    <xf numFmtId="169" fontId="5" fillId="29" borderId="5" xfId="0" applyNumberFormat="1" applyFont="1" applyFill="1" applyBorder="1" applyAlignment="1">
      <alignment horizontal="right" indent="1"/>
    </xf>
    <xf numFmtId="169" fontId="5" fillId="4" borderId="5" xfId="0" applyNumberFormat="1" applyFont="1" applyFill="1" applyBorder="1" applyAlignment="1">
      <alignment horizontal="right" indent="1"/>
    </xf>
    <xf numFmtId="1" fontId="0" fillId="0" borderId="0" xfId="0" applyNumberFormat="1"/>
    <xf numFmtId="169" fontId="0" fillId="4" borderId="0" xfId="0" applyNumberFormat="1" applyFill="1" applyBorder="1" applyAlignment="1">
      <alignment horizontal="right" indent="1"/>
    </xf>
    <xf numFmtId="166" fontId="7" fillId="4" borderId="0" xfId="0" applyNumberFormat="1" applyFont="1" applyFill="1" applyBorder="1" applyAlignment="1">
      <alignment horizontal="right" indent="1"/>
    </xf>
    <xf numFmtId="166" fontId="0" fillId="4" borderId="6" xfId="0" applyNumberFormat="1" applyFill="1" applyBorder="1" applyAlignment="1">
      <alignment horizontal="right" indent="1"/>
    </xf>
    <xf numFmtId="166" fontId="0" fillId="0" borderId="6" xfId="0" applyNumberFormat="1" applyBorder="1" applyAlignment="1">
      <alignment horizontal="right" indent="1"/>
    </xf>
    <xf numFmtId="166" fontId="7" fillId="0" borderId="0" xfId="0" applyNumberFormat="1" applyFont="1" applyBorder="1" applyAlignment="1">
      <alignment horizontal="right" indent="1"/>
    </xf>
    <xf numFmtId="166" fontId="5" fillId="4" borderId="0" xfId="0" applyNumberFormat="1" applyFont="1" applyFill="1" applyBorder="1" applyAlignment="1">
      <alignment horizontal="right" indent="1"/>
    </xf>
    <xf numFmtId="166" fontId="5" fillId="0" borderId="0" xfId="0" applyNumberFormat="1" applyFont="1" applyBorder="1" applyAlignment="1">
      <alignment horizontal="right" indent="1"/>
    </xf>
    <xf numFmtId="166" fontId="4" fillId="4" borderId="0" xfId="0" applyNumberFormat="1" applyFont="1" applyFill="1" applyBorder="1" applyAlignment="1">
      <alignment horizontal="right" indent="1"/>
    </xf>
    <xf numFmtId="166" fontId="4" fillId="0" borderId="0" xfId="0" applyNumberFormat="1" applyFont="1" applyBorder="1" applyAlignment="1">
      <alignment horizontal="right" indent="1"/>
    </xf>
    <xf numFmtId="166" fontId="0" fillId="4" borderId="0" xfId="0" applyNumberFormat="1" applyFill="1" applyBorder="1" applyAlignment="1">
      <alignment horizontal="right" indent="1"/>
    </xf>
    <xf numFmtId="166" fontId="0" fillId="0" borderId="0" xfId="0" applyNumberFormat="1" applyBorder="1" applyAlignment="1">
      <alignment horizontal="right" indent="1"/>
    </xf>
    <xf numFmtId="2" fontId="1" fillId="0" borderId="0" xfId="55" applyNumberFormat="1" applyFont="1" applyAlignment="1">
      <alignment horizontal="center" vertical="center"/>
    </xf>
    <xf numFmtId="2" fontId="1" fillId="4" borderId="0" xfId="55" applyNumberFormat="1" applyFont="1" applyFill="1" applyAlignment="1">
      <alignment horizontal="center" vertical="center"/>
    </xf>
    <xf numFmtId="171" fontId="0" fillId="0" borderId="0" xfId="0" applyNumberFormat="1"/>
    <xf numFmtId="0" fontId="18" fillId="2" borderId="0" xfId="0" applyFont="1" applyFill="1" applyAlignment="1">
      <alignment horizontal="center"/>
    </xf>
    <xf numFmtId="0" fontId="5" fillId="29" borderId="0" xfId="0" applyFont="1" applyFill="1" applyAlignment="1">
      <alignment horizontal="center"/>
    </xf>
    <xf numFmtId="2" fontId="1" fillId="29" borderId="0" xfId="0" applyNumberFormat="1" applyFont="1" applyFill="1" applyAlignment="1">
      <alignment horizontal="center"/>
    </xf>
    <xf numFmtId="2" fontId="1" fillId="29" borderId="0" xfId="0" applyNumberFormat="1" applyFont="1" applyFill="1" applyAlignment="1">
      <alignment horizontal="center" vertical="center" wrapText="1"/>
    </xf>
    <xf numFmtId="0" fontId="1" fillId="29" borderId="0" xfId="0" applyFont="1" applyFill="1" applyAlignment="1">
      <alignment vertical="center" wrapText="1"/>
    </xf>
    <xf numFmtId="176" fontId="0" fillId="0" borderId="0" xfId="0" applyNumberFormat="1"/>
    <xf numFmtId="166" fontId="0" fillId="0" borderId="0" xfId="0" applyNumberFormat="1"/>
    <xf numFmtId="0" fontId="3" fillId="0" borderId="0" xfId="1" applyFont="1" applyFill="1" applyBorder="1" applyAlignment="1">
      <alignment vertical="center"/>
    </xf>
    <xf numFmtId="0" fontId="12" fillId="0" borderId="0" xfId="1" applyFont="1" applyFill="1" applyAlignment="1"/>
    <xf numFmtId="166" fontId="0" fillId="0" borderId="6" xfId="0" applyNumberForma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166" fontId="5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0" fillId="0" borderId="0" xfId="0" applyNumberFormat="1" applyFill="1" applyBorder="1" applyAlignment="1">
      <alignment horizontal="right" indent="1"/>
    </xf>
    <xf numFmtId="166" fontId="5" fillId="0" borderId="4" xfId="0" applyNumberFormat="1" applyFont="1" applyFill="1" applyBorder="1" applyAlignment="1">
      <alignment horizontal="right" indent="1"/>
    </xf>
    <xf numFmtId="0" fontId="5" fillId="0" borderId="0" xfId="0" applyNumberFormat="1" applyFont="1" applyBorder="1"/>
    <xf numFmtId="0" fontId="5" fillId="29" borderId="4" xfId="0" applyFont="1" applyFill="1" applyBorder="1" applyAlignment="1">
      <alignment horizontal="center"/>
    </xf>
    <xf numFmtId="166" fontId="1" fillId="29" borderId="6" xfId="0" applyNumberFormat="1" applyFont="1" applyFill="1" applyBorder="1" applyAlignment="1">
      <alignment horizontal="right" indent="1"/>
    </xf>
    <xf numFmtId="166" fontId="1" fillId="29" borderId="0" xfId="0" applyNumberFormat="1" applyFont="1" applyFill="1" applyBorder="1" applyAlignment="1">
      <alignment horizontal="right" indent="1"/>
    </xf>
    <xf numFmtId="166" fontId="1" fillId="29" borderId="5" xfId="0" applyNumberFormat="1" applyFont="1" applyFill="1" applyBorder="1" applyAlignment="1">
      <alignment horizontal="right" indent="1"/>
    </xf>
    <xf numFmtId="166" fontId="1" fillId="29" borderId="0" xfId="5" applyNumberFormat="1" applyFont="1" applyFill="1" applyBorder="1" applyAlignment="1">
      <alignment horizontal="right" indent="1"/>
    </xf>
    <xf numFmtId="166" fontId="1" fillId="29" borderId="0" xfId="8" applyNumberFormat="1" applyFont="1" applyFill="1" applyBorder="1" applyAlignment="1">
      <alignment horizontal="right" indent="1"/>
    </xf>
    <xf numFmtId="166" fontId="5" fillId="29" borderId="0" xfId="4" applyNumberFormat="1" applyFont="1" applyFill="1" applyBorder="1" applyAlignment="1">
      <alignment horizontal="right" indent="1"/>
    </xf>
    <xf numFmtId="166" fontId="4" fillId="29" borderId="0" xfId="1" applyNumberFormat="1" applyFont="1" applyFill="1" applyBorder="1" applyAlignment="1">
      <alignment horizontal="right" indent="1"/>
    </xf>
    <xf numFmtId="166" fontId="1" fillId="29" borderId="0" xfId="4" applyNumberFormat="1" applyFont="1" applyFill="1" applyBorder="1" applyAlignment="1">
      <alignment horizontal="right" indent="1"/>
    </xf>
    <xf numFmtId="166" fontId="5" fillId="29" borderId="4" xfId="0" applyNumberFormat="1" applyFont="1" applyFill="1" applyBorder="1" applyAlignment="1">
      <alignment horizontal="right" indent="1"/>
    </xf>
    <xf numFmtId="166" fontId="7" fillId="29" borderId="0" xfId="0" applyNumberFormat="1" applyFont="1" applyFill="1" applyBorder="1" applyAlignment="1">
      <alignment horizontal="right" indent="1"/>
    </xf>
    <xf numFmtId="169" fontId="0" fillId="29" borderId="0" xfId="0" applyNumberFormat="1" applyFill="1" applyBorder="1" applyAlignment="1">
      <alignment horizontal="right" indent="1"/>
    </xf>
    <xf numFmtId="169" fontId="5" fillId="29" borderId="4" xfId="0" applyNumberFormat="1" applyFont="1" applyFill="1" applyBorder="1" applyAlignment="1">
      <alignment horizontal="right" indent="1"/>
    </xf>
    <xf numFmtId="169" fontId="7" fillId="29" borderId="0" xfId="0" applyNumberFormat="1" applyFont="1" applyFill="1" applyBorder="1" applyAlignment="1">
      <alignment horizontal="right" indent="1"/>
    </xf>
    <xf numFmtId="169" fontId="4" fillId="29" borderId="0" xfId="0" applyNumberFormat="1" applyFont="1" applyFill="1" applyBorder="1" applyAlignment="1">
      <alignment horizontal="right" inden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2" fillId="0" borderId="0" xfId="1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2" fillId="0" borderId="0" xfId="1" applyFont="1" applyAlignment="1">
      <alignment wrapText="1"/>
    </xf>
    <xf numFmtId="0" fontId="5" fillId="2" borderId="0" xfId="0" applyFont="1" applyFill="1" applyBorder="1" applyAlignment="1">
      <alignment horizontal="center"/>
    </xf>
    <xf numFmtId="0" fontId="7" fillId="0" borderId="1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94">
    <cellStyle name="20 % - Accent1 2" xfId="11"/>
    <cellStyle name="20 % - Accent2 2" xfId="12"/>
    <cellStyle name="20 % - Accent3 2" xfId="13"/>
    <cellStyle name="20 % - Accent4 2" xfId="14"/>
    <cellStyle name="20 % - Accent5 2" xfId="15"/>
    <cellStyle name="20 % - Accent6 2" xfId="16"/>
    <cellStyle name="40 % - Accent1 2" xfId="17"/>
    <cellStyle name="40 % - Accent2 2" xfId="18"/>
    <cellStyle name="40 % - Accent3 2" xfId="19"/>
    <cellStyle name="40 % - Accent4 2" xfId="20"/>
    <cellStyle name="40 % - Accent5 2" xfId="21"/>
    <cellStyle name="40 % - Accent6 2" xfId="22"/>
    <cellStyle name="60 % - Accent1 2" xfId="23"/>
    <cellStyle name="60 % - Accent2 2" xfId="24"/>
    <cellStyle name="60 % - Accent3 2" xfId="25"/>
    <cellStyle name="60 % - Accent4 2" xfId="26"/>
    <cellStyle name="60 % - Accent5 2" xfId="27"/>
    <cellStyle name="60 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Avertissement 2" xfId="35"/>
    <cellStyle name="Calcul 2" xfId="36"/>
    <cellStyle name="Cellule liée 2" xfId="37"/>
    <cellStyle name="chiffres" xfId="38"/>
    <cellStyle name="chiffres 2" xfId="39"/>
    <cellStyle name="Commentaire 2" xfId="41"/>
    <cellStyle name="Commentaire 2 2" xfId="88"/>
    <cellStyle name="Commentaire 3" xfId="40"/>
    <cellStyle name="Commentaire 4" xfId="87"/>
    <cellStyle name="courant" xfId="42"/>
    <cellStyle name="Entrée 2" xfId="43"/>
    <cellStyle name="gris_centre" xfId="44"/>
    <cellStyle name="gris-gras" xfId="45"/>
    <cellStyle name="Insatisfaisant 2" xfId="46"/>
    <cellStyle name="libelle" xfId="47"/>
    <cellStyle name="libelle-rouge" xfId="48"/>
    <cellStyle name="Milliers" xfId="93" builtinId="3"/>
    <cellStyle name="Milliers 2" xfId="50"/>
    <cellStyle name="Milliers 2 2" xfId="51"/>
    <cellStyle name="Milliers 3" xfId="52"/>
    <cellStyle name="Milliers 3 2" xfId="89"/>
    <cellStyle name="Milliers 4" xfId="49"/>
    <cellStyle name="Monétaire 2" xfId="54"/>
    <cellStyle name="Monétaire 2 2" xfId="91"/>
    <cellStyle name="Monétaire 3" xfId="53"/>
    <cellStyle name="Monétaire 4" xfId="90"/>
    <cellStyle name="Motif" xfId="1"/>
    <cellStyle name="Motif 2" xfId="55"/>
    <cellStyle name="Motif_Chapitre10 Les séries longues" xfId="56"/>
    <cellStyle name="Neutre 2" xfId="57"/>
    <cellStyle name="Normal" xfId="0" builtinId="0"/>
    <cellStyle name="Normal 10" xfId="58"/>
    <cellStyle name="Normal 11" xfId="59"/>
    <cellStyle name="Normal 12" xfId="60"/>
    <cellStyle name="Normal 13" xfId="61"/>
    <cellStyle name="Normal 14" xfId="62"/>
    <cellStyle name="Normal 15" xfId="86"/>
    <cellStyle name="Normal 2" xfId="63"/>
    <cellStyle name="Normal 3" xfId="64"/>
    <cellStyle name="Normal 4" xfId="65"/>
    <cellStyle name="Normal 5" xfId="66"/>
    <cellStyle name="Normal 6" xfId="67"/>
    <cellStyle name="Normal 7" xfId="68"/>
    <cellStyle name="Normal 8" xfId="69"/>
    <cellStyle name="Normal 9" xfId="70"/>
    <cellStyle name="Normal_3.3" xfId="2"/>
    <cellStyle name="Normal_FBCF" xfId="3"/>
    <cellStyle name="Normal_Feuil10" xfId="4"/>
    <cellStyle name="Normal_Feuil16" xfId="5"/>
    <cellStyle name="Normal_Feuil5" xfId="6"/>
    <cellStyle name="Normal_Feuil7" xfId="7"/>
    <cellStyle name="Normal_Feuil9" xfId="8"/>
    <cellStyle name="Normal_Rétro PO" xfId="9"/>
    <cellStyle name="nouveau" xfId="71"/>
    <cellStyle name="Pourcentage" xfId="10" builtinId="5"/>
    <cellStyle name="Pourcentage 2" xfId="73"/>
    <cellStyle name="Pourcentage 2 2" xfId="74"/>
    <cellStyle name="Pourcentage 3" xfId="75"/>
    <cellStyle name="Pourcentage 3 2" xfId="92"/>
    <cellStyle name="Pourcentage 4" xfId="72"/>
    <cellStyle name="Satisfaisant 2" xfId="76"/>
    <cellStyle name="Sortie 2" xfId="77"/>
    <cellStyle name="Texte explicatif 2" xfId="78"/>
    <cellStyle name="Titre 2" xfId="79"/>
    <cellStyle name="Titre 1 2" xfId="80"/>
    <cellStyle name="Titre 2 2" xfId="81"/>
    <cellStyle name="Titre 3 2" xfId="82"/>
    <cellStyle name="Titre 4 2" xfId="83"/>
    <cellStyle name="Total 2" xfId="84"/>
    <cellStyle name="Vérification 2" xfId="85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Poids des dépenses des administrations publiques locales dans les dépenses publiques</a:t>
            </a:r>
          </a:p>
        </c:rich>
      </c:tx>
      <c:layout>
        <c:manualLayout>
          <c:xMode val="edge"/>
          <c:yMode val="edge"/>
          <c:x val="0.17551040995320424"/>
          <c:y val="3.18628457887781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67085751091565E-2"/>
          <c:y val="0.16421607933153179"/>
          <c:w val="0.92882669876313562"/>
          <c:h val="0.698387039797997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'annexe données pour les graph'!$B$3:$AW$3</c:f>
              <c:numCache>
                <c:formatCode>General</c:formatCode>
                <c:ptCount val="4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</c:numCache>
            </c:numRef>
          </c:cat>
          <c:val>
            <c:numRef>
              <c:f>'annexe données pour les graph'!$B$7:$AW$7</c:f>
              <c:numCache>
                <c:formatCode>0.00</c:formatCode>
                <c:ptCount val="48"/>
                <c:pt idx="0">
                  <c:v>17.351881807664963</c:v>
                </c:pt>
                <c:pt idx="1">
                  <c:v>17.379718033083602</c:v>
                </c:pt>
                <c:pt idx="2">
                  <c:v>17.329073387308362</c:v>
                </c:pt>
                <c:pt idx="3">
                  <c:v>16.940825687893994</c:v>
                </c:pt>
                <c:pt idx="4">
                  <c:v>16.922820201317833</c:v>
                </c:pt>
                <c:pt idx="5">
                  <c:v>17.016580698045288</c:v>
                </c:pt>
                <c:pt idx="6">
                  <c:v>15.89201392456239</c:v>
                </c:pt>
                <c:pt idx="7">
                  <c:v>16.213963014038946</c:v>
                </c:pt>
                <c:pt idx="8">
                  <c:v>16.858026312830422</c:v>
                </c:pt>
                <c:pt idx="9">
                  <c:v>17.037785999170325</c:v>
                </c:pt>
                <c:pt idx="10">
                  <c:v>17.335203747808109</c:v>
                </c:pt>
                <c:pt idx="11">
                  <c:v>17.742252838108563</c:v>
                </c:pt>
                <c:pt idx="12">
                  <c:v>17.751089551349637</c:v>
                </c:pt>
                <c:pt idx="13">
                  <c:v>18.130124393760834</c:v>
                </c:pt>
                <c:pt idx="14">
                  <c:v>17.998190151033729</c:v>
                </c:pt>
                <c:pt idx="15">
                  <c:v>17.244284102089829</c:v>
                </c:pt>
                <c:pt idx="16">
                  <c:v>17.710013832026771</c:v>
                </c:pt>
                <c:pt idx="17">
                  <c:v>17.582275772138235</c:v>
                </c:pt>
                <c:pt idx="18">
                  <c:v>17.877480142042465</c:v>
                </c:pt>
                <c:pt idx="19">
                  <c:v>17.326543190668428</c:v>
                </c:pt>
                <c:pt idx="20">
                  <c:v>17.501648855722337</c:v>
                </c:pt>
                <c:pt idx="21">
                  <c:v>17.701101672613408</c:v>
                </c:pt>
                <c:pt idx="22">
                  <c:v>18.30197174509998</c:v>
                </c:pt>
                <c:pt idx="23">
                  <c:v>17.975500899748784</c:v>
                </c:pt>
                <c:pt idx="24">
                  <c:v>18.180478750390375</c:v>
                </c:pt>
                <c:pt idx="25">
                  <c:v>18.555428893372721</c:v>
                </c:pt>
                <c:pt idx="26">
                  <c:v>19.434464045671042</c:v>
                </c:pt>
                <c:pt idx="27">
                  <c:v>19.519862363612116</c:v>
                </c:pt>
                <c:pt idx="28">
                  <c:v>19.904613880017834</c:v>
                </c:pt>
                <c:pt idx="29">
                  <c:v>20.388427611375327</c:v>
                </c:pt>
                <c:pt idx="30">
                  <c:v>20.527401581436383</c:v>
                </c:pt>
                <c:pt idx="31">
                  <c:v>20.415680569303319</c:v>
                </c:pt>
                <c:pt idx="32">
                  <c:v>19.889652590910565</c:v>
                </c:pt>
                <c:pt idx="33">
                  <c:v>19.903084507529826</c:v>
                </c:pt>
                <c:pt idx="34">
                  <c:v>19.980311891338054</c:v>
                </c:pt>
                <c:pt idx="35">
                  <c:v>20.089011394302027</c:v>
                </c:pt>
                <c:pt idx="36">
                  <c:v>19.867877306326758</c:v>
                </c:pt>
                <c:pt idx="37">
                  <c:v>19.413216543305175</c:v>
                </c:pt>
                <c:pt idx="38">
                  <c:v>19.154026843593737</c:v>
                </c:pt>
                <c:pt idx="39">
                  <c:v>18.97701954361159</c:v>
                </c:pt>
                <c:pt idx="40">
                  <c:v>19.284758341239641</c:v>
                </c:pt>
                <c:pt idx="41">
                  <c:v>19.959815911202476</c:v>
                </c:pt>
                <c:pt idx="42">
                  <c:v>18.617575891892724</c:v>
                </c:pt>
                <c:pt idx="43">
                  <c:v>18.737172076004406</c:v>
                </c:pt>
                <c:pt idx="44">
                  <c:v>19.014761374724156</c:v>
                </c:pt>
                <c:pt idx="45">
                  <c:v>19.621675803951664</c:v>
                </c:pt>
                <c:pt idx="46">
                  <c:v>19.759655625971543</c:v>
                </c:pt>
                <c:pt idx="47">
                  <c:v>19.571811923929531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D-48DB-9E66-B89A7DD6F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391072"/>
        <c:axId val="604395968"/>
      </c:lineChart>
      <c:catAx>
        <c:axId val="6043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439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4395968"/>
        <c:scaling>
          <c:orientation val="minMax"/>
          <c:max val="22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800"/>
                  <a:t>en %</a:t>
                </a:r>
              </a:p>
            </c:rich>
          </c:tx>
          <c:layout>
            <c:manualLayout>
              <c:xMode val="edge"/>
              <c:yMode val="edge"/>
              <c:x val="2.2311240606252371E-2"/>
              <c:y val="9.558845144356953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4391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Taux de croissance annuel de la formation brute de capital fixe </a:t>
            </a:r>
          </a:p>
          <a:p>
            <a:pPr>
              <a:defRPr sz="1050"/>
            </a:pPr>
            <a:r>
              <a:rPr lang="fr-FR" sz="1050"/>
              <a:t>des administrations publiques locales</a:t>
            </a:r>
          </a:p>
        </c:rich>
      </c:tx>
      <c:layout>
        <c:manualLayout>
          <c:xMode val="edge"/>
          <c:yMode val="edge"/>
          <c:x val="0.2642025540798818"/>
          <c:y val="4.3589743589743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173112210531209E-2"/>
          <c:y val="0.22054465713369784"/>
          <c:w val="0.94462058393143311"/>
          <c:h val="0.70256590305416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'annexe données pour les graph'!$A$21</c:f>
              <c:strCache>
                <c:ptCount val="1"/>
                <c:pt idx="0">
                  <c:v>taux de croissance annuel de la FBCF des APUL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E92-47C0-A1F6-DE5183AAAD8D}"/>
              </c:ext>
            </c:extLst>
          </c:dPt>
          <c:cat>
            <c:numRef>
              <c:f>'annexe données pour les graph'!$B$20:$AL$20</c:f>
              <c:numCache>
                <c:formatCode>General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'annexe données pour les graph'!$B$21:$AL$21</c:f>
              <c:numCache>
                <c:formatCode>0.00</c:formatCode>
                <c:ptCount val="37"/>
                <c:pt idx="0">
                  <c:v>9.5770519831200662</c:v>
                </c:pt>
                <c:pt idx="1">
                  <c:v>4.9425216188883958</c:v>
                </c:pt>
                <c:pt idx="2">
                  <c:v>10.298970653597594</c:v>
                </c:pt>
                <c:pt idx="3">
                  <c:v>2.8813613719274045</c:v>
                </c:pt>
                <c:pt idx="4">
                  <c:v>-4.9649397059995941</c:v>
                </c:pt>
                <c:pt idx="5">
                  <c:v>2.6595764081129403</c:v>
                </c:pt>
                <c:pt idx="6">
                  <c:v>-2.7448653680130386</c:v>
                </c:pt>
                <c:pt idx="7">
                  <c:v>-2.5505488684724797</c:v>
                </c:pt>
                <c:pt idx="8">
                  <c:v>-5.7920326282130619</c:v>
                </c:pt>
                <c:pt idx="9">
                  <c:v>3.2891386006239198</c:v>
                </c:pt>
                <c:pt idx="10">
                  <c:v>12.131228378367975</c:v>
                </c:pt>
                <c:pt idx="11">
                  <c:v>12.722800170406924</c:v>
                </c:pt>
                <c:pt idx="12">
                  <c:v>1.0289545870161287</c:v>
                </c:pt>
                <c:pt idx="13">
                  <c:v>-2.0930625444979256</c:v>
                </c:pt>
                <c:pt idx="14">
                  <c:v>5.4246344033672456</c:v>
                </c:pt>
                <c:pt idx="15">
                  <c:v>9.3142341067915968</c:v>
                </c:pt>
                <c:pt idx="16">
                  <c:v>8.6623120710353607</c:v>
                </c:pt>
                <c:pt idx="17">
                  <c:v>6.1386435831883635</c:v>
                </c:pt>
                <c:pt idx="18">
                  <c:v>8.1674807641930016</c:v>
                </c:pt>
                <c:pt idx="19">
                  <c:v>2.0945673699280798</c:v>
                </c:pt>
                <c:pt idx="20">
                  <c:v>-1.3445685100165528</c:v>
                </c:pt>
                <c:pt idx="21">
                  <c:v>-6.1214241333231278</c:v>
                </c:pt>
                <c:pt idx="22">
                  <c:v>2.4035105215917119</c:v>
                </c:pt>
                <c:pt idx="23">
                  <c:v>5.5036388426532579</c:v>
                </c:pt>
                <c:pt idx="24">
                  <c:v>5.050801729545551</c:v>
                </c:pt>
                <c:pt idx="25">
                  <c:v>-8.1958013468282473</c:v>
                </c:pt>
                <c:pt idx="26">
                  <c:v>-9.4965553097393176</c:v>
                </c:pt>
                <c:pt idx="27">
                  <c:v>-3.3230137631658607</c:v>
                </c:pt>
                <c:pt idx="28">
                  <c:v>5.8715158386228206</c:v>
                </c:pt>
                <c:pt idx="29">
                  <c:v>8.4242735933907742</c:v>
                </c:pt>
                <c:pt idx="30">
                  <c:v>15.620031968672432</c:v>
                </c:pt>
                <c:pt idx="31">
                  <c:v>-9.1753774680603861</c:v>
                </c:pt>
                <c:pt idx="32">
                  <c:v>8.4900173253031888</c:v>
                </c:pt>
                <c:pt idx="33">
                  <c:v>7.8161151172141619</c:v>
                </c:pt>
                <c:pt idx="34">
                  <c:v>12.163296397915069</c:v>
                </c:pt>
                <c:pt idx="35">
                  <c:v>8</c:v>
                </c:pt>
                <c:pt idx="36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92-47C0-A1F6-DE5183AA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04389440"/>
        <c:axId val="604393792"/>
      </c:barChart>
      <c:catAx>
        <c:axId val="604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fr-FR"/>
          </a:p>
        </c:txPr>
        <c:crossAx val="60439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4393792"/>
        <c:scaling>
          <c:orientation val="minMax"/>
          <c:max val="16"/>
          <c:min val="-12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sz="900" b="0"/>
                  <a:t>en %</a:t>
                </a:r>
              </a:p>
            </c:rich>
          </c:tx>
          <c:layout>
            <c:manualLayout>
              <c:xMode val="edge"/>
              <c:yMode val="edge"/>
              <c:x val="2.5546956844986587E-2"/>
              <c:y val="0.13931677771047848"/>
            </c:manualLayout>
          </c:layout>
          <c:overlay val="0"/>
          <c:spPr>
            <a:noFill/>
            <a:ln w="25400">
              <a:noFill/>
            </a:ln>
          </c:spPr>
        </c:title>
        <c:numFmt formatCode="\+0;\-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04389440"/>
        <c:crosses val="autoZero"/>
        <c:crossBetween val="between"/>
        <c:majorUnit val="2"/>
        <c:minorUnit val="0.4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278" footer="0.49212598450000278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/>
              <a:t>Capacités (+) ou besoins (-) de financement </a:t>
            </a:r>
          </a:p>
          <a:p>
            <a:pPr>
              <a:defRPr/>
            </a:pPr>
            <a:r>
              <a:rPr lang="fr-FR" b="1"/>
              <a:t>des administrations publiques</a:t>
            </a:r>
          </a:p>
        </c:rich>
      </c:tx>
      <c:layout>
        <c:manualLayout>
          <c:xMode val="edge"/>
          <c:yMode val="edge"/>
          <c:x val="0.23036110135914539"/>
          <c:y val="3.2145352900070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384823732476479E-2"/>
          <c:y val="0.19706539296996545"/>
          <c:w val="0.91496695824414354"/>
          <c:h val="0.66407541914403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'annexe données pour les graph'!$A$63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0">
              <a:gsLst>
                <a:gs pos="0">
                  <a:srgbClr val="FFFFFF"/>
                </a:gs>
                <a:gs pos="100000">
                  <a:srgbClr val="0000FF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numRef>
              <c:f>'annexe données pour les graph'!$B$62:$AU$62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'annexe données pour les graph'!$B$63:$AU$63</c:f>
              <c:numCache>
                <c:formatCode>0.00</c:formatCode>
                <c:ptCount val="46"/>
                <c:pt idx="0">
                  <c:v>-0.43272239606616003</c:v>
                </c:pt>
                <c:pt idx="1">
                  <c:v>-2.4323360412126016</c:v>
                </c:pt>
                <c:pt idx="2">
                  <c:v>-2.8693250474710861</c:v>
                </c:pt>
                <c:pt idx="3">
                  <c:v>-2.5710063773526208</c:v>
                </c:pt>
                <c:pt idx="4">
                  <c:v>-2.7654038598999287</c:v>
                </c:pt>
                <c:pt idx="5">
                  <c:v>-3.0044023479188899</c:v>
                </c:pt>
                <c:pt idx="6">
                  <c:v>-3.2245883372539308</c:v>
                </c:pt>
                <c:pt idx="7">
                  <c:v>-2.0315739868049012</c:v>
                </c:pt>
                <c:pt idx="8">
                  <c:v>-2.5848131604749973</c:v>
                </c:pt>
                <c:pt idx="9">
                  <c:v>-1.7968449792698955</c:v>
                </c:pt>
                <c:pt idx="10">
                  <c:v>-2.4564176245210727</c:v>
                </c:pt>
                <c:pt idx="11">
                  <c:v>-2.8864056150720354</c:v>
                </c:pt>
                <c:pt idx="12">
                  <c:v>-4.6401248328131963</c:v>
                </c:pt>
                <c:pt idx="13">
                  <c:v>-6.3996298907296456</c:v>
                </c:pt>
                <c:pt idx="14">
                  <c:v>-5.4548167092924125</c:v>
                </c:pt>
                <c:pt idx="15">
                  <c:v>-5.1111385730762899</c:v>
                </c:pt>
                <c:pt idx="16">
                  <c:v>-3.8960705693664797</c:v>
                </c:pt>
                <c:pt idx="17">
                  <c:v>-3.7113282158641541</c:v>
                </c:pt>
                <c:pt idx="18">
                  <c:v>-2.3913689370868307</c:v>
                </c:pt>
                <c:pt idx="19">
                  <c:v>-1.5442620600673787</c:v>
                </c:pt>
                <c:pt idx="20">
                  <c:v>-1.3126569392602645</c:v>
                </c:pt>
                <c:pt idx="21">
                  <c:v>-1.4173583425919876</c:v>
                </c:pt>
                <c:pt idx="22">
                  <c:v>-3.1756320091237411</c:v>
                </c:pt>
                <c:pt idx="23">
                  <c:v>-4.0878382543302711</c:v>
                </c:pt>
                <c:pt idx="24">
                  <c:v>-3.5552149047815575</c:v>
                </c:pt>
                <c:pt idx="25">
                  <c:v>-3.5074347332576616</c:v>
                </c:pt>
                <c:pt idx="26">
                  <c:v>-2.6578006500541713</c:v>
                </c:pt>
                <c:pt idx="27">
                  <c:v>-2.9896279477785228</c:v>
                </c:pt>
                <c:pt idx="28">
                  <c:v>-3.5020100502512563</c:v>
                </c:pt>
                <c:pt idx="29">
                  <c:v>-7.3785515032544682</c:v>
                </c:pt>
                <c:pt idx="30">
                  <c:v>-7.151996392966284</c:v>
                </c:pt>
                <c:pt idx="31">
                  <c:v>-5.3045924057999123</c:v>
                </c:pt>
                <c:pt idx="32">
                  <c:v>-5.1710482210410369</c:v>
                </c:pt>
                <c:pt idx="33">
                  <c:v>-4.9383135257498587</c:v>
                </c:pt>
                <c:pt idx="34">
                  <c:v>-4.5737103589172126</c:v>
                </c:pt>
                <c:pt idx="35">
                  <c:v>-3.8921141092032339</c:v>
                </c:pt>
                <c:pt idx="36">
                  <c:v>-3.7648982883770952</c:v>
                </c:pt>
                <c:pt idx="37">
                  <c:v>-3.362482000261815</c:v>
                </c:pt>
                <c:pt idx="38">
                  <c:v>-2.3187568990405025</c:v>
                </c:pt>
                <c:pt idx="39">
                  <c:v>-2.3939643121453829</c:v>
                </c:pt>
                <c:pt idx="40">
                  <c:v>-8.9325799076909789</c:v>
                </c:pt>
                <c:pt idx="41">
                  <c:v>-6.5846258123679284</c:v>
                </c:pt>
                <c:pt idx="42">
                  <c:v>-4.7365368682684341</c:v>
                </c:pt>
                <c:pt idx="43" formatCode="General">
                  <c:v>-5.4538529672276352</c:v>
                </c:pt>
                <c:pt idx="44" formatCode="General">
                  <c:v>-5.7</c:v>
                </c:pt>
                <c:pt idx="45" formatCode="General">
                  <c:v>-5.0999999999999996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E-45E6-AE48-D90637EDB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4392704"/>
        <c:axId val="604389984"/>
      </c:barChart>
      <c:lineChart>
        <c:grouping val="standard"/>
        <c:varyColors val="0"/>
        <c:ser>
          <c:idx val="2"/>
          <c:order val="1"/>
          <c:tx>
            <c:strRef>
              <c:f>'annexe données pour les graph'!$A$64</c:f>
              <c:strCache>
                <c:ptCount val="1"/>
                <c:pt idx="0">
                  <c:v>État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'annexe données pour les graph'!$B$62:$AU$62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'annexe données pour les graph'!$B$64:$AU$64</c:f>
              <c:numCache>
                <c:formatCode>0.00</c:formatCode>
                <c:ptCount val="46"/>
                <c:pt idx="0">
                  <c:v>-0.2521233795261511</c:v>
                </c:pt>
                <c:pt idx="1">
                  <c:v>-1.1254210422032891</c:v>
                </c:pt>
                <c:pt idx="2">
                  <c:v>-1.572242361470741</c:v>
                </c:pt>
                <c:pt idx="3">
                  <c:v>-2.0219318712085861</c:v>
                </c:pt>
                <c:pt idx="4">
                  <c:v>-2.249749821300929</c:v>
                </c:pt>
                <c:pt idx="5">
                  <c:v>-2.5090715048025616</c:v>
                </c:pt>
                <c:pt idx="6">
                  <c:v>-1.8215921753126159</c:v>
                </c:pt>
                <c:pt idx="7">
                  <c:v>-1.4439208294062207</c:v>
                </c:pt>
                <c:pt idx="8">
                  <c:v>-1.9769038021570979</c:v>
                </c:pt>
                <c:pt idx="9">
                  <c:v>-1.5107695419152594</c:v>
                </c:pt>
                <c:pt idx="10">
                  <c:v>-2.0522030651340994</c:v>
                </c:pt>
                <c:pt idx="11">
                  <c:v>-1.8771702992242334</c:v>
                </c:pt>
                <c:pt idx="12">
                  <c:v>-3.3881408827463217</c:v>
                </c:pt>
                <c:pt idx="13">
                  <c:v>-5.2310539302079659</c:v>
                </c:pt>
                <c:pt idx="14">
                  <c:v>-4.7165387894288155</c:v>
                </c:pt>
                <c:pt idx="15">
                  <c:v>-3.6495304003954523</c:v>
                </c:pt>
                <c:pt idx="16">
                  <c:v>-3.3974338412189256</c:v>
                </c:pt>
                <c:pt idx="17">
                  <c:v>-3.6738001085523759</c:v>
                </c:pt>
                <c:pt idx="18">
                  <c:v>-2.5941469211914132</c:v>
                </c:pt>
                <c:pt idx="19">
                  <c:v>-2.3252096623897929</c:v>
                </c:pt>
                <c:pt idx="20">
                  <c:v>-2.1628775025449611</c:v>
                </c:pt>
                <c:pt idx="21">
                  <c:v>-2.1126070191490753</c:v>
                </c:pt>
                <c:pt idx="22">
                  <c:v>-3.5906354938858263</c:v>
                </c:pt>
                <c:pt idx="23">
                  <c:v>-3.7906675707329107</c:v>
                </c:pt>
                <c:pt idx="24">
                  <c:v>-3.1384352337715935</c:v>
                </c:pt>
                <c:pt idx="25">
                  <c:v>-3.0467650397275823</c:v>
                </c:pt>
                <c:pt idx="26">
                  <c:v>-2.9081256771397617</c:v>
                </c:pt>
                <c:pt idx="27">
                  <c:v>-2.3614221580060888</c:v>
                </c:pt>
                <c:pt idx="28">
                  <c:v>-3.4886934673366836</c:v>
                </c:pt>
                <c:pt idx="29">
                  <c:v>-6.1480524847608224</c:v>
                </c:pt>
                <c:pt idx="30">
                  <c:v>-6.3626070838134376</c:v>
                </c:pt>
                <c:pt idx="31">
                  <c:v>-4.4896949711459193</c:v>
                </c:pt>
                <c:pt idx="32">
                  <c:v>-4.1042953598620882</c:v>
                </c:pt>
                <c:pt idx="33">
                  <c:v>-3.9807111865685716</c:v>
                </c:pt>
                <c:pt idx="34">
                  <c:v>-3.8902354088313142</c:v>
                </c:pt>
                <c:pt idx="35">
                  <c:v>-3.396565821749796</c:v>
                </c:pt>
                <c:pt idx="36">
                  <c:v>-3.4572542342503807</c:v>
                </c:pt>
                <c:pt idx="37">
                  <c:v>-3.4142339747785488</c:v>
                </c:pt>
                <c:pt idx="38">
                  <c:v>-2.6666383629107582</c:v>
                </c:pt>
                <c:pt idx="39">
                  <c:v>-2.707918756681194</c:v>
                </c:pt>
                <c:pt idx="40">
                  <c:v>-7.6349048872018281</c:v>
                </c:pt>
                <c:pt idx="41">
                  <c:v>-5.7437901200111643</c:v>
                </c:pt>
                <c:pt idx="42">
                  <c:v>-5.5893650674098057</c:v>
                </c:pt>
                <c:pt idx="43" formatCode="General">
                  <c:v>-5.516634189548272</c:v>
                </c:pt>
                <c:pt idx="44" formatCode="General">
                  <c:v>-5.5</c:v>
                </c:pt>
                <c:pt idx="45" formatCode="General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E-45E6-AE48-D90637EDBCF1}"/>
            </c:ext>
          </c:extLst>
        </c:ser>
        <c:ser>
          <c:idx val="3"/>
          <c:order val="2"/>
          <c:tx>
            <c:strRef>
              <c:f>'annexe données pour les graph'!$A$65</c:f>
              <c:strCache>
                <c:ptCount val="1"/>
                <c:pt idx="0">
                  <c:v>ODAC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'annexe données pour les graph'!$B$62:$AU$62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'annexe données pour les graph'!$B$65:$AU$65</c:f>
              <c:numCache>
                <c:formatCode>0.00</c:formatCode>
                <c:ptCount val="46"/>
                <c:pt idx="0">
                  <c:v>0.26218149307107735</c:v>
                </c:pt>
                <c:pt idx="1">
                  <c:v>0.12502476718842878</c:v>
                </c:pt>
                <c:pt idx="2">
                  <c:v>0.13153806317969965</c:v>
                </c:pt>
                <c:pt idx="3">
                  <c:v>0.11510343754860787</c:v>
                </c:pt>
                <c:pt idx="4">
                  <c:v>-9.4924946390278764E-2</c:v>
                </c:pt>
                <c:pt idx="5">
                  <c:v>0.16382070437566701</c:v>
                </c:pt>
                <c:pt idx="6">
                  <c:v>-0.15698898105732326</c:v>
                </c:pt>
                <c:pt idx="7">
                  <c:v>9.8963242224316683E-3</c:v>
                </c:pt>
                <c:pt idx="8">
                  <c:v>0.10066456040963069</c:v>
                </c:pt>
                <c:pt idx="9">
                  <c:v>0.25068257660026294</c:v>
                </c:pt>
                <c:pt idx="10">
                  <c:v>0.21704980842911875</c:v>
                </c:pt>
                <c:pt idx="11">
                  <c:v>0.20825637236793498</c:v>
                </c:pt>
                <c:pt idx="12">
                  <c:v>0.2135532768613464</c:v>
                </c:pt>
                <c:pt idx="13">
                  <c:v>0.16698977793443778</c:v>
                </c:pt>
                <c:pt idx="14">
                  <c:v>0.16027280477408354</c:v>
                </c:pt>
                <c:pt idx="15">
                  <c:v>-0.40995221618058991</c:v>
                </c:pt>
                <c:pt idx="16">
                  <c:v>-3.1676022453889334E-2</c:v>
                </c:pt>
                <c:pt idx="17">
                  <c:v>9.1028921454601827E-2</c:v>
                </c:pt>
                <c:pt idx="18">
                  <c:v>2.4363069152492017E-2</c:v>
                </c:pt>
                <c:pt idx="19">
                  <c:v>0.16170883807612357</c:v>
                </c:pt>
                <c:pt idx="20">
                  <c:v>7.261621988462843E-3</c:v>
                </c:pt>
                <c:pt idx="21">
                  <c:v>-2.8887000849617674E-2</c:v>
                </c:pt>
                <c:pt idx="22">
                  <c:v>0.13977063929544448</c:v>
                </c:pt>
                <c:pt idx="23">
                  <c:v>-2.4902915613634967E-2</c:v>
                </c:pt>
                <c:pt idx="24">
                  <c:v>0.4340545958375096</c:v>
                </c:pt>
                <c:pt idx="25">
                  <c:v>0.26975028376844495</c:v>
                </c:pt>
                <c:pt idx="26">
                  <c:v>0.41180931744312027</c:v>
                </c:pt>
                <c:pt idx="27">
                  <c:v>-0.31704422312812841</c:v>
                </c:pt>
                <c:pt idx="28">
                  <c:v>-0.10582914572864321</c:v>
                </c:pt>
                <c:pt idx="29">
                  <c:v>-1.1571443330922616E-2</c:v>
                </c:pt>
                <c:pt idx="30">
                  <c:v>0.60963879565152057</c:v>
                </c:pt>
                <c:pt idx="31">
                  <c:v>-3.1909218757577226E-2</c:v>
                </c:pt>
                <c:pt idx="32">
                  <c:v>-0.14518986735622275</c:v>
                </c:pt>
                <c:pt idx="33">
                  <c:v>-5.6923222033578566E-2</c:v>
                </c:pt>
                <c:pt idx="34">
                  <c:v>4.3181501601894422E-3</c:v>
                </c:pt>
                <c:pt idx="35">
                  <c:v>-0.21858817116380486</c:v>
                </c:pt>
                <c:pt idx="36">
                  <c:v>-0.21233981539564473</c:v>
                </c:pt>
                <c:pt idx="37">
                  <c:v>-0.15848496749138197</c:v>
                </c:pt>
                <c:pt idx="38">
                  <c:v>-0.11874840791373015</c:v>
                </c:pt>
                <c:pt idx="39">
                  <c:v>-7.8365266014308044E-2</c:v>
                </c:pt>
                <c:pt idx="40">
                  <c:v>0.95229262821895344</c:v>
                </c:pt>
                <c:pt idx="41">
                  <c:v>-1.9417088632829631E-2</c:v>
                </c:pt>
                <c:pt idx="42">
                  <c:v>0.5819838819010319</c:v>
                </c:pt>
                <c:pt idx="43" formatCode="General">
                  <c:v>-5.4136403897254215E-2</c:v>
                </c:pt>
                <c:pt idx="44" formatCode="General">
                  <c:v>0</c:v>
                </c:pt>
                <c:pt idx="45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E-45E6-AE48-D90637EDBCF1}"/>
            </c:ext>
          </c:extLst>
        </c:ser>
        <c:ser>
          <c:idx val="4"/>
          <c:order val="3"/>
          <c:tx>
            <c:strRef>
              <c:f>'annexe données pour les graph'!$A$66</c:f>
              <c:strCache>
                <c:ptCount val="1"/>
                <c:pt idx="0">
                  <c:v>APUL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'annexe données pour les graph'!$B$62:$AU$62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'annexe données pour les graph'!$B$66:$AU$66</c:f>
              <c:numCache>
                <c:formatCode>0.00</c:formatCode>
                <c:ptCount val="46"/>
                <c:pt idx="0">
                  <c:v>-1.1135449262405008</c:v>
                </c:pt>
                <c:pt idx="1">
                  <c:v>-1.2585694471963544</c:v>
                </c:pt>
                <c:pt idx="2">
                  <c:v>-1.348524080787157</c:v>
                </c:pt>
                <c:pt idx="3">
                  <c:v>-1.1916316689998443</c:v>
                </c:pt>
                <c:pt idx="4">
                  <c:v>-0.75654038598999285</c:v>
                </c:pt>
                <c:pt idx="5">
                  <c:v>-0.77374599786552822</c:v>
                </c:pt>
                <c:pt idx="6">
                  <c:v>-0.65766992695307669</c:v>
                </c:pt>
                <c:pt idx="7">
                  <c:v>-0.54241281809613573</c:v>
                </c:pt>
                <c:pt idx="8">
                  <c:v>-0.60104586556269757</c:v>
                </c:pt>
                <c:pt idx="9">
                  <c:v>-0.61745373647487101</c:v>
                </c:pt>
                <c:pt idx="10">
                  <c:v>-0.50450191570881231</c:v>
                </c:pt>
                <c:pt idx="11">
                  <c:v>-0.7411340967861102</c:v>
                </c:pt>
                <c:pt idx="12">
                  <c:v>-0.69629959875167191</c:v>
                </c:pt>
                <c:pt idx="13">
                  <c:v>-0.35248501938667609</c:v>
                </c:pt>
                <c:pt idx="14">
                  <c:v>-0.37476555839727194</c:v>
                </c:pt>
                <c:pt idx="15">
                  <c:v>-0.32089306310759597</c:v>
                </c:pt>
                <c:pt idx="16">
                  <c:v>-8.0192461908580592E-2</c:v>
                </c:pt>
                <c:pt idx="17">
                  <c:v>0.10746685275645497</c:v>
                </c:pt>
                <c:pt idx="18">
                  <c:v>0.18911089653123375</c:v>
                </c:pt>
                <c:pt idx="19">
                  <c:v>0.19812199842305211</c:v>
                </c:pt>
                <c:pt idx="20">
                  <c:v>7.2276891754326431E-2</c:v>
                </c:pt>
                <c:pt idx="21">
                  <c:v>5.2480230050323512E-2</c:v>
                </c:pt>
                <c:pt idx="22">
                  <c:v>8.3824367990876253E-2</c:v>
                </c:pt>
                <c:pt idx="23">
                  <c:v>1.312950748936695E-2</c:v>
                </c:pt>
                <c:pt idx="24">
                  <c:v>-0.1751075997877484</c:v>
                </c:pt>
                <c:pt idx="25">
                  <c:v>-0.20346197502837685</c:v>
                </c:pt>
                <c:pt idx="26">
                  <c:v>-0.22118093174431203</c:v>
                </c:pt>
                <c:pt idx="27">
                  <c:v>-0.42700861757572633</c:v>
                </c:pt>
                <c:pt idx="28">
                  <c:v>-0.50909547738693472</c:v>
                </c:pt>
                <c:pt idx="29">
                  <c:v>-0.33366050211798737</c:v>
                </c:pt>
                <c:pt idx="30">
                  <c:v>-0.10710886228144884</c:v>
                </c:pt>
                <c:pt idx="31">
                  <c:v>-7.1819989331264253E-2</c:v>
                </c:pt>
                <c:pt idx="32">
                  <c:v>-0.22506344873820811</c:v>
                </c:pt>
                <c:pt idx="33">
                  <c:v>-0.39053952084512356</c:v>
                </c:pt>
                <c:pt idx="34">
                  <c:v>-0.26382504527092915</c:v>
                </c:pt>
                <c:pt idx="35">
                  <c:v>-1.9805578268374667E-2</c:v>
                </c:pt>
                <c:pt idx="36">
                  <c:v>0.10117394031723272</c:v>
                </c:pt>
                <c:pt idx="37">
                  <c:v>6.1526377798141116E-2</c:v>
                </c:pt>
                <c:pt idx="38">
                  <c:v>7.5401205740001698E-2</c:v>
                </c:pt>
                <c:pt idx="39">
                  <c:v>-0.10459666145876162</c:v>
                </c:pt>
                <c:pt idx="40">
                  <c:v>-0.16641504550748393</c:v>
                </c:pt>
                <c:pt idx="41">
                  <c:v>-3.556477014473107E-2</c:v>
                </c:pt>
                <c:pt idx="42">
                  <c:v>-3.961738344505536E-2</c:v>
                </c:pt>
                <c:pt idx="43" formatCode="General">
                  <c:v>-0.35181576616474758</c:v>
                </c:pt>
                <c:pt idx="44" formatCode="General">
                  <c:v>-0.6</c:v>
                </c:pt>
                <c:pt idx="45" formatCode="General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DE-45E6-AE48-D90637EDBCF1}"/>
            </c:ext>
          </c:extLst>
        </c:ser>
        <c:ser>
          <c:idx val="5"/>
          <c:order val="4"/>
          <c:tx>
            <c:strRef>
              <c:f>'annexe données pour les graph'!$A$67</c:f>
              <c:strCache>
                <c:ptCount val="1"/>
                <c:pt idx="0">
                  <c:v>Administrations de sécurité sociale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'annexe données pour les graph'!$B$62:$AU$62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'annexe données pour les graph'!$B$67:$AU$67</c:f>
              <c:numCache>
                <c:formatCode>0.00</c:formatCode>
                <c:ptCount val="46"/>
                <c:pt idx="0">
                  <c:v>0.67054090299508273</c:v>
                </c:pt>
                <c:pt idx="1">
                  <c:v>-0.17356845650881714</c:v>
                </c:pt>
                <c:pt idx="2">
                  <c:v>-8.0096668392887968E-2</c:v>
                </c:pt>
                <c:pt idx="3">
                  <c:v>0.52760927049307826</c:v>
                </c:pt>
                <c:pt idx="4">
                  <c:v>0.33566833452466044</c:v>
                </c:pt>
                <c:pt idx="5">
                  <c:v>0.11472785485592316</c:v>
                </c:pt>
                <c:pt idx="6">
                  <c:v>-0.58833725393091485</c:v>
                </c:pt>
                <c:pt idx="7">
                  <c:v>-5.5018850141376065E-2</c:v>
                </c:pt>
                <c:pt idx="8">
                  <c:v>-0.10752805316483277</c:v>
                </c:pt>
                <c:pt idx="9">
                  <c:v>8.0695722519971688E-2</c:v>
                </c:pt>
                <c:pt idx="10">
                  <c:v>-0.11666666666666665</c:v>
                </c:pt>
                <c:pt idx="11">
                  <c:v>-0.47635759142962697</c:v>
                </c:pt>
                <c:pt idx="12">
                  <c:v>-0.76923762817654939</c:v>
                </c:pt>
                <c:pt idx="13">
                  <c:v>-0.98308071906943961</c:v>
                </c:pt>
                <c:pt idx="14">
                  <c:v>-0.52369991474850808</c:v>
                </c:pt>
                <c:pt idx="15">
                  <c:v>-0.73076289339265121</c:v>
                </c:pt>
                <c:pt idx="16">
                  <c:v>-0.38676824378508423</c:v>
                </c:pt>
                <c:pt idx="17">
                  <c:v>-0.23602388152283477</c:v>
                </c:pt>
                <c:pt idx="18">
                  <c:v>-1.0770259228997993E-2</c:v>
                </c:pt>
                <c:pt idx="19">
                  <c:v>0.42104508637373667</c:v>
                </c:pt>
                <c:pt idx="20">
                  <c:v>0.77061418391584668</c:v>
                </c:pt>
                <c:pt idx="21">
                  <c:v>0.67165544735638194</c:v>
                </c:pt>
                <c:pt idx="22">
                  <c:v>0.19140847747576506</c:v>
                </c:pt>
                <c:pt idx="23">
                  <c:v>-0.28539727547309379</c:v>
                </c:pt>
                <c:pt idx="24">
                  <c:v>-0.67572666705972528</c:v>
                </c:pt>
                <c:pt idx="25">
                  <c:v>-0.52701475595913738</c:v>
                </c:pt>
                <c:pt idx="26">
                  <c:v>5.9750812567713973E-2</c:v>
                </c:pt>
                <c:pt idx="27">
                  <c:v>0.1158470509314206</c:v>
                </c:pt>
                <c:pt idx="28">
                  <c:v>0.601608040201005</c:v>
                </c:pt>
                <c:pt idx="29">
                  <c:v>-0.88531873127389205</c:v>
                </c:pt>
                <c:pt idx="30">
                  <c:v>-1.2919192425229198</c:v>
                </c:pt>
                <c:pt idx="31">
                  <c:v>-0.711168226565152</c:v>
                </c:pt>
                <c:pt idx="32">
                  <c:v>-0.6964995450845185</c:v>
                </c:pt>
                <c:pt idx="33">
                  <c:v>-0.51013959630258443</c:v>
                </c:pt>
                <c:pt idx="34">
                  <c:v>-0.42396805497515905</c:v>
                </c:pt>
                <c:pt idx="35">
                  <c:v>-0.25715453802125915</c:v>
                </c:pt>
                <c:pt idx="36">
                  <c:v>-0.19647817904830181</c:v>
                </c:pt>
                <c:pt idx="37">
                  <c:v>0.14871056420997514</c:v>
                </c:pt>
                <c:pt idx="38">
                  <c:v>0.39122866604398399</c:v>
                </c:pt>
                <c:pt idx="39">
                  <c:v>0.49695748704876247</c:v>
                </c:pt>
                <c:pt idx="40">
                  <c:v>-2.0835957382564807</c:v>
                </c:pt>
                <c:pt idx="41">
                  <c:v>-0.78589370439775119</c:v>
                </c:pt>
                <c:pt idx="42">
                  <c:v>0.3104617006853958</c:v>
                </c:pt>
                <c:pt idx="43" formatCode="General">
                  <c:v>0.4687333923826395</c:v>
                </c:pt>
                <c:pt idx="44" formatCode="General">
                  <c:v>0.1</c:v>
                </c:pt>
                <c:pt idx="45" formatCode="General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DE-45E6-AE48-D90637EDB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90528"/>
        <c:axId val="604397056"/>
      </c:lineChart>
      <c:catAx>
        <c:axId val="60439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4389984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604389984"/>
        <c:scaling>
          <c:orientation val="minMax"/>
          <c:max val="2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800"/>
                  <a:t>en % du PIB</a:t>
                </a:r>
              </a:p>
            </c:rich>
          </c:tx>
          <c:layout>
            <c:manualLayout>
              <c:xMode val="edge"/>
              <c:yMode val="edge"/>
              <c:x val="3.7154989384288748E-3"/>
              <c:y val="0.132075691796387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4392704"/>
        <c:crosses val="autoZero"/>
        <c:crossBetween val="between"/>
        <c:majorUnit val="1"/>
        <c:minorUnit val="1"/>
      </c:valAx>
      <c:catAx>
        <c:axId val="60439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4397056"/>
        <c:crosses val="autoZero"/>
        <c:auto val="0"/>
        <c:lblAlgn val="ctr"/>
        <c:lblOffset val="100"/>
        <c:noMultiLvlLbl val="0"/>
      </c:catAx>
      <c:valAx>
        <c:axId val="6043970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60439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0851254352699585E-2"/>
          <c:y val="0.92514157158926558"/>
          <c:w val="0.90233545647559343"/>
          <c:h val="7.4074074074074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0</xdr:rowOff>
    </xdr:from>
    <xdr:to>
      <xdr:col>5</xdr:col>
      <xdr:colOff>993913</xdr:colOff>
      <xdr:row>60</xdr:row>
      <xdr:rowOff>157370</xdr:rowOff>
    </xdr:to>
    <xdr:graphicFrame macro="">
      <xdr:nvGraphicFramePr>
        <xdr:cNvPr id="12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161923</xdr:rowOff>
    </xdr:from>
    <xdr:to>
      <xdr:col>5</xdr:col>
      <xdr:colOff>640080</xdr:colOff>
      <xdr:row>64</xdr:row>
      <xdr:rowOff>47624</xdr:rowOff>
    </xdr:to>
    <xdr:graphicFrame macro="">
      <xdr:nvGraphicFramePr>
        <xdr:cNvPr id="24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0.21561</cdr:x>
      <cdr:y>0.70059</cdr:y>
    </cdr:from>
    <cdr:to>
      <cdr:x>0.21561</cdr:x>
      <cdr:y>0.73961</cdr:y>
    </cdr:to>
    <cdr:sp macro="" textlink="">
      <cdr:nvSpPr>
        <cdr:cNvPr id="2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85250" y="2869460"/>
          <a:ext cx="0" cy="159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0.36504</cdr:x>
      <cdr:y>0.62093</cdr:y>
    </cdr:from>
    <cdr:to>
      <cdr:x>0.36643</cdr:x>
      <cdr:y>0.67209</cdr:y>
    </cdr:to>
    <cdr:sp macro="" textlink="">
      <cdr:nvSpPr>
        <cdr:cNvPr id="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514600" y="2543177"/>
          <a:ext cx="9525" cy="2095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0.54577</cdr:x>
      <cdr:y>0.65657</cdr:y>
    </cdr:from>
    <cdr:to>
      <cdr:x>0.54577</cdr:x>
      <cdr:y>0.69559</cdr:y>
    </cdr:to>
    <cdr:sp macro="" textlink="">
      <cdr:nvSpPr>
        <cdr:cNvPr id="4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759523" y="2689134"/>
          <a:ext cx="0" cy="159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0.69859</cdr:x>
      <cdr:y>0.86973</cdr:y>
    </cdr:from>
    <cdr:to>
      <cdr:x>0.69859</cdr:x>
      <cdr:y>0.90874</cdr:y>
    </cdr:to>
    <cdr:sp macro="" textlink="">
      <cdr:nvSpPr>
        <cdr:cNvPr id="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812195" y="3562202"/>
          <a:ext cx="0" cy="1597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0.64641</cdr:x>
      <cdr:y>0.17637</cdr:y>
    </cdr:from>
    <cdr:to>
      <cdr:x>0.64641</cdr:x>
      <cdr:y>0.21539</cdr:y>
    </cdr:to>
    <cdr:sp macro="" textlink="">
      <cdr:nvSpPr>
        <cdr:cNvPr id="6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457727" y="655154"/>
          <a:ext cx="0" cy="1449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0.64779</cdr:x>
      <cdr:y>0.15047</cdr:y>
    </cdr:from>
    <cdr:to>
      <cdr:x>0.98343</cdr:x>
      <cdr:y>0.21714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4590629" y="637512"/>
          <a:ext cx="2378546" cy="282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/>
            <a:t>: Année électorale pour les communes</a:t>
          </a:r>
        </a:p>
      </cdr:txBody>
    </cdr:sp>
  </cdr:relSizeAnchor>
  <cdr:relSizeAnchor xmlns:cdr="http://schemas.openxmlformats.org/drawingml/2006/chartDrawing">
    <cdr:from>
      <cdr:x>0.20901</cdr:x>
      <cdr:y>0.23121</cdr:y>
    </cdr:from>
    <cdr:to>
      <cdr:x>0.21315</cdr:x>
      <cdr:y>0.93633</cdr:y>
    </cdr:to>
    <cdr:sp macro="" textlink="">
      <cdr:nvSpPr>
        <cdr:cNvPr id="10" name="Connecteur droit 9"/>
        <cdr:cNvSpPr/>
      </cdr:nvSpPr>
      <cdr:spPr>
        <a:xfrm xmlns:a="http://schemas.openxmlformats.org/drawingml/2006/main" flipH="1">
          <a:off x="1439773" y="946960"/>
          <a:ext cx="28519" cy="28879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0.37872</cdr:x>
      <cdr:y>0.23023</cdr:y>
    </cdr:from>
    <cdr:to>
      <cdr:x>0.37887</cdr:x>
      <cdr:y>0.99696</cdr:y>
    </cdr:to>
    <cdr:sp macro="" textlink="">
      <cdr:nvSpPr>
        <cdr:cNvPr id="12" name="Connecteur droit 11"/>
        <cdr:cNvSpPr/>
      </cdr:nvSpPr>
      <cdr:spPr>
        <a:xfrm xmlns:a="http://schemas.openxmlformats.org/drawingml/2006/main" flipH="1">
          <a:off x="2608830" y="942977"/>
          <a:ext cx="1019" cy="31403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0.56148</cdr:x>
      <cdr:y>0.22586</cdr:y>
    </cdr:from>
    <cdr:to>
      <cdr:x>0.56148</cdr:x>
      <cdr:y>0.92073</cdr:y>
    </cdr:to>
    <cdr:sp macro="" textlink="">
      <cdr:nvSpPr>
        <cdr:cNvPr id="13" name="Connecteur droit 12"/>
        <cdr:cNvSpPr/>
      </cdr:nvSpPr>
      <cdr:spPr>
        <a:xfrm xmlns:a="http://schemas.openxmlformats.org/drawingml/2006/main">
          <a:off x="3867743" y="925048"/>
          <a:ext cx="0" cy="28460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0.72364</cdr:x>
      <cdr:y>0.23946</cdr:y>
    </cdr:from>
    <cdr:to>
      <cdr:x>0.72364</cdr:x>
      <cdr:y>0.93434</cdr:y>
    </cdr:to>
    <cdr:sp macro="" textlink="">
      <cdr:nvSpPr>
        <cdr:cNvPr id="14" name="Connecteur droit 13"/>
        <cdr:cNvSpPr/>
      </cdr:nvSpPr>
      <cdr:spPr>
        <a:xfrm xmlns:a="http://schemas.openxmlformats.org/drawingml/2006/main">
          <a:off x="4984772" y="980760"/>
          <a:ext cx="0" cy="28460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0.85315</cdr:x>
      <cdr:y>0.85116</cdr:y>
    </cdr:from>
    <cdr:to>
      <cdr:x>0.85454</cdr:x>
      <cdr:y>0.9</cdr:y>
    </cdr:to>
    <cdr:sp macro="" textlink="">
      <cdr:nvSpPr>
        <cdr:cNvPr id="16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876925" y="3486152"/>
          <a:ext cx="9525" cy="2000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0.867</cdr:x>
      <cdr:y>0.21975</cdr:y>
    </cdr:from>
    <cdr:to>
      <cdr:x>0.867</cdr:x>
      <cdr:y>0.91463</cdr:y>
    </cdr:to>
    <cdr:sp macro="" textlink="">
      <cdr:nvSpPr>
        <cdr:cNvPr id="17" name="Connecteur droit 16"/>
        <cdr:cNvSpPr/>
      </cdr:nvSpPr>
      <cdr:spPr>
        <a:xfrm xmlns:a="http://schemas.openxmlformats.org/drawingml/2006/main">
          <a:off x="5972342" y="900045"/>
          <a:ext cx="0" cy="284605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27</xdr:row>
      <xdr:rowOff>161924</xdr:rowOff>
    </xdr:from>
    <xdr:to>
      <xdr:col>6</xdr:col>
      <xdr:colOff>57149</xdr:colOff>
      <xdr:row>57</xdr:row>
      <xdr:rowOff>19049</xdr:rowOff>
    </xdr:to>
    <xdr:graphicFrame macro="">
      <xdr:nvGraphicFramePr>
        <xdr:cNvPr id="43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9"/>
  <sheetViews>
    <sheetView zoomScaleNormal="100" workbookViewId="0">
      <selection activeCell="B30" sqref="B30"/>
    </sheetView>
  </sheetViews>
  <sheetFormatPr baseColWidth="10" defaultColWidth="11.42578125" defaultRowHeight="12.75" x14ac:dyDescent="0.2"/>
  <cols>
    <col min="1" max="1" width="11.42578125" style="8"/>
    <col min="2" max="2" width="5.7109375" style="8" customWidth="1"/>
    <col min="3" max="5" width="11.42578125" style="8"/>
    <col min="6" max="6" width="11.85546875" style="8" customWidth="1"/>
    <col min="7" max="7" width="11.42578125" style="8"/>
    <col min="8" max="8" width="12.140625" style="8" customWidth="1"/>
    <col min="9" max="9" width="15.28515625" style="8" customWidth="1"/>
    <col min="10" max="16384" width="11.42578125" style="8"/>
  </cols>
  <sheetData>
    <row r="5" spans="2:9" ht="15.75" x14ac:dyDescent="0.25">
      <c r="I5" s="34" t="s">
        <v>107</v>
      </c>
    </row>
    <row r="6" spans="2:9" ht="15.75" x14ac:dyDescent="0.25">
      <c r="I6" s="34"/>
    </row>
    <row r="7" spans="2:9" ht="35.25" x14ac:dyDescent="0.5">
      <c r="I7" s="176">
        <v>3</v>
      </c>
    </row>
    <row r="13" spans="2:9" ht="64.5" customHeight="1" x14ac:dyDescent="0.2">
      <c r="B13" s="308" t="s">
        <v>108</v>
      </c>
      <c r="C13" s="309"/>
      <c r="D13" s="309"/>
      <c r="E13" s="309"/>
      <c r="F13" s="309"/>
      <c r="G13" s="309"/>
      <c r="H13" s="309"/>
      <c r="I13" s="309"/>
    </row>
    <row r="14" spans="2:9" x14ac:dyDescent="0.2">
      <c r="B14" s="309"/>
      <c r="C14" s="309"/>
      <c r="D14" s="309"/>
      <c r="E14" s="309"/>
      <c r="F14" s="309"/>
      <c r="G14" s="309"/>
      <c r="H14" s="309"/>
      <c r="I14" s="309"/>
    </row>
    <row r="15" spans="2:9" ht="30" x14ac:dyDescent="0.4">
      <c r="B15" s="309" t="s">
        <v>37</v>
      </c>
      <c r="C15" s="309"/>
      <c r="D15" s="309"/>
      <c r="E15" s="309"/>
      <c r="F15" s="309"/>
      <c r="G15" s="309"/>
      <c r="H15" s="309"/>
      <c r="I15" s="309"/>
    </row>
    <row r="16" spans="2:9" ht="15.75" x14ac:dyDescent="0.25">
      <c r="D16" s="33"/>
      <c r="E16" s="33"/>
      <c r="F16" s="33"/>
      <c r="G16" s="33"/>
      <c r="H16" s="34"/>
    </row>
    <row r="17" spans="2:8" ht="15.75" x14ac:dyDescent="0.25">
      <c r="D17" s="33"/>
      <c r="E17" s="33"/>
      <c r="F17" s="33"/>
      <c r="G17" s="33"/>
      <c r="H17" s="34"/>
    </row>
    <row r="18" spans="2:8" ht="15.75" x14ac:dyDescent="0.25">
      <c r="D18" s="33"/>
      <c r="E18" s="33"/>
      <c r="F18" s="33"/>
      <c r="G18" s="33"/>
      <c r="H18" s="34"/>
    </row>
    <row r="19" spans="2:8" ht="15.75" x14ac:dyDescent="0.25">
      <c r="B19" s="1" t="s">
        <v>103</v>
      </c>
      <c r="D19" s="33"/>
      <c r="E19" s="33"/>
      <c r="F19" s="33"/>
      <c r="G19" s="33"/>
      <c r="H19" s="34"/>
    </row>
    <row r="20" spans="2:8" ht="15" x14ac:dyDescent="0.2">
      <c r="D20" s="33"/>
      <c r="E20" s="33"/>
      <c r="F20" s="33"/>
      <c r="G20" s="33"/>
      <c r="H20" s="33"/>
    </row>
    <row r="21" spans="2:8" ht="15.75" x14ac:dyDescent="0.25">
      <c r="B21" s="1" t="s">
        <v>104</v>
      </c>
      <c r="C21" s="1"/>
      <c r="D21" s="1"/>
      <c r="E21" s="1"/>
      <c r="F21" s="1"/>
      <c r="G21" s="1"/>
      <c r="H21" s="1"/>
    </row>
    <row r="22" spans="2:8" ht="6" customHeight="1" x14ac:dyDescent="0.25">
      <c r="D22" s="1"/>
      <c r="E22" s="1"/>
      <c r="F22" s="1"/>
      <c r="G22" s="1"/>
      <c r="H22" s="34"/>
    </row>
    <row r="23" spans="2:8" ht="15.75" x14ac:dyDescent="0.25">
      <c r="B23" s="1" t="s">
        <v>105</v>
      </c>
      <c r="C23" s="1"/>
      <c r="D23" s="1"/>
      <c r="E23" s="1"/>
      <c r="F23" s="1"/>
      <c r="G23" s="1"/>
      <c r="H23" s="1"/>
    </row>
    <row r="24" spans="2:8" ht="6" customHeight="1" x14ac:dyDescent="0.25">
      <c r="D24" s="1"/>
      <c r="E24" s="1"/>
      <c r="F24" s="1"/>
      <c r="G24" s="1"/>
      <c r="H24" s="34"/>
    </row>
    <row r="25" spans="2:8" ht="15.75" x14ac:dyDescent="0.25">
      <c r="B25" s="1" t="s">
        <v>106</v>
      </c>
      <c r="C25" s="1"/>
      <c r="D25" s="1"/>
      <c r="E25" s="1"/>
      <c r="F25" s="1"/>
      <c r="G25" s="1"/>
      <c r="H25" s="1"/>
    </row>
    <row r="26" spans="2:8" ht="6" customHeight="1" x14ac:dyDescent="0.25">
      <c r="D26" s="1"/>
      <c r="E26" s="1"/>
      <c r="F26" s="1"/>
      <c r="G26" s="1"/>
      <c r="H26" s="34"/>
    </row>
    <row r="27" spans="2:8" ht="15.75" x14ac:dyDescent="0.25">
      <c r="B27" s="1" t="s">
        <v>148</v>
      </c>
      <c r="C27" s="1"/>
      <c r="D27" s="1"/>
      <c r="E27" s="1"/>
      <c r="F27" s="1"/>
      <c r="G27" s="1"/>
      <c r="H27" s="34"/>
    </row>
    <row r="28" spans="2:8" ht="6" customHeight="1" x14ac:dyDescent="0.25">
      <c r="D28" s="1"/>
      <c r="E28" s="1"/>
      <c r="F28" s="1"/>
      <c r="G28" s="1"/>
      <c r="H28" s="34"/>
    </row>
    <row r="29" spans="2:8" ht="15.75" x14ac:dyDescent="0.25">
      <c r="B29" s="1" t="s">
        <v>149</v>
      </c>
    </row>
  </sheetData>
  <mergeCells count="2">
    <mergeCell ref="B13:I14"/>
    <mergeCell ref="B15:I15"/>
  </mergeCells>
  <phoneticPr fontId="6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opLeftCell="A22" zoomScaleNormal="100" zoomScaleSheetLayoutView="100" workbookViewId="0">
      <selection activeCell="H46" sqref="H46"/>
    </sheetView>
  </sheetViews>
  <sheetFormatPr baseColWidth="10" defaultRowHeight="12.75" x14ac:dyDescent="0.2"/>
  <cols>
    <col min="1" max="1" width="28.28515625" customWidth="1"/>
    <col min="2" max="2" width="28.7109375" customWidth="1"/>
    <col min="3" max="3" width="16.28515625" customWidth="1"/>
    <col min="4" max="4" width="15" customWidth="1"/>
    <col min="5" max="5" width="15.28515625" customWidth="1"/>
    <col min="6" max="6" width="14.5703125" customWidth="1"/>
    <col min="7" max="7" width="14.5703125" style="153" customWidth="1"/>
    <col min="8" max="8" width="13.42578125" customWidth="1"/>
  </cols>
  <sheetData>
    <row r="1" spans="1:14" ht="18" x14ac:dyDescent="0.25">
      <c r="A1" s="220" t="s">
        <v>34</v>
      </c>
      <c r="B1" s="221"/>
      <c r="C1" s="221"/>
      <c r="D1" s="221"/>
      <c r="E1" s="221"/>
      <c r="F1" s="221"/>
      <c r="G1" s="221"/>
    </row>
    <row r="3" spans="1:14" ht="15.75" x14ac:dyDescent="0.25">
      <c r="A3" s="180" t="s">
        <v>67</v>
      </c>
      <c r="B3" s="175"/>
      <c r="C3" s="175"/>
    </row>
    <row r="4" spans="1:14" x14ac:dyDescent="0.2">
      <c r="A4" s="26" t="s">
        <v>41</v>
      </c>
      <c r="H4" s="37"/>
    </row>
    <row r="5" spans="1:14" x14ac:dyDescent="0.2">
      <c r="A5" s="95"/>
      <c r="B5" s="95"/>
      <c r="C5" s="127">
        <v>2021</v>
      </c>
      <c r="D5" s="96">
        <v>2022</v>
      </c>
      <c r="E5" s="127">
        <v>2023</v>
      </c>
      <c r="F5" s="293">
        <v>2024</v>
      </c>
      <c r="G5" s="127">
        <v>2025</v>
      </c>
    </row>
    <row r="6" spans="1:14" x14ac:dyDescent="0.2">
      <c r="A6" s="310" t="s">
        <v>17</v>
      </c>
      <c r="B6" s="145" t="s">
        <v>23</v>
      </c>
      <c r="C6" s="185">
        <v>131.86000000000001</v>
      </c>
      <c r="D6" s="186">
        <v>140.80000000000001</v>
      </c>
      <c r="E6" s="187">
        <v>147.1</v>
      </c>
      <c r="F6" s="294">
        <v>151.69999999999999</v>
      </c>
      <c r="G6" s="187">
        <v>155.19999999999999</v>
      </c>
    </row>
    <row r="7" spans="1:14" x14ac:dyDescent="0.2">
      <c r="A7" s="311"/>
      <c r="B7" s="77" t="s">
        <v>20</v>
      </c>
      <c r="C7" s="188">
        <v>2508.1019999999999</v>
      </c>
      <c r="D7" s="189">
        <v>2654</v>
      </c>
      <c r="E7" s="188">
        <v>2833.8</v>
      </c>
      <c r="F7" s="295">
        <v>2935.2</v>
      </c>
      <c r="G7" s="188">
        <v>2991.1</v>
      </c>
    </row>
    <row r="8" spans="1:14" x14ac:dyDescent="0.2">
      <c r="A8" s="311" t="s">
        <v>15</v>
      </c>
      <c r="B8" s="77" t="s">
        <v>18</v>
      </c>
      <c r="C8" s="190">
        <v>52.6</v>
      </c>
      <c r="D8" s="191">
        <v>56.712000000000003</v>
      </c>
      <c r="E8" s="188">
        <v>63.61</v>
      </c>
      <c r="F8" s="295">
        <v>67.900000000000006</v>
      </c>
      <c r="G8" s="188">
        <v>70.7</v>
      </c>
    </row>
    <row r="9" spans="1:14" x14ac:dyDescent="0.2">
      <c r="A9" s="312"/>
      <c r="B9" s="94" t="s">
        <v>19</v>
      </c>
      <c r="C9" s="192">
        <v>588.98299999999995</v>
      </c>
      <c r="D9" s="193">
        <v>623.29999999999995</v>
      </c>
      <c r="E9" s="192">
        <v>651.9</v>
      </c>
      <c r="F9" s="296">
        <v>652.70000000000005</v>
      </c>
      <c r="G9" s="192">
        <v>663.6</v>
      </c>
    </row>
    <row r="10" spans="1:14" x14ac:dyDescent="0.2">
      <c r="A10" s="139" t="s">
        <v>141</v>
      </c>
      <c r="B10" s="28"/>
      <c r="C10" s="28"/>
      <c r="D10" s="28"/>
      <c r="E10" s="28"/>
      <c r="F10" s="28"/>
      <c r="G10" s="28"/>
    </row>
    <row r="11" spans="1:14" x14ac:dyDescent="0.2">
      <c r="A11" s="28"/>
      <c r="B11" s="28"/>
      <c r="C11" s="28"/>
      <c r="D11" s="28"/>
      <c r="E11" s="28"/>
      <c r="F11" s="28"/>
      <c r="G11" s="28"/>
    </row>
    <row r="12" spans="1:14" x14ac:dyDescent="0.2">
      <c r="A12" s="28"/>
      <c r="B12" s="28"/>
      <c r="C12" s="28"/>
      <c r="D12" s="28"/>
      <c r="E12" s="28"/>
      <c r="F12" s="28"/>
      <c r="G12" s="28"/>
    </row>
    <row r="13" spans="1:14" ht="15.75" x14ac:dyDescent="0.25">
      <c r="A13" s="180" t="s">
        <v>150</v>
      </c>
      <c r="B13" s="146"/>
      <c r="C13" s="28"/>
      <c r="D13" s="28"/>
      <c r="E13" s="28"/>
      <c r="F13" s="28"/>
      <c r="G13" s="28"/>
    </row>
    <row r="14" spans="1:14" x14ac:dyDescent="0.2">
      <c r="A14" s="26" t="s">
        <v>41</v>
      </c>
      <c r="B14" s="28"/>
      <c r="C14" s="77"/>
      <c r="D14" s="28"/>
      <c r="E14" s="28"/>
      <c r="F14" s="28"/>
      <c r="G14" s="28"/>
      <c r="H14" s="2"/>
      <c r="I14" s="2"/>
      <c r="J14" s="2"/>
      <c r="K14" s="2"/>
      <c r="L14" s="2"/>
      <c r="M14" s="2"/>
      <c r="N14" s="2"/>
    </row>
    <row r="15" spans="1:14" ht="53.25" customHeight="1" x14ac:dyDescent="0.2">
      <c r="A15" s="98"/>
      <c r="B15" s="98"/>
      <c r="C15" s="93" t="s">
        <v>5</v>
      </c>
      <c r="D15" s="184" t="s">
        <v>3</v>
      </c>
      <c r="E15" s="93" t="s">
        <v>6</v>
      </c>
      <c r="F15" s="184" t="s">
        <v>69</v>
      </c>
      <c r="G15" s="2"/>
      <c r="H15" s="47"/>
      <c r="I15" s="47"/>
      <c r="J15" s="47"/>
      <c r="K15" s="47"/>
      <c r="L15" s="47"/>
      <c r="M15" s="2"/>
    </row>
    <row r="16" spans="1:14" x14ac:dyDescent="0.2">
      <c r="A16" s="77" t="s">
        <v>14</v>
      </c>
      <c r="B16" s="77"/>
      <c r="C16" s="195">
        <v>681.1</v>
      </c>
      <c r="D16" s="194">
        <v>335.5</v>
      </c>
      <c r="E16" s="195">
        <v>803.3</v>
      </c>
      <c r="F16" s="196">
        <v>1714.2</v>
      </c>
      <c r="G16"/>
      <c r="H16" s="2"/>
      <c r="I16" s="2"/>
      <c r="J16" s="2"/>
      <c r="K16" s="2"/>
      <c r="L16" s="2"/>
      <c r="M16" s="2"/>
    </row>
    <row r="17" spans="1:14" x14ac:dyDescent="0.2">
      <c r="A17" s="77" t="s">
        <v>16</v>
      </c>
      <c r="B17" s="77"/>
      <c r="C17" s="195">
        <v>184.9</v>
      </c>
      <c r="D17" s="194">
        <v>97</v>
      </c>
      <c r="E17" s="195">
        <v>88.2</v>
      </c>
      <c r="F17" s="194">
        <v>370</v>
      </c>
      <c r="G17"/>
      <c r="H17" s="2"/>
      <c r="I17" s="2"/>
      <c r="J17" s="2"/>
      <c r="K17" s="2"/>
      <c r="L17" s="2"/>
      <c r="M17" s="2"/>
    </row>
    <row r="18" spans="1:14" x14ac:dyDescent="0.2">
      <c r="A18" s="77" t="s">
        <v>22</v>
      </c>
      <c r="B18" s="77"/>
      <c r="C18" s="189">
        <v>132.4</v>
      </c>
      <c r="D18" s="188">
        <v>31.4</v>
      </c>
      <c r="E18" s="189">
        <v>607.20000000000005</v>
      </c>
      <c r="F18" s="194">
        <v>771</v>
      </c>
      <c r="G18"/>
      <c r="H18" s="2"/>
      <c r="I18" s="2"/>
    </row>
    <row r="19" spans="1:14" x14ac:dyDescent="0.2">
      <c r="A19" s="77" t="s">
        <v>15</v>
      </c>
      <c r="B19" s="77"/>
      <c r="C19" s="198">
        <v>50.7</v>
      </c>
      <c r="D19" s="197">
        <v>70.7</v>
      </c>
      <c r="E19" s="198">
        <v>10.8</v>
      </c>
      <c r="F19" s="194">
        <v>132.19999999999999</v>
      </c>
      <c r="G19"/>
      <c r="H19" s="2"/>
      <c r="I19" s="2"/>
      <c r="J19" s="2"/>
      <c r="K19" s="2"/>
      <c r="L19" s="2"/>
      <c r="M19" s="2"/>
    </row>
    <row r="20" spans="1:14" x14ac:dyDescent="0.2">
      <c r="A20" s="314" t="s">
        <v>60</v>
      </c>
      <c r="B20" s="314"/>
      <c r="C20" s="198">
        <v>17.899999999999999</v>
      </c>
      <c r="D20" s="197">
        <v>44.4</v>
      </c>
      <c r="E20" s="198">
        <v>20.2</v>
      </c>
      <c r="F20" s="194">
        <f>SUM(C20:E20)</f>
        <v>82.5</v>
      </c>
      <c r="G20"/>
      <c r="H20" s="2"/>
      <c r="I20" s="2"/>
      <c r="J20" s="2"/>
      <c r="K20" s="2"/>
      <c r="L20" s="2"/>
      <c r="M20" s="2"/>
    </row>
    <row r="21" spans="1:14" x14ac:dyDescent="0.2">
      <c r="A21" s="94" t="s">
        <v>21</v>
      </c>
      <c r="B21" s="94"/>
      <c r="C21" s="200">
        <v>235.2</v>
      </c>
      <c r="D21" s="199">
        <v>155.19999999999999</v>
      </c>
      <c r="E21" s="200">
        <v>105.6</v>
      </c>
      <c r="F21" s="201">
        <v>496.1</v>
      </c>
      <c r="G21"/>
      <c r="H21" s="2"/>
      <c r="I21" s="2"/>
    </row>
    <row r="22" spans="1:14" x14ac:dyDescent="0.2">
      <c r="A22" s="139" t="s">
        <v>141</v>
      </c>
      <c r="B22" s="90"/>
      <c r="C22" s="91"/>
      <c r="D22" s="28"/>
      <c r="E22" s="28"/>
      <c r="F22" s="28"/>
      <c r="G22" s="28"/>
      <c r="H22" s="2"/>
      <c r="I22" s="2"/>
      <c r="J22" s="2"/>
      <c r="K22" s="2"/>
      <c r="L22" s="2"/>
      <c r="M22" s="2"/>
      <c r="N22" s="2"/>
    </row>
    <row r="23" spans="1:14" ht="17.25" customHeight="1" x14ac:dyDescent="0.2">
      <c r="A23" s="313" t="s">
        <v>96</v>
      </c>
      <c r="B23" s="313"/>
      <c r="C23" s="313"/>
      <c r="D23" s="313"/>
      <c r="E23" s="313"/>
      <c r="F23" s="313"/>
      <c r="G23"/>
      <c r="H23" s="2"/>
      <c r="I23" s="2"/>
      <c r="J23" s="2"/>
      <c r="K23" s="2"/>
      <c r="L23" s="2"/>
      <c r="M23" s="2"/>
      <c r="N23" s="2"/>
    </row>
    <row r="24" spans="1:14" x14ac:dyDescent="0.2">
      <c r="A24" s="15"/>
      <c r="B24" s="15"/>
      <c r="C24" s="15"/>
      <c r="D24" s="15"/>
      <c r="E24" s="15"/>
      <c r="F24" s="15"/>
      <c r="G24" s="15"/>
    </row>
    <row r="25" spans="1:14" ht="15.75" x14ac:dyDescent="0.25">
      <c r="A25" s="1" t="s">
        <v>68</v>
      </c>
      <c r="B25" s="28"/>
      <c r="C25" s="28"/>
      <c r="D25" s="28"/>
      <c r="E25" s="28"/>
      <c r="F25" s="28"/>
      <c r="G25" s="28"/>
    </row>
    <row r="26" spans="1:14" x14ac:dyDescent="0.2">
      <c r="A26" s="26" t="s">
        <v>41</v>
      </c>
      <c r="B26" s="28"/>
      <c r="C26" s="28"/>
      <c r="D26" s="28"/>
      <c r="E26" s="28"/>
      <c r="F26" s="28"/>
      <c r="G26" s="28"/>
    </row>
    <row r="27" spans="1:14" x14ac:dyDescent="0.2">
      <c r="A27" s="95"/>
      <c r="B27" s="95"/>
      <c r="C27" s="127">
        <v>2021</v>
      </c>
      <c r="D27" s="96">
        <v>2022</v>
      </c>
      <c r="E27" s="127">
        <v>2023</v>
      </c>
      <c r="F27" s="293">
        <v>2024</v>
      </c>
      <c r="G27" s="127">
        <v>2025</v>
      </c>
    </row>
    <row r="28" spans="1:14" x14ac:dyDescent="0.2">
      <c r="A28" s="77" t="s">
        <v>95</v>
      </c>
      <c r="B28" s="77"/>
      <c r="C28" s="202">
        <v>567.73599999999999</v>
      </c>
      <c r="D28" s="203">
        <v>608.70000000000005</v>
      </c>
      <c r="E28" s="202">
        <v>597</v>
      </c>
      <c r="F28" s="297">
        <v>600.70000000000005</v>
      </c>
      <c r="G28" s="202">
        <v>607.70000000000005</v>
      </c>
      <c r="H28" s="31"/>
    </row>
    <row r="29" spans="1:14" x14ac:dyDescent="0.2">
      <c r="A29" s="77" t="s">
        <v>13</v>
      </c>
      <c r="B29" s="77"/>
      <c r="C29" s="204">
        <v>129.97819999999999</v>
      </c>
      <c r="D29" s="205">
        <v>133.4</v>
      </c>
      <c r="E29" s="204">
        <v>138.69999999999999</v>
      </c>
      <c r="F29" s="298">
        <v>142.6</v>
      </c>
      <c r="G29" s="204">
        <v>142.30000000000001</v>
      </c>
      <c r="H29" s="31"/>
    </row>
    <row r="30" spans="1:14" x14ac:dyDescent="0.2">
      <c r="A30" s="166" t="s">
        <v>3</v>
      </c>
      <c r="B30" s="21"/>
      <c r="C30" s="206">
        <v>279.45069999999998</v>
      </c>
      <c r="D30" s="207">
        <v>294.87009999999998</v>
      </c>
      <c r="E30" s="206">
        <v>315.61130000000003</v>
      </c>
      <c r="F30" s="299">
        <v>330.5</v>
      </c>
      <c r="G30" s="206">
        <v>335.5</v>
      </c>
      <c r="H30" s="31"/>
    </row>
    <row r="31" spans="1:14" x14ac:dyDescent="0.2">
      <c r="A31" s="167" t="s">
        <v>70</v>
      </c>
      <c r="B31" s="167"/>
      <c r="C31" s="209">
        <v>253.4367</v>
      </c>
      <c r="D31" s="208">
        <v>267.60000000000002</v>
      </c>
      <c r="E31" s="209">
        <v>286.7</v>
      </c>
      <c r="F31" s="300">
        <v>300.3</v>
      </c>
      <c r="G31" s="209">
        <v>304.2</v>
      </c>
      <c r="H31" s="31"/>
    </row>
    <row r="32" spans="1:14" x14ac:dyDescent="0.2">
      <c r="A32" s="77" t="s">
        <v>6</v>
      </c>
      <c r="B32" s="77"/>
      <c r="C32" s="197">
        <v>685.87620000000004</v>
      </c>
      <c r="D32" s="198">
        <v>707.25639999999999</v>
      </c>
      <c r="E32" s="197">
        <v>735.30070000000001</v>
      </c>
      <c r="F32" s="301">
        <v>777.3</v>
      </c>
      <c r="G32" s="197">
        <v>803.3</v>
      </c>
      <c r="H32" s="31"/>
    </row>
    <row r="33" spans="1:12" ht="17.25" x14ac:dyDescent="0.25">
      <c r="A33" s="97" t="s">
        <v>69</v>
      </c>
      <c r="B33" s="95"/>
      <c r="C33" s="210">
        <v>1491.4241</v>
      </c>
      <c r="D33" s="211">
        <v>1550.7430999999999</v>
      </c>
      <c r="E33" s="210">
        <v>1608.4829</v>
      </c>
      <c r="F33" s="302">
        <v>1672.6</v>
      </c>
      <c r="G33" s="210">
        <v>1714.2</v>
      </c>
      <c r="H33" s="31"/>
    </row>
    <row r="34" spans="1:12" x14ac:dyDescent="0.2">
      <c r="A34" s="139" t="s">
        <v>141</v>
      </c>
      <c r="B34" s="28"/>
      <c r="C34" s="92" t="s">
        <v>35</v>
      </c>
      <c r="D34" s="28"/>
      <c r="E34" s="28"/>
    </row>
    <row r="35" spans="1:12" ht="12.75" customHeight="1" x14ac:dyDescent="0.2">
      <c r="A35" s="313" t="s">
        <v>96</v>
      </c>
      <c r="B35" s="313"/>
      <c r="C35" s="313"/>
      <c r="D35" s="313"/>
      <c r="E35" s="313"/>
      <c r="F35" s="313"/>
      <c r="G35"/>
    </row>
    <row r="36" spans="1:12" ht="23.25" customHeight="1" x14ac:dyDescent="0.2"/>
    <row r="38" spans="1:12" x14ac:dyDescent="0.2">
      <c r="G38" s="283"/>
      <c r="H38" s="283"/>
    </row>
    <row r="39" spans="1:12" x14ac:dyDescent="0.2">
      <c r="H39" s="146"/>
      <c r="I39" s="175"/>
      <c r="J39" s="175"/>
      <c r="K39" s="175"/>
      <c r="L39" s="175"/>
    </row>
    <row r="60" spans="1:1" s="153" customFormat="1" x14ac:dyDescent="0.2"/>
    <row r="61" spans="1:1" s="153" customFormat="1" x14ac:dyDescent="0.2"/>
    <row r="62" spans="1:1" x14ac:dyDescent="0.2">
      <c r="A62" s="139" t="s">
        <v>141</v>
      </c>
    </row>
  </sheetData>
  <mergeCells count="5">
    <mergeCell ref="A6:A7"/>
    <mergeCell ref="A8:A9"/>
    <mergeCell ref="A35:F35"/>
    <mergeCell ref="A23:F23"/>
    <mergeCell ref="A20:B20"/>
  </mergeCells>
  <phoneticPr fontId="6" type="noConversion"/>
  <pageMargins left="0.53" right="0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zoomScaleNormal="100" workbookViewId="0">
      <selection activeCell="F49" sqref="F49"/>
    </sheetView>
  </sheetViews>
  <sheetFormatPr baseColWidth="10" defaultColWidth="11.42578125" defaultRowHeight="12.75" x14ac:dyDescent="0.2"/>
  <cols>
    <col min="1" max="1" width="62.140625" style="5" customWidth="1"/>
    <col min="2" max="3" width="8.42578125" style="5" customWidth="1"/>
    <col min="4" max="4" width="9" style="5" customWidth="1"/>
    <col min="5" max="5" width="9.140625" style="5" customWidth="1"/>
    <col min="6" max="6" width="10.140625" style="6" customWidth="1"/>
    <col min="8" max="8" width="10.140625" style="5" customWidth="1"/>
    <col min="9" max="9" width="56.7109375" style="5" customWidth="1"/>
    <col min="10" max="16384" width="11.42578125" style="5"/>
  </cols>
  <sheetData>
    <row r="1" spans="1:9" ht="18" x14ac:dyDescent="0.25">
      <c r="A1" s="220" t="s">
        <v>24</v>
      </c>
      <c r="B1" s="223"/>
      <c r="C1" s="223"/>
      <c r="D1" s="224"/>
      <c r="E1" s="224"/>
    </row>
    <row r="2" spans="1:9" x14ac:dyDescent="0.2">
      <c r="A2" s="32"/>
      <c r="B2" s="32"/>
      <c r="C2" s="32"/>
      <c r="D2" s="6"/>
      <c r="E2" s="7"/>
      <c r="F2" s="284"/>
      <c r="H2" s="7"/>
    </row>
    <row r="3" spans="1:9" ht="15.75" x14ac:dyDescent="0.2">
      <c r="A3" s="48" t="s">
        <v>11</v>
      </c>
      <c r="B3" s="70"/>
      <c r="C3" s="70"/>
      <c r="D3" s="104"/>
      <c r="E3" s="69"/>
      <c r="F3" s="112"/>
      <c r="H3" s="7"/>
    </row>
    <row r="4" spans="1:9" x14ac:dyDescent="0.2">
      <c r="A4" s="113" t="s">
        <v>41</v>
      </c>
      <c r="B4" s="70"/>
      <c r="C4" s="70"/>
      <c r="D4" s="112"/>
      <c r="E4" s="69"/>
      <c r="F4" s="112"/>
      <c r="H4" s="7"/>
    </row>
    <row r="5" spans="1:9" x14ac:dyDescent="0.2">
      <c r="A5" s="114"/>
      <c r="B5" s="127">
        <v>2021</v>
      </c>
      <c r="C5" s="115">
        <v>2022</v>
      </c>
      <c r="D5" s="127">
        <v>2023</v>
      </c>
      <c r="E5" s="115">
        <v>2024</v>
      </c>
      <c r="F5" s="127">
        <v>2025</v>
      </c>
      <c r="H5" s="69"/>
    </row>
    <row r="6" spans="1:9" x14ac:dyDescent="0.2">
      <c r="A6" s="108" t="s">
        <v>142</v>
      </c>
      <c r="B6" s="138"/>
      <c r="C6" s="104"/>
      <c r="D6" s="138"/>
      <c r="E6" s="104"/>
      <c r="F6" s="138"/>
    </row>
    <row r="7" spans="1:9" x14ac:dyDescent="0.2">
      <c r="A7" s="99" t="s">
        <v>63</v>
      </c>
      <c r="B7" s="128">
        <v>138.1224</v>
      </c>
      <c r="C7" s="100">
        <v>147.6</v>
      </c>
      <c r="D7" s="128">
        <v>154.19999999999999</v>
      </c>
      <c r="E7" s="100">
        <v>159.30000000000001</v>
      </c>
      <c r="F7" s="128">
        <v>160.9</v>
      </c>
      <c r="H7" s="217"/>
    </row>
    <row r="8" spans="1:9" x14ac:dyDescent="0.2">
      <c r="A8" s="101" t="s">
        <v>114</v>
      </c>
      <c r="B8" s="129">
        <v>51.7254</v>
      </c>
      <c r="C8" s="109">
        <v>56.5</v>
      </c>
      <c r="D8" s="129">
        <v>59.2</v>
      </c>
      <c r="E8" s="109">
        <v>61.2</v>
      </c>
      <c r="F8" s="129">
        <v>61.1</v>
      </c>
      <c r="H8" s="217"/>
    </row>
    <row r="9" spans="1:9" x14ac:dyDescent="0.2">
      <c r="A9" s="101" t="s">
        <v>115</v>
      </c>
      <c r="B9" s="129">
        <v>83.962000000000003</v>
      </c>
      <c r="C9" s="109">
        <v>88.394000000000005</v>
      </c>
      <c r="D9" s="129">
        <v>92.2</v>
      </c>
      <c r="E9" s="109">
        <v>95.3</v>
      </c>
      <c r="F9" s="129">
        <v>97</v>
      </c>
      <c r="H9" s="217"/>
    </row>
    <row r="10" spans="1:9" x14ac:dyDescent="0.2">
      <c r="A10" s="101" t="s">
        <v>143</v>
      </c>
      <c r="B10" s="130">
        <v>2.4349999999999996</v>
      </c>
      <c r="C10" s="110">
        <v>2.6629999999999998</v>
      </c>
      <c r="D10" s="130">
        <v>2.8120000000000003</v>
      </c>
      <c r="E10" s="110">
        <v>2.9</v>
      </c>
      <c r="F10" s="130">
        <v>2.9</v>
      </c>
      <c r="H10" s="217"/>
    </row>
    <row r="11" spans="1:9" x14ac:dyDescent="0.2">
      <c r="A11" s="101"/>
      <c r="B11" s="130"/>
      <c r="C11" s="110"/>
      <c r="D11" s="130"/>
      <c r="E11" s="110"/>
      <c r="F11" s="130"/>
      <c r="H11" s="148"/>
    </row>
    <row r="12" spans="1:9" x14ac:dyDescent="0.2">
      <c r="A12" s="99" t="s">
        <v>116</v>
      </c>
      <c r="B12" s="131">
        <v>1.7706999999999999</v>
      </c>
      <c r="C12" s="102">
        <v>2.4</v>
      </c>
      <c r="D12" s="131">
        <v>7.1</v>
      </c>
      <c r="E12" s="102">
        <v>7.4</v>
      </c>
      <c r="F12" s="131">
        <v>6.7</v>
      </c>
      <c r="H12" s="217"/>
    </row>
    <row r="13" spans="1:9" s="9" customFormat="1" x14ac:dyDescent="0.2">
      <c r="A13" s="101"/>
      <c r="B13" s="130"/>
      <c r="C13" s="110"/>
      <c r="D13" s="130"/>
      <c r="E13" s="110"/>
      <c r="F13" s="130"/>
      <c r="H13" s="148"/>
    </row>
    <row r="14" spans="1:9" x14ac:dyDescent="0.2">
      <c r="A14" s="99" t="s">
        <v>7</v>
      </c>
      <c r="B14" s="131">
        <v>84.856800000000007</v>
      </c>
      <c r="C14" s="102">
        <v>85.718800000000002</v>
      </c>
      <c r="D14" s="131">
        <v>89.2</v>
      </c>
      <c r="E14" s="102">
        <v>92.4</v>
      </c>
      <c r="F14" s="131">
        <v>94.5</v>
      </c>
      <c r="H14" s="217"/>
    </row>
    <row r="15" spans="1:9" s="9" customFormat="1" x14ac:dyDescent="0.2">
      <c r="A15" s="101" t="s">
        <v>112</v>
      </c>
      <c r="B15" s="129">
        <v>16.614100000000001</v>
      </c>
      <c r="C15" s="109">
        <v>15.8</v>
      </c>
      <c r="D15" s="129">
        <v>16.5</v>
      </c>
      <c r="E15" s="109">
        <v>17.2</v>
      </c>
      <c r="F15" s="129">
        <v>16.399999999999999</v>
      </c>
      <c r="H15" s="217"/>
      <c r="I15" s="214"/>
    </row>
    <row r="16" spans="1:9" x14ac:dyDescent="0.2">
      <c r="A16" s="103" t="s">
        <v>113</v>
      </c>
      <c r="B16" s="129">
        <v>12.8329</v>
      </c>
      <c r="C16" s="109">
        <v>13.4</v>
      </c>
      <c r="D16" s="129">
        <v>13.7</v>
      </c>
      <c r="E16" s="109">
        <v>13.8</v>
      </c>
      <c r="F16" s="129">
        <v>14.9</v>
      </c>
      <c r="H16" s="217"/>
      <c r="I16" s="214"/>
    </row>
    <row r="17" spans="1:8" x14ac:dyDescent="0.2">
      <c r="A17" s="104" t="s">
        <v>117</v>
      </c>
      <c r="B17" s="129">
        <v>16.071000000000002</v>
      </c>
      <c r="C17" s="109">
        <v>15.8</v>
      </c>
      <c r="D17" s="129">
        <v>16</v>
      </c>
      <c r="E17" s="109">
        <v>16.5</v>
      </c>
      <c r="F17" s="129">
        <v>17.2</v>
      </c>
      <c r="H17" s="217"/>
    </row>
    <row r="18" spans="1:8" x14ac:dyDescent="0.2">
      <c r="A18" s="104" t="s">
        <v>118</v>
      </c>
      <c r="B18" s="130">
        <v>26.131799999999998</v>
      </c>
      <c r="C18" s="110">
        <v>27.598800000000001</v>
      </c>
      <c r="D18" s="130">
        <v>29</v>
      </c>
      <c r="E18" s="110">
        <v>29.6</v>
      </c>
      <c r="F18" s="130">
        <v>30.3</v>
      </c>
      <c r="H18" s="217"/>
    </row>
    <row r="19" spans="1:8" x14ac:dyDescent="0.2">
      <c r="A19" s="104" t="s">
        <v>119</v>
      </c>
      <c r="B19" s="129">
        <v>13.207000000000001</v>
      </c>
      <c r="C19" s="109">
        <v>13.07</v>
      </c>
      <c r="D19" s="129">
        <v>13.9</v>
      </c>
      <c r="E19" s="109">
        <v>15.2</v>
      </c>
      <c r="F19" s="129">
        <v>15.7</v>
      </c>
      <c r="H19" s="217"/>
    </row>
    <row r="20" spans="1:8" x14ac:dyDescent="0.2">
      <c r="A20" s="104"/>
      <c r="B20" s="130"/>
      <c r="C20" s="110"/>
      <c r="D20" s="130"/>
      <c r="E20" s="110"/>
      <c r="F20" s="130"/>
      <c r="H20" s="148"/>
    </row>
    <row r="21" spans="1:8" x14ac:dyDescent="0.2">
      <c r="A21" s="105" t="s">
        <v>54</v>
      </c>
      <c r="B21" s="131">
        <v>54.700800000000001</v>
      </c>
      <c r="C21" s="102">
        <v>59.3</v>
      </c>
      <c r="D21" s="131">
        <v>65.7</v>
      </c>
      <c r="E21" s="102">
        <v>71.400000000000006</v>
      </c>
      <c r="F21" s="131">
        <v>73.3</v>
      </c>
      <c r="H21" s="217"/>
    </row>
    <row r="22" spans="1:8" s="9" customFormat="1" x14ac:dyDescent="0.2">
      <c r="A22" s="104" t="s">
        <v>120</v>
      </c>
      <c r="B22" s="129">
        <v>52.600299999999997</v>
      </c>
      <c r="C22" s="109">
        <v>56.711599999999997</v>
      </c>
      <c r="D22" s="129">
        <v>63.3</v>
      </c>
      <c r="E22" s="109">
        <v>68.400000000000006</v>
      </c>
      <c r="F22" s="129">
        <v>70.7</v>
      </c>
      <c r="H22" s="217"/>
    </row>
    <row r="23" spans="1:8" x14ac:dyDescent="0.2">
      <c r="A23" s="104" t="s">
        <v>121</v>
      </c>
      <c r="B23" s="129">
        <v>2.1004999999999998</v>
      </c>
      <c r="C23" s="109">
        <v>2.5165999999999999</v>
      </c>
      <c r="D23" s="129">
        <v>2.3652000000000002</v>
      </c>
      <c r="E23" s="109">
        <v>3</v>
      </c>
      <c r="F23" s="129">
        <v>2.6</v>
      </c>
      <c r="H23" s="217"/>
    </row>
    <row r="24" spans="1:8" x14ac:dyDescent="0.2">
      <c r="A24" s="104"/>
      <c r="B24" s="132"/>
      <c r="C24" s="111"/>
      <c r="D24" s="132"/>
      <c r="E24" s="111"/>
      <c r="F24" s="132"/>
      <c r="H24" s="148"/>
    </row>
    <row r="25" spans="1:8" x14ac:dyDescent="0.2">
      <c r="A25" s="121" t="s">
        <v>0</v>
      </c>
      <c r="B25" s="133">
        <v>279.45069999999998</v>
      </c>
      <c r="C25" s="122">
        <v>295</v>
      </c>
      <c r="D25" s="133">
        <v>315.7</v>
      </c>
      <c r="E25" s="122">
        <v>330.5</v>
      </c>
      <c r="F25" s="133">
        <v>335.5</v>
      </c>
      <c r="H25" s="217"/>
    </row>
    <row r="26" spans="1:8" x14ac:dyDescent="0.2">
      <c r="A26" s="123" t="s">
        <v>144</v>
      </c>
      <c r="B26" s="134">
        <v>277.55869999999999</v>
      </c>
      <c r="C26" s="124">
        <v>292.89999999999998</v>
      </c>
      <c r="D26" s="134">
        <v>313.5</v>
      </c>
      <c r="E26" s="124">
        <v>328.2</v>
      </c>
      <c r="F26" s="134">
        <v>333.2</v>
      </c>
      <c r="H26" s="217"/>
    </row>
    <row r="27" spans="1:8" x14ac:dyDescent="0.2">
      <c r="A27" s="104"/>
      <c r="B27" s="130"/>
      <c r="C27" s="110"/>
      <c r="D27" s="130"/>
      <c r="E27" s="110"/>
      <c r="F27" s="130"/>
      <c r="H27" s="148"/>
    </row>
    <row r="28" spans="1:8" ht="15.75" x14ac:dyDescent="0.2">
      <c r="A28" s="108" t="s">
        <v>145</v>
      </c>
      <c r="B28" s="135"/>
      <c r="C28" s="106"/>
      <c r="D28" s="135"/>
      <c r="E28" s="106"/>
      <c r="F28" s="135"/>
      <c r="H28" s="148"/>
    </row>
    <row r="29" spans="1:8" x14ac:dyDescent="0.2">
      <c r="A29" s="105" t="s">
        <v>8</v>
      </c>
      <c r="B29" s="131">
        <v>40.072600000000001</v>
      </c>
      <c r="C29" s="102">
        <v>43.796599999999998</v>
      </c>
      <c r="D29" s="131">
        <v>46.5</v>
      </c>
      <c r="E29" s="102">
        <v>49.1</v>
      </c>
      <c r="F29" s="131">
        <v>50.4</v>
      </c>
      <c r="H29" s="217"/>
    </row>
    <row r="30" spans="1:8" s="9" customFormat="1" x14ac:dyDescent="0.2">
      <c r="A30" s="104" t="s">
        <v>122</v>
      </c>
      <c r="B30" s="129">
        <v>35.791600000000003</v>
      </c>
      <c r="C30" s="109">
        <v>38.559600000000003</v>
      </c>
      <c r="D30" s="129">
        <v>40.9</v>
      </c>
      <c r="E30" s="109">
        <v>43.1</v>
      </c>
      <c r="F30" s="129">
        <v>44.4</v>
      </c>
      <c r="H30" s="217"/>
    </row>
    <row r="31" spans="1:8" x14ac:dyDescent="0.2">
      <c r="A31" s="104" t="s">
        <v>146</v>
      </c>
      <c r="B31" s="130">
        <v>4.2809999999999997</v>
      </c>
      <c r="C31" s="110">
        <v>5.2370000000000001</v>
      </c>
      <c r="D31" s="130">
        <v>5.5</v>
      </c>
      <c r="E31" s="110">
        <v>5.9</v>
      </c>
      <c r="F31" s="130">
        <v>6</v>
      </c>
      <c r="H31" s="217"/>
    </row>
    <row r="32" spans="1:8" ht="15.75" x14ac:dyDescent="0.2">
      <c r="A32" s="107"/>
      <c r="B32" s="135"/>
      <c r="C32" s="106"/>
      <c r="D32" s="135"/>
      <c r="E32" s="106"/>
      <c r="F32" s="135"/>
      <c r="H32" s="148"/>
    </row>
    <row r="33" spans="1:8" x14ac:dyDescent="0.2">
      <c r="A33" s="105" t="s">
        <v>61</v>
      </c>
      <c r="B33" s="131">
        <v>3.1753999999999998</v>
      </c>
      <c r="C33" s="102">
        <v>3.7160000000000002</v>
      </c>
      <c r="D33" s="131">
        <v>4.2</v>
      </c>
      <c r="E33" s="102">
        <v>4.4000000000000004</v>
      </c>
      <c r="F33" s="131">
        <v>4.5999999999999996</v>
      </c>
      <c r="H33" s="217"/>
    </row>
    <row r="34" spans="1:8" s="9" customFormat="1" x14ac:dyDescent="0.2">
      <c r="A34" s="104"/>
      <c r="B34" s="130"/>
      <c r="C34" s="110"/>
      <c r="D34" s="130"/>
      <c r="E34" s="110"/>
      <c r="F34" s="130"/>
      <c r="H34" s="148"/>
    </row>
    <row r="35" spans="1:8" x14ac:dyDescent="0.2">
      <c r="A35" s="105" t="s">
        <v>1</v>
      </c>
      <c r="B35" s="131">
        <v>166.2</v>
      </c>
      <c r="C35" s="102">
        <v>174.4</v>
      </c>
      <c r="D35" s="131">
        <v>179.3</v>
      </c>
      <c r="E35" s="102">
        <v>185.1</v>
      </c>
      <c r="F35" s="131">
        <v>191.1</v>
      </c>
      <c r="H35" s="217"/>
    </row>
    <row r="36" spans="1:8" s="9" customFormat="1" x14ac:dyDescent="0.2">
      <c r="A36" s="104" t="s">
        <v>123</v>
      </c>
      <c r="B36" s="129">
        <v>152.887</v>
      </c>
      <c r="C36" s="109">
        <v>163.30000000000001</v>
      </c>
      <c r="D36" s="129">
        <v>165.1</v>
      </c>
      <c r="E36" s="109">
        <v>170.7</v>
      </c>
      <c r="F36" s="129">
        <v>177.3</v>
      </c>
      <c r="H36" s="217"/>
    </row>
    <row r="37" spans="1:8" x14ac:dyDescent="0.2">
      <c r="A37" s="104" t="s">
        <v>124</v>
      </c>
      <c r="B37" s="129">
        <v>2.907</v>
      </c>
      <c r="C37" s="109">
        <v>3.4</v>
      </c>
      <c r="D37" s="129">
        <v>3.3</v>
      </c>
      <c r="E37" s="109">
        <v>3.6</v>
      </c>
      <c r="F37" s="129">
        <v>3.4</v>
      </c>
      <c r="H37" s="217"/>
    </row>
    <row r="38" spans="1:8" x14ac:dyDescent="0.2">
      <c r="A38" s="104" t="s">
        <v>125</v>
      </c>
      <c r="B38" s="129">
        <v>9.5579999999999998</v>
      </c>
      <c r="C38" s="109">
        <v>6.8</v>
      </c>
      <c r="D38" s="129">
        <v>10</v>
      </c>
      <c r="E38" s="109">
        <v>9.8000000000000007</v>
      </c>
      <c r="F38" s="129">
        <v>9.5</v>
      </c>
      <c r="H38" s="217"/>
    </row>
    <row r="39" spans="1:8" x14ac:dyDescent="0.2">
      <c r="A39" s="104" t="s">
        <v>126</v>
      </c>
      <c r="B39" s="129">
        <v>0.84799999999999998</v>
      </c>
      <c r="C39" s="109">
        <v>0.873</v>
      </c>
      <c r="D39" s="129">
        <v>0.89</v>
      </c>
      <c r="E39" s="109">
        <v>0.89</v>
      </c>
      <c r="F39" s="129">
        <v>0.89</v>
      </c>
      <c r="H39" s="217"/>
    </row>
    <row r="40" spans="1:8" x14ac:dyDescent="0.2">
      <c r="A40" s="104"/>
      <c r="B40" s="130"/>
      <c r="C40" s="110"/>
      <c r="D40" s="130"/>
      <c r="E40" s="110"/>
      <c r="F40" s="130"/>
      <c r="H40" s="148"/>
    </row>
    <row r="41" spans="1:8" x14ac:dyDescent="0.2">
      <c r="A41" s="105" t="s">
        <v>52</v>
      </c>
      <c r="B41" s="128">
        <v>69.111000000000004</v>
      </c>
      <c r="C41" s="100">
        <v>71.900000000000006</v>
      </c>
      <c r="D41" s="128">
        <v>75.8</v>
      </c>
      <c r="E41" s="100">
        <v>74.099999999999994</v>
      </c>
      <c r="F41" s="128">
        <v>73.8</v>
      </c>
      <c r="H41" s="217"/>
    </row>
    <row r="42" spans="1:8" s="9" customFormat="1" x14ac:dyDescent="0.2">
      <c r="A42" s="104" t="s">
        <v>118</v>
      </c>
      <c r="B42" s="129">
        <v>54.647000000000006</v>
      </c>
      <c r="C42" s="109">
        <v>56.3</v>
      </c>
      <c r="D42" s="129">
        <v>57.8</v>
      </c>
      <c r="E42" s="109">
        <v>54.8</v>
      </c>
      <c r="F42" s="129">
        <v>55.2</v>
      </c>
      <c r="H42" s="217"/>
    </row>
    <row r="43" spans="1:8" s="12" customFormat="1" x14ac:dyDescent="0.2">
      <c r="A43" s="104" t="s">
        <v>127</v>
      </c>
      <c r="B43" s="130">
        <v>14.464</v>
      </c>
      <c r="C43" s="110">
        <v>15.553000000000001</v>
      </c>
      <c r="D43" s="130">
        <v>18</v>
      </c>
      <c r="E43" s="110">
        <v>19.3</v>
      </c>
      <c r="F43" s="130">
        <v>18.5</v>
      </c>
      <c r="H43" s="217"/>
    </row>
    <row r="44" spans="1:8" s="12" customFormat="1" x14ac:dyDescent="0.2">
      <c r="A44" s="104"/>
      <c r="B44" s="130"/>
      <c r="C44" s="110"/>
      <c r="D44" s="130"/>
      <c r="E44" s="110"/>
      <c r="F44" s="130"/>
      <c r="H44" s="148"/>
    </row>
    <row r="45" spans="1:8" x14ac:dyDescent="0.2">
      <c r="A45" s="125" t="s">
        <v>2</v>
      </c>
      <c r="B45" s="136">
        <v>278.55900000000003</v>
      </c>
      <c r="C45" s="126">
        <v>293.8186</v>
      </c>
      <c r="D45" s="136">
        <v>305.8</v>
      </c>
      <c r="E45" s="126">
        <v>312.7</v>
      </c>
      <c r="F45" s="136">
        <v>319.89999999999998</v>
      </c>
      <c r="H45" s="217"/>
    </row>
    <row r="46" spans="1:8" s="9" customFormat="1" x14ac:dyDescent="0.2">
      <c r="A46" s="119" t="s">
        <v>147</v>
      </c>
      <c r="B46" s="137">
        <v>276.66699999999997</v>
      </c>
      <c r="C46" s="120">
        <v>291.7</v>
      </c>
      <c r="D46" s="137">
        <v>303.60000000000002</v>
      </c>
      <c r="E46" s="120">
        <v>310.39999999999998</v>
      </c>
      <c r="F46" s="137">
        <v>317.60000000000002</v>
      </c>
      <c r="H46" s="217"/>
    </row>
    <row r="47" spans="1:8" s="9" customFormat="1" x14ac:dyDescent="0.2">
      <c r="A47" s="119"/>
      <c r="B47" s="137"/>
      <c r="C47" s="120"/>
      <c r="D47" s="137"/>
      <c r="E47" s="120"/>
      <c r="F47" s="137"/>
      <c r="H47" s="148"/>
    </row>
    <row r="48" spans="1:8" s="71" customFormat="1" x14ac:dyDescent="0.2">
      <c r="A48" s="116" t="s">
        <v>128</v>
      </c>
      <c r="B48" s="164">
        <v>-0.89170000000000005</v>
      </c>
      <c r="C48" s="165">
        <v>-1.0515000000000001</v>
      </c>
      <c r="D48" s="164">
        <v>-9.9</v>
      </c>
      <c r="E48" s="165">
        <v>-17.8</v>
      </c>
      <c r="F48" s="164">
        <v>-15.6</v>
      </c>
      <c r="H48" s="148"/>
    </row>
    <row r="49" spans="1:9" x14ac:dyDescent="0.2">
      <c r="A49" s="139" t="s">
        <v>141</v>
      </c>
      <c r="B49" s="104"/>
      <c r="C49" s="104"/>
      <c r="D49" s="104"/>
      <c r="E49" s="69"/>
      <c r="F49" s="112"/>
      <c r="H49" s="7"/>
    </row>
    <row r="50" spans="1:9" s="9" customFormat="1" x14ac:dyDescent="0.2">
      <c r="A50" s="117" t="s">
        <v>62</v>
      </c>
      <c r="B50" s="104"/>
      <c r="C50" s="104"/>
      <c r="D50" s="104"/>
      <c r="E50" s="68"/>
      <c r="F50" s="104"/>
      <c r="H50" s="10"/>
    </row>
    <row r="51" spans="1:9" x14ac:dyDescent="0.2">
      <c r="A51" s="118" t="s">
        <v>134</v>
      </c>
      <c r="B51" s="118"/>
      <c r="C51" s="118"/>
      <c r="D51" s="118"/>
      <c r="E51" s="118"/>
      <c r="F51" s="285"/>
      <c r="H51" s="7"/>
    </row>
    <row r="52" spans="1:9" x14ac:dyDescent="0.2">
      <c r="A52" s="118" t="s">
        <v>133</v>
      </c>
      <c r="B52" s="118"/>
      <c r="C52" s="118"/>
      <c r="D52" s="118"/>
      <c r="E52" s="118"/>
      <c r="F52" s="285"/>
      <c r="H52" s="7"/>
    </row>
    <row r="53" spans="1:9" ht="12.75" customHeight="1" x14ac:dyDescent="0.2">
      <c r="A53" s="118" t="s">
        <v>72</v>
      </c>
      <c r="B53" s="118"/>
      <c r="C53" s="118"/>
      <c r="D53" s="118"/>
      <c r="E53" s="118"/>
      <c r="F53" s="285"/>
    </row>
    <row r="54" spans="1:9" ht="24.75" customHeight="1" x14ac:dyDescent="0.2">
      <c r="A54" s="315" t="s">
        <v>73</v>
      </c>
      <c r="B54" s="315"/>
      <c r="C54" s="315"/>
      <c r="D54" s="315"/>
      <c r="E54" s="315"/>
      <c r="F54" s="315"/>
    </row>
    <row r="55" spans="1:9" ht="13.5" customHeight="1" x14ac:dyDescent="0.2">
      <c r="A55" s="162" t="s">
        <v>97</v>
      </c>
      <c r="B55" s="13"/>
      <c r="C55" s="13"/>
      <c r="D55" s="13"/>
      <c r="E55" s="14"/>
      <c r="F55" s="13"/>
      <c r="H55" s="14"/>
    </row>
    <row r="56" spans="1:9" customFormat="1" x14ac:dyDescent="0.2">
      <c r="A56" s="3"/>
      <c r="F56" s="175"/>
    </row>
    <row r="57" spans="1:9" x14ac:dyDescent="0.2">
      <c r="B57" s="6"/>
      <c r="C57" s="6"/>
      <c r="D57" s="6"/>
    </row>
    <row r="58" spans="1:9" x14ac:dyDescent="0.2">
      <c r="B58" s="6"/>
      <c r="C58" s="6"/>
      <c r="D58" s="6"/>
    </row>
    <row r="59" spans="1:9" x14ac:dyDescent="0.2">
      <c r="B59" s="6"/>
      <c r="C59" s="6"/>
      <c r="D59" s="6"/>
    </row>
    <row r="60" spans="1:9" x14ac:dyDescent="0.2">
      <c r="B60" s="6"/>
      <c r="C60" s="6"/>
      <c r="D60" s="6"/>
      <c r="I60" s="7"/>
    </row>
    <row r="61" spans="1:9" x14ac:dyDescent="0.2">
      <c r="B61" s="6"/>
      <c r="C61" s="6"/>
      <c r="D61" s="6"/>
      <c r="I61" s="7"/>
    </row>
    <row r="62" spans="1:9" x14ac:dyDescent="0.2">
      <c r="B62" s="6"/>
      <c r="C62" s="6"/>
      <c r="D62" s="6"/>
      <c r="I62" s="7"/>
    </row>
    <row r="63" spans="1:9" x14ac:dyDescent="0.2">
      <c r="B63" s="6"/>
      <c r="C63" s="6"/>
      <c r="D63" s="6"/>
      <c r="I63" s="7"/>
    </row>
    <row r="64" spans="1:9" x14ac:dyDescent="0.2">
      <c r="B64" s="6"/>
      <c r="C64" s="6"/>
      <c r="D64" s="6"/>
      <c r="I64" s="7"/>
    </row>
    <row r="65" spans="2:9" x14ac:dyDescent="0.2">
      <c r="B65" s="6"/>
      <c r="I65" s="7"/>
    </row>
    <row r="66" spans="2:9" x14ac:dyDescent="0.2">
      <c r="B66" s="6"/>
      <c r="I66" s="7"/>
    </row>
    <row r="67" spans="2:9" x14ac:dyDescent="0.2">
      <c r="B67" s="6"/>
      <c r="I67" s="7"/>
    </row>
    <row r="68" spans="2:9" x14ac:dyDescent="0.2">
      <c r="B68" s="6"/>
      <c r="I68" s="7"/>
    </row>
    <row r="69" spans="2:9" x14ac:dyDescent="0.2">
      <c r="B69" s="6"/>
      <c r="I69" s="7"/>
    </row>
    <row r="70" spans="2:9" x14ac:dyDescent="0.2">
      <c r="B70" s="6"/>
      <c r="I70" s="7"/>
    </row>
    <row r="71" spans="2:9" x14ac:dyDescent="0.2">
      <c r="B71" s="6"/>
      <c r="I71" s="7"/>
    </row>
    <row r="72" spans="2:9" x14ac:dyDescent="0.2">
      <c r="B72" s="6"/>
      <c r="I72" s="7"/>
    </row>
    <row r="73" spans="2:9" x14ac:dyDescent="0.2">
      <c r="B73" s="6"/>
      <c r="I73" s="7"/>
    </row>
    <row r="74" spans="2:9" x14ac:dyDescent="0.2">
      <c r="B74" s="6"/>
      <c r="I74" s="7"/>
    </row>
    <row r="75" spans="2:9" x14ac:dyDescent="0.2">
      <c r="B75" s="6"/>
      <c r="I75" s="7"/>
    </row>
    <row r="76" spans="2:9" x14ac:dyDescent="0.2">
      <c r="B76" s="6"/>
      <c r="I76" s="7"/>
    </row>
    <row r="77" spans="2:9" x14ac:dyDescent="0.2">
      <c r="B77" s="6"/>
      <c r="I77" s="7"/>
    </row>
    <row r="78" spans="2:9" x14ac:dyDescent="0.2">
      <c r="B78" s="6"/>
    </row>
    <row r="79" spans="2:9" x14ac:dyDescent="0.2">
      <c r="B79" s="6"/>
    </row>
    <row r="80" spans="2:9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</sheetData>
  <mergeCells count="1">
    <mergeCell ref="A54:F54"/>
  </mergeCells>
  <phoneticPr fontId="6" type="noConversion"/>
  <pageMargins left="0.59" right="0" top="0.59055118110236227" bottom="0.59055118110236227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opLeftCell="A7" zoomScaleNormal="100" workbookViewId="0">
      <selection activeCell="I5" sqref="I5:K19"/>
    </sheetView>
  </sheetViews>
  <sheetFormatPr baseColWidth="10" defaultRowHeight="12.75" x14ac:dyDescent="0.2"/>
  <cols>
    <col min="1" max="1" width="47.7109375" customWidth="1"/>
    <col min="5" max="5" width="11.7109375" customWidth="1"/>
    <col min="6" max="6" width="9.7109375" customWidth="1"/>
    <col min="7" max="7" width="12.42578125" bestFit="1" customWidth="1"/>
  </cols>
  <sheetData>
    <row r="1" spans="1:16" ht="18" x14ac:dyDescent="0.25">
      <c r="A1" s="220" t="s">
        <v>25</v>
      </c>
      <c r="B1" s="221"/>
      <c r="C1" s="221"/>
      <c r="D1" s="221"/>
      <c r="E1" s="221"/>
      <c r="F1" s="175"/>
    </row>
    <row r="2" spans="1:16" x14ac:dyDescent="0.2">
      <c r="F2" s="175"/>
      <c r="I2" s="2"/>
      <c r="J2" s="2"/>
      <c r="K2" s="2"/>
      <c r="L2" s="2"/>
      <c r="M2" s="2"/>
      <c r="N2" s="2"/>
      <c r="O2" s="2"/>
      <c r="P2" s="2"/>
    </row>
    <row r="3" spans="1:16" s="175" customFormat="1" ht="15.75" x14ac:dyDescent="0.25">
      <c r="A3" s="180" t="s">
        <v>4</v>
      </c>
      <c r="I3" s="181"/>
      <c r="J3" s="181"/>
      <c r="K3" s="181"/>
      <c r="L3" s="181"/>
      <c r="M3" s="181"/>
      <c r="N3" s="181"/>
      <c r="O3" s="181"/>
      <c r="P3" s="181"/>
    </row>
    <row r="4" spans="1:16" x14ac:dyDescent="0.2">
      <c r="A4" s="26" t="s">
        <v>41</v>
      </c>
      <c r="F4" s="175"/>
      <c r="I4" s="2"/>
      <c r="J4" s="2"/>
      <c r="K4" s="2"/>
      <c r="L4" s="2"/>
      <c r="M4" s="2"/>
      <c r="N4" s="2"/>
      <c r="O4" s="2"/>
      <c r="P4" s="2"/>
    </row>
    <row r="5" spans="1:16" ht="15" x14ac:dyDescent="0.2">
      <c r="A5" s="141"/>
      <c r="B5" s="127">
        <v>2021</v>
      </c>
      <c r="C5" s="96">
        <v>2022</v>
      </c>
      <c r="D5" s="127">
        <v>2023</v>
      </c>
      <c r="E5" s="115">
        <v>2024</v>
      </c>
      <c r="F5" s="127">
        <v>2025</v>
      </c>
      <c r="H5" s="31"/>
      <c r="I5" s="4"/>
      <c r="J5" s="4"/>
      <c r="K5" s="4"/>
      <c r="L5" s="4"/>
      <c r="M5" s="2"/>
      <c r="N5" s="2"/>
      <c r="O5" s="2"/>
      <c r="P5" s="2"/>
    </row>
    <row r="6" spans="1:16" x14ac:dyDescent="0.2">
      <c r="A6" s="142" t="s">
        <v>5</v>
      </c>
      <c r="B6" s="265">
        <v>41.180999999999997</v>
      </c>
      <c r="C6" s="266">
        <v>45.24</v>
      </c>
      <c r="D6" s="265">
        <v>46.8</v>
      </c>
      <c r="E6" s="286">
        <v>48.9</v>
      </c>
      <c r="F6" s="265">
        <v>50.7</v>
      </c>
      <c r="G6" s="217"/>
      <c r="H6" s="217"/>
      <c r="I6" s="217"/>
      <c r="J6" s="217"/>
      <c r="K6" s="217"/>
      <c r="L6" s="49"/>
      <c r="M6" s="2"/>
      <c r="N6" s="2"/>
      <c r="O6" s="2"/>
      <c r="P6" s="2"/>
    </row>
    <row r="7" spans="1:16" x14ac:dyDescent="0.2">
      <c r="A7" s="140" t="s">
        <v>109</v>
      </c>
      <c r="B7" s="264">
        <v>11.91</v>
      </c>
      <c r="C7" s="267">
        <v>14.89</v>
      </c>
      <c r="D7" s="264">
        <v>15.5</v>
      </c>
      <c r="E7" s="287">
        <v>16.100000000000001</v>
      </c>
      <c r="F7" s="264">
        <v>16.7</v>
      </c>
      <c r="G7" s="217"/>
      <c r="H7" s="217"/>
      <c r="I7" s="217"/>
      <c r="J7" s="217"/>
      <c r="K7" s="217"/>
      <c r="L7" s="41"/>
      <c r="M7" s="2"/>
      <c r="N7" s="2"/>
      <c r="O7" s="2"/>
      <c r="P7" s="2"/>
    </row>
    <row r="8" spans="1:16" x14ac:dyDescent="0.2">
      <c r="A8" s="140" t="s">
        <v>64</v>
      </c>
      <c r="B8" s="264">
        <v>29.271000000000001</v>
      </c>
      <c r="C8" s="267">
        <v>30.35</v>
      </c>
      <c r="D8" s="264">
        <v>31.3</v>
      </c>
      <c r="E8" s="287">
        <v>33.1</v>
      </c>
      <c r="F8" s="264">
        <v>34</v>
      </c>
      <c r="G8" s="217"/>
      <c r="H8" s="217"/>
      <c r="I8" s="217"/>
      <c r="J8" s="217"/>
      <c r="K8" s="217"/>
      <c r="L8" s="49"/>
      <c r="M8" s="2"/>
      <c r="N8" s="2"/>
      <c r="O8" s="2"/>
      <c r="P8" s="2"/>
    </row>
    <row r="9" spans="1:16" x14ac:dyDescent="0.2">
      <c r="A9" s="168" t="s">
        <v>3</v>
      </c>
      <c r="B9" s="268">
        <v>52.600299999999997</v>
      </c>
      <c r="C9" s="269">
        <v>56.711599999999997</v>
      </c>
      <c r="D9" s="268">
        <v>63.3</v>
      </c>
      <c r="E9" s="288">
        <v>68.400000000000006</v>
      </c>
      <c r="F9" s="268">
        <v>70.7</v>
      </c>
      <c r="G9" s="217"/>
      <c r="H9" s="217"/>
      <c r="I9" s="217"/>
      <c r="J9" s="217"/>
      <c r="K9" s="217"/>
      <c r="L9" s="2"/>
      <c r="M9" s="2"/>
      <c r="N9" s="2"/>
      <c r="O9" s="2"/>
      <c r="P9" s="2"/>
    </row>
    <row r="10" spans="1:16" x14ac:dyDescent="0.2">
      <c r="A10" s="169" t="s">
        <v>65</v>
      </c>
      <c r="B10" s="270">
        <v>47.228299999999997</v>
      </c>
      <c r="C10" s="271">
        <v>51.101599999999998</v>
      </c>
      <c r="D10" s="270">
        <v>56.6</v>
      </c>
      <c r="E10" s="289">
        <v>60.9</v>
      </c>
      <c r="F10" s="270">
        <v>62.8</v>
      </c>
      <c r="G10" s="217"/>
      <c r="H10" s="217"/>
      <c r="I10" s="217"/>
      <c r="J10" s="217"/>
      <c r="K10" s="217"/>
      <c r="L10" s="2"/>
      <c r="M10" s="2"/>
      <c r="N10" s="2"/>
      <c r="O10" s="2"/>
      <c r="P10" s="2"/>
    </row>
    <row r="11" spans="1:16" s="153" customFormat="1" x14ac:dyDescent="0.2">
      <c r="A11" s="173" t="s">
        <v>100</v>
      </c>
      <c r="B11" s="264">
        <v>30.816299999999998</v>
      </c>
      <c r="C11" s="267">
        <v>33.995599999999996</v>
      </c>
      <c r="D11" s="264">
        <f>D10-D12-D13-D14</f>
        <v>37.999999999999993</v>
      </c>
      <c r="E11" s="303">
        <f t="shared" ref="E11:F11" si="0">E10-E12-E13-E14</f>
        <v>42.300000000000004</v>
      </c>
      <c r="F11" s="264">
        <f t="shared" si="0"/>
        <v>45.5</v>
      </c>
      <c r="G11" s="217"/>
      <c r="H11" s="217"/>
      <c r="I11" s="217"/>
      <c r="J11" s="217"/>
      <c r="K11" s="217"/>
      <c r="L11" s="2"/>
      <c r="M11" s="2"/>
      <c r="N11" s="2"/>
      <c r="O11" s="2"/>
      <c r="P11" s="2"/>
    </row>
    <row r="12" spans="1:16" s="153" customFormat="1" x14ac:dyDescent="0.2">
      <c r="A12" s="173" t="s">
        <v>111</v>
      </c>
      <c r="B12" s="264">
        <v>7.5270000000000001</v>
      </c>
      <c r="C12" s="267">
        <v>8.4830000000000005</v>
      </c>
      <c r="D12" s="264">
        <v>8.8000000000000007</v>
      </c>
      <c r="E12" s="287">
        <v>8.6999999999999993</v>
      </c>
      <c r="F12" s="264">
        <v>7.6</v>
      </c>
      <c r="G12" s="217"/>
      <c r="H12" s="217"/>
      <c r="I12" s="217"/>
      <c r="J12" s="217"/>
      <c r="K12" s="217"/>
      <c r="L12" s="2"/>
      <c r="M12" s="2"/>
      <c r="N12" s="2"/>
      <c r="O12" s="2"/>
      <c r="P12" s="2"/>
    </row>
    <row r="13" spans="1:16" s="153" customFormat="1" x14ac:dyDescent="0.2">
      <c r="A13" s="173" t="s">
        <v>99</v>
      </c>
      <c r="B13" s="264">
        <v>3.952</v>
      </c>
      <c r="C13" s="267">
        <v>3.7930000000000001</v>
      </c>
      <c r="D13" s="264">
        <v>4.0999999999999996</v>
      </c>
      <c r="E13" s="287">
        <v>4</v>
      </c>
      <c r="F13" s="264">
        <v>3.8</v>
      </c>
      <c r="G13" s="217"/>
      <c r="H13" s="217"/>
      <c r="I13" s="217"/>
      <c r="J13" s="217"/>
      <c r="K13" s="217"/>
      <c r="L13" s="2"/>
      <c r="M13" s="2"/>
      <c r="N13" s="2"/>
      <c r="O13" s="2"/>
      <c r="P13" s="2"/>
    </row>
    <row r="14" spans="1:16" s="153" customFormat="1" x14ac:dyDescent="0.2">
      <c r="A14" s="173" t="s">
        <v>78</v>
      </c>
      <c r="B14" s="264">
        <v>4.9329999999999998</v>
      </c>
      <c r="C14" s="267">
        <v>4.83</v>
      </c>
      <c r="D14" s="264">
        <v>5.7</v>
      </c>
      <c r="E14" s="287">
        <v>5.9</v>
      </c>
      <c r="F14" s="264">
        <v>5.9</v>
      </c>
      <c r="G14" s="217"/>
      <c r="H14" s="217"/>
      <c r="I14" s="217"/>
      <c r="J14" s="217"/>
      <c r="K14" s="217"/>
      <c r="L14" s="2"/>
      <c r="M14" s="2"/>
      <c r="N14" s="2"/>
      <c r="O14" s="2"/>
      <c r="P14" s="2"/>
    </row>
    <row r="15" spans="1:16" s="153" customFormat="1" x14ac:dyDescent="0.2">
      <c r="A15" s="169" t="s">
        <v>98</v>
      </c>
      <c r="B15" s="270">
        <v>5.3719999999999999</v>
      </c>
      <c r="C15" s="271">
        <v>5.61</v>
      </c>
      <c r="D15" s="270">
        <v>6.6</v>
      </c>
      <c r="E15" s="289">
        <v>7.4</v>
      </c>
      <c r="F15" s="270">
        <v>7.9</v>
      </c>
      <c r="G15" s="217"/>
      <c r="H15" s="217"/>
      <c r="I15" s="217"/>
      <c r="J15" s="217"/>
      <c r="K15" s="217"/>
      <c r="L15" s="2"/>
      <c r="M15" s="2"/>
      <c r="N15" s="2"/>
      <c r="O15" s="2"/>
      <c r="P15" s="2"/>
    </row>
    <row r="16" spans="1:16" x14ac:dyDescent="0.2">
      <c r="A16" s="17" t="s">
        <v>6</v>
      </c>
      <c r="B16" s="272">
        <v>8.3779000000000003</v>
      </c>
      <c r="C16" s="273">
        <v>8.3536999999999999</v>
      </c>
      <c r="D16" s="272">
        <v>9.8000000000000007</v>
      </c>
      <c r="E16" s="290">
        <v>9.9</v>
      </c>
      <c r="F16" s="272">
        <v>10.8</v>
      </c>
      <c r="G16" s="217"/>
      <c r="H16" s="217"/>
      <c r="I16" s="217"/>
      <c r="J16" s="217"/>
      <c r="K16" s="217"/>
      <c r="L16" s="2"/>
      <c r="M16" s="2"/>
      <c r="N16" s="2"/>
      <c r="O16" s="2"/>
      <c r="P16" s="2"/>
    </row>
    <row r="17" spans="1:16" x14ac:dyDescent="0.2">
      <c r="A17" s="143" t="s">
        <v>10</v>
      </c>
      <c r="B17" s="210">
        <v>102.1592</v>
      </c>
      <c r="C17" s="211">
        <v>110.3053</v>
      </c>
      <c r="D17" s="210">
        <v>119.7</v>
      </c>
      <c r="E17" s="291">
        <v>127</v>
      </c>
      <c r="F17" s="210">
        <v>132.19999999999999</v>
      </c>
      <c r="G17" s="217"/>
      <c r="H17" s="217"/>
      <c r="I17" s="217"/>
      <c r="J17" s="217"/>
      <c r="K17" s="217"/>
      <c r="L17" s="35"/>
      <c r="M17" s="2"/>
      <c r="N17" s="2"/>
      <c r="O17" s="2"/>
      <c r="P17" s="2"/>
    </row>
    <row r="18" spans="1:16" ht="13.5" customHeight="1" x14ac:dyDescent="0.2">
      <c r="A18" s="139" t="s">
        <v>141</v>
      </c>
      <c r="B18" s="44"/>
      <c r="C18" s="18"/>
      <c r="D18" s="19"/>
      <c r="E18" s="19"/>
      <c r="F18" s="19" t="s">
        <v>35</v>
      </c>
      <c r="I18" s="49"/>
      <c r="J18" s="49"/>
      <c r="K18" s="49"/>
      <c r="L18" s="49"/>
      <c r="M18" s="49"/>
      <c r="N18" s="2"/>
      <c r="O18" s="2"/>
      <c r="P18" s="2"/>
    </row>
    <row r="19" spans="1:16" x14ac:dyDescent="0.2">
      <c r="A19" s="139" t="s">
        <v>102</v>
      </c>
      <c r="D19" s="92" t="s">
        <v>35</v>
      </c>
      <c r="E19" s="92" t="s">
        <v>35</v>
      </c>
      <c r="F19" s="92" t="s">
        <v>35</v>
      </c>
      <c r="G19" s="36"/>
      <c r="H19" s="218"/>
      <c r="I19" s="218"/>
      <c r="J19" s="218"/>
      <c r="K19" s="218"/>
      <c r="L19" s="2"/>
      <c r="M19" s="2"/>
      <c r="N19" s="2"/>
      <c r="O19" s="2"/>
      <c r="P19" s="2"/>
    </row>
    <row r="20" spans="1:16" x14ac:dyDescent="0.2">
      <c r="H20" s="218"/>
      <c r="I20" s="218"/>
      <c r="J20" s="218"/>
      <c r="K20" s="218"/>
      <c r="L20" s="2"/>
      <c r="M20" s="2"/>
      <c r="N20" s="2"/>
      <c r="O20" s="2"/>
      <c r="P20" s="2"/>
    </row>
    <row r="21" spans="1:16" ht="15.75" customHeight="1" x14ac:dyDescent="0.25">
      <c r="A21" s="316" t="s">
        <v>71</v>
      </c>
      <c r="B21" s="316"/>
      <c r="C21" s="316"/>
      <c r="D21" s="316"/>
      <c r="E21" s="316"/>
      <c r="F21" s="316"/>
      <c r="H21" s="218"/>
      <c r="I21" s="218"/>
      <c r="J21" s="218"/>
      <c r="K21" s="218"/>
      <c r="L21" s="41"/>
      <c r="M21" s="41"/>
      <c r="N21" s="2"/>
      <c r="O21" s="2"/>
      <c r="P21" s="2"/>
    </row>
    <row r="22" spans="1:16" ht="15.75" customHeight="1" x14ac:dyDescent="0.25">
      <c r="A22" s="27" t="s">
        <v>42</v>
      </c>
      <c r="B22" s="20"/>
      <c r="C22" s="20"/>
      <c r="D22" s="20"/>
      <c r="E22" s="20"/>
      <c r="F22" s="20"/>
      <c r="I22" s="49"/>
      <c r="J22" s="49"/>
      <c r="K22" s="49"/>
      <c r="L22" s="49"/>
      <c r="M22" s="49"/>
      <c r="N22" s="2"/>
      <c r="O22" s="2"/>
      <c r="P22" s="2"/>
    </row>
    <row r="23" spans="1:16" ht="15" x14ac:dyDescent="0.2">
      <c r="A23" s="141"/>
      <c r="B23" s="127">
        <v>2021</v>
      </c>
      <c r="C23" s="293">
        <v>2022</v>
      </c>
      <c r="D23" s="127">
        <v>2023</v>
      </c>
      <c r="E23" s="293">
        <v>2024</v>
      </c>
      <c r="F23" s="127">
        <v>2025</v>
      </c>
      <c r="G23" s="40"/>
      <c r="H23" s="183"/>
      <c r="I23" s="41"/>
      <c r="J23" s="41"/>
      <c r="K23" s="41"/>
      <c r="L23" s="2"/>
      <c r="M23" s="2"/>
      <c r="N23" s="2"/>
      <c r="O23" s="2"/>
    </row>
    <row r="24" spans="1:16" ht="12.75" customHeight="1" x14ac:dyDescent="0.2">
      <c r="A24" s="142" t="s">
        <v>5</v>
      </c>
      <c r="B24" s="263">
        <v>1.8</v>
      </c>
      <c r="C24" s="304">
        <v>3.1174879807692291</v>
      </c>
      <c r="D24" s="263">
        <v>9.8564872149777827</v>
      </c>
      <c r="E24" s="304">
        <v>4.5</v>
      </c>
      <c r="F24" s="263">
        <f>(F6/E6-1)*100</f>
        <v>3.6809815950920255</v>
      </c>
      <c r="G24" s="149"/>
      <c r="H24" s="31"/>
      <c r="I24" s="41"/>
      <c r="J24" s="41"/>
      <c r="K24" s="41"/>
      <c r="L24" s="2"/>
      <c r="M24" s="2"/>
      <c r="N24" s="2"/>
      <c r="O24" s="2"/>
    </row>
    <row r="25" spans="1:16" x14ac:dyDescent="0.2">
      <c r="A25" s="140" t="s">
        <v>109</v>
      </c>
      <c r="B25" s="247">
        <v>18.2</v>
      </c>
      <c r="C25" s="306">
        <v>-2.5607461343369109</v>
      </c>
      <c r="D25" s="263">
        <v>25.020990764063811</v>
      </c>
      <c r="E25" s="304">
        <v>3.9</v>
      </c>
      <c r="F25" s="263">
        <f t="shared" ref="F25" si="1">(F7/E7-1)*100</f>
        <v>3.7267080745341463</v>
      </c>
      <c r="G25" s="149"/>
      <c r="H25" s="41"/>
      <c r="I25" s="41"/>
      <c r="J25" s="41"/>
      <c r="K25" s="41"/>
      <c r="L25" s="2"/>
      <c r="M25" s="2"/>
      <c r="N25" s="2"/>
      <c r="O25" s="2"/>
    </row>
    <row r="26" spans="1:16" x14ac:dyDescent="0.2">
      <c r="A26" s="140" t="s">
        <v>64</v>
      </c>
      <c r="B26" s="247">
        <v>-4.0999999999999996</v>
      </c>
      <c r="C26" s="306">
        <v>5.6219102948074973</v>
      </c>
      <c r="D26" s="263">
        <v>3.6862423559154145</v>
      </c>
      <c r="E26" s="304">
        <v>5.7</v>
      </c>
      <c r="F26" s="263">
        <f t="shared" ref="F26" si="2">(F8/E8-1)*100</f>
        <v>2.7190332326283873</v>
      </c>
      <c r="G26" s="149"/>
      <c r="H26" s="41"/>
      <c r="I26" s="41"/>
      <c r="J26" s="41"/>
      <c r="K26" s="41"/>
      <c r="L26" s="2"/>
      <c r="M26" s="2"/>
      <c r="N26" s="2"/>
      <c r="O26" s="2"/>
    </row>
    <row r="27" spans="1:16" x14ac:dyDescent="0.2">
      <c r="A27" s="168" t="s">
        <v>3</v>
      </c>
      <c r="B27" s="249">
        <v>-9.1999999999999993</v>
      </c>
      <c r="C27" s="258">
        <v>8.4900173253031888</v>
      </c>
      <c r="D27" s="263">
        <v>7.8161151172141619</v>
      </c>
      <c r="E27" s="304">
        <v>8</v>
      </c>
      <c r="F27" s="263">
        <f t="shared" ref="F27" si="3">(F9/E9-1)*100</f>
        <v>3.3625730994151892</v>
      </c>
      <c r="G27" s="149"/>
      <c r="H27" s="41"/>
      <c r="I27" s="41"/>
      <c r="J27" s="41"/>
      <c r="K27" s="41"/>
      <c r="L27" s="2"/>
      <c r="M27" s="2"/>
      <c r="N27" s="2"/>
      <c r="O27" s="2"/>
    </row>
    <row r="28" spans="1:16" x14ac:dyDescent="0.2">
      <c r="A28" s="169" t="s">
        <v>65</v>
      </c>
      <c r="B28" s="247">
        <v>-10.8</v>
      </c>
      <c r="C28" s="306">
        <v>8.4411737692872801</v>
      </c>
      <c r="D28" s="263">
        <v>8.2012268068086378</v>
      </c>
      <c r="E28" s="304">
        <v>7.5</v>
      </c>
      <c r="F28" s="263">
        <f t="shared" ref="F28" si="4">(F10/E10-1)*100</f>
        <v>3.1198686371100237</v>
      </c>
      <c r="G28" s="149"/>
      <c r="H28" s="41"/>
      <c r="I28" s="41"/>
      <c r="J28" s="41"/>
      <c r="K28" s="41"/>
      <c r="L28" s="2"/>
      <c r="M28" s="2"/>
      <c r="N28" s="2"/>
      <c r="O28" s="2"/>
    </row>
    <row r="29" spans="1:16" s="153" customFormat="1" x14ac:dyDescent="0.2">
      <c r="A29" s="173" t="s">
        <v>100</v>
      </c>
      <c r="B29" s="263" t="s">
        <v>101</v>
      </c>
      <c r="C29" s="306">
        <v>4.6393887945670675</v>
      </c>
      <c r="D29" s="263">
        <v>10.316942656970497</v>
      </c>
      <c r="E29" s="304">
        <v>11.3</v>
      </c>
      <c r="F29" s="247">
        <v>7.6</v>
      </c>
      <c r="G29" s="149"/>
      <c r="H29" s="41"/>
      <c r="I29" s="41"/>
      <c r="J29" s="41"/>
      <c r="K29" s="41"/>
      <c r="L29" s="2"/>
      <c r="M29" s="2"/>
      <c r="N29" s="2"/>
      <c r="O29" s="2"/>
    </row>
    <row r="30" spans="1:16" s="153" customFormat="1" x14ac:dyDescent="0.2">
      <c r="A30" s="173" t="s">
        <v>111</v>
      </c>
      <c r="B30" s="263" t="s">
        <v>101</v>
      </c>
      <c r="C30" s="306">
        <v>10.350388506084162</v>
      </c>
      <c r="D30" s="263">
        <v>12.700943270891463</v>
      </c>
      <c r="E30" s="304">
        <v>-1.1000000000000001</v>
      </c>
      <c r="F30" s="247">
        <v>-12.6</v>
      </c>
      <c r="G30" s="149"/>
      <c r="H30" s="41"/>
      <c r="I30" s="41"/>
      <c r="J30" s="41"/>
      <c r="K30" s="41"/>
      <c r="L30" s="2"/>
      <c r="M30" s="2"/>
      <c r="N30" s="2"/>
      <c r="O30" s="2"/>
    </row>
    <row r="31" spans="1:16" s="153" customFormat="1" x14ac:dyDescent="0.2">
      <c r="A31" s="173" t="s">
        <v>99</v>
      </c>
      <c r="B31" s="263" t="s">
        <v>101</v>
      </c>
      <c r="C31" s="306">
        <v>32.57296209325731</v>
      </c>
      <c r="D31" s="263">
        <v>-4.0232793522267158</v>
      </c>
      <c r="E31" s="304">
        <v>-2.4</v>
      </c>
      <c r="F31" s="247">
        <v>-5</v>
      </c>
      <c r="G31" s="149"/>
      <c r="H31" s="41"/>
      <c r="I31" s="41"/>
      <c r="J31" s="41"/>
      <c r="K31" s="41"/>
      <c r="L31" s="2"/>
      <c r="M31" s="2"/>
      <c r="N31" s="2"/>
      <c r="O31" s="2"/>
    </row>
    <row r="32" spans="1:16" s="153" customFormat="1" x14ac:dyDescent="0.2">
      <c r="A32" s="173" t="s">
        <v>78</v>
      </c>
      <c r="B32" s="263" t="s">
        <v>101</v>
      </c>
      <c r="C32" s="306">
        <v>14.720930232558139</v>
      </c>
      <c r="D32" s="263">
        <v>-2.0879789174944152</v>
      </c>
      <c r="E32" s="304">
        <v>3.5</v>
      </c>
      <c r="F32" s="247">
        <v>0</v>
      </c>
      <c r="G32" s="149"/>
      <c r="H32" s="41"/>
      <c r="I32" s="41"/>
      <c r="J32" s="41"/>
      <c r="K32" s="41"/>
      <c r="L32" s="2"/>
      <c r="M32" s="2"/>
      <c r="N32" s="2"/>
      <c r="O32" s="2"/>
    </row>
    <row r="33" spans="1:16" s="153" customFormat="1" x14ac:dyDescent="0.2">
      <c r="A33" s="169" t="s">
        <v>98</v>
      </c>
      <c r="B33" s="247">
        <v>8.5</v>
      </c>
      <c r="C33" s="306">
        <v>8.9213300892132974</v>
      </c>
      <c r="D33" s="263">
        <v>4.4303797468354444</v>
      </c>
      <c r="E33" s="304">
        <v>12.1</v>
      </c>
      <c r="F33" s="263">
        <f t="shared" ref="F33" si="5">(F15/E15-1)*100</f>
        <v>6.7567567567567544</v>
      </c>
      <c r="G33" s="149"/>
      <c r="H33" s="41"/>
      <c r="I33" s="41"/>
      <c r="J33" s="41"/>
      <c r="K33" s="41"/>
      <c r="L33" s="2"/>
      <c r="M33" s="2"/>
      <c r="N33" s="2"/>
      <c r="O33" s="2"/>
    </row>
    <row r="34" spans="1:16" x14ac:dyDescent="0.2">
      <c r="A34" s="17" t="s">
        <v>6</v>
      </c>
      <c r="B34" s="263">
        <v>-7.3</v>
      </c>
      <c r="C34" s="304">
        <v>6.7928616953473631</v>
      </c>
      <c r="D34" s="263">
        <v>-0.28885520237769136</v>
      </c>
      <c r="E34" s="304">
        <v>1</v>
      </c>
      <c r="F34" s="263">
        <f t="shared" ref="F34" si="6">(F16/E16-1)*100</f>
        <v>9.0909090909091042</v>
      </c>
      <c r="G34" s="149"/>
      <c r="H34" s="41"/>
      <c r="I34" s="41"/>
      <c r="J34" s="41"/>
      <c r="K34" s="41"/>
      <c r="L34" s="2"/>
      <c r="M34" s="2"/>
      <c r="N34" s="2"/>
      <c r="O34" s="2"/>
    </row>
    <row r="35" spans="1:16" x14ac:dyDescent="0.2">
      <c r="A35" s="143" t="s">
        <v>10</v>
      </c>
      <c r="B35" s="255">
        <v>-4.8</v>
      </c>
      <c r="C35" s="305">
        <v>6.1228899392302472</v>
      </c>
      <c r="D35" s="255">
        <v>7.9739269688877901</v>
      </c>
      <c r="E35" s="305">
        <v>6.1</v>
      </c>
      <c r="F35" s="255">
        <f>(F17/E17-1)*100</f>
        <v>4.0944881889763751</v>
      </c>
      <c r="G35" s="149"/>
      <c r="H35" s="41"/>
      <c r="I35" s="41"/>
      <c r="J35" s="41"/>
      <c r="K35" s="41"/>
      <c r="L35" s="2"/>
      <c r="M35" s="2"/>
      <c r="N35" s="2"/>
      <c r="O35" s="2"/>
    </row>
    <row r="36" spans="1:16" ht="13.5" customHeight="1" x14ac:dyDescent="0.2">
      <c r="A36" s="139" t="s">
        <v>141</v>
      </c>
      <c r="B36" s="18"/>
      <c r="C36" s="18"/>
      <c r="D36" s="19"/>
      <c r="E36" s="19"/>
      <c r="F36" s="19"/>
      <c r="G36" s="19"/>
      <c r="H36" s="40"/>
      <c r="I36" s="41"/>
      <c r="J36" s="41"/>
      <c r="K36" s="41"/>
      <c r="L36" s="41"/>
      <c r="M36" s="2"/>
      <c r="N36" s="2"/>
      <c r="O36" s="2"/>
      <c r="P36" s="2"/>
    </row>
    <row r="37" spans="1:16" x14ac:dyDescent="0.2">
      <c r="A37" s="139" t="s">
        <v>102</v>
      </c>
      <c r="B37" s="28"/>
      <c r="C37" s="28"/>
      <c r="D37" s="28"/>
      <c r="F37" s="28"/>
      <c r="H37" s="28"/>
      <c r="I37" s="41"/>
      <c r="J37" s="41"/>
      <c r="K37" s="2"/>
      <c r="L37" s="2"/>
      <c r="M37" s="2"/>
      <c r="N37" s="2"/>
      <c r="O37" s="2"/>
      <c r="P37" s="2"/>
    </row>
    <row r="38" spans="1:16" x14ac:dyDescent="0.2">
      <c r="A38" s="28"/>
      <c r="B38" s="28"/>
      <c r="C38" s="28"/>
      <c r="D38" s="28"/>
      <c r="E38" s="28"/>
      <c r="F38" s="28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28"/>
      <c r="B39" s="28"/>
      <c r="C39" s="28"/>
      <c r="D39" s="28"/>
      <c r="E39" s="28"/>
      <c r="F39" s="28"/>
    </row>
    <row r="40" spans="1:16" x14ac:dyDescent="0.2">
      <c r="A40" s="28"/>
      <c r="B40" s="28"/>
      <c r="C40" s="28"/>
      <c r="D40" s="28"/>
      <c r="E40" s="28"/>
      <c r="F40" s="28"/>
    </row>
    <row r="41" spans="1:16" x14ac:dyDescent="0.2">
      <c r="A41" s="28"/>
      <c r="B41" s="28"/>
      <c r="C41" s="28"/>
      <c r="D41" s="28"/>
      <c r="E41" s="28"/>
      <c r="F41" s="28"/>
    </row>
    <row r="42" spans="1:16" x14ac:dyDescent="0.2">
      <c r="A42" s="28"/>
      <c r="B42" s="28"/>
      <c r="C42" s="28"/>
      <c r="D42" s="28"/>
      <c r="E42" s="28"/>
      <c r="F42" s="28"/>
    </row>
    <row r="43" spans="1:16" x14ac:dyDescent="0.2">
      <c r="A43" s="28"/>
      <c r="B43" s="28"/>
      <c r="C43" s="28"/>
      <c r="D43" s="28"/>
      <c r="E43" s="28"/>
      <c r="F43" s="28"/>
    </row>
    <row r="44" spans="1:16" x14ac:dyDescent="0.2">
      <c r="A44" s="28"/>
      <c r="B44" s="28"/>
      <c r="C44" s="28"/>
      <c r="D44" s="28"/>
      <c r="E44" s="28"/>
      <c r="F44" s="28"/>
    </row>
    <row r="45" spans="1:16" x14ac:dyDescent="0.2">
      <c r="A45" s="28"/>
      <c r="B45" s="28"/>
      <c r="C45" s="28"/>
      <c r="D45" s="28"/>
      <c r="E45" s="28"/>
      <c r="F45" s="28"/>
    </row>
    <row r="46" spans="1:16" x14ac:dyDescent="0.2">
      <c r="A46" s="28"/>
      <c r="B46" s="28"/>
      <c r="C46" s="28"/>
      <c r="D46" s="28"/>
      <c r="E46" s="28"/>
      <c r="F46" s="28"/>
      <c r="H46" s="28"/>
    </row>
    <row r="47" spans="1:16" x14ac:dyDescent="0.2">
      <c r="A47" s="28"/>
      <c r="B47" s="28"/>
      <c r="C47" s="28"/>
      <c r="D47" s="28"/>
      <c r="E47" s="28"/>
      <c r="F47" s="28"/>
      <c r="H47" s="28"/>
    </row>
    <row r="48" spans="1:16" ht="12.75" customHeight="1" x14ac:dyDescent="0.2">
      <c r="A48" s="28"/>
      <c r="B48" s="28"/>
      <c r="C48" s="28"/>
      <c r="D48" s="28"/>
      <c r="E48" s="28"/>
      <c r="F48" s="28"/>
      <c r="H48" s="28"/>
    </row>
    <row r="49" spans="1:6" x14ac:dyDescent="0.2">
      <c r="A49" s="28"/>
      <c r="B49" s="28"/>
      <c r="C49" s="28"/>
      <c r="D49" s="28"/>
      <c r="E49" s="28"/>
      <c r="F49" s="28"/>
    </row>
    <row r="50" spans="1:6" x14ac:dyDescent="0.2">
      <c r="A50" s="28"/>
      <c r="B50" s="28"/>
      <c r="C50" s="28"/>
      <c r="D50" s="28"/>
      <c r="E50" s="28"/>
      <c r="F50" s="28"/>
    </row>
    <row r="51" spans="1:6" x14ac:dyDescent="0.2">
      <c r="A51" s="28"/>
      <c r="B51" s="28"/>
      <c r="C51" s="28"/>
      <c r="D51" s="28"/>
      <c r="E51" s="28"/>
      <c r="F51" s="28"/>
    </row>
    <row r="52" spans="1:6" x14ac:dyDescent="0.2">
      <c r="A52" s="28"/>
      <c r="B52" s="28"/>
      <c r="C52" s="28"/>
      <c r="D52" s="28"/>
      <c r="E52" s="28"/>
      <c r="F52" s="28"/>
    </row>
    <row r="53" spans="1:6" x14ac:dyDescent="0.2">
      <c r="A53" s="28"/>
      <c r="B53" s="28"/>
      <c r="C53" s="28"/>
      <c r="D53" s="28"/>
      <c r="E53" s="28"/>
      <c r="F53" s="28"/>
    </row>
    <row r="54" spans="1:6" x14ac:dyDescent="0.2">
      <c r="A54" s="28"/>
      <c r="B54" s="28"/>
      <c r="C54" s="28"/>
      <c r="D54" s="28"/>
      <c r="E54" s="28"/>
      <c r="F54" s="28"/>
    </row>
    <row r="55" spans="1:6" x14ac:dyDescent="0.2">
      <c r="A55" s="28"/>
      <c r="B55" s="28"/>
      <c r="C55" s="28"/>
      <c r="D55" s="28"/>
      <c r="E55" s="28"/>
      <c r="F55" s="28"/>
    </row>
    <row r="56" spans="1:6" x14ac:dyDescent="0.2">
      <c r="A56" s="28"/>
      <c r="B56" s="28"/>
      <c r="C56" s="28"/>
      <c r="D56" s="28"/>
      <c r="E56" s="28"/>
      <c r="F56" s="28"/>
    </row>
    <row r="57" spans="1:6" x14ac:dyDescent="0.2">
      <c r="A57" s="28"/>
      <c r="B57" s="28"/>
      <c r="C57" s="28"/>
      <c r="D57" s="28"/>
      <c r="E57" s="28"/>
      <c r="F57" s="28"/>
    </row>
    <row r="58" spans="1:6" x14ac:dyDescent="0.2">
      <c r="A58" s="28"/>
      <c r="B58" s="28"/>
      <c r="C58" s="28"/>
      <c r="D58" s="28"/>
      <c r="E58" s="28"/>
      <c r="F58" s="28"/>
    </row>
    <row r="59" spans="1:6" x14ac:dyDescent="0.2">
      <c r="A59" s="28"/>
      <c r="B59" s="28"/>
      <c r="C59" s="28"/>
      <c r="D59" s="28"/>
      <c r="E59" s="28"/>
      <c r="F59" s="28"/>
    </row>
    <row r="60" spans="1:6" x14ac:dyDescent="0.2">
      <c r="A60" s="28"/>
      <c r="B60" s="28"/>
      <c r="C60" s="28"/>
      <c r="D60" s="28"/>
      <c r="E60" s="28"/>
      <c r="F60" s="28"/>
    </row>
    <row r="61" spans="1:6" x14ac:dyDescent="0.2">
      <c r="A61" s="28"/>
      <c r="B61" s="28"/>
      <c r="C61" s="28"/>
      <c r="D61" s="28"/>
      <c r="E61" s="28"/>
      <c r="F61" s="28"/>
    </row>
    <row r="62" spans="1:6" x14ac:dyDescent="0.2">
      <c r="A62" s="28"/>
      <c r="B62" s="28"/>
      <c r="C62" s="28"/>
      <c r="D62" s="28"/>
      <c r="E62" s="28"/>
      <c r="F62" s="28"/>
    </row>
    <row r="63" spans="1:6" x14ac:dyDescent="0.2">
      <c r="A63" s="139" t="s">
        <v>132</v>
      </c>
      <c r="B63" s="28"/>
      <c r="C63" s="28"/>
      <c r="D63" s="28"/>
      <c r="E63" s="28"/>
      <c r="F63" s="28"/>
    </row>
  </sheetData>
  <mergeCells count="1">
    <mergeCell ref="A21:F21"/>
  </mergeCells>
  <phoneticPr fontId="6" type="noConversion"/>
  <pageMargins left="0.6692913385826772" right="0.62992125984251968" top="0.59055118110236227" bottom="0.70866141732283472" header="0.51181102362204722" footer="0.51181102362204722"/>
  <pageSetup paperSize="9"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opLeftCell="A16" zoomScaleNormal="100" workbookViewId="0">
      <selection activeCell="O33" sqref="O33"/>
    </sheetView>
  </sheetViews>
  <sheetFormatPr baseColWidth="10" defaultRowHeight="12.75" x14ac:dyDescent="0.2"/>
  <cols>
    <col min="1" max="1" width="43.28515625" customWidth="1"/>
    <col min="2" max="6" width="10.42578125" customWidth="1"/>
    <col min="8" max="8" width="30.5703125" customWidth="1"/>
  </cols>
  <sheetData>
    <row r="1" spans="1:9" ht="18" x14ac:dyDescent="0.25">
      <c r="A1" s="220" t="s">
        <v>44</v>
      </c>
      <c r="B1" s="221"/>
      <c r="C1" s="221"/>
      <c r="D1" s="221"/>
      <c r="E1" s="221"/>
      <c r="F1" s="221"/>
      <c r="G1" s="175"/>
    </row>
    <row r="2" spans="1:9" ht="12.75" customHeight="1" x14ac:dyDescent="0.25">
      <c r="A2" s="16"/>
    </row>
    <row r="4" spans="1:9" ht="15.75" x14ac:dyDescent="0.2">
      <c r="A4" s="22" t="s">
        <v>9</v>
      </c>
      <c r="B4" s="6"/>
      <c r="C4" s="6"/>
      <c r="D4" s="6"/>
      <c r="E4" s="5"/>
    </row>
    <row r="5" spans="1:9" x14ac:dyDescent="0.2">
      <c r="A5" s="25" t="s">
        <v>41</v>
      </c>
      <c r="B5" s="5"/>
      <c r="C5" s="5"/>
      <c r="D5" s="23"/>
      <c r="E5" s="5"/>
    </row>
    <row r="6" spans="1:9" x14ac:dyDescent="0.2">
      <c r="A6" s="147"/>
      <c r="B6" s="127">
        <v>2021</v>
      </c>
      <c r="C6" s="293">
        <v>2022</v>
      </c>
      <c r="D6" s="127">
        <v>2023</v>
      </c>
      <c r="E6" s="293">
        <v>2024</v>
      </c>
      <c r="F6" s="127">
        <v>2025</v>
      </c>
    </row>
    <row r="7" spans="1:9" x14ac:dyDescent="0.2">
      <c r="A7" s="69" t="s">
        <v>5</v>
      </c>
      <c r="B7" s="245">
        <v>-144.547</v>
      </c>
      <c r="C7" s="246">
        <v>-133.19999999999999</v>
      </c>
      <c r="D7" s="245">
        <v>-153.80000000000001</v>
      </c>
      <c r="E7" s="257">
        <v>-152.5</v>
      </c>
      <c r="F7" s="245">
        <v>-130.30000000000001</v>
      </c>
      <c r="G7" s="282"/>
      <c r="I7">
        <f>F7/2991</f>
        <v>-4.3564025409562022E-2</v>
      </c>
    </row>
    <row r="8" spans="1:9" x14ac:dyDescent="0.2">
      <c r="A8" s="11" t="s">
        <v>110</v>
      </c>
      <c r="B8" s="247">
        <v>-144.06</v>
      </c>
      <c r="C8" s="248">
        <v>-148.1</v>
      </c>
      <c r="D8" s="247">
        <v>-152.9</v>
      </c>
      <c r="E8" s="306">
        <v>-151.1</v>
      </c>
      <c r="F8" s="247">
        <v>-128.1</v>
      </c>
      <c r="I8" s="153">
        <f t="shared" ref="I8:I13" si="0">F8/2991</f>
        <v>-4.2828485456369109E-2</v>
      </c>
    </row>
    <row r="9" spans="1:9" x14ac:dyDescent="0.2">
      <c r="A9" s="11" t="s">
        <v>130</v>
      </c>
      <c r="B9" s="247">
        <v>-0.48699999999999999</v>
      </c>
      <c r="C9" s="248">
        <v>14.9</v>
      </c>
      <c r="D9" s="247">
        <v>-0.9</v>
      </c>
      <c r="E9" s="306">
        <v>-1.4</v>
      </c>
      <c r="F9" s="247">
        <v>-2.2000000000000002</v>
      </c>
      <c r="I9" s="153">
        <f t="shared" si="0"/>
        <v>-7.3553995319291209E-4</v>
      </c>
    </row>
    <row r="10" spans="1:9" x14ac:dyDescent="0.2">
      <c r="A10" s="178" t="s">
        <v>3</v>
      </c>
      <c r="B10" s="249">
        <v>-0.89200000000000002</v>
      </c>
      <c r="C10" s="250">
        <v>-1.052</v>
      </c>
      <c r="D10" s="249">
        <v>-9.9</v>
      </c>
      <c r="E10" s="258">
        <v>-17.8</v>
      </c>
      <c r="F10" s="249">
        <v>-15.6</v>
      </c>
      <c r="I10" s="153">
        <f t="shared" si="0"/>
        <v>-5.2156469408224677E-3</v>
      </c>
    </row>
    <row r="11" spans="1:9" x14ac:dyDescent="0.2">
      <c r="A11" s="170" t="s">
        <v>66</v>
      </c>
      <c r="B11" s="251">
        <v>4.5163000000000002</v>
      </c>
      <c r="C11" s="252">
        <v>2.9</v>
      </c>
      <c r="D11" s="251">
        <v>-5.5255000000000001</v>
      </c>
      <c r="E11" s="307">
        <v>-12</v>
      </c>
      <c r="F11" s="251">
        <v>-9.3000000000000007</v>
      </c>
      <c r="I11" s="153">
        <f t="shared" si="0"/>
        <v>-3.1093279839518556E-3</v>
      </c>
    </row>
    <row r="12" spans="1:9" x14ac:dyDescent="0.2">
      <c r="A12" s="179" t="s">
        <v>6</v>
      </c>
      <c r="B12" s="253">
        <v>-19.7</v>
      </c>
      <c r="C12" s="254">
        <v>8.5</v>
      </c>
      <c r="D12" s="253">
        <v>11.8</v>
      </c>
      <c r="E12" s="259">
        <v>1.1000000000000001</v>
      </c>
      <c r="F12" s="253">
        <v>-6.7</v>
      </c>
      <c r="G12" s="282"/>
      <c r="I12" s="153">
        <f t="shared" si="0"/>
        <v>-2.2400534938147778E-3</v>
      </c>
    </row>
    <row r="13" spans="1:9" x14ac:dyDescent="0.2">
      <c r="A13" s="171" t="s">
        <v>10</v>
      </c>
      <c r="B13" s="255">
        <v>-165.1</v>
      </c>
      <c r="C13" s="256">
        <v>-125.9</v>
      </c>
      <c r="D13" s="255">
        <v>-151.9</v>
      </c>
      <c r="E13" s="305">
        <v>-169.1</v>
      </c>
      <c r="F13" s="255">
        <v>-152.5</v>
      </c>
      <c r="I13" s="153">
        <f t="shared" si="0"/>
        <v>-5.0986292209963223E-2</v>
      </c>
    </row>
    <row r="14" spans="1:9" x14ac:dyDescent="0.2">
      <c r="A14" s="139" t="s">
        <v>141</v>
      </c>
      <c r="B14" s="45"/>
      <c r="C14" s="45"/>
      <c r="D14" s="45"/>
      <c r="E14" s="45"/>
      <c r="F14" s="45"/>
    </row>
    <row r="15" spans="1:9" x14ac:dyDescent="0.2">
      <c r="A15" s="89"/>
      <c r="B15" s="45"/>
      <c r="C15" s="45"/>
      <c r="D15" s="45"/>
      <c r="E15" s="45"/>
      <c r="F15" s="45"/>
    </row>
    <row r="16" spans="1:9" x14ac:dyDescent="0.2">
      <c r="A16" s="25"/>
      <c r="B16" s="144"/>
      <c r="C16" s="144"/>
      <c r="D16" s="144"/>
      <c r="E16" s="144"/>
      <c r="F16" s="144"/>
    </row>
    <row r="17" spans="1:13" ht="15.75" x14ac:dyDescent="0.2">
      <c r="A17" s="22" t="s">
        <v>9</v>
      </c>
      <c r="B17" s="104"/>
      <c r="C17" s="104"/>
      <c r="D17" s="104"/>
      <c r="E17" s="68"/>
    </row>
    <row r="18" spans="1:13" x14ac:dyDescent="0.2">
      <c r="A18" s="25" t="s">
        <v>43</v>
      </c>
      <c r="B18" s="68"/>
      <c r="C18" s="68"/>
      <c r="D18" s="23"/>
      <c r="E18" s="68"/>
    </row>
    <row r="19" spans="1:13" x14ac:dyDescent="0.2">
      <c r="A19" s="147"/>
      <c r="B19" s="127">
        <v>2021</v>
      </c>
      <c r="C19" s="293">
        <v>2022</v>
      </c>
      <c r="D19" s="127">
        <v>2023</v>
      </c>
      <c r="E19" s="293">
        <v>2024</v>
      </c>
      <c r="F19" s="127">
        <v>2025</v>
      </c>
    </row>
    <row r="20" spans="1:13" x14ac:dyDescent="0.2">
      <c r="A20" s="177" t="s">
        <v>5</v>
      </c>
      <c r="B20" s="245">
        <v>-6.7</v>
      </c>
      <c r="C20" s="257">
        <v>-5.8</v>
      </c>
      <c r="D20" s="245">
        <v>-5</v>
      </c>
      <c r="E20" s="257">
        <v>-5.2</v>
      </c>
      <c r="F20" s="245">
        <v>-4.3</v>
      </c>
      <c r="H20" s="28"/>
      <c r="I20" s="31"/>
      <c r="J20" s="31"/>
      <c r="K20" s="31"/>
      <c r="L20" s="31"/>
      <c r="M20" s="31"/>
    </row>
    <row r="21" spans="1:13" x14ac:dyDescent="0.2">
      <c r="A21" s="11" t="s">
        <v>110</v>
      </c>
      <c r="B21" s="245">
        <v>-7.6</v>
      </c>
      <c r="C21" s="257">
        <v>-5.7</v>
      </c>
      <c r="D21" s="245">
        <v>-5.6</v>
      </c>
      <c r="E21" s="257">
        <v>-5.2</v>
      </c>
      <c r="F21" s="245">
        <v>-4.3</v>
      </c>
      <c r="H21" s="28"/>
      <c r="I21" s="31"/>
      <c r="J21" s="31"/>
      <c r="K21" s="31"/>
      <c r="L21" s="31"/>
      <c r="M21" s="31"/>
    </row>
    <row r="22" spans="1:13" x14ac:dyDescent="0.2">
      <c r="A22" s="11" t="s">
        <v>130</v>
      </c>
      <c r="B22" s="245">
        <v>1</v>
      </c>
      <c r="C22" s="257">
        <v>0</v>
      </c>
      <c r="D22" s="245">
        <v>0.6</v>
      </c>
      <c r="E22" s="257">
        <v>0</v>
      </c>
      <c r="F22" s="245">
        <v>0</v>
      </c>
      <c r="H22" s="28"/>
      <c r="I22" s="31"/>
      <c r="J22" s="31"/>
      <c r="K22" s="31"/>
      <c r="L22" s="31"/>
      <c r="M22" s="31"/>
    </row>
    <row r="23" spans="1:13" x14ac:dyDescent="0.2">
      <c r="A23" s="178" t="s">
        <v>3</v>
      </c>
      <c r="B23" s="249">
        <v>-0.2</v>
      </c>
      <c r="C23" s="258">
        <v>0</v>
      </c>
      <c r="D23" s="249">
        <v>0</v>
      </c>
      <c r="E23" s="258">
        <v>-0.6</v>
      </c>
      <c r="F23" s="249">
        <v>-0.5</v>
      </c>
      <c r="H23" s="28"/>
      <c r="I23" s="31"/>
      <c r="J23" s="31"/>
      <c r="K23" s="31"/>
      <c r="L23" s="31"/>
      <c r="M23" s="31"/>
    </row>
    <row r="24" spans="1:13" x14ac:dyDescent="0.2">
      <c r="A24" s="170" t="s">
        <v>66</v>
      </c>
      <c r="B24" s="249">
        <v>-3.4853125134797049E-3</v>
      </c>
      <c r="C24" s="258">
        <v>0.18006857780790242</v>
      </c>
      <c r="D24" s="249">
        <v>0.11133915794230625</v>
      </c>
      <c r="E24" s="258">
        <v>-0.3</v>
      </c>
      <c r="F24" s="249">
        <v>-0.3</v>
      </c>
      <c r="H24" s="28"/>
      <c r="I24" s="31"/>
      <c r="J24" s="31"/>
      <c r="K24" s="31"/>
      <c r="L24" s="31"/>
      <c r="M24" s="31"/>
    </row>
    <row r="25" spans="1:13" x14ac:dyDescent="0.2">
      <c r="A25" s="179" t="s">
        <v>6</v>
      </c>
      <c r="B25" s="253">
        <v>-2.1</v>
      </c>
      <c r="C25" s="259">
        <v>-0.8</v>
      </c>
      <c r="D25" s="253">
        <v>0.3</v>
      </c>
      <c r="E25" s="259">
        <v>0.1</v>
      </c>
      <c r="F25" s="253">
        <v>-0.2</v>
      </c>
      <c r="H25" s="28"/>
      <c r="I25" s="31"/>
      <c r="J25" s="31"/>
      <c r="K25" s="31"/>
      <c r="L25" s="31"/>
      <c r="M25" s="31"/>
    </row>
    <row r="26" spans="1:13" s="153" customFormat="1" x14ac:dyDescent="0.2">
      <c r="A26" s="171" t="s">
        <v>10</v>
      </c>
      <c r="B26" s="261">
        <v>-8.9</v>
      </c>
      <c r="C26" s="260">
        <v>-6.6</v>
      </c>
      <c r="D26" s="261">
        <v>-4.7</v>
      </c>
      <c r="E26" s="260">
        <v>-5.8</v>
      </c>
      <c r="F26" s="261">
        <v>-5.0999999999999996</v>
      </c>
      <c r="H26" s="28"/>
      <c r="I26" s="31"/>
      <c r="J26" s="31"/>
      <c r="K26" s="31"/>
      <c r="L26" s="31"/>
      <c r="M26" s="31"/>
    </row>
    <row r="27" spans="1:13" x14ac:dyDescent="0.2">
      <c r="A27" s="139" t="s">
        <v>141</v>
      </c>
      <c r="B27" s="24"/>
      <c r="C27" s="24"/>
      <c r="D27" s="24"/>
      <c r="E27" s="5"/>
    </row>
    <row r="28" spans="1:13" x14ac:dyDescent="0.2">
      <c r="A28" s="28"/>
      <c r="B28" s="38" t="s">
        <v>35</v>
      </c>
      <c r="C28" s="38" t="s">
        <v>35</v>
      </c>
      <c r="D28" s="38" t="s">
        <v>35</v>
      </c>
      <c r="E28" s="38" t="s">
        <v>35</v>
      </c>
      <c r="F28" s="38" t="s">
        <v>35</v>
      </c>
      <c r="G28" s="38"/>
    </row>
    <row r="29" spans="1:13" x14ac:dyDescent="0.2">
      <c r="A29" s="28"/>
    </row>
    <row r="30" spans="1:13" x14ac:dyDescent="0.2">
      <c r="A30" s="28"/>
    </row>
    <row r="31" spans="1:13" x14ac:dyDescent="0.2">
      <c r="A31" s="28"/>
    </row>
    <row r="32" spans="1:13" x14ac:dyDescent="0.2">
      <c r="A32" s="28"/>
    </row>
    <row r="33" spans="1:1" x14ac:dyDescent="0.2">
      <c r="A33" s="28"/>
    </row>
    <row r="34" spans="1:1" x14ac:dyDescent="0.2">
      <c r="A34" s="28"/>
    </row>
    <row r="35" spans="1:1" x14ac:dyDescent="0.2">
      <c r="A35" s="28"/>
    </row>
    <row r="36" spans="1:1" x14ac:dyDescent="0.2">
      <c r="A36" s="28"/>
    </row>
    <row r="37" spans="1:1" x14ac:dyDescent="0.2">
      <c r="A37" s="28"/>
    </row>
    <row r="38" spans="1:1" x14ac:dyDescent="0.2">
      <c r="A38" s="28"/>
    </row>
    <row r="39" spans="1:1" ht="12.75" customHeight="1" x14ac:dyDescent="0.2">
      <c r="A39" s="28"/>
    </row>
    <row r="40" spans="1:1" x14ac:dyDescent="0.2">
      <c r="A40" s="28"/>
    </row>
    <row r="41" spans="1:1" x14ac:dyDescent="0.2">
      <c r="A41" s="28"/>
    </row>
    <row r="42" spans="1:1" x14ac:dyDescent="0.2">
      <c r="A42" s="28"/>
    </row>
    <row r="43" spans="1:1" x14ac:dyDescent="0.2">
      <c r="A43" s="28"/>
    </row>
    <row r="44" spans="1:1" x14ac:dyDescent="0.2">
      <c r="A44" s="28"/>
    </row>
    <row r="45" spans="1:1" x14ac:dyDescent="0.2">
      <c r="A45" s="28"/>
    </row>
    <row r="46" spans="1:1" x14ac:dyDescent="0.2">
      <c r="A46" s="28"/>
    </row>
    <row r="47" spans="1:1" x14ac:dyDescent="0.2">
      <c r="A47" s="28"/>
    </row>
    <row r="48" spans="1:1" x14ac:dyDescent="0.2">
      <c r="A48" s="28"/>
    </row>
    <row r="49" spans="1:6" x14ac:dyDescent="0.2">
      <c r="A49" s="28"/>
    </row>
    <row r="50" spans="1:6" x14ac:dyDescent="0.2">
      <c r="A50" s="28"/>
    </row>
    <row r="51" spans="1:6" x14ac:dyDescent="0.2">
      <c r="A51" s="28"/>
    </row>
    <row r="52" spans="1:6" x14ac:dyDescent="0.2">
      <c r="A52" s="28"/>
    </row>
    <row r="53" spans="1:6" x14ac:dyDescent="0.2">
      <c r="A53" s="28"/>
    </row>
    <row r="54" spans="1:6" x14ac:dyDescent="0.2">
      <c r="A54" s="28"/>
    </row>
    <row r="55" spans="1:6" x14ac:dyDescent="0.2">
      <c r="A55" s="28"/>
    </row>
    <row r="56" spans="1:6" x14ac:dyDescent="0.2">
      <c r="A56" s="28"/>
    </row>
    <row r="57" spans="1:6" x14ac:dyDescent="0.2">
      <c r="A57" s="28"/>
    </row>
    <row r="58" spans="1:6" x14ac:dyDescent="0.2">
      <c r="A58" s="139" t="s">
        <v>141</v>
      </c>
    </row>
    <row r="61" spans="1:6" x14ac:dyDescent="0.2">
      <c r="A61" s="28"/>
      <c r="B61" s="262"/>
      <c r="C61" s="262"/>
      <c r="D61" s="262"/>
      <c r="E61" s="262"/>
      <c r="F61" s="262"/>
    </row>
  </sheetData>
  <phoneticPr fontId="6" type="noConversion"/>
  <pageMargins left="0.57999999999999996" right="0.38" top="0.72" bottom="0.57999999999999996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22" workbookViewId="0">
      <selection activeCell="H13" sqref="H13"/>
    </sheetView>
  </sheetViews>
  <sheetFormatPr baseColWidth="10" defaultRowHeight="12.75" x14ac:dyDescent="0.2"/>
  <cols>
    <col min="1" max="1" width="36.5703125" customWidth="1"/>
    <col min="2" max="5" width="15.28515625" customWidth="1"/>
    <col min="6" max="6" width="11.42578125" customWidth="1"/>
  </cols>
  <sheetData>
    <row r="1" spans="1:10" ht="18" x14ac:dyDescent="0.25">
      <c r="A1" s="220" t="s">
        <v>83</v>
      </c>
      <c r="B1" s="221"/>
      <c r="C1" s="221"/>
      <c r="D1" s="221"/>
      <c r="E1" s="221"/>
    </row>
    <row r="3" spans="1:10" ht="18.75" x14ac:dyDescent="0.25">
      <c r="A3" s="156" t="s">
        <v>151</v>
      </c>
      <c r="B3" s="153"/>
    </row>
    <row r="4" spans="1:10" x14ac:dyDescent="0.2">
      <c r="A4" s="163" t="s">
        <v>41</v>
      </c>
      <c r="B4" s="153"/>
    </row>
    <row r="5" spans="1:10" ht="42.75" x14ac:dyDescent="0.25">
      <c r="A5" s="157"/>
      <c r="B5" s="222" t="s">
        <v>5</v>
      </c>
      <c r="C5" s="172" t="s">
        <v>3</v>
      </c>
      <c r="D5" s="222" t="s">
        <v>6</v>
      </c>
      <c r="E5" s="172" t="s">
        <v>136</v>
      </c>
    </row>
    <row r="6" spans="1:10" x14ac:dyDescent="0.2">
      <c r="A6" s="161" t="s">
        <v>0</v>
      </c>
      <c r="B6" s="228">
        <v>670.3</v>
      </c>
      <c r="C6" s="229">
        <v>329.7</v>
      </c>
      <c r="D6" s="228">
        <v>778.4</v>
      </c>
      <c r="E6" s="229">
        <v>1671.8</v>
      </c>
      <c r="F6" s="276"/>
      <c r="H6" s="219"/>
      <c r="I6" s="219"/>
      <c r="J6" s="219"/>
    </row>
    <row r="7" spans="1:10" x14ac:dyDescent="0.2">
      <c r="A7" s="158" t="s">
        <v>94</v>
      </c>
      <c r="B7" s="230">
        <v>160</v>
      </c>
      <c r="C7" s="231">
        <v>62.9</v>
      </c>
      <c r="D7" s="230">
        <v>7.9</v>
      </c>
      <c r="E7" s="232">
        <v>181.1</v>
      </c>
      <c r="F7" s="276"/>
      <c r="G7" s="219"/>
      <c r="H7" s="219"/>
      <c r="I7" s="219"/>
      <c r="J7" s="219"/>
    </row>
    <row r="8" spans="1:10" x14ac:dyDescent="0.2">
      <c r="A8" s="158" t="s">
        <v>84</v>
      </c>
      <c r="B8" s="230">
        <v>54.2</v>
      </c>
      <c r="C8" s="274" t="s">
        <v>85</v>
      </c>
      <c r="D8" s="275" t="s">
        <v>85</v>
      </c>
      <c r="E8" s="232">
        <v>54.2</v>
      </c>
      <c r="F8" s="276"/>
      <c r="G8" s="219"/>
      <c r="H8" s="219"/>
      <c r="I8" s="219"/>
      <c r="J8" s="219"/>
    </row>
    <row r="9" spans="1:10" x14ac:dyDescent="0.2">
      <c r="A9" s="158" t="s">
        <v>86</v>
      </c>
      <c r="B9" s="230">
        <v>42.3</v>
      </c>
      <c r="C9" s="231">
        <v>10.3</v>
      </c>
      <c r="D9" s="275" t="s">
        <v>85</v>
      </c>
      <c r="E9" s="232">
        <v>52.1</v>
      </c>
      <c r="F9" s="276"/>
      <c r="G9" s="219"/>
      <c r="H9" s="219"/>
      <c r="I9" s="219"/>
      <c r="J9" s="219"/>
    </row>
    <row r="10" spans="1:10" x14ac:dyDescent="0.2">
      <c r="A10" s="158" t="s">
        <v>87</v>
      </c>
      <c r="B10" s="230">
        <v>123.8</v>
      </c>
      <c r="C10" s="231">
        <v>56.4</v>
      </c>
      <c r="D10" s="233">
        <v>0.6</v>
      </c>
      <c r="E10" s="232">
        <v>166.1</v>
      </c>
      <c r="F10" s="276"/>
      <c r="G10" s="219"/>
      <c r="H10" s="219"/>
      <c r="I10" s="219"/>
      <c r="J10" s="219"/>
    </row>
    <row r="11" spans="1:10" x14ac:dyDescent="0.2">
      <c r="A11" s="158" t="s">
        <v>88</v>
      </c>
      <c r="B11" s="230">
        <v>5.5</v>
      </c>
      <c r="C11" s="231">
        <v>26</v>
      </c>
      <c r="D11" s="275" t="s">
        <v>85</v>
      </c>
      <c r="E11" s="232">
        <v>30.3</v>
      </c>
      <c r="F11" s="276"/>
      <c r="G11" s="219"/>
      <c r="H11" s="219"/>
      <c r="I11" s="219"/>
      <c r="J11" s="219"/>
    </row>
    <row r="12" spans="1:10" x14ac:dyDescent="0.2">
      <c r="A12" s="158" t="s">
        <v>89</v>
      </c>
      <c r="B12" s="230">
        <v>7.3</v>
      </c>
      <c r="C12" s="231">
        <v>36.4</v>
      </c>
      <c r="D12" s="275" t="s">
        <v>85</v>
      </c>
      <c r="E12" s="232">
        <v>42.1</v>
      </c>
      <c r="F12" s="276"/>
      <c r="G12" s="219"/>
      <c r="H12" s="219"/>
      <c r="I12" s="219"/>
      <c r="J12" s="219"/>
    </row>
    <row r="13" spans="1:10" x14ac:dyDescent="0.2">
      <c r="A13" s="158" t="s">
        <v>90</v>
      </c>
      <c r="B13" s="230">
        <v>13.9</v>
      </c>
      <c r="C13" s="231">
        <v>2.4</v>
      </c>
      <c r="D13" s="230">
        <v>250.6</v>
      </c>
      <c r="E13" s="232">
        <v>261.2</v>
      </c>
      <c r="F13" s="276"/>
      <c r="G13" s="219"/>
      <c r="H13" s="219"/>
      <c r="I13" s="219"/>
      <c r="J13" s="219"/>
    </row>
    <row r="14" spans="1:10" x14ac:dyDescent="0.2">
      <c r="A14" s="158" t="s">
        <v>91</v>
      </c>
      <c r="B14" s="230">
        <v>13.8</v>
      </c>
      <c r="C14" s="231">
        <v>30</v>
      </c>
      <c r="D14" s="275" t="s">
        <v>85</v>
      </c>
      <c r="E14" s="232">
        <v>43.1</v>
      </c>
      <c r="F14" s="276"/>
      <c r="G14" s="219"/>
      <c r="H14" s="219"/>
      <c r="I14" s="219"/>
      <c r="J14" s="219"/>
    </row>
    <row r="15" spans="1:10" x14ac:dyDescent="0.2">
      <c r="A15" s="158" t="s">
        <v>92</v>
      </c>
      <c r="B15" s="230">
        <v>106.1</v>
      </c>
      <c r="C15" s="231">
        <v>46</v>
      </c>
      <c r="D15" s="275" t="s">
        <v>85</v>
      </c>
      <c r="E15" s="232">
        <v>148.6</v>
      </c>
      <c r="F15" s="276"/>
      <c r="G15" s="219"/>
      <c r="H15" s="219"/>
      <c r="I15" s="219"/>
      <c r="J15" s="219"/>
    </row>
    <row r="16" spans="1:10" x14ac:dyDescent="0.2">
      <c r="A16" s="159" t="s">
        <v>93</v>
      </c>
      <c r="B16" s="234">
        <v>143.5</v>
      </c>
      <c r="C16" s="235">
        <v>59.4</v>
      </c>
      <c r="D16" s="234">
        <v>519.4</v>
      </c>
      <c r="E16" s="236">
        <v>693</v>
      </c>
      <c r="F16" s="276"/>
      <c r="G16" s="219"/>
      <c r="H16" s="219"/>
      <c r="I16" s="219"/>
      <c r="J16" s="219"/>
    </row>
    <row r="17" spans="1:5" x14ac:dyDescent="0.2">
      <c r="A17" s="139" t="s">
        <v>153</v>
      </c>
      <c r="B17" s="154"/>
      <c r="E17" s="37"/>
    </row>
    <row r="18" spans="1:5" s="153" customFormat="1" x14ac:dyDescent="0.2">
      <c r="A18" s="139" t="s">
        <v>154</v>
      </c>
      <c r="B18" s="154"/>
      <c r="E18" s="37"/>
    </row>
    <row r="19" spans="1:5" s="153" customFormat="1" x14ac:dyDescent="0.2">
      <c r="A19" s="139" t="s">
        <v>137</v>
      </c>
      <c r="B19" s="154"/>
      <c r="E19" s="37"/>
    </row>
    <row r="20" spans="1:5" s="153" customFormat="1" ht="22.5" customHeight="1" x14ac:dyDescent="0.2">
      <c r="A20" s="317" t="s">
        <v>135</v>
      </c>
      <c r="B20" s="317"/>
      <c r="C20" s="317"/>
      <c r="D20" s="317"/>
      <c r="E20" s="317"/>
    </row>
    <row r="21" spans="1:5" ht="15" customHeight="1" x14ac:dyDescent="0.2">
      <c r="A21" s="155"/>
      <c r="B21" s="153"/>
      <c r="E21" s="37"/>
    </row>
    <row r="22" spans="1:5" ht="15.75" x14ac:dyDescent="0.25">
      <c r="A22" s="156" t="s">
        <v>152</v>
      </c>
      <c r="B22" s="153"/>
      <c r="E22" s="37"/>
    </row>
    <row r="23" spans="1:5" x14ac:dyDescent="0.2">
      <c r="A23" s="154" t="s">
        <v>42</v>
      </c>
      <c r="B23" s="153"/>
      <c r="E23" s="37"/>
    </row>
    <row r="24" spans="1:5" ht="38.25" x14ac:dyDescent="0.2">
      <c r="A24" s="160"/>
      <c r="B24" s="222" t="s">
        <v>5</v>
      </c>
      <c r="C24" s="172" t="s">
        <v>3</v>
      </c>
      <c r="D24" s="222" t="s">
        <v>6</v>
      </c>
      <c r="E24" s="172" t="s">
        <v>10</v>
      </c>
    </row>
    <row r="25" spans="1:5" s="153" customFormat="1" x14ac:dyDescent="0.2">
      <c r="A25" s="161" t="s">
        <v>0</v>
      </c>
      <c r="B25" s="237">
        <v>100</v>
      </c>
      <c r="C25" s="238">
        <v>100</v>
      </c>
      <c r="D25" s="239">
        <v>100</v>
      </c>
      <c r="E25" s="238">
        <v>100</v>
      </c>
    </row>
    <row r="26" spans="1:5" x14ac:dyDescent="0.2">
      <c r="A26" s="158" t="s">
        <v>94</v>
      </c>
      <c r="B26" s="240">
        <f>B7/B$6*100</f>
        <v>23.869908995971954</v>
      </c>
      <c r="C26" s="241">
        <f t="shared" ref="C26:E26" si="0">C7/C$6*100</f>
        <v>19.077949651198058</v>
      </c>
      <c r="D26" s="240">
        <f t="shared" si="0"/>
        <v>1.0149023638232273</v>
      </c>
      <c r="E26" s="241">
        <f t="shared" si="0"/>
        <v>10.832635482713243</v>
      </c>
    </row>
    <row r="27" spans="1:5" x14ac:dyDescent="0.2">
      <c r="A27" s="158" t="s">
        <v>84</v>
      </c>
      <c r="B27" s="240">
        <f t="shared" ref="B27:E35" si="1">B8/B$6*100</f>
        <v>8.0859316723855006</v>
      </c>
      <c r="C27" s="241" t="s">
        <v>85</v>
      </c>
      <c r="D27" s="240" t="s">
        <v>85</v>
      </c>
      <c r="E27" s="241">
        <f t="shared" si="1"/>
        <v>3.2420145950472543</v>
      </c>
    </row>
    <row r="28" spans="1:5" x14ac:dyDescent="0.2">
      <c r="A28" s="158" t="s">
        <v>86</v>
      </c>
      <c r="B28" s="240">
        <f t="shared" si="1"/>
        <v>6.3106071908100843</v>
      </c>
      <c r="C28" s="241">
        <f t="shared" si="1"/>
        <v>3.1240521686381562</v>
      </c>
      <c r="D28" s="240" t="s">
        <v>85</v>
      </c>
      <c r="E28" s="241">
        <f t="shared" si="1"/>
        <v>3.1164014834310327</v>
      </c>
    </row>
    <row r="29" spans="1:5" x14ac:dyDescent="0.2">
      <c r="A29" s="158" t="s">
        <v>87</v>
      </c>
      <c r="B29" s="240">
        <f t="shared" si="1"/>
        <v>18.469342085633301</v>
      </c>
      <c r="C29" s="241">
        <f t="shared" si="1"/>
        <v>17.106460418562332</v>
      </c>
      <c r="D29" s="242">
        <f t="shared" si="1"/>
        <v>7.7081192189105849E-2</v>
      </c>
      <c r="E29" s="241">
        <f t="shared" si="1"/>
        <v>9.9353989711687998</v>
      </c>
    </row>
    <row r="30" spans="1:5" x14ac:dyDescent="0.2">
      <c r="A30" s="158" t="s">
        <v>88</v>
      </c>
      <c r="B30" s="240">
        <f t="shared" si="1"/>
        <v>0.820528121736536</v>
      </c>
      <c r="C30" s="241">
        <f t="shared" si="1"/>
        <v>7.8859569305429185</v>
      </c>
      <c r="D30" s="240" t="s">
        <v>85</v>
      </c>
      <c r="E30" s="241">
        <f t="shared" si="1"/>
        <v>1.8124177533197752</v>
      </c>
    </row>
    <row r="31" spans="1:5" x14ac:dyDescent="0.2">
      <c r="A31" s="158" t="s">
        <v>89</v>
      </c>
      <c r="B31" s="240">
        <f t="shared" si="1"/>
        <v>1.0890645979412203</v>
      </c>
      <c r="C31" s="241">
        <f t="shared" si="1"/>
        <v>11.040339702760086</v>
      </c>
      <c r="D31" s="240" t="s">
        <v>85</v>
      </c>
      <c r="E31" s="241">
        <f t="shared" si="1"/>
        <v>2.5182438090680703</v>
      </c>
    </row>
    <row r="32" spans="1:5" x14ac:dyDescent="0.2">
      <c r="A32" s="158" t="s">
        <v>90</v>
      </c>
      <c r="B32" s="240">
        <f t="shared" si="1"/>
        <v>2.0736983440250634</v>
      </c>
      <c r="C32" s="241">
        <f t="shared" si="1"/>
        <v>0.72793448589626941</v>
      </c>
      <c r="D32" s="240">
        <f t="shared" si="1"/>
        <v>32.194244604316545</v>
      </c>
      <c r="E32" s="241">
        <f t="shared" si="1"/>
        <v>15.623878454360568</v>
      </c>
    </row>
    <row r="33" spans="1:5" x14ac:dyDescent="0.2">
      <c r="A33" s="158" t="s">
        <v>91</v>
      </c>
      <c r="B33" s="240">
        <f t="shared" si="1"/>
        <v>2.0587796509025811</v>
      </c>
      <c r="C33" s="241">
        <f t="shared" si="1"/>
        <v>9.0991810737033685</v>
      </c>
      <c r="D33" s="240" t="s">
        <v>85</v>
      </c>
      <c r="E33" s="241">
        <f t="shared" si="1"/>
        <v>2.5780595765043666</v>
      </c>
    </row>
    <row r="34" spans="1:5" x14ac:dyDescent="0.2">
      <c r="A34" s="158" t="s">
        <v>92</v>
      </c>
      <c r="B34" s="240">
        <f t="shared" si="1"/>
        <v>15.828733402953901</v>
      </c>
      <c r="C34" s="241">
        <f t="shared" si="1"/>
        <v>13.952077646345163</v>
      </c>
      <c r="D34" s="240" t="s">
        <v>85</v>
      </c>
      <c r="E34" s="241">
        <f t="shared" si="1"/>
        <v>8.8886230410336164</v>
      </c>
    </row>
    <row r="35" spans="1:5" x14ac:dyDescent="0.2">
      <c r="A35" s="159" t="s">
        <v>93</v>
      </c>
      <c r="B35" s="243">
        <f t="shared" si="1"/>
        <v>21.408324630762348</v>
      </c>
      <c r="C35" s="244">
        <f t="shared" si="1"/>
        <v>18.016378525932666</v>
      </c>
      <c r="D35" s="243">
        <f t="shared" si="1"/>
        <v>66.72661870503596</v>
      </c>
      <c r="E35" s="244">
        <f t="shared" si="1"/>
        <v>41.452326833353276</v>
      </c>
    </row>
    <row r="36" spans="1:5" s="153" customFormat="1" x14ac:dyDescent="0.2">
      <c r="A36" s="139" t="s">
        <v>153</v>
      </c>
      <c r="B36" s="154"/>
      <c r="E36" s="37"/>
    </row>
    <row r="37" spans="1:5" s="153" customFormat="1" x14ac:dyDescent="0.2">
      <c r="A37" s="139" t="s">
        <v>154</v>
      </c>
      <c r="B37" s="154"/>
      <c r="E37" s="37"/>
    </row>
  </sheetData>
  <mergeCells count="1">
    <mergeCell ref="A20:E20"/>
  </mergeCells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4"/>
  <sheetViews>
    <sheetView topLeftCell="U7" zoomScale="85" zoomScaleNormal="85" workbookViewId="0">
      <selection activeCell="AU68" sqref="AU68"/>
    </sheetView>
  </sheetViews>
  <sheetFormatPr baseColWidth="10" defaultColWidth="11.42578125" defaultRowHeight="12.75" x14ac:dyDescent="0.2"/>
  <cols>
    <col min="1" max="1" width="37.7109375" style="29" customWidth="1"/>
    <col min="2" max="31" width="7.85546875" style="29" customWidth="1"/>
    <col min="32" max="33" width="7.140625" style="29" customWidth="1"/>
    <col min="34" max="34" width="11.42578125" style="29"/>
    <col min="35" max="35" width="14" style="29" customWidth="1"/>
    <col min="36" max="16384" width="11.42578125" style="29"/>
  </cols>
  <sheetData>
    <row r="1" spans="1:50" s="28" customFormat="1" ht="15.75" x14ac:dyDescent="0.25">
      <c r="A1" s="50" t="s">
        <v>27</v>
      </c>
    </row>
    <row r="2" spans="1:50" s="28" customFormat="1" ht="12.75" customHeight="1" x14ac:dyDescent="0.25">
      <c r="A2" s="50"/>
    </row>
    <row r="3" spans="1:50" s="37" customFormat="1" x14ac:dyDescent="0.2">
      <c r="A3" s="46"/>
      <c r="B3" s="46">
        <v>1978</v>
      </c>
      <c r="C3" s="46">
        <v>1979</v>
      </c>
      <c r="D3" s="46">
        <v>1980</v>
      </c>
      <c r="E3" s="46">
        <v>1981</v>
      </c>
      <c r="F3" s="46">
        <v>1982</v>
      </c>
      <c r="G3" s="46">
        <v>1983</v>
      </c>
      <c r="H3" s="46">
        <v>1984</v>
      </c>
      <c r="I3" s="46">
        <v>1985</v>
      </c>
      <c r="J3" s="46">
        <v>1986</v>
      </c>
      <c r="K3" s="46">
        <v>1987</v>
      </c>
      <c r="L3" s="46">
        <v>1988</v>
      </c>
      <c r="M3" s="46">
        <v>1989</v>
      </c>
      <c r="N3" s="46">
        <v>1990</v>
      </c>
      <c r="O3" s="46">
        <v>1991</v>
      </c>
      <c r="P3" s="46">
        <v>1992</v>
      </c>
      <c r="Q3" s="46">
        <v>1993</v>
      </c>
      <c r="R3" s="46">
        <v>1994</v>
      </c>
      <c r="S3" s="46">
        <v>1995</v>
      </c>
      <c r="T3" s="46">
        <v>1996</v>
      </c>
      <c r="U3" s="46">
        <v>1997</v>
      </c>
      <c r="V3" s="46">
        <v>1998</v>
      </c>
      <c r="W3" s="46">
        <v>1999</v>
      </c>
      <c r="X3" s="46">
        <v>2000</v>
      </c>
      <c r="Y3" s="46">
        <v>2001</v>
      </c>
      <c r="Z3" s="46">
        <v>2002</v>
      </c>
      <c r="AA3" s="46">
        <v>2003</v>
      </c>
      <c r="AB3" s="46">
        <v>2004</v>
      </c>
      <c r="AC3" s="46">
        <v>2005</v>
      </c>
      <c r="AD3" s="46">
        <v>2006</v>
      </c>
      <c r="AE3" s="46">
        <v>2007</v>
      </c>
      <c r="AF3" s="46">
        <v>2008</v>
      </c>
      <c r="AG3" s="46">
        <v>2009</v>
      </c>
      <c r="AH3" s="46">
        <v>2010</v>
      </c>
      <c r="AI3" s="46">
        <v>2011</v>
      </c>
      <c r="AJ3" s="46">
        <v>2012</v>
      </c>
      <c r="AK3" s="46">
        <v>2013</v>
      </c>
      <c r="AL3" s="46">
        <v>2014</v>
      </c>
      <c r="AM3" s="46">
        <v>2015</v>
      </c>
      <c r="AN3" s="46">
        <v>2016</v>
      </c>
      <c r="AO3" s="46">
        <v>2017</v>
      </c>
      <c r="AP3" s="46">
        <v>2018</v>
      </c>
      <c r="AQ3" s="46">
        <v>2019</v>
      </c>
      <c r="AR3" s="46">
        <v>2020</v>
      </c>
      <c r="AS3" s="46">
        <v>2021</v>
      </c>
      <c r="AT3" s="46">
        <v>2022</v>
      </c>
      <c r="AU3" s="46">
        <v>2023</v>
      </c>
      <c r="AV3" s="46">
        <v>2024</v>
      </c>
      <c r="AW3" s="46">
        <v>2025</v>
      </c>
      <c r="AX3" s="277" t="s">
        <v>45</v>
      </c>
    </row>
    <row r="4" spans="1:50" s="28" customFormat="1" x14ac:dyDescent="0.2">
      <c r="A4" s="76" t="s">
        <v>38</v>
      </c>
      <c r="B4" s="52">
        <v>28.0185</v>
      </c>
      <c r="C4" s="52">
        <v>32.263500000000001</v>
      </c>
      <c r="D4" s="52">
        <v>37.251199999999997</v>
      </c>
      <c r="E4" s="52">
        <v>43.3172</v>
      </c>
      <c r="F4" s="52">
        <v>51.011099999999999</v>
      </c>
      <c r="G4" s="52">
        <v>57.524500000000003</v>
      </c>
      <c r="H4" s="52">
        <v>59.552700000000002</v>
      </c>
      <c r="I4" s="52">
        <v>65.852800000000002</v>
      </c>
      <c r="J4" s="52">
        <v>72.712999999999994</v>
      </c>
      <c r="K4" s="52">
        <v>76.350800000000007</v>
      </c>
      <c r="L4" s="52">
        <v>82.795100000000005</v>
      </c>
      <c r="M4" s="52">
        <v>89.270499999999998</v>
      </c>
      <c r="N4" s="52">
        <v>95.646900000000002</v>
      </c>
      <c r="O4" s="52">
        <v>103.5043</v>
      </c>
      <c r="P4" s="52">
        <v>109.0125</v>
      </c>
      <c r="Q4" s="52">
        <v>110.64400000000001</v>
      </c>
      <c r="R4" s="52">
        <v>116.07769999999999</v>
      </c>
      <c r="S4" s="52">
        <v>119.6246</v>
      </c>
      <c r="T4" s="52">
        <v>124.8784</v>
      </c>
      <c r="U4" s="52">
        <v>124.17010000000001</v>
      </c>
      <c r="V4" s="52">
        <v>127.18729999999999</v>
      </c>
      <c r="W4" s="52">
        <v>132.5085</v>
      </c>
      <c r="X4" s="52">
        <v>141.9041</v>
      </c>
      <c r="Y4" s="52">
        <v>145.2826</v>
      </c>
      <c r="Z4" s="52">
        <v>154.7354</v>
      </c>
      <c r="AA4" s="52">
        <v>163.6191</v>
      </c>
      <c r="AB4" s="52">
        <v>178.00149999999999</v>
      </c>
      <c r="AC4" s="52">
        <v>186.6377</v>
      </c>
      <c r="AD4" s="52">
        <v>197.5017</v>
      </c>
      <c r="AE4" s="52">
        <v>211.89439999999999</v>
      </c>
      <c r="AF4" s="52">
        <v>221.74119999999999</v>
      </c>
      <c r="AG4" s="52">
        <v>229.18790000000001</v>
      </c>
      <c r="AH4" s="52">
        <v>229.12119999999999</v>
      </c>
      <c r="AI4" s="52">
        <v>234.00149999999999</v>
      </c>
      <c r="AJ4" s="52">
        <v>241.55260000000001</v>
      </c>
      <c r="AK4" s="52">
        <v>249.57740000000001</v>
      </c>
      <c r="AL4" s="52">
        <v>249.8682</v>
      </c>
      <c r="AM4" s="52">
        <v>246.1611</v>
      </c>
      <c r="AN4" s="52">
        <v>245.29570000000001</v>
      </c>
      <c r="AO4" s="182">
        <v>250.77080000000001</v>
      </c>
      <c r="AP4" s="182">
        <v>256.03070000000002</v>
      </c>
      <c r="AQ4" s="182">
        <v>268.69</v>
      </c>
      <c r="AR4" s="182">
        <v>266.2978</v>
      </c>
      <c r="AS4" s="182">
        <v>279.45069999999998</v>
      </c>
      <c r="AT4" s="182">
        <v>294.87009999999998</v>
      </c>
      <c r="AU4" s="279">
        <v>315.61130000000003</v>
      </c>
      <c r="AV4" s="279">
        <v>330.5</v>
      </c>
      <c r="AW4" s="279">
        <v>335.5</v>
      </c>
      <c r="AX4" s="62" t="s">
        <v>46</v>
      </c>
    </row>
    <row r="5" spans="1:50" s="28" customFormat="1" x14ac:dyDescent="0.2">
      <c r="A5" s="77" t="s">
        <v>39</v>
      </c>
      <c r="B5" s="43">
        <v>161.47239999999999</v>
      </c>
      <c r="C5" s="43">
        <v>185.6388</v>
      </c>
      <c r="D5" s="43">
        <v>214.96360000000001</v>
      </c>
      <c r="E5" s="43">
        <v>255.69710000000001</v>
      </c>
      <c r="F5" s="43">
        <v>301.43380000000002</v>
      </c>
      <c r="G5" s="43">
        <v>338.04969999999997</v>
      </c>
      <c r="H5" s="43">
        <v>374.73349999999999</v>
      </c>
      <c r="I5" s="43">
        <v>406.14870000000002</v>
      </c>
      <c r="J5" s="43">
        <v>431.32569999999998</v>
      </c>
      <c r="K5" s="43">
        <v>448.12630000000001</v>
      </c>
      <c r="L5" s="43">
        <v>477.61250000000001</v>
      </c>
      <c r="M5" s="43">
        <v>503.15199999999999</v>
      </c>
      <c r="N5" s="43">
        <v>538.82270000000005</v>
      </c>
      <c r="O5" s="43">
        <v>570.89679999999998</v>
      </c>
      <c r="P5" s="43">
        <v>605.68589999999995</v>
      </c>
      <c r="Q5" s="43">
        <v>641.62710000000004</v>
      </c>
      <c r="R5" s="43">
        <v>655.43539999999996</v>
      </c>
      <c r="S5" s="43">
        <v>680.37040000000002</v>
      </c>
      <c r="T5" s="43">
        <v>698.52350000000001</v>
      </c>
      <c r="U5" s="43">
        <v>716.64670000000001</v>
      </c>
      <c r="V5" s="43">
        <v>726.71609999999998</v>
      </c>
      <c r="W5" s="43">
        <v>748.58900000000006</v>
      </c>
      <c r="X5" s="43">
        <v>775.34870000000001</v>
      </c>
      <c r="Y5" s="43">
        <v>808.22559999999999</v>
      </c>
      <c r="Z5" s="43">
        <v>851.10739999999998</v>
      </c>
      <c r="AA5" s="43">
        <v>881.78560000000004</v>
      </c>
      <c r="AB5" s="43">
        <v>915.90639999999996</v>
      </c>
      <c r="AC5" s="43">
        <v>956.14250000000004</v>
      </c>
      <c r="AD5" s="43">
        <v>992.24080000000004</v>
      </c>
      <c r="AE5" s="43">
        <v>1039.2876000000001</v>
      </c>
      <c r="AF5" s="43">
        <v>1080.2204999999999</v>
      </c>
      <c r="AG5" s="43">
        <v>1122.6071999999999</v>
      </c>
      <c r="AH5" s="43">
        <v>1151.9618</v>
      </c>
      <c r="AI5" s="43">
        <v>1175.7047</v>
      </c>
      <c r="AJ5" s="43">
        <v>1208.9530999999999</v>
      </c>
      <c r="AK5" s="43">
        <v>1242.3578</v>
      </c>
      <c r="AL5" s="43">
        <v>1257.6492000000001</v>
      </c>
      <c r="AM5" s="43">
        <v>1268.0078000000001</v>
      </c>
      <c r="AN5" s="43">
        <v>1280.6482000000001</v>
      </c>
      <c r="AO5" s="43">
        <v>1321.4446</v>
      </c>
      <c r="AP5" s="43">
        <v>1327.6324</v>
      </c>
      <c r="AQ5" s="43">
        <v>1346.1547</v>
      </c>
      <c r="AR5" s="43">
        <v>1430.357</v>
      </c>
      <c r="AS5" s="43">
        <v>1491.4241</v>
      </c>
      <c r="AT5" s="43">
        <v>1550.7430999999999</v>
      </c>
      <c r="AU5" s="279">
        <v>1608.4829</v>
      </c>
      <c r="AV5" s="279">
        <v>1672.6</v>
      </c>
      <c r="AW5" s="279">
        <v>1714.2</v>
      </c>
      <c r="AX5" s="62" t="s">
        <v>47</v>
      </c>
    </row>
    <row r="6" spans="1:50" s="51" customFormat="1" ht="38.25" x14ac:dyDescent="0.2">
      <c r="A6" s="78" t="s">
        <v>26</v>
      </c>
      <c r="B6" s="53">
        <v>17.351881807664963</v>
      </c>
      <c r="C6" s="53">
        <v>17.379718033083602</v>
      </c>
      <c r="D6" s="53">
        <v>17.329073387308362</v>
      </c>
      <c r="E6" s="53">
        <v>16.940825687893994</v>
      </c>
      <c r="F6" s="53">
        <v>16.922820201317833</v>
      </c>
      <c r="G6" s="53">
        <v>17.016580698045288</v>
      </c>
      <c r="H6" s="53">
        <v>15.89201392456239</v>
      </c>
      <c r="I6" s="53">
        <v>16.213963014038946</v>
      </c>
      <c r="J6" s="53">
        <v>16.858026312830422</v>
      </c>
      <c r="K6" s="53">
        <v>17.037785999170325</v>
      </c>
      <c r="L6" s="53">
        <v>17.335203747808109</v>
      </c>
      <c r="M6" s="53">
        <v>17.742252838108563</v>
      </c>
      <c r="N6" s="53">
        <v>17.751089551349637</v>
      </c>
      <c r="O6" s="53">
        <v>18.130124393760834</v>
      </c>
      <c r="P6" s="53">
        <v>17.998190151033729</v>
      </c>
      <c r="Q6" s="53">
        <v>17.244284102089829</v>
      </c>
      <c r="R6" s="53">
        <v>17.710013832026771</v>
      </c>
      <c r="S6" s="53">
        <v>17.582275772138235</v>
      </c>
      <c r="T6" s="53">
        <v>17.877480142042465</v>
      </c>
      <c r="U6" s="53">
        <v>17.326543190668428</v>
      </c>
      <c r="V6" s="53">
        <v>17.501648855722337</v>
      </c>
      <c r="W6" s="53">
        <v>17.701101672613408</v>
      </c>
      <c r="X6" s="53">
        <v>18.30197174509998</v>
      </c>
      <c r="Y6" s="53">
        <v>17.975500899748784</v>
      </c>
      <c r="Z6" s="53">
        <v>18.180478750390375</v>
      </c>
      <c r="AA6" s="53">
        <v>18.555428893372721</v>
      </c>
      <c r="AB6" s="53">
        <v>19.434464045671042</v>
      </c>
      <c r="AC6" s="53">
        <v>19.519862363612116</v>
      </c>
      <c r="AD6" s="53">
        <v>19.904613880017834</v>
      </c>
      <c r="AE6" s="53">
        <v>20.388427611375327</v>
      </c>
      <c r="AF6" s="53">
        <v>20.527401581436383</v>
      </c>
      <c r="AG6" s="53">
        <v>20.415680569303319</v>
      </c>
      <c r="AH6" s="53">
        <v>19.889652590910565</v>
      </c>
      <c r="AI6" s="53">
        <v>19.903084507529826</v>
      </c>
      <c r="AJ6" s="53">
        <v>19.980311891338054</v>
      </c>
      <c r="AK6" s="53">
        <v>20.089011394302027</v>
      </c>
      <c r="AL6" s="53">
        <v>19.867877306326758</v>
      </c>
      <c r="AM6" s="53">
        <v>19.413216543305175</v>
      </c>
      <c r="AN6" s="53">
        <v>19.154026843593737</v>
      </c>
      <c r="AO6" s="53">
        <v>18.97701954361159</v>
      </c>
      <c r="AP6" s="212">
        <v>19.284758341239641</v>
      </c>
      <c r="AQ6" s="212">
        <v>19.959815911202476</v>
      </c>
      <c r="AR6" s="212">
        <v>18.617575891892724</v>
      </c>
      <c r="AS6" s="212">
        <v>18.737172076004406</v>
      </c>
      <c r="AT6" s="212">
        <v>19.014761374724156</v>
      </c>
      <c r="AU6" s="280">
        <v>19.621675803951664</v>
      </c>
      <c r="AV6" s="280">
        <f>AV4/AV5</f>
        <v>0.19759655625971542</v>
      </c>
      <c r="AW6" s="280">
        <f>AW4/AW5</f>
        <v>0.1957181192392953</v>
      </c>
      <c r="AX6" s="74" t="s">
        <v>48</v>
      </c>
    </row>
    <row r="7" spans="1:50" s="28" customFormat="1" x14ac:dyDescent="0.2">
      <c r="B7" s="213">
        <f>B4/B5*100</f>
        <v>17.351881807664963</v>
      </c>
      <c r="C7" s="213">
        <f t="shared" ref="C7:AU7" si="0">C4/C5*100</f>
        <v>17.379718033083602</v>
      </c>
      <c r="D7" s="213">
        <f t="shared" si="0"/>
        <v>17.329073387308362</v>
      </c>
      <c r="E7" s="213">
        <f t="shared" si="0"/>
        <v>16.940825687893994</v>
      </c>
      <c r="F7" s="213">
        <f t="shared" si="0"/>
        <v>16.922820201317833</v>
      </c>
      <c r="G7" s="213">
        <f t="shared" si="0"/>
        <v>17.016580698045288</v>
      </c>
      <c r="H7" s="213">
        <f t="shared" si="0"/>
        <v>15.89201392456239</v>
      </c>
      <c r="I7" s="213">
        <f t="shared" si="0"/>
        <v>16.213963014038946</v>
      </c>
      <c r="J7" s="213">
        <f t="shared" si="0"/>
        <v>16.858026312830422</v>
      </c>
      <c r="K7" s="213">
        <f t="shared" si="0"/>
        <v>17.037785999170325</v>
      </c>
      <c r="L7" s="213">
        <f t="shared" si="0"/>
        <v>17.335203747808109</v>
      </c>
      <c r="M7" s="213">
        <f t="shared" si="0"/>
        <v>17.742252838108563</v>
      </c>
      <c r="N7" s="213">
        <f t="shared" si="0"/>
        <v>17.751089551349637</v>
      </c>
      <c r="O7" s="213">
        <f t="shared" si="0"/>
        <v>18.130124393760834</v>
      </c>
      <c r="P7" s="213">
        <f t="shared" si="0"/>
        <v>17.998190151033729</v>
      </c>
      <c r="Q7" s="213">
        <f t="shared" si="0"/>
        <v>17.244284102089829</v>
      </c>
      <c r="R7" s="213">
        <f t="shared" si="0"/>
        <v>17.710013832026771</v>
      </c>
      <c r="S7" s="213">
        <f t="shared" si="0"/>
        <v>17.582275772138235</v>
      </c>
      <c r="T7" s="213">
        <f t="shared" si="0"/>
        <v>17.877480142042465</v>
      </c>
      <c r="U7" s="213">
        <f t="shared" si="0"/>
        <v>17.326543190668428</v>
      </c>
      <c r="V7" s="213">
        <f t="shared" si="0"/>
        <v>17.501648855722337</v>
      </c>
      <c r="W7" s="213">
        <f t="shared" si="0"/>
        <v>17.701101672613408</v>
      </c>
      <c r="X7" s="213">
        <f t="shared" si="0"/>
        <v>18.30197174509998</v>
      </c>
      <c r="Y7" s="213">
        <f t="shared" si="0"/>
        <v>17.975500899748784</v>
      </c>
      <c r="Z7" s="213">
        <f t="shared" si="0"/>
        <v>18.180478750390375</v>
      </c>
      <c r="AA7" s="213">
        <f t="shared" si="0"/>
        <v>18.555428893372721</v>
      </c>
      <c r="AB7" s="213">
        <f t="shared" si="0"/>
        <v>19.434464045671042</v>
      </c>
      <c r="AC7" s="213">
        <f t="shared" si="0"/>
        <v>19.519862363612116</v>
      </c>
      <c r="AD7" s="213">
        <f t="shared" si="0"/>
        <v>19.904613880017834</v>
      </c>
      <c r="AE7" s="213">
        <f t="shared" si="0"/>
        <v>20.388427611375327</v>
      </c>
      <c r="AF7" s="213">
        <f t="shared" si="0"/>
        <v>20.527401581436383</v>
      </c>
      <c r="AG7" s="213">
        <f t="shared" si="0"/>
        <v>20.415680569303319</v>
      </c>
      <c r="AH7" s="213">
        <f t="shared" si="0"/>
        <v>19.889652590910565</v>
      </c>
      <c r="AI7" s="213">
        <f t="shared" si="0"/>
        <v>19.903084507529826</v>
      </c>
      <c r="AJ7" s="213">
        <f t="shared" si="0"/>
        <v>19.980311891338054</v>
      </c>
      <c r="AK7" s="213">
        <f t="shared" si="0"/>
        <v>20.089011394302027</v>
      </c>
      <c r="AL7" s="213">
        <f t="shared" si="0"/>
        <v>19.867877306326758</v>
      </c>
      <c r="AM7" s="213">
        <f t="shared" si="0"/>
        <v>19.413216543305175</v>
      </c>
      <c r="AN7" s="213">
        <f t="shared" si="0"/>
        <v>19.154026843593737</v>
      </c>
      <c r="AO7" s="213">
        <f t="shared" si="0"/>
        <v>18.97701954361159</v>
      </c>
      <c r="AP7" s="213">
        <f t="shared" si="0"/>
        <v>19.284758341239641</v>
      </c>
      <c r="AQ7" s="213">
        <f t="shared" si="0"/>
        <v>19.959815911202476</v>
      </c>
      <c r="AR7" s="213">
        <f t="shared" si="0"/>
        <v>18.617575891892724</v>
      </c>
      <c r="AS7" s="213">
        <f t="shared" si="0"/>
        <v>18.737172076004406</v>
      </c>
      <c r="AT7" s="213">
        <f t="shared" si="0"/>
        <v>19.014761374724156</v>
      </c>
      <c r="AU7" s="213">
        <f t="shared" si="0"/>
        <v>19.621675803951664</v>
      </c>
      <c r="AV7" s="213">
        <f t="shared" ref="AV7:AW7" si="1">AV4/AV5*100</f>
        <v>19.759655625971543</v>
      </c>
      <c r="AW7" s="213">
        <f t="shared" si="1"/>
        <v>19.571811923929531</v>
      </c>
    </row>
    <row r="8" spans="1:50" s="28" customFormat="1" x14ac:dyDescent="0.2"/>
    <row r="9" spans="1:50" s="28" customFormat="1" ht="15.75" x14ac:dyDescent="0.25">
      <c r="A9" s="50" t="s">
        <v>131</v>
      </c>
    </row>
    <row r="10" spans="1:50" s="28" customFormat="1" ht="15.75" x14ac:dyDescent="0.25">
      <c r="A10" s="50"/>
    </row>
    <row r="11" spans="1:50" s="37" customFormat="1" x14ac:dyDescent="0.2">
      <c r="A11" s="46"/>
      <c r="B11" s="46">
        <v>1978</v>
      </c>
      <c r="C11" s="46">
        <v>1979</v>
      </c>
      <c r="D11" s="46">
        <v>1980</v>
      </c>
      <c r="E11" s="46">
        <v>1981</v>
      </c>
      <c r="F11" s="46">
        <v>1982</v>
      </c>
      <c r="G11" s="46">
        <v>1983</v>
      </c>
      <c r="H11" s="46">
        <v>1984</v>
      </c>
      <c r="I11" s="46">
        <v>1985</v>
      </c>
      <c r="J11" s="46">
        <v>1986</v>
      </c>
      <c r="K11" s="46">
        <v>1987</v>
      </c>
      <c r="L11" s="46">
        <v>1988</v>
      </c>
      <c r="M11" s="46">
        <v>1989</v>
      </c>
      <c r="N11" s="46">
        <v>1990</v>
      </c>
      <c r="O11" s="46">
        <v>1991</v>
      </c>
      <c r="P11" s="46">
        <v>1992</v>
      </c>
      <c r="Q11" s="46">
        <v>1993</v>
      </c>
      <c r="R11" s="46">
        <v>1994</v>
      </c>
      <c r="S11" s="46">
        <v>1995</v>
      </c>
      <c r="T11" s="46">
        <v>1996</v>
      </c>
      <c r="U11" s="46">
        <v>1997</v>
      </c>
      <c r="V11" s="46">
        <v>1998</v>
      </c>
      <c r="W11" s="46">
        <v>1999</v>
      </c>
      <c r="X11" s="46">
        <v>2000</v>
      </c>
      <c r="Y11" s="46">
        <v>2001</v>
      </c>
      <c r="Z11" s="46">
        <v>2002</v>
      </c>
      <c r="AA11" s="46">
        <v>2003</v>
      </c>
      <c r="AB11" s="46">
        <v>2004</v>
      </c>
      <c r="AC11" s="46">
        <v>2005</v>
      </c>
      <c r="AD11" s="46">
        <v>2006</v>
      </c>
      <c r="AE11" s="46">
        <v>2007</v>
      </c>
      <c r="AF11" s="46">
        <v>2008</v>
      </c>
      <c r="AG11" s="46">
        <v>2009</v>
      </c>
      <c r="AH11" s="46">
        <v>2010</v>
      </c>
      <c r="AI11" s="46">
        <v>2011</v>
      </c>
      <c r="AJ11" s="46">
        <v>2012</v>
      </c>
      <c r="AK11" s="46">
        <v>2013</v>
      </c>
      <c r="AL11" s="46">
        <v>2014</v>
      </c>
      <c r="AM11" s="46">
        <v>2015</v>
      </c>
      <c r="AN11" s="46">
        <v>2016</v>
      </c>
      <c r="AO11" s="46">
        <v>2017</v>
      </c>
      <c r="AP11" s="46">
        <v>2018</v>
      </c>
      <c r="AQ11" s="46">
        <v>2019</v>
      </c>
      <c r="AR11" s="46">
        <v>2020</v>
      </c>
      <c r="AS11" s="46">
        <v>2021</v>
      </c>
      <c r="AT11" s="46">
        <v>2022</v>
      </c>
      <c r="AU11" s="46">
        <v>2023</v>
      </c>
      <c r="AV11" s="46">
        <v>2024</v>
      </c>
      <c r="AW11" s="46">
        <v>2025</v>
      </c>
      <c r="AX11" s="277" t="s">
        <v>45</v>
      </c>
    </row>
    <row r="12" spans="1:50" s="28" customFormat="1" x14ac:dyDescent="0.2">
      <c r="A12" s="79" t="s">
        <v>139</v>
      </c>
      <c r="B12" s="54">
        <v>7.0585000000000004</v>
      </c>
      <c r="C12" s="54">
        <v>8.1380999999999997</v>
      </c>
      <c r="D12" s="54">
        <v>9.6856000000000009</v>
      </c>
      <c r="E12" s="54">
        <v>11.273099999999999</v>
      </c>
      <c r="F12" s="54">
        <v>13.3772</v>
      </c>
      <c r="G12" s="54">
        <v>13.9533</v>
      </c>
      <c r="H12" s="54">
        <v>14.5436</v>
      </c>
      <c r="I12" s="54">
        <v>16.331399999999999</v>
      </c>
      <c r="J12" s="54">
        <v>17.509899999999998</v>
      </c>
      <c r="K12" s="54">
        <v>18.700500000000002</v>
      </c>
      <c r="L12" s="54">
        <v>22.109100000000002</v>
      </c>
      <c r="M12" s="54">
        <v>24.226500000000001</v>
      </c>
      <c r="N12" s="54">
        <v>25.4239</v>
      </c>
      <c r="O12" s="54">
        <v>28.042300000000001</v>
      </c>
      <c r="P12" s="54">
        <v>28.850300000000001</v>
      </c>
      <c r="Q12" s="54">
        <v>27.417899999999999</v>
      </c>
      <c r="R12" s="54">
        <v>28.147099999999998</v>
      </c>
      <c r="S12" s="54">
        <v>27.374500000000001</v>
      </c>
      <c r="T12" s="54">
        <v>26.676300000000001</v>
      </c>
      <c r="U12" s="54">
        <v>25.1312</v>
      </c>
      <c r="V12" s="54">
        <v>25.957799999999999</v>
      </c>
      <c r="W12" s="54">
        <v>29.1068</v>
      </c>
      <c r="X12" s="54">
        <v>32.81</v>
      </c>
      <c r="Y12" s="54">
        <v>33.147599999999997</v>
      </c>
      <c r="Z12" s="54">
        <v>32.453800000000001</v>
      </c>
      <c r="AA12" s="54">
        <v>34.214300000000001</v>
      </c>
      <c r="AB12" s="54">
        <v>37.4011</v>
      </c>
      <c r="AC12" s="54">
        <v>40.640900000000002</v>
      </c>
      <c r="AD12" s="54">
        <v>43.1357</v>
      </c>
      <c r="AE12" s="54">
        <v>46.658799999999999</v>
      </c>
      <c r="AF12" s="54">
        <v>47.636099999999999</v>
      </c>
      <c r="AG12" s="54">
        <v>46.995600000000003</v>
      </c>
      <c r="AH12" s="54">
        <v>44.1188</v>
      </c>
      <c r="AI12" s="54">
        <v>45.179200000000002</v>
      </c>
      <c r="AJ12" s="54">
        <v>47.665700000000001</v>
      </c>
      <c r="AK12" s="54">
        <v>50.0732</v>
      </c>
      <c r="AL12" s="54">
        <v>45.969299999999997</v>
      </c>
      <c r="AM12" s="54">
        <v>41.6038</v>
      </c>
      <c r="AN12" s="54">
        <v>40.221299999999999</v>
      </c>
      <c r="AO12" s="54">
        <v>42.582900000000002</v>
      </c>
      <c r="AP12" s="55">
        <v>46.170200000000001</v>
      </c>
      <c r="AQ12" s="55">
        <v>53.381999999999998</v>
      </c>
      <c r="AR12" s="55">
        <v>48.484000000000002</v>
      </c>
      <c r="AS12" s="55">
        <v>52.600299999999997</v>
      </c>
      <c r="AT12" s="55">
        <v>56.711599999999997</v>
      </c>
      <c r="AU12" s="278">
        <v>63.6096</v>
      </c>
      <c r="AV12" s="278">
        <v>68.400000000000006</v>
      </c>
      <c r="AW12" s="278">
        <v>70.7</v>
      </c>
      <c r="AX12" s="62" t="s">
        <v>49</v>
      </c>
    </row>
    <row r="13" spans="1:50" s="28" customFormat="1" x14ac:dyDescent="0.2">
      <c r="A13" s="80" t="s">
        <v>140</v>
      </c>
      <c r="B13" s="55">
        <v>15.601800000000001</v>
      </c>
      <c r="C13" s="55">
        <v>17.964300000000001</v>
      </c>
      <c r="D13" s="55">
        <v>20.962499999999999</v>
      </c>
      <c r="E13" s="55">
        <v>24.407699999999998</v>
      </c>
      <c r="F13" s="55">
        <v>28.971399999999999</v>
      </c>
      <c r="G13" s="55">
        <v>30.532399999999999</v>
      </c>
      <c r="H13" s="55">
        <v>32.9589</v>
      </c>
      <c r="I13" s="55">
        <v>36.362699999999997</v>
      </c>
      <c r="J13" s="55">
        <v>38.776699999999998</v>
      </c>
      <c r="K13" s="55">
        <v>41.622900000000001</v>
      </c>
      <c r="L13" s="55">
        <v>47.139499999999998</v>
      </c>
      <c r="M13" s="55">
        <v>50.653500000000001</v>
      </c>
      <c r="N13" s="55">
        <v>54.228200000000001</v>
      </c>
      <c r="O13" s="55">
        <v>57.9</v>
      </c>
      <c r="P13" s="55">
        <v>58.973300000000002</v>
      </c>
      <c r="Q13" s="55">
        <v>57.3339</v>
      </c>
      <c r="R13" s="55">
        <v>57.542999999999999</v>
      </c>
      <c r="S13" s="55">
        <v>56.276699999999998</v>
      </c>
      <c r="T13" s="55">
        <v>57.017000000000003</v>
      </c>
      <c r="U13" s="55">
        <v>54.112699999999997</v>
      </c>
      <c r="V13" s="55">
        <v>54.651600000000002</v>
      </c>
      <c r="W13" s="55">
        <v>57.5672</v>
      </c>
      <c r="X13" s="55">
        <v>63.078299999999999</v>
      </c>
      <c r="Y13" s="55">
        <v>64.216200000000001</v>
      </c>
      <c r="Z13" s="55">
        <v>64.688000000000002</v>
      </c>
      <c r="AA13" s="55">
        <v>69.162300000000002</v>
      </c>
      <c r="AB13" s="55">
        <v>73.616100000000003</v>
      </c>
      <c r="AC13" s="55">
        <v>78.385000000000005</v>
      </c>
      <c r="AD13" s="55">
        <v>80.877399999999994</v>
      </c>
      <c r="AE13" s="55">
        <v>84.819900000000004</v>
      </c>
      <c r="AF13" s="55">
        <v>88.409199999999998</v>
      </c>
      <c r="AG13" s="55">
        <v>93.430199999999999</v>
      </c>
      <c r="AH13" s="55">
        <v>95.757400000000004</v>
      </c>
      <c r="AI13" s="55">
        <v>92.643699999999995</v>
      </c>
      <c r="AJ13" s="55">
        <v>95.102900000000005</v>
      </c>
      <c r="AK13" s="55">
        <v>96.995099999999994</v>
      </c>
      <c r="AL13" s="55">
        <v>91.773200000000003</v>
      </c>
      <c r="AM13" s="55">
        <v>86.767600000000002</v>
      </c>
      <c r="AN13" s="55">
        <v>87.524299999999997</v>
      </c>
      <c r="AO13" s="55">
        <v>88.158100000000005</v>
      </c>
      <c r="AP13" s="55">
        <v>92.182100000000005</v>
      </c>
      <c r="AQ13" s="55">
        <v>101.0693</v>
      </c>
      <c r="AR13" s="55">
        <v>96.265000000000001</v>
      </c>
      <c r="AS13" s="55">
        <v>102.1592</v>
      </c>
      <c r="AT13" s="55">
        <v>110.3053</v>
      </c>
      <c r="AU13" s="278">
        <v>120.81229999999999</v>
      </c>
      <c r="AV13" s="278">
        <v>127</v>
      </c>
      <c r="AW13" s="278">
        <v>132.19999999999999</v>
      </c>
      <c r="AX13" s="62" t="s">
        <v>50</v>
      </c>
    </row>
    <row r="14" spans="1:50" s="28" customFormat="1" ht="25.5" x14ac:dyDescent="0.2">
      <c r="A14" s="78" t="s">
        <v>129</v>
      </c>
      <c r="B14" s="81">
        <f>B12/B13*100</f>
        <v>45.24157469009986</v>
      </c>
      <c r="C14" s="81">
        <f t="shared" ref="C14:AU14" si="2">C12/C13*100</f>
        <v>45.301514670763673</v>
      </c>
      <c r="D14" s="81">
        <f t="shared" si="2"/>
        <v>46.20441264162195</v>
      </c>
      <c r="E14" s="81">
        <f t="shared" si="2"/>
        <v>46.186654211580773</v>
      </c>
      <c r="F14" s="81">
        <f t="shared" si="2"/>
        <v>46.173812794687173</v>
      </c>
      <c r="G14" s="81">
        <f t="shared" si="2"/>
        <v>45.699977728576854</v>
      </c>
      <c r="H14" s="81">
        <f t="shared" si="2"/>
        <v>44.126472667473735</v>
      </c>
      <c r="I14" s="81">
        <f t="shared" si="2"/>
        <v>44.912506497042301</v>
      </c>
      <c r="J14" s="81">
        <f t="shared" si="2"/>
        <v>45.155724958544688</v>
      </c>
      <c r="K14" s="81">
        <f t="shared" si="2"/>
        <v>44.928392783780083</v>
      </c>
      <c r="L14" s="81">
        <f t="shared" si="2"/>
        <v>46.901430859470302</v>
      </c>
      <c r="M14" s="81">
        <f t="shared" si="2"/>
        <v>47.827889484438387</v>
      </c>
      <c r="N14" s="81">
        <f t="shared" si="2"/>
        <v>46.883171486422192</v>
      </c>
      <c r="O14" s="81">
        <f t="shared" si="2"/>
        <v>48.432297063903285</v>
      </c>
      <c r="P14" s="81">
        <f t="shared" si="2"/>
        <v>48.920952363188086</v>
      </c>
      <c r="Q14" s="81">
        <f t="shared" si="2"/>
        <v>47.821445950824902</v>
      </c>
      <c r="R14" s="81">
        <f t="shared" si="2"/>
        <v>48.914898423787427</v>
      </c>
      <c r="S14" s="81">
        <f t="shared" si="2"/>
        <v>48.642688714867795</v>
      </c>
      <c r="T14" s="81">
        <f t="shared" si="2"/>
        <v>46.786572425767751</v>
      </c>
      <c r="U14" s="81">
        <f t="shared" si="2"/>
        <v>46.442332391471872</v>
      </c>
      <c r="V14" s="81">
        <f t="shared" si="2"/>
        <v>47.49687108886107</v>
      </c>
      <c r="W14" s="81">
        <f t="shared" si="2"/>
        <v>50.561430814769523</v>
      </c>
      <c r="X14" s="81">
        <f t="shared" si="2"/>
        <v>52.014718215297492</v>
      </c>
      <c r="Y14" s="81">
        <f t="shared" si="2"/>
        <v>51.618750408775348</v>
      </c>
      <c r="Z14" s="81">
        <f t="shared" si="2"/>
        <v>50.169737818451644</v>
      </c>
      <c r="AA14" s="81">
        <f t="shared" si="2"/>
        <v>49.469580971136011</v>
      </c>
      <c r="AB14" s="81">
        <f t="shared" si="2"/>
        <v>50.805598231908512</v>
      </c>
      <c r="AC14" s="81">
        <f t="shared" si="2"/>
        <v>51.847802513235955</v>
      </c>
      <c r="AD14" s="81">
        <f t="shared" si="2"/>
        <v>53.334676930761873</v>
      </c>
      <c r="AE14" s="81">
        <f t="shared" si="2"/>
        <v>55.009260798468283</v>
      </c>
      <c r="AF14" s="81">
        <f t="shared" si="2"/>
        <v>53.881383385439527</v>
      </c>
      <c r="AG14" s="81">
        <f t="shared" si="2"/>
        <v>50.300224124533614</v>
      </c>
      <c r="AH14" s="81">
        <f t="shared" si="2"/>
        <v>46.073514945059074</v>
      </c>
      <c r="AI14" s="81">
        <f t="shared" si="2"/>
        <v>48.766618777099794</v>
      </c>
      <c r="AJ14" s="81">
        <f t="shared" si="2"/>
        <v>50.120133034849623</v>
      </c>
      <c r="AK14" s="81">
        <f t="shared" si="2"/>
        <v>51.62446350382649</v>
      </c>
      <c r="AL14" s="81">
        <f t="shared" si="2"/>
        <v>50.090113453600829</v>
      </c>
      <c r="AM14" s="81">
        <f t="shared" si="2"/>
        <v>47.948543004531643</v>
      </c>
      <c r="AN14" s="81">
        <f t="shared" si="2"/>
        <v>45.954437796132048</v>
      </c>
      <c r="AO14" s="81">
        <f t="shared" si="2"/>
        <v>48.302878578372265</v>
      </c>
      <c r="AP14" s="81">
        <f t="shared" si="2"/>
        <v>50.085862656632905</v>
      </c>
      <c r="AQ14" s="81">
        <f t="shared" si="2"/>
        <v>52.817225408704715</v>
      </c>
      <c r="AR14" s="81">
        <f t="shared" si="2"/>
        <v>50.365137900586923</v>
      </c>
      <c r="AS14" s="81">
        <f t="shared" si="2"/>
        <v>51.488559033351869</v>
      </c>
      <c r="AT14" s="81">
        <f t="shared" si="2"/>
        <v>51.413304709746491</v>
      </c>
      <c r="AU14" s="81">
        <f t="shared" si="2"/>
        <v>52.651592594462649</v>
      </c>
      <c r="AV14" s="81">
        <f t="shared" ref="AV14:AW14" si="3">AV12/AV13*100</f>
        <v>53.858267716535437</v>
      </c>
      <c r="AW14" s="81">
        <f t="shared" si="3"/>
        <v>53.479576399394865</v>
      </c>
      <c r="AX14" s="74" t="s">
        <v>48</v>
      </c>
    </row>
    <row r="15" spans="1:50" s="28" customFormat="1" x14ac:dyDescent="0.2">
      <c r="A15" s="82"/>
      <c r="B15" s="83"/>
      <c r="C15" s="83">
        <f>((C13/B13)-1)*100</f>
        <v>15.142483559589293</v>
      </c>
      <c r="D15" s="83">
        <f t="shared" ref="D15:AW15" si="4">((D13/C13)-1)*100</f>
        <v>16.689768039945886</v>
      </c>
      <c r="E15" s="83">
        <f t="shared" si="4"/>
        <v>16.435062611806806</v>
      </c>
      <c r="F15" s="83">
        <f t="shared" si="4"/>
        <v>18.697787993133307</v>
      </c>
      <c r="G15" s="83">
        <f t="shared" si="4"/>
        <v>5.3880723748248371</v>
      </c>
      <c r="H15" s="83">
        <f t="shared" si="4"/>
        <v>7.9472953321717332</v>
      </c>
      <c r="I15" s="83">
        <f t="shared" si="4"/>
        <v>10.32740777149721</v>
      </c>
      <c r="J15" s="83">
        <f t="shared" si="4"/>
        <v>6.6386709457768589</v>
      </c>
      <c r="K15" s="83">
        <f t="shared" si="4"/>
        <v>7.3399747786686342</v>
      </c>
      <c r="L15" s="83">
        <f t="shared" si="4"/>
        <v>13.253761751343607</v>
      </c>
      <c r="M15" s="83">
        <f t="shared" si="4"/>
        <v>7.4544702425778819</v>
      </c>
      <c r="N15" s="83">
        <f t="shared" si="4"/>
        <v>7.0571628811434639</v>
      </c>
      <c r="O15" s="83">
        <f t="shared" si="4"/>
        <v>6.7710158183380553</v>
      </c>
      <c r="P15" s="83">
        <f t="shared" si="4"/>
        <v>1.8537132987910265</v>
      </c>
      <c r="Q15" s="83">
        <f t="shared" si="4"/>
        <v>-2.77990209128538</v>
      </c>
      <c r="R15" s="83">
        <f t="shared" si="4"/>
        <v>0.36470569767623751</v>
      </c>
      <c r="S15" s="83">
        <f t="shared" si="4"/>
        <v>-2.2006151921172057</v>
      </c>
      <c r="T15" s="83">
        <f t="shared" si="4"/>
        <v>1.3154644817482186</v>
      </c>
      <c r="U15" s="83">
        <f t="shared" si="4"/>
        <v>-5.0937439710963535</v>
      </c>
      <c r="V15" s="83">
        <f t="shared" si="4"/>
        <v>0.99588451509535769</v>
      </c>
      <c r="W15" s="83">
        <f t="shared" si="4"/>
        <v>5.3348849804946141</v>
      </c>
      <c r="X15" s="83">
        <f t="shared" si="4"/>
        <v>9.5733334259786815</v>
      </c>
      <c r="Y15" s="83">
        <f t="shared" si="4"/>
        <v>1.8039484260038652</v>
      </c>
      <c r="Z15" s="83">
        <f t="shared" si="4"/>
        <v>0.73470557273709325</v>
      </c>
      <c r="AA15" s="83">
        <f t="shared" si="4"/>
        <v>6.9167388078159808</v>
      </c>
      <c r="AB15" s="83">
        <f t="shared" si="4"/>
        <v>6.4396354661426791</v>
      </c>
      <c r="AC15" s="83">
        <f t="shared" si="4"/>
        <v>6.4780666185793701</v>
      </c>
      <c r="AD15" s="83">
        <f t="shared" si="4"/>
        <v>3.1796899917075905</v>
      </c>
      <c r="AE15" s="83">
        <f t="shared" si="4"/>
        <v>4.8746621429472281</v>
      </c>
      <c r="AF15" s="83">
        <f t="shared" si="4"/>
        <v>4.2316720486583748</v>
      </c>
      <c r="AG15" s="83">
        <f t="shared" si="4"/>
        <v>5.6792731978119848</v>
      </c>
      <c r="AH15" s="83">
        <f t="shared" si="4"/>
        <v>2.4908434317811645</v>
      </c>
      <c r="AI15" s="83">
        <f t="shared" si="4"/>
        <v>-3.2516547024042053</v>
      </c>
      <c r="AJ15" s="83">
        <f t="shared" si="4"/>
        <v>2.654470838276124</v>
      </c>
      <c r="AK15" s="83">
        <f t="shared" si="4"/>
        <v>1.9896343854919118</v>
      </c>
      <c r="AL15" s="83">
        <f t="shared" si="4"/>
        <v>-5.3836740206463896</v>
      </c>
      <c r="AM15" s="83">
        <f t="shared" si="4"/>
        <v>-5.4543156389882945</v>
      </c>
      <c r="AN15" s="83">
        <f t="shared" si="4"/>
        <v>0.87209972386004253</v>
      </c>
      <c r="AO15" s="83">
        <f t="shared" si="4"/>
        <v>0.72414175263326719</v>
      </c>
      <c r="AP15" s="83">
        <f t="shared" si="4"/>
        <v>4.5645266855796507</v>
      </c>
      <c r="AQ15" s="83">
        <f t="shared" si="4"/>
        <v>9.640917271357452</v>
      </c>
      <c r="AR15" s="83">
        <f t="shared" si="4"/>
        <v>-4.7534711331729813</v>
      </c>
      <c r="AS15" s="83">
        <f>((AS13/AR13)-1)*100</f>
        <v>6.1228899392302472</v>
      </c>
      <c r="AT15" s="83">
        <f>((AT13/AS13)-1)*100</f>
        <v>7.9739269688877901</v>
      </c>
      <c r="AU15" s="83">
        <f t="shared" si="4"/>
        <v>9.5253809200464445</v>
      </c>
      <c r="AV15" s="83">
        <f t="shared" si="4"/>
        <v>5.1217467095651781</v>
      </c>
      <c r="AW15" s="83">
        <f t="shared" si="4"/>
        <v>4.0944881889763751</v>
      </c>
    </row>
    <row r="16" spans="1:50" s="28" customFormat="1" x14ac:dyDescent="0.2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</row>
    <row r="17" spans="1:65" s="28" customFormat="1" x14ac:dyDescent="0.2">
      <c r="A17" s="84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65" s="28" customFormat="1" ht="15.75" x14ac:dyDescent="0.25">
      <c r="A18" s="50" t="s">
        <v>29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</row>
    <row r="19" spans="1:65" s="28" customFormat="1" ht="15.75" x14ac:dyDescent="0.25">
      <c r="A19" s="50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</row>
    <row r="20" spans="1:65" s="37" customFormat="1" x14ac:dyDescent="0.2">
      <c r="A20" s="46"/>
      <c r="B20" s="46">
        <v>1989</v>
      </c>
      <c r="C20" s="46">
        <v>1990</v>
      </c>
      <c r="D20" s="46">
        <v>1991</v>
      </c>
      <c r="E20" s="46">
        <v>1992</v>
      </c>
      <c r="F20" s="46">
        <v>1993</v>
      </c>
      <c r="G20" s="46">
        <v>1994</v>
      </c>
      <c r="H20" s="46">
        <v>1995</v>
      </c>
      <c r="I20" s="46">
        <v>1996</v>
      </c>
      <c r="J20" s="46">
        <v>1997</v>
      </c>
      <c r="K20" s="46">
        <v>1998</v>
      </c>
      <c r="L20" s="46">
        <v>1999</v>
      </c>
      <c r="M20" s="46">
        <v>2000</v>
      </c>
      <c r="N20" s="46">
        <v>2001</v>
      </c>
      <c r="O20" s="46">
        <v>2002</v>
      </c>
      <c r="P20" s="46">
        <v>2003</v>
      </c>
      <c r="Q20" s="46">
        <v>2004</v>
      </c>
      <c r="R20" s="46">
        <v>2005</v>
      </c>
      <c r="S20" s="46">
        <v>2006</v>
      </c>
      <c r="T20" s="46">
        <v>2007</v>
      </c>
      <c r="U20" s="46">
        <v>2008</v>
      </c>
      <c r="V20" s="46">
        <v>2009</v>
      </c>
      <c r="W20" s="46">
        <v>2010</v>
      </c>
      <c r="X20" s="46">
        <v>2011</v>
      </c>
      <c r="Y20" s="46">
        <v>2012</v>
      </c>
      <c r="Z20" s="46">
        <v>2013</v>
      </c>
      <c r="AA20" s="46">
        <v>2014</v>
      </c>
      <c r="AB20" s="46">
        <v>2015</v>
      </c>
      <c r="AC20" s="46">
        <v>2016</v>
      </c>
      <c r="AD20" s="46">
        <v>2017</v>
      </c>
      <c r="AE20" s="46">
        <v>2018</v>
      </c>
      <c r="AF20" s="46">
        <v>2019</v>
      </c>
      <c r="AG20" s="46">
        <v>2020</v>
      </c>
      <c r="AH20" s="46">
        <v>2021</v>
      </c>
      <c r="AI20" s="46">
        <v>2022</v>
      </c>
      <c r="AJ20" s="46">
        <v>2023</v>
      </c>
      <c r="AK20" s="46">
        <v>2024</v>
      </c>
      <c r="AL20" s="46">
        <v>2025</v>
      </c>
      <c r="AM20" s="21"/>
      <c r="AN20" s="321" t="s">
        <v>45</v>
      </c>
      <c r="AO20" s="3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65" s="28" customFormat="1" ht="25.5" x14ac:dyDescent="0.2">
      <c r="A21" s="85" t="s">
        <v>28</v>
      </c>
      <c r="B21" s="225">
        <v>9.5770519831200662</v>
      </c>
      <c r="C21" s="225">
        <v>4.9425216188883958</v>
      </c>
      <c r="D21" s="225">
        <v>10.298970653597594</v>
      </c>
      <c r="E21" s="225">
        <v>2.8813613719274045</v>
      </c>
      <c r="F21" s="225">
        <v>-4.9649397059995941</v>
      </c>
      <c r="G21" s="225">
        <v>2.6595764081129403</v>
      </c>
      <c r="H21" s="225">
        <v>-2.7448653680130386</v>
      </c>
      <c r="I21" s="225">
        <v>-2.5505488684724797</v>
      </c>
      <c r="J21" s="225">
        <v>-5.7920326282130619</v>
      </c>
      <c r="K21" s="225">
        <v>3.2891386006239198</v>
      </c>
      <c r="L21" s="225">
        <v>12.131228378367975</v>
      </c>
      <c r="M21" s="225">
        <v>12.722800170406924</v>
      </c>
      <c r="N21" s="225">
        <v>1.0289545870161287</v>
      </c>
      <c r="O21" s="225">
        <v>-2.0930625444979256</v>
      </c>
      <c r="P21" s="225">
        <v>5.4246344033672456</v>
      </c>
      <c r="Q21" s="225">
        <v>9.3142341067915968</v>
      </c>
      <c r="R21" s="225">
        <v>8.6623120710353607</v>
      </c>
      <c r="S21" s="225">
        <v>6.1386435831883635</v>
      </c>
      <c r="T21" s="225">
        <v>8.1674807641930016</v>
      </c>
      <c r="U21" s="225">
        <v>2.0945673699280798</v>
      </c>
      <c r="V21" s="225">
        <v>-1.3445685100165528</v>
      </c>
      <c r="W21" s="225">
        <v>-6.1214241333231278</v>
      </c>
      <c r="X21" s="225">
        <v>2.4035105215917119</v>
      </c>
      <c r="Y21" s="225">
        <v>5.5036388426532579</v>
      </c>
      <c r="Z21" s="225">
        <v>5.050801729545551</v>
      </c>
      <c r="AA21" s="225">
        <v>-8.1958013468282473</v>
      </c>
      <c r="AB21" s="225">
        <v>-9.4965553097393176</v>
      </c>
      <c r="AC21" s="225">
        <v>-3.3230137631658607</v>
      </c>
      <c r="AD21" s="225">
        <v>5.8715158386228206</v>
      </c>
      <c r="AE21" s="225">
        <v>8.4242735933907742</v>
      </c>
      <c r="AF21" s="225">
        <v>15.620031968672432</v>
      </c>
      <c r="AG21" s="225">
        <v>-9.1753774680603861</v>
      </c>
      <c r="AH21" s="226">
        <v>8.4900173253031888</v>
      </c>
      <c r="AI21" s="226">
        <v>7.8161151172141619</v>
      </c>
      <c r="AJ21" s="226">
        <v>12.163296397915069</v>
      </c>
      <c r="AK21" s="226">
        <v>8</v>
      </c>
      <c r="AL21" s="226">
        <v>3.4</v>
      </c>
      <c r="AM21" s="226"/>
      <c r="AN21" s="322" t="s">
        <v>51</v>
      </c>
      <c r="AO21" s="322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</row>
    <row r="22" spans="1:65" s="28" customFormat="1" x14ac:dyDescent="0.2">
      <c r="A22" s="63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>
        <v>3.4</v>
      </c>
      <c r="AM22" s="226"/>
      <c r="AN22" s="77"/>
    </row>
    <row r="23" spans="1:65" s="28" customFormat="1" x14ac:dyDescent="0.2">
      <c r="A23" s="63"/>
      <c r="B23" s="226">
        <f>((M12/L12)-1)*100</f>
        <v>9.5770519831200662</v>
      </c>
      <c r="C23" s="226">
        <f t="shared" ref="C23:AE23" si="5">((N12/M12)-1)*100</f>
        <v>4.9425216188883958</v>
      </c>
      <c r="D23" s="226">
        <f t="shared" si="5"/>
        <v>10.298970653597594</v>
      </c>
      <c r="E23" s="226">
        <f t="shared" si="5"/>
        <v>2.8813613719274045</v>
      </c>
      <c r="F23" s="226">
        <f t="shared" si="5"/>
        <v>-4.9649397059995941</v>
      </c>
      <c r="G23" s="226">
        <f t="shared" si="5"/>
        <v>2.6595764081129403</v>
      </c>
      <c r="H23" s="226">
        <f t="shared" si="5"/>
        <v>-2.7448653680130386</v>
      </c>
      <c r="I23" s="226">
        <f t="shared" si="5"/>
        <v>-2.5505488684724797</v>
      </c>
      <c r="J23" s="226">
        <f t="shared" si="5"/>
        <v>-5.7920326282130619</v>
      </c>
      <c r="K23" s="226">
        <f t="shared" si="5"/>
        <v>3.2891386006239198</v>
      </c>
      <c r="L23" s="226">
        <f t="shared" si="5"/>
        <v>12.131228378367975</v>
      </c>
      <c r="M23" s="226">
        <f t="shared" si="5"/>
        <v>12.722800170406924</v>
      </c>
      <c r="N23" s="226">
        <f t="shared" si="5"/>
        <v>1.0289545870161287</v>
      </c>
      <c r="O23" s="226">
        <f>((Z12/Y12)-1)*100</f>
        <v>-2.0930625444979256</v>
      </c>
      <c r="P23" s="226">
        <f t="shared" si="5"/>
        <v>5.4246344033672456</v>
      </c>
      <c r="Q23" s="226">
        <f t="shared" si="5"/>
        <v>9.3142341067915968</v>
      </c>
      <c r="R23" s="226">
        <f t="shared" si="5"/>
        <v>8.6623120710353607</v>
      </c>
      <c r="S23" s="226">
        <f t="shared" si="5"/>
        <v>6.1386435831883635</v>
      </c>
      <c r="T23" s="226">
        <f t="shared" si="5"/>
        <v>8.1674807641930016</v>
      </c>
      <c r="U23" s="226">
        <f t="shared" si="5"/>
        <v>2.0945673699280798</v>
      </c>
      <c r="V23" s="226">
        <f t="shared" si="5"/>
        <v>-1.3445685100165528</v>
      </c>
      <c r="W23" s="226">
        <f t="shared" si="5"/>
        <v>-6.1214241333231278</v>
      </c>
      <c r="X23" s="226">
        <f t="shared" si="5"/>
        <v>2.4035105215917119</v>
      </c>
      <c r="Y23" s="226">
        <f t="shared" si="5"/>
        <v>5.5036388426532579</v>
      </c>
      <c r="Z23" s="226">
        <f t="shared" si="5"/>
        <v>5.050801729545551</v>
      </c>
      <c r="AA23" s="226">
        <f t="shared" si="5"/>
        <v>-8.1958013468282473</v>
      </c>
      <c r="AB23" s="226">
        <f t="shared" si="5"/>
        <v>-9.4965553097393176</v>
      </c>
      <c r="AC23" s="226">
        <f t="shared" si="5"/>
        <v>-3.3230137631658607</v>
      </c>
      <c r="AD23" s="226">
        <f t="shared" si="5"/>
        <v>5.8715158386228206</v>
      </c>
      <c r="AE23" s="226">
        <f t="shared" si="5"/>
        <v>8.4242735933907742</v>
      </c>
      <c r="AF23" s="226">
        <f t="shared" ref="AF23" si="6">((AQ12/AP12)-1)*100</f>
        <v>15.620031968672432</v>
      </c>
      <c r="AG23" s="226">
        <f t="shared" ref="AG23" si="7">((AR12/AQ12)-1)*100</f>
        <v>-9.1753774680603861</v>
      </c>
      <c r="AH23" s="226">
        <f>((AS12/AR12)-1)*100</f>
        <v>8.4900173253031888</v>
      </c>
      <c r="AI23" s="226">
        <f>((AT12/AS12)-1)*100</f>
        <v>7.8161151172141619</v>
      </c>
      <c r="AJ23" s="226">
        <f>((AU12/AT12)-1)*100</f>
        <v>12.163296397915069</v>
      </c>
      <c r="AK23" s="226">
        <v>8</v>
      </c>
      <c r="AL23" s="226"/>
      <c r="AM23" s="226"/>
      <c r="AN23" s="77"/>
    </row>
    <row r="24" spans="1:65" s="28" customFormat="1" x14ac:dyDescent="0.2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227">
        <f>+(B23+H23+N23+U23+AA23)/5</f>
        <v>0.35198144504459777</v>
      </c>
      <c r="AH24" s="227"/>
      <c r="AI24" s="227"/>
      <c r="AJ24" s="227"/>
      <c r="AK24" s="227"/>
      <c r="AL24" s="63" t="s">
        <v>138</v>
      </c>
    </row>
    <row r="25" spans="1:65" s="28" customFormat="1" ht="15.75" hidden="1" x14ac:dyDescent="0.25">
      <c r="A25" s="50" t="s">
        <v>131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</row>
    <row r="26" spans="1:65" s="28" customFormat="1" hidden="1" x14ac:dyDescent="0.2">
      <c r="A26" s="6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</row>
    <row r="27" spans="1:65" s="28" customFormat="1" hidden="1" x14ac:dyDescent="0.2">
      <c r="A27" s="46"/>
      <c r="B27" s="46"/>
      <c r="C27" s="46"/>
      <c r="D27" s="46">
        <v>1990</v>
      </c>
      <c r="E27" s="46">
        <v>1991</v>
      </c>
      <c r="F27" s="46">
        <v>1992</v>
      </c>
      <c r="G27" s="46">
        <v>1993</v>
      </c>
      <c r="H27" s="46">
        <v>1994</v>
      </c>
      <c r="I27" s="46">
        <v>1995</v>
      </c>
      <c r="J27" s="46">
        <v>1996</v>
      </c>
      <c r="K27" s="46">
        <v>1997</v>
      </c>
      <c r="L27" s="46">
        <v>1998</v>
      </c>
      <c r="M27" s="46">
        <v>1999</v>
      </c>
      <c r="N27" s="46">
        <v>2000</v>
      </c>
      <c r="O27" s="46">
        <v>2001</v>
      </c>
      <c r="P27" s="46">
        <v>2002</v>
      </c>
      <c r="Q27" s="46">
        <v>2003</v>
      </c>
      <c r="R27" s="46">
        <v>2004</v>
      </c>
      <c r="S27" s="46">
        <v>2005</v>
      </c>
      <c r="T27" s="46">
        <v>2006</v>
      </c>
      <c r="U27" s="46">
        <v>2007</v>
      </c>
      <c r="V27" s="46">
        <v>2008</v>
      </c>
      <c r="W27" s="46">
        <v>2009</v>
      </c>
      <c r="X27" s="46">
        <v>2010</v>
      </c>
      <c r="Y27" s="46">
        <v>2011</v>
      </c>
      <c r="Z27" s="46">
        <v>2012</v>
      </c>
      <c r="AA27" s="46">
        <v>2013</v>
      </c>
      <c r="AB27" s="46">
        <v>2014</v>
      </c>
      <c r="AC27" s="46">
        <v>2015</v>
      </c>
      <c r="AD27" s="46">
        <v>2016</v>
      </c>
      <c r="AE27" s="46">
        <v>2017</v>
      </c>
      <c r="AF27" s="21"/>
      <c r="AG27" s="318" t="s">
        <v>45</v>
      </c>
      <c r="AH27" s="318"/>
      <c r="AI27" s="77"/>
      <c r="AJ27" s="77"/>
      <c r="AK27" s="77"/>
      <c r="AL27" s="77"/>
      <c r="AM27" s="77"/>
      <c r="AN27" s="77"/>
      <c r="AO27" s="77"/>
    </row>
    <row r="28" spans="1:65" s="28" customFormat="1" hidden="1" x14ac:dyDescent="0.2">
      <c r="A28" s="319" t="s">
        <v>55</v>
      </c>
      <c r="B28" s="319"/>
      <c r="C28" s="319"/>
      <c r="D28" s="86">
        <v>25.395</v>
      </c>
      <c r="E28" s="86">
        <v>28.015000000000001</v>
      </c>
      <c r="F28" s="86">
        <v>28.913</v>
      </c>
      <c r="G28" s="86">
        <v>27.446999999999999</v>
      </c>
      <c r="H28" s="86">
        <v>28.193999999999999</v>
      </c>
      <c r="I28" s="86">
        <v>27.437000000000001</v>
      </c>
      <c r="J28" s="86">
        <v>26.748000000000001</v>
      </c>
      <c r="K28" s="86">
        <v>25.178999999999998</v>
      </c>
      <c r="L28" s="86">
        <v>26.003</v>
      </c>
      <c r="M28" s="86">
        <v>29.283999999999999</v>
      </c>
      <c r="N28" s="86">
        <v>32.866999999999997</v>
      </c>
      <c r="O28" s="86">
        <v>33.299999999999997</v>
      </c>
      <c r="P28" s="86">
        <v>32.694000000000003</v>
      </c>
      <c r="Q28" s="86">
        <v>34.383000000000003</v>
      </c>
      <c r="R28" s="86">
        <v>37.591000000000001</v>
      </c>
      <c r="S28" s="86">
        <v>40.896000000000001</v>
      </c>
      <c r="T28" s="86">
        <v>43.36</v>
      </c>
      <c r="U28" s="86">
        <v>46.927</v>
      </c>
      <c r="V28" s="86">
        <v>47.85</v>
      </c>
      <c r="W28" s="86">
        <v>47.137</v>
      </c>
      <c r="X28" s="86">
        <v>44.183</v>
      </c>
      <c r="Y28" s="86">
        <v>45.292000000000002</v>
      </c>
      <c r="Z28" s="86">
        <v>47.877000000000002</v>
      </c>
      <c r="AA28" s="86">
        <v>50.311</v>
      </c>
      <c r="AB28" s="86">
        <v>46.121000000000002</v>
      </c>
      <c r="AC28" s="86">
        <v>41.703000000000003</v>
      </c>
      <c r="AD28" s="86">
        <v>40.363</v>
      </c>
      <c r="AE28" s="86">
        <v>43.262</v>
      </c>
      <c r="AF28" s="86"/>
      <c r="AG28" s="318" t="s">
        <v>46</v>
      </c>
      <c r="AH28" s="318"/>
      <c r="AI28" s="77"/>
      <c r="AJ28" s="77"/>
      <c r="AK28" s="77"/>
      <c r="AL28" s="77"/>
      <c r="AM28" s="77"/>
      <c r="AN28" s="77"/>
      <c r="AO28" s="77"/>
    </row>
    <row r="29" spans="1:65" s="28" customFormat="1" hidden="1" x14ac:dyDescent="0.2">
      <c r="A29" s="320" t="s">
        <v>56</v>
      </c>
      <c r="B29" s="320"/>
      <c r="C29" s="320"/>
      <c r="D29" s="86">
        <v>7.9000000000000001E-2</v>
      </c>
      <c r="E29" s="86">
        <v>8.8999999999999996E-2</v>
      </c>
      <c r="F29" s="86">
        <v>9.4E-2</v>
      </c>
      <c r="G29" s="86">
        <v>8.4000000000000005E-2</v>
      </c>
      <c r="H29" s="86">
        <v>8.5999999999999993E-2</v>
      </c>
      <c r="I29" s="86">
        <v>9.1999999999999998E-2</v>
      </c>
      <c r="J29" s="86">
        <v>0.10100000000000001</v>
      </c>
      <c r="K29" s="86">
        <v>0.129</v>
      </c>
      <c r="L29" s="86">
        <v>0.161</v>
      </c>
      <c r="M29" s="86">
        <v>0.30099999999999999</v>
      </c>
      <c r="N29" s="86">
        <v>0.32900000000000001</v>
      </c>
      <c r="O29" s="86">
        <v>0.378</v>
      </c>
      <c r="P29" s="86">
        <v>0.36599999999999999</v>
      </c>
      <c r="Q29" s="86">
        <v>0.35299999999999998</v>
      </c>
      <c r="R29" s="86">
        <v>0.379</v>
      </c>
      <c r="S29" s="86">
        <v>0.41499999999999998</v>
      </c>
      <c r="T29" s="86">
        <v>0.441</v>
      </c>
      <c r="U29" s="86">
        <v>0.47899999999999998</v>
      </c>
      <c r="V29" s="86">
        <v>0.51800000000000002</v>
      </c>
      <c r="W29" s="86">
        <v>0.505</v>
      </c>
      <c r="X29" s="86">
        <v>0.48399999999999999</v>
      </c>
      <c r="Y29" s="86">
        <v>0.503</v>
      </c>
      <c r="Z29" s="86">
        <v>0.48699999999999999</v>
      </c>
      <c r="AA29" s="86">
        <v>0.504</v>
      </c>
      <c r="AB29" s="86">
        <v>0.52200000000000002</v>
      </c>
      <c r="AC29" s="86">
        <v>0.55400000000000005</v>
      </c>
      <c r="AD29" s="86">
        <v>0.58399999999999996</v>
      </c>
      <c r="AE29" s="86">
        <v>0.63100000000000001</v>
      </c>
      <c r="AF29" s="86"/>
      <c r="AG29" s="318" t="s">
        <v>46</v>
      </c>
      <c r="AH29" s="318"/>
      <c r="AI29" s="77"/>
      <c r="AJ29" s="77"/>
      <c r="AK29" s="77"/>
      <c r="AL29" s="77"/>
      <c r="AM29" s="77"/>
      <c r="AN29" s="77"/>
      <c r="AO29" s="77"/>
    </row>
    <row r="30" spans="1:65" s="28" customFormat="1" hidden="1" x14ac:dyDescent="0.2">
      <c r="A30" s="64" t="s">
        <v>57</v>
      </c>
      <c r="B30" s="87"/>
      <c r="C30" s="87"/>
      <c r="D30" s="87">
        <v>25.315999999999999</v>
      </c>
      <c r="E30" s="87">
        <v>27.926000000000002</v>
      </c>
      <c r="F30" s="87">
        <v>28.818999999999999</v>
      </c>
      <c r="G30" s="87">
        <v>27.363</v>
      </c>
      <c r="H30" s="87">
        <v>28.108000000000001</v>
      </c>
      <c r="I30" s="87">
        <v>27.345000000000002</v>
      </c>
      <c r="J30" s="87">
        <v>26.647000000000002</v>
      </c>
      <c r="K30" s="87">
        <v>25.049999999999997</v>
      </c>
      <c r="L30" s="87">
        <v>25.841999999999999</v>
      </c>
      <c r="M30" s="87">
        <v>28.983000000000001</v>
      </c>
      <c r="N30" s="87">
        <v>32.537999999999997</v>
      </c>
      <c r="O30" s="87">
        <v>32.921999999999997</v>
      </c>
      <c r="P30" s="87">
        <v>32.328000000000003</v>
      </c>
      <c r="Q30" s="87">
        <v>34.03</v>
      </c>
      <c r="R30" s="87">
        <v>37.212000000000003</v>
      </c>
      <c r="S30" s="87">
        <v>40.481000000000002</v>
      </c>
      <c r="T30" s="87">
        <v>42.918999999999997</v>
      </c>
      <c r="U30" s="87">
        <v>46.448</v>
      </c>
      <c r="V30" s="87">
        <v>47.332000000000001</v>
      </c>
      <c r="W30" s="87">
        <v>46.631999999999998</v>
      </c>
      <c r="X30" s="87">
        <v>43.698999999999998</v>
      </c>
      <c r="Y30" s="87">
        <v>44.789000000000001</v>
      </c>
      <c r="Z30" s="87">
        <v>47.39</v>
      </c>
      <c r="AA30" s="87">
        <v>49.807000000000002</v>
      </c>
      <c r="AB30" s="87">
        <v>45.599000000000004</v>
      </c>
      <c r="AC30" s="87">
        <v>41.149000000000001</v>
      </c>
      <c r="AD30" s="87">
        <v>39.778999999999996</v>
      </c>
      <c r="AE30" s="87">
        <v>42.631</v>
      </c>
      <c r="AF30" s="87"/>
      <c r="AG30" s="318" t="s">
        <v>48</v>
      </c>
      <c r="AH30" s="318"/>
      <c r="AI30" s="77"/>
      <c r="AJ30" s="77"/>
      <c r="AK30" s="77"/>
      <c r="AL30" s="77"/>
      <c r="AM30" s="77"/>
      <c r="AN30" s="77"/>
    </row>
    <row r="31" spans="1:65" s="28" customFormat="1" hidden="1" x14ac:dyDescent="0.2">
      <c r="A31" s="63" t="s">
        <v>58</v>
      </c>
      <c r="B31" s="86"/>
      <c r="C31" s="86"/>
      <c r="D31" s="86">
        <v>48.616</v>
      </c>
      <c r="E31" s="86">
        <v>51.99</v>
      </c>
      <c r="F31" s="86">
        <v>53.412999999999997</v>
      </c>
      <c r="G31" s="86">
        <v>52.24</v>
      </c>
      <c r="H31" s="86">
        <v>52.765999999999998</v>
      </c>
      <c r="I31" s="86">
        <v>51.174999999999997</v>
      </c>
      <c r="J31" s="86">
        <v>51.938000000000002</v>
      </c>
      <c r="K31" s="86">
        <v>49.658999999999999</v>
      </c>
      <c r="L31" s="86">
        <v>50.215000000000003</v>
      </c>
      <c r="M31" s="86">
        <v>53.244999999999997</v>
      </c>
      <c r="N31" s="86">
        <v>58.228999999999999</v>
      </c>
      <c r="O31" s="86">
        <v>59.250999999999998</v>
      </c>
      <c r="P31" s="86">
        <v>59.871000000000002</v>
      </c>
      <c r="Q31" s="86">
        <v>63.648000000000003</v>
      </c>
      <c r="R31" s="86">
        <v>67.61</v>
      </c>
      <c r="S31" s="86">
        <v>70.884</v>
      </c>
      <c r="T31" s="86">
        <v>72.653999999999996</v>
      </c>
      <c r="U31" s="86">
        <v>76.617000000000004</v>
      </c>
      <c r="V31" s="86">
        <v>78.641000000000005</v>
      </c>
      <c r="W31" s="86">
        <v>82.438999999999993</v>
      </c>
      <c r="X31" s="86">
        <v>82.936000000000007</v>
      </c>
      <c r="Y31" s="86">
        <v>81.590999999999994</v>
      </c>
      <c r="Z31" s="86">
        <v>84.537000000000006</v>
      </c>
      <c r="AA31" s="86">
        <v>84.295000000000002</v>
      </c>
      <c r="AB31" s="86">
        <v>79.638000000000005</v>
      </c>
      <c r="AC31" s="86">
        <v>74.879000000000005</v>
      </c>
      <c r="AD31" s="86">
        <v>75.116</v>
      </c>
      <c r="AE31" s="86">
        <v>77.459999999999994</v>
      </c>
      <c r="AF31" s="86"/>
      <c r="AG31" s="318" t="s">
        <v>47</v>
      </c>
      <c r="AH31" s="318"/>
      <c r="AI31" s="88"/>
      <c r="AJ31" s="77"/>
      <c r="AK31" s="77"/>
      <c r="AL31" s="77"/>
      <c r="AM31" s="77"/>
      <c r="AN31" s="77"/>
    </row>
    <row r="32" spans="1:65" s="28" customFormat="1" hidden="1" x14ac:dyDescent="0.2">
      <c r="A32" s="63" t="s">
        <v>56</v>
      </c>
      <c r="B32" s="86"/>
      <c r="C32" s="86"/>
      <c r="D32" s="86">
        <v>6.9770000000000003</v>
      </c>
      <c r="E32" s="86">
        <v>7.04</v>
      </c>
      <c r="F32" s="86">
        <v>7.0419999999999998</v>
      </c>
      <c r="G32" s="86">
        <v>7.3419999999999996</v>
      </c>
      <c r="H32" s="86">
        <v>7.3860000000000001</v>
      </c>
      <c r="I32" s="86">
        <v>7.8719999999999999</v>
      </c>
      <c r="J32" s="86">
        <v>8.01</v>
      </c>
      <c r="K32" s="86">
        <v>7.9109999999999996</v>
      </c>
      <c r="L32" s="86">
        <v>8.3420000000000005</v>
      </c>
      <c r="M32" s="86">
        <v>8.6389999999999993</v>
      </c>
      <c r="N32" s="86">
        <v>9.0579999999999998</v>
      </c>
      <c r="O32" s="86">
        <v>9.59</v>
      </c>
      <c r="P32" s="86">
        <v>9.9350000000000005</v>
      </c>
      <c r="Q32" s="86">
        <v>10.074</v>
      </c>
      <c r="R32" s="86">
        <v>10.29</v>
      </c>
      <c r="S32" s="86">
        <v>10.785</v>
      </c>
      <c r="T32" s="86">
        <v>11.012</v>
      </c>
      <c r="U32" s="86">
        <v>11.494999999999999</v>
      </c>
      <c r="V32" s="86">
        <v>12.132</v>
      </c>
      <c r="W32" s="86">
        <v>13.128</v>
      </c>
      <c r="X32" s="86">
        <v>13.563000000000001</v>
      </c>
      <c r="Y32" s="86">
        <v>14.173</v>
      </c>
      <c r="Z32" s="86">
        <v>13.698</v>
      </c>
      <c r="AA32" s="86">
        <v>14.281000000000001</v>
      </c>
      <c r="AB32" s="86">
        <v>14.108000000000001</v>
      </c>
      <c r="AC32" s="86">
        <v>14.545999999999999</v>
      </c>
      <c r="AD32" s="86">
        <v>14.5</v>
      </c>
      <c r="AE32" s="86">
        <v>14.808</v>
      </c>
      <c r="AF32" s="86"/>
      <c r="AG32" s="318" t="s">
        <v>47</v>
      </c>
      <c r="AH32" s="318"/>
      <c r="AI32" s="88"/>
      <c r="AJ32" s="77"/>
      <c r="AK32" s="77"/>
      <c r="AL32" s="77"/>
      <c r="AM32" s="77"/>
      <c r="AN32" s="77"/>
    </row>
    <row r="33" spans="1:40" s="28" customFormat="1" hidden="1" x14ac:dyDescent="0.2">
      <c r="A33" s="65" t="s">
        <v>57</v>
      </c>
      <c r="B33" s="87"/>
      <c r="C33" s="87"/>
      <c r="D33" s="87">
        <v>41.638999999999996</v>
      </c>
      <c r="E33" s="87">
        <v>44.95</v>
      </c>
      <c r="F33" s="87">
        <v>46.370999999999995</v>
      </c>
      <c r="G33" s="87">
        <v>44.898000000000003</v>
      </c>
      <c r="H33" s="87">
        <v>45.379999999999995</v>
      </c>
      <c r="I33" s="87">
        <v>43.302999999999997</v>
      </c>
      <c r="J33" s="87">
        <v>43.928000000000004</v>
      </c>
      <c r="K33" s="87">
        <v>41.747999999999998</v>
      </c>
      <c r="L33" s="87">
        <v>41.873000000000005</v>
      </c>
      <c r="M33" s="87">
        <v>44.605999999999995</v>
      </c>
      <c r="N33" s="87">
        <v>49.170999999999999</v>
      </c>
      <c r="O33" s="87">
        <v>49.661000000000001</v>
      </c>
      <c r="P33" s="87">
        <v>49.936</v>
      </c>
      <c r="Q33" s="87">
        <v>53.574000000000005</v>
      </c>
      <c r="R33" s="87">
        <v>57.32</v>
      </c>
      <c r="S33" s="87">
        <v>60.099000000000004</v>
      </c>
      <c r="T33" s="87">
        <v>61.641999999999996</v>
      </c>
      <c r="U33" s="87">
        <v>65.122</v>
      </c>
      <c r="V33" s="87">
        <v>66.509</v>
      </c>
      <c r="W33" s="87">
        <v>69.310999999999993</v>
      </c>
      <c r="X33" s="87">
        <v>69.373000000000005</v>
      </c>
      <c r="Y33" s="87">
        <v>67.417999999999992</v>
      </c>
      <c r="Z33" s="87">
        <v>70.838999999999999</v>
      </c>
      <c r="AA33" s="87">
        <v>70.013999999999996</v>
      </c>
      <c r="AB33" s="87">
        <v>65.53</v>
      </c>
      <c r="AC33" s="87">
        <v>60.333000000000006</v>
      </c>
      <c r="AD33" s="87">
        <v>60.616</v>
      </c>
      <c r="AE33" s="87">
        <v>62.651999999999994</v>
      </c>
      <c r="AF33" s="87"/>
      <c r="AG33" s="318" t="s">
        <v>48</v>
      </c>
      <c r="AH33" s="318"/>
      <c r="AI33" s="88"/>
      <c r="AJ33" s="77"/>
      <c r="AK33" s="77"/>
      <c r="AL33" s="77"/>
      <c r="AM33" s="77"/>
      <c r="AN33" s="77"/>
    </row>
    <row r="34" spans="1:40" s="28" customFormat="1" hidden="1" x14ac:dyDescent="0.2">
      <c r="A34" s="66" t="s">
        <v>59</v>
      </c>
      <c r="B34" s="67"/>
      <c r="C34" s="67"/>
      <c r="D34" s="67">
        <v>60.798770383534674</v>
      </c>
      <c r="E34" s="67">
        <v>62.12680756395995</v>
      </c>
      <c r="F34" s="67">
        <v>62.148756766082258</v>
      </c>
      <c r="G34" s="67">
        <v>60.944808231992511</v>
      </c>
      <c r="H34" s="67">
        <v>61.93918025561922</v>
      </c>
      <c r="I34" s="67">
        <v>63.148049788698259</v>
      </c>
      <c r="J34" s="67">
        <v>60.660626479694045</v>
      </c>
      <c r="K34" s="67">
        <v>60.002874389192293</v>
      </c>
      <c r="L34" s="67">
        <v>61.715186396962231</v>
      </c>
      <c r="M34" s="67">
        <v>64.975563825494348</v>
      </c>
      <c r="N34" s="67">
        <v>66.173150840942824</v>
      </c>
      <c r="O34" s="67">
        <v>66.293469724733683</v>
      </c>
      <c r="P34" s="67">
        <v>64.73886574815765</v>
      </c>
      <c r="Q34" s="67">
        <v>63.519617725015863</v>
      </c>
      <c r="R34" s="67">
        <v>64.919748778785774</v>
      </c>
      <c r="S34" s="67">
        <v>67.357193963293895</v>
      </c>
      <c r="T34" s="67">
        <v>69.626228869926337</v>
      </c>
      <c r="U34" s="67">
        <v>71.324590768096812</v>
      </c>
      <c r="V34" s="67">
        <v>71.16630831917486</v>
      </c>
      <c r="W34" s="67">
        <v>67.279364025912187</v>
      </c>
      <c r="X34" s="67">
        <v>62.991365516843722</v>
      </c>
      <c r="Y34" s="67">
        <v>66.434780029072357</v>
      </c>
      <c r="Z34" s="67">
        <v>66.898177557560103</v>
      </c>
      <c r="AA34" s="67">
        <v>71.138629416973757</v>
      </c>
      <c r="AB34" s="67">
        <v>69.584922936059826</v>
      </c>
      <c r="AC34" s="67">
        <v>68.20313924386322</v>
      </c>
      <c r="AD34" s="67">
        <v>65.624587567638898</v>
      </c>
      <c r="AE34" s="67">
        <v>68.044116708165745</v>
      </c>
      <c r="AF34" s="67"/>
      <c r="AG34" s="318" t="s">
        <v>48</v>
      </c>
      <c r="AH34" s="318"/>
      <c r="AI34" s="88"/>
      <c r="AJ34" s="77"/>
      <c r="AK34" s="77"/>
      <c r="AL34" s="77"/>
      <c r="AM34" s="77"/>
      <c r="AN34" s="77"/>
    </row>
    <row r="35" spans="1:40" hidden="1" x14ac:dyDescent="0.2">
      <c r="B35" s="42"/>
      <c r="C35" s="42"/>
      <c r="D35" s="42"/>
      <c r="E35" s="42"/>
      <c r="F35" s="42"/>
      <c r="G35" s="42"/>
    </row>
    <row r="36" spans="1:40" hidden="1" x14ac:dyDescent="0.2">
      <c r="A36" s="28" t="s">
        <v>74</v>
      </c>
      <c r="B36" s="42"/>
      <c r="C36" s="42"/>
      <c r="D36" s="42"/>
      <c r="E36" s="42"/>
      <c r="F36" s="42"/>
      <c r="G36" s="42"/>
    </row>
    <row r="37" spans="1:40" hidden="1" x14ac:dyDescent="0.2">
      <c r="A37" s="28"/>
      <c r="B37" s="42"/>
      <c r="C37" s="42"/>
      <c r="D37" s="42"/>
      <c r="E37" s="42"/>
      <c r="F37" s="42"/>
      <c r="G37" s="42"/>
    </row>
    <row r="38" spans="1:40" hidden="1" x14ac:dyDescent="0.2">
      <c r="B38" s="46">
        <v>2009</v>
      </c>
      <c r="C38" s="46">
        <v>2010</v>
      </c>
      <c r="D38" s="46">
        <v>2011</v>
      </c>
      <c r="E38" s="46">
        <v>2012</v>
      </c>
      <c r="F38" s="46">
        <v>2013</v>
      </c>
      <c r="G38" s="46">
        <v>2014</v>
      </c>
      <c r="H38" s="46">
        <v>2015</v>
      </c>
    </row>
    <row r="39" spans="1:40" hidden="1" x14ac:dyDescent="0.2">
      <c r="A39" s="150" t="s">
        <v>75</v>
      </c>
      <c r="B39" s="151" t="e">
        <v>#REF!</v>
      </c>
      <c r="C39" s="151" t="e">
        <v>#REF!</v>
      </c>
      <c r="D39" s="151" t="e">
        <v>#REF!</v>
      </c>
      <c r="E39" s="151" t="e">
        <v>#REF!</v>
      </c>
      <c r="F39" s="151" t="e">
        <v>#REF!</v>
      </c>
      <c r="G39" s="151" t="e">
        <v>#REF!</v>
      </c>
      <c r="H39" s="151" t="e">
        <v>#REF!</v>
      </c>
    </row>
    <row r="40" spans="1:40" hidden="1" x14ac:dyDescent="0.2">
      <c r="A40" s="150" t="s">
        <v>81</v>
      </c>
      <c r="B40" s="43">
        <v>27.474</v>
      </c>
      <c r="C40" s="43">
        <v>29.265999999999998</v>
      </c>
      <c r="D40" s="43">
        <v>31.387</v>
      </c>
      <c r="E40" s="43">
        <v>33.856999999999999</v>
      </c>
      <c r="F40" s="43">
        <v>29.875</v>
      </c>
      <c r="G40" s="43">
        <v>26.337</v>
      </c>
      <c r="H40" s="43">
        <v>25.408000000000001</v>
      </c>
      <c r="J40" s="174">
        <v>7.2473177065536909E-2</v>
      </c>
    </row>
    <row r="41" spans="1:40" hidden="1" x14ac:dyDescent="0.2">
      <c r="A41" s="150" t="s">
        <v>76</v>
      </c>
      <c r="B41" s="43">
        <v>7.3090000000000002</v>
      </c>
      <c r="C41" s="43">
        <v>6.9139999999999997</v>
      </c>
      <c r="D41" s="43">
        <v>6.8460000000000001</v>
      </c>
      <c r="E41" s="43">
        <v>6.8209999999999997</v>
      </c>
      <c r="F41" s="43">
        <v>6.9429999999999996</v>
      </c>
      <c r="G41" s="43">
        <v>6.19</v>
      </c>
      <c r="H41" s="43">
        <v>5.9829999999999997</v>
      </c>
      <c r="J41" s="174">
        <v>-9.8351171536013027E-3</v>
      </c>
    </row>
    <row r="42" spans="1:40" hidden="1" x14ac:dyDescent="0.2">
      <c r="A42" s="150" t="s">
        <v>77</v>
      </c>
      <c r="B42" s="43">
        <v>3.3679999999999999</v>
      </c>
      <c r="C42" s="43">
        <v>2.93</v>
      </c>
      <c r="D42" s="43">
        <v>3.254</v>
      </c>
      <c r="E42" s="43">
        <v>3.1429999999999998</v>
      </c>
      <c r="F42" s="43">
        <v>3.0019999999999998</v>
      </c>
      <c r="G42" s="43">
        <v>3.0139999999999998</v>
      </c>
      <c r="H42" s="43">
        <v>3.3380000000000001</v>
      </c>
      <c r="J42" s="174">
        <v>0.110580204778157</v>
      </c>
    </row>
    <row r="43" spans="1:40" hidden="1" x14ac:dyDescent="0.2">
      <c r="A43" s="150" t="s">
        <v>78</v>
      </c>
      <c r="B43" s="43">
        <v>3.698</v>
      </c>
      <c r="C43" s="43">
        <v>3.8210000000000002</v>
      </c>
      <c r="D43" s="43">
        <v>4.0759999999999996</v>
      </c>
      <c r="E43" s="43">
        <v>4.2140000000000004</v>
      </c>
      <c r="F43" s="43">
        <v>3.919</v>
      </c>
      <c r="G43" s="43">
        <v>3.7650000000000001</v>
      </c>
      <c r="H43" s="43">
        <v>3.3450000000000002</v>
      </c>
      <c r="J43" s="174">
        <v>6.6736456425019464E-2</v>
      </c>
    </row>
    <row r="44" spans="1:40" hidden="1" x14ac:dyDescent="0.2">
      <c r="A44" s="150" t="s">
        <v>79</v>
      </c>
      <c r="B44" s="151">
        <v>2.2759999999999998</v>
      </c>
      <c r="C44" s="151">
        <v>2.3820000000000001</v>
      </c>
      <c r="D44" s="151">
        <v>2.3969999999999998</v>
      </c>
      <c r="E44" s="151">
        <v>2.2890000000000001</v>
      </c>
      <c r="F44" s="151">
        <v>2.875</v>
      </c>
      <c r="G44" s="151">
        <v>0</v>
      </c>
      <c r="H44" s="151">
        <v>0</v>
      </c>
      <c r="J44" s="174">
        <v>6.2972292191434409E-3</v>
      </c>
    </row>
    <row r="45" spans="1:40" hidden="1" x14ac:dyDescent="0.2">
      <c r="A45" s="150" t="s">
        <v>32</v>
      </c>
      <c r="B45" s="42">
        <v>47.137</v>
      </c>
      <c r="C45" s="42">
        <v>44.183</v>
      </c>
      <c r="D45" s="42">
        <v>45.292000000000002</v>
      </c>
      <c r="E45" s="42">
        <v>47.877000000000002</v>
      </c>
      <c r="F45" s="42">
        <v>50.311</v>
      </c>
      <c r="G45" s="42">
        <v>46.121000000000002</v>
      </c>
      <c r="H45" s="42">
        <v>41.703000000000003</v>
      </c>
    </row>
    <row r="46" spans="1:40" hidden="1" x14ac:dyDescent="0.2">
      <c r="A46" s="150" t="s">
        <v>80</v>
      </c>
      <c r="B46" s="42">
        <v>3.6536105484054815</v>
      </c>
      <c r="C46" s="42">
        <v>-1.3624963827529655</v>
      </c>
      <c r="D46" s="42">
        <v>-3.2699685014278472</v>
      </c>
      <c r="E46" s="42">
        <v>-2.8945905343222478</v>
      </c>
      <c r="F46" s="42">
        <v>4.3857880064060666</v>
      </c>
      <c r="G46" s="42">
        <v>8.5574725633491511</v>
      </c>
      <c r="H46" s="30" t="e">
        <v>#REF!</v>
      </c>
    </row>
    <row r="47" spans="1:40" hidden="1" x14ac:dyDescent="0.2">
      <c r="A47" s="150"/>
      <c r="B47" s="42"/>
      <c r="C47" s="42"/>
      <c r="D47" s="42"/>
      <c r="E47" s="42"/>
      <c r="F47" s="42"/>
      <c r="G47" s="42"/>
    </row>
    <row r="48" spans="1:40" hidden="1" x14ac:dyDescent="0.2">
      <c r="A48" s="150" t="s">
        <v>40</v>
      </c>
      <c r="B48" s="42">
        <v>82.438999999999993</v>
      </c>
      <c r="C48" s="42">
        <v>82.936000000000007</v>
      </c>
      <c r="D48" s="42">
        <v>81.590999999999994</v>
      </c>
      <c r="E48" s="42">
        <v>84.537000000000006</v>
      </c>
      <c r="F48" s="42">
        <v>84.295000000000002</v>
      </c>
      <c r="G48" s="42">
        <v>79.638000000000005</v>
      </c>
      <c r="H48" s="42">
        <v>74.879000000000005</v>
      </c>
    </row>
    <row r="49" spans="1:56" hidden="1" x14ac:dyDescent="0.2">
      <c r="B49" s="46">
        <v>2009</v>
      </c>
      <c r="C49" s="46">
        <v>2010</v>
      </c>
      <c r="D49" s="46">
        <v>2011</v>
      </c>
      <c r="E49" s="46">
        <v>2012</v>
      </c>
      <c r="F49" s="46">
        <v>2013</v>
      </c>
      <c r="G49" s="46">
        <v>2014</v>
      </c>
      <c r="H49" s="46">
        <v>2015</v>
      </c>
    </row>
    <row r="50" spans="1:56" hidden="1" x14ac:dyDescent="0.2">
      <c r="A50" s="150" t="s">
        <v>75</v>
      </c>
      <c r="B50" s="43" t="e">
        <v>#REF!</v>
      </c>
      <c r="C50" s="43" t="e">
        <v>#REF!</v>
      </c>
      <c r="D50" s="43" t="e">
        <v>#REF!</v>
      </c>
      <c r="E50" s="43" t="e">
        <v>#REF!</v>
      </c>
      <c r="F50" s="43" t="e">
        <v>#REF!</v>
      </c>
      <c r="G50" s="43" t="e">
        <v>#REF!</v>
      </c>
      <c r="H50" s="43" t="e">
        <v>#REF!</v>
      </c>
    </row>
    <row r="51" spans="1:56" hidden="1" x14ac:dyDescent="0.2">
      <c r="A51" s="150" t="s">
        <v>81</v>
      </c>
      <c r="B51" s="43">
        <v>33.326459564041294</v>
      </c>
      <c r="C51" s="43">
        <v>35.287450564290538</v>
      </c>
      <c r="D51" s="43">
        <v>38.468703656040496</v>
      </c>
      <c r="E51" s="43">
        <v>40.049918970391658</v>
      </c>
      <c r="F51" s="43">
        <v>35.441010736105341</v>
      </c>
      <c r="G51" s="43">
        <v>33.070895803510886</v>
      </c>
      <c r="H51" s="43">
        <v>33.932077084362774</v>
      </c>
    </row>
    <row r="52" spans="1:56" hidden="1" x14ac:dyDescent="0.2">
      <c r="A52" s="150" t="s">
        <v>76</v>
      </c>
      <c r="B52" s="43">
        <v>8.8659493686240758</v>
      </c>
      <c r="C52" s="43">
        <v>8.3365486640300936</v>
      </c>
      <c r="D52" s="43">
        <v>8.3906313196308417</v>
      </c>
      <c r="E52" s="43">
        <v>8.0686563279983901</v>
      </c>
      <c r="F52" s="43">
        <v>8.2365502105700212</v>
      </c>
      <c r="G52" s="43">
        <v>7.7726713378035601</v>
      </c>
      <c r="H52" s="43">
        <v>7.9902242284218534</v>
      </c>
    </row>
    <row r="53" spans="1:56" hidden="1" x14ac:dyDescent="0.2">
      <c r="A53" s="150" t="s">
        <v>77</v>
      </c>
      <c r="B53" s="43">
        <v>4.0854449956937859</v>
      </c>
      <c r="C53" s="43">
        <v>3.5328446030674252</v>
      </c>
      <c r="D53" s="43">
        <v>3.9881849713816475</v>
      </c>
      <c r="E53" s="43">
        <v>3.7178986715875881</v>
      </c>
      <c r="F53" s="43">
        <v>3.5613025683611124</v>
      </c>
      <c r="G53" s="43">
        <v>3.7846254300710709</v>
      </c>
      <c r="H53" s="43">
        <v>4.4578586786682513</v>
      </c>
    </row>
    <row r="54" spans="1:56" hidden="1" x14ac:dyDescent="0.2">
      <c r="A54" s="150" t="s">
        <v>78</v>
      </c>
      <c r="B54" s="43">
        <v>4.4857409721127137</v>
      </c>
      <c r="C54" s="43">
        <v>4.6071669721230828</v>
      </c>
      <c r="D54" s="43">
        <v>4.9956490299175158</v>
      </c>
      <c r="E54" s="43">
        <v>4.98479955522434</v>
      </c>
      <c r="F54" s="43">
        <v>4.6491488225873425</v>
      </c>
      <c r="G54" s="43">
        <v>4.7276425826866575</v>
      </c>
      <c r="H54" s="43">
        <v>4.467207094111834</v>
      </c>
    </row>
    <row r="55" spans="1:56" hidden="1" x14ac:dyDescent="0.2">
      <c r="A55" s="150" t="s">
        <v>79</v>
      </c>
      <c r="B55" s="43">
        <v>2.7608292191802426</v>
      </c>
      <c r="C55" s="43">
        <v>2.872094144882801</v>
      </c>
      <c r="D55" s="43">
        <v>2.9378240247086076</v>
      </c>
      <c r="E55" s="43">
        <v>2.7076901238510946</v>
      </c>
      <c r="F55" s="43">
        <v>3.4106412005457027</v>
      </c>
      <c r="G55" s="43">
        <v>0</v>
      </c>
      <c r="H55" s="43">
        <v>0</v>
      </c>
    </row>
    <row r="56" spans="1:56" hidden="1" x14ac:dyDescent="0.2">
      <c r="A56" s="150" t="s">
        <v>32</v>
      </c>
      <c r="B56" s="43">
        <v>57.178034668057599</v>
      </c>
      <c r="C56" s="43">
        <v>53.27360856564097</v>
      </c>
      <c r="D56" s="43">
        <v>55.51102450025126</v>
      </c>
      <c r="E56" s="43">
        <v>56.634373114730828</v>
      </c>
      <c r="F56" s="43">
        <v>59.684441544575591</v>
      </c>
      <c r="G56" s="43">
        <v>57.913307717421326</v>
      </c>
      <c r="H56" s="43">
        <v>55.693852749101879</v>
      </c>
    </row>
    <row r="57" spans="1:56" hidden="1" x14ac:dyDescent="0.2">
      <c r="A57" s="150" t="s">
        <v>80</v>
      </c>
      <c r="B57" s="43">
        <v>4.4318957634195977</v>
      </c>
      <c r="C57" s="43">
        <v>-1.6428286663848817</v>
      </c>
      <c r="D57" s="43">
        <v>-4.0077563719378944</v>
      </c>
      <c r="E57" s="43">
        <v>-3.4240516393085252</v>
      </c>
      <c r="F57" s="43">
        <v>5.2029040944374714</v>
      </c>
      <c r="G57" s="43">
        <v>10.745463928462733</v>
      </c>
      <c r="H57" s="43" t="e">
        <v>#REF!</v>
      </c>
    </row>
    <row r="58" spans="1:56" hidden="1" x14ac:dyDescent="0.2">
      <c r="B58" s="42"/>
      <c r="C58" s="42"/>
      <c r="D58" s="42"/>
      <c r="E58" s="42"/>
      <c r="F58" s="42"/>
      <c r="G58" s="42"/>
    </row>
    <row r="59" spans="1:56" x14ac:dyDescent="0.2">
      <c r="B59" s="42"/>
      <c r="C59" s="42"/>
      <c r="D59" s="42"/>
      <c r="E59" s="42"/>
      <c r="F59" s="42"/>
      <c r="G59" s="42"/>
    </row>
    <row r="60" spans="1:56" ht="15.75" x14ac:dyDescent="0.25">
      <c r="A60" s="50" t="s">
        <v>36</v>
      </c>
    </row>
    <row r="61" spans="1:56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56" x14ac:dyDescent="0.2">
      <c r="A62" s="46"/>
      <c r="B62" s="58">
        <v>1980</v>
      </c>
      <c r="C62" s="58">
        <v>1981</v>
      </c>
      <c r="D62" s="58">
        <v>1982</v>
      </c>
      <c r="E62" s="58">
        <v>1983</v>
      </c>
      <c r="F62" s="58">
        <v>1984</v>
      </c>
      <c r="G62" s="58">
        <v>1985</v>
      </c>
      <c r="H62" s="58">
        <v>1986</v>
      </c>
      <c r="I62" s="58">
        <v>1987</v>
      </c>
      <c r="J62" s="58">
        <v>1988</v>
      </c>
      <c r="K62" s="58">
        <v>1989</v>
      </c>
      <c r="L62" s="58">
        <v>1990</v>
      </c>
      <c r="M62" s="58">
        <v>1991</v>
      </c>
      <c r="N62" s="58">
        <v>1992</v>
      </c>
      <c r="O62" s="58">
        <v>1993</v>
      </c>
      <c r="P62" s="58">
        <v>1994</v>
      </c>
      <c r="Q62" s="58">
        <v>1995</v>
      </c>
      <c r="R62" s="58">
        <v>1996</v>
      </c>
      <c r="S62" s="58">
        <v>1997</v>
      </c>
      <c r="T62" s="58">
        <v>1998</v>
      </c>
      <c r="U62" s="58">
        <v>1999</v>
      </c>
      <c r="V62" s="58">
        <v>2000</v>
      </c>
      <c r="W62" s="58">
        <v>2001</v>
      </c>
      <c r="X62" s="58">
        <v>2002</v>
      </c>
      <c r="Y62" s="58">
        <v>2003</v>
      </c>
      <c r="Z62" s="58">
        <v>2004</v>
      </c>
      <c r="AA62" s="58">
        <v>2005</v>
      </c>
      <c r="AB62" s="58">
        <v>2006</v>
      </c>
      <c r="AC62" s="58">
        <v>2007</v>
      </c>
      <c r="AD62" s="58">
        <v>2008</v>
      </c>
      <c r="AE62" s="58">
        <v>2009</v>
      </c>
      <c r="AF62" s="58">
        <v>2010</v>
      </c>
      <c r="AG62" s="58">
        <v>2011</v>
      </c>
      <c r="AH62" s="58">
        <v>2012</v>
      </c>
      <c r="AI62" s="58">
        <v>2013</v>
      </c>
      <c r="AJ62" s="58">
        <v>2014</v>
      </c>
      <c r="AK62" s="58">
        <v>2015</v>
      </c>
      <c r="AL62" s="58">
        <v>2016</v>
      </c>
      <c r="AM62" s="58">
        <v>2017</v>
      </c>
      <c r="AN62" s="58">
        <v>2018</v>
      </c>
      <c r="AO62" s="58">
        <v>2019</v>
      </c>
      <c r="AP62" s="58">
        <v>2020</v>
      </c>
      <c r="AQ62" s="58">
        <v>2021</v>
      </c>
      <c r="AR62" s="58">
        <v>2022</v>
      </c>
      <c r="AS62" s="58">
        <v>2023</v>
      </c>
      <c r="AT62" s="292">
        <v>2024</v>
      </c>
      <c r="AU62" s="292">
        <v>2025</v>
      </c>
      <c r="AV62" s="216"/>
      <c r="AW62" s="216"/>
      <c r="AX62" s="216"/>
      <c r="AY62" s="216"/>
      <c r="AZ62" s="216"/>
      <c r="BA62" s="216"/>
      <c r="BB62" s="216"/>
      <c r="BC62" s="216"/>
      <c r="BD62" s="73"/>
    </row>
    <row r="63" spans="1:56" ht="12.75" customHeight="1" x14ac:dyDescent="0.2">
      <c r="A63" s="57" t="s">
        <v>30</v>
      </c>
      <c r="B63" s="59">
        <v>-0.43272239606616003</v>
      </c>
      <c r="C63" s="59">
        <v>-2.4323360412126016</v>
      </c>
      <c r="D63" s="59">
        <v>-2.8693250474710861</v>
      </c>
      <c r="E63" s="59">
        <v>-2.5710063773526208</v>
      </c>
      <c r="F63" s="59">
        <v>-2.7654038598999287</v>
      </c>
      <c r="G63" s="59">
        <v>-3.0044023479188899</v>
      </c>
      <c r="H63" s="59">
        <v>-3.2245883372539308</v>
      </c>
      <c r="I63" s="59">
        <v>-2.0315739868049012</v>
      </c>
      <c r="J63" s="59">
        <v>-2.5848131604749973</v>
      </c>
      <c r="K63" s="59">
        <v>-1.7968449792698955</v>
      </c>
      <c r="L63" s="59">
        <v>-2.4564176245210727</v>
      </c>
      <c r="M63" s="59">
        <v>-2.8864056150720354</v>
      </c>
      <c r="N63" s="59">
        <v>-4.6401248328131963</v>
      </c>
      <c r="O63" s="59">
        <v>-6.3996298907296456</v>
      </c>
      <c r="P63" s="59">
        <v>-5.4548167092924125</v>
      </c>
      <c r="Q63" s="59">
        <v>-5.1111385730762899</v>
      </c>
      <c r="R63" s="59">
        <v>-3.8960705693664797</v>
      </c>
      <c r="S63" s="59">
        <v>-3.7113282158641541</v>
      </c>
      <c r="T63" s="59">
        <v>-2.3913689370868307</v>
      </c>
      <c r="U63" s="59">
        <v>-1.5442620600673787</v>
      </c>
      <c r="V63" s="59">
        <v>-1.3126569392602645</v>
      </c>
      <c r="W63" s="59">
        <v>-1.4173583425919876</v>
      </c>
      <c r="X63" s="59">
        <v>-3.1756320091237411</v>
      </c>
      <c r="Y63" s="59">
        <v>-4.0878382543302711</v>
      </c>
      <c r="Z63" s="59">
        <v>-3.5552149047815575</v>
      </c>
      <c r="AA63" s="59">
        <v>-3.5074347332576616</v>
      </c>
      <c r="AB63" s="59">
        <v>-2.6578006500541713</v>
      </c>
      <c r="AC63" s="59">
        <v>-2.9896279477785228</v>
      </c>
      <c r="AD63" s="59">
        <v>-3.5020100502512563</v>
      </c>
      <c r="AE63" s="59">
        <v>-7.3785515032544682</v>
      </c>
      <c r="AF63" s="59">
        <v>-7.151996392966284</v>
      </c>
      <c r="AG63" s="59">
        <v>-5.3045924057999123</v>
      </c>
      <c r="AH63" s="59">
        <v>-5.1710482210410369</v>
      </c>
      <c r="AI63" s="59">
        <v>-4.9383135257498587</v>
      </c>
      <c r="AJ63" s="59">
        <v>-4.5737103589172126</v>
      </c>
      <c r="AK63" s="59">
        <v>-3.8921141092032339</v>
      </c>
      <c r="AL63" s="59">
        <v>-3.7648982883770952</v>
      </c>
      <c r="AM63" s="59">
        <v>-3.362482000261815</v>
      </c>
      <c r="AN63" s="60">
        <v>-2.3187568990405025</v>
      </c>
      <c r="AO63" s="60">
        <v>-2.3939643121453829</v>
      </c>
      <c r="AP63" s="60">
        <v>-8.9325799076909789</v>
      </c>
      <c r="AQ63" s="60">
        <v>-6.5846258123679284</v>
      </c>
      <c r="AR63" s="60">
        <v>-4.7365368682684341</v>
      </c>
      <c r="AS63" s="281">
        <v>-5.4538529672276352</v>
      </c>
      <c r="AT63" s="281">
        <v>-5.7</v>
      </c>
      <c r="AU63" s="281">
        <v>-5.0999999999999996</v>
      </c>
      <c r="AV63" s="215"/>
      <c r="AW63" s="215"/>
      <c r="AX63" s="215"/>
      <c r="AY63" s="215"/>
      <c r="AZ63" s="215"/>
      <c r="BA63" s="215"/>
      <c r="BB63" s="215"/>
      <c r="BC63" s="215"/>
      <c r="BD63" s="75"/>
    </row>
    <row r="64" spans="1:56" x14ac:dyDescent="0.2">
      <c r="A64" s="77" t="s">
        <v>95</v>
      </c>
      <c r="B64" s="60">
        <v>-0.2521233795261511</v>
      </c>
      <c r="C64" s="60">
        <v>-1.1254210422032891</v>
      </c>
      <c r="D64" s="60">
        <v>-1.572242361470741</v>
      </c>
      <c r="E64" s="60">
        <v>-2.0219318712085861</v>
      </c>
      <c r="F64" s="60">
        <v>-2.249749821300929</v>
      </c>
      <c r="G64" s="60">
        <v>-2.5090715048025616</v>
      </c>
      <c r="H64" s="60">
        <v>-1.8215921753126159</v>
      </c>
      <c r="I64" s="60">
        <v>-1.4439208294062207</v>
      </c>
      <c r="J64" s="60">
        <v>-1.9769038021570979</v>
      </c>
      <c r="K64" s="60">
        <v>-1.5107695419152594</v>
      </c>
      <c r="L64" s="60">
        <v>-2.0522030651340994</v>
      </c>
      <c r="M64" s="60">
        <v>-1.8771702992242334</v>
      </c>
      <c r="N64" s="60">
        <v>-3.3881408827463217</v>
      </c>
      <c r="O64" s="60">
        <v>-5.2310539302079659</v>
      </c>
      <c r="P64" s="60">
        <v>-4.7165387894288155</v>
      </c>
      <c r="Q64" s="60">
        <v>-3.6495304003954523</v>
      </c>
      <c r="R64" s="60">
        <v>-3.3974338412189256</v>
      </c>
      <c r="S64" s="60">
        <v>-3.6738001085523759</v>
      </c>
      <c r="T64" s="60">
        <v>-2.5941469211914132</v>
      </c>
      <c r="U64" s="60">
        <v>-2.3252096623897929</v>
      </c>
      <c r="V64" s="60">
        <v>-2.1628775025449611</v>
      </c>
      <c r="W64" s="60">
        <v>-2.1126070191490753</v>
      </c>
      <c r="X64" s="60">
        <v>-3.5906354938858263</v>
      </c>
      <c r="Y64" s="60">
        <v>-3.7906675707329107</v>
      </c>
      <c r="Z64" s="60">
        <v>-3.1384352337715935</v>
      </c>
      <c r="AA64" s="60">
        <v>-3.0467650397275823</v>
      </c>
      <c r="AB64" s="60">
        <v>-2.9081256771397617</v>
      </c>
      <c r="AC64" s="60">
        <v>-2.3614221580060888</v>
      </c>
      <c r="AD64" s="60">
        <v>-3.4886934673366836</v>
      </c>
      <c r="AE64" s="60">
        <v>-6.1480524847608224</v>
      </c>
      <c r="AF64" s="60">
        <v>-6.3626070838134376</v>
      </c>
      <c r="AG64" s="60">
        <v>-4.4896949711459193</v>
      </c>
      <c r="AH64" s="60">
        <v>-4.1042953598620882</v>
      </c>
      <c r="AI64" s="60">
        <v>-3.9807111865685716</v>
      </c>
      <c r="AJ64" s="60">
        <v>-3.8902354088313142</v>
      </c>
      <c r="AK64" s="60">
        <v>-3.396565821749796</v>
      </c>
      <c r="AL64" s="60">
        <v>-3.4572542342503807</v>
      </c>
      <c r="AM64" s="60">
        <v>-3.4142339747785488</v>
      </c>
      <c r="AN64" s="60">
        <v>-2.6666383629107582</v>
      </c>
      <c r="AO64" s="60">
        <v>-2.707918756681194</v>
      </c>
      <c r="AP64" s="60">
        <v>-7.6349048872018281</v>
      </c>
      <c r="AQ64" s="60">
        <v>-5.7437901200111643</v>
      </c>
      <c r="AR64" s="60">
        <v>-5.5893650674098057</v>
      </c>
      <c r="AS64" s="281">
        <v>-5.516634189548272</v>
      </c>
      <c r="AT64" s="281">
        <v>-5.5</v>
      </c>
      <c r="AU64" s="281">
        <v>-4.3</v>
      </c>
      <c r="AV64" s="215"/>
      <c r="AW64" s="215"/>
      <c r="AX64" s="215"/>
      <c r="AY64" s="215"/>
      <c r="AZ64" s="215"/>
      <c r="BA64" s="215"/>
      <c r="BB64" s="215"/>
      <c r="BC64" s="215"/>
      <c r="BD64" s="75"/>
    </row>
    <row r="65" spans="1:56" x14ac:dyDescent="0.2">
      <c r="A65" s="56" t="s">
        <v>31</v>
      </c>
      <c r="B65" s="60">
        <v>0.26218149307107735</v>
      </c>
      <c r="C65" s="60">
        <v>0.12502476718842878</v>
      </c>
      <c r="D65" s="60">
        <v>0.13153806317969965</v>
      </c>
      <c r="E65" s="60">
        <v>0.11510343754860787</v>
      </c>
      <c r="F65" s="60">
        <v>-9.4924946390278764E-2</v>
      </c>
      <c r="G65" s="60">
        <v>0.16382070437566701</v>
      </c>
      <c r="H65" s="60">
        <v>-0.15698898105732326</v>
      </c>
      <c r="I65" s="60">
        <v>9.8963242224316683E-3</v>
      </c>
      <c r="J65" s="60">
        <v>0.10066456040963069</v>
      </c>
      <c r="K65" s="60">
        <v>0.25068257660026294</v>
      </c>
      <c r="L65" s="60">
        <v>0.21704980842911875</v>
      </c>
      <c r="M65" s="60">
        <v>0.20825637236793498</v>
      </c>
      <c r="N65" s="60">
        <v>0.2135532768613464</v>
      </c>
      <c r="O65" s="60">
        <v>0.16698977793443778</v>
      </c>
      <c r="P65" s="60">
        <v>0.16027280477408354</v>
      </c>
      <c r="Q65" s="60">
        <v>-0.40995221618058991</v>
      </c>
      <c r="R65" s="60">
        <v>-3.1676022453889334E-2</v>
      </c>
      <c r="S65" s="60">
        <v>9.1028921454601827E-2</v>
      </c>
      <c r="T65" s="60">
        <v>2.4363069152492017E-2</v>
      </c>
      <c r="U65" s="60">
        <v>0.16170883807612357</v>
      </c>
      <c r="V65" s="60">
        <v>7.261621988462843E-3</v>
      </c>
      <c r="W65" s="60">
        <v>-2.8887000849617674E-2</v>
      </c>
      <c r="X65" s="60">
        <v>0.13977063929544448</v>
      </c>
      <c r="Y65" s="60">
        <v>-2.4902915613634967E-2</v>
      </c>
      <c r="Z65" s="60">
        <v>0.4340545958375096</v>
      </c>
      <c r="AA65" s="60">
        <v>0.26975028376844495</v>
      </c>
      <c r="AB65" s="60">
        <v>0.41180931744312027</v>
      </c>
      <c r="AC65" s="60">
        <v>-0.31704422312812841</v>
      </c>
      <c r="AD65" s="60">
        <v>-0.10582914572864321</v>
      </c>
      <c r="AE65" s="60">
        <v>-1.1571443330922616E-2</v>
      </c>
      <c r="AF65" s="60">
        <v>0.60963879565152057</v>
      </c>
      <c r="AG65" s="60">
        <v>-3.1909218757577226E-2</v>
      </c>
      <c r="AH65" s="60">
        <v>-0.14518986735622275</v>
      </c>
      <c r="AI65" s="60">
        <v>-5.6923222033578566E-2</v>
      </c>
      <c r="AJ65" s="60">
        <v>4.3181501601894422E-3</v>
      </c>
      <c r="AK65" s="60">
        <v>-0.21858817116380486</v>
      </c>
      <c r="AL65" s="60">
        <v>-0.21233981539564473</v>
      </c>
      <c r="AM65" s="60">
        <v>-0.15848496749138197</v>
      </c>
      <c r="AN65" s="60">
        <v>-0.11874840791373015</v>
      </c>
      <c r="AO65" s="60">
        <v>-7.8365266014308044E-2</v>
      </c>
      <c r="AP65" s="60">
        <v>0.95229262821895344</v>
      </c>
      <c r="AQ65" s="60">
        <v>-1.9417088632829631E-2</v>
      </c>
      <c r="AR65" s="60">
        <v>0.5819838819010319</v>
      </c>
      <c r="AS65" s="281">
        <v>-5.4136403897254215E-2</v>
      </c>
      <c r="AT65" s="281">
        <v>0</v>
      </c>
      <c r="AU65" s="281">
        <v>0</v>
      </c>
      <c r="AV65" s="215"/>
      <c r="AW65" s="215"/>
      <c r="AX65" s="215"/>
      <c r="AY65" s="215"/>
      <c r="AZ65" s="215"/>
      <c r="BA65" s="215"/>
      <c r="BB65" s="215"/>
      <c r="BC65" s="215"/>
      <c r="BD65" s="75"/>
    </row>
    <row r="66" spans="1:56" x14ac:dyDescent="0.2">
      <c r="A66" s="56" t="s">
        <v>32</v>
      </c>
      <c r="B66" s="60">
        <v>-1.1135449262405008</v>
      </c>
      <c r="C66" s="60">
        <v>-1.2585694471963544</v>
      </c>
      <c r="D66" s="60">
        <v>-1.348524080787157</v>
      </c>
      <c r="E66" s="60">
        <v>-1.1916316689998443</v>
      </c>
      <c r="F66" s="60">
        <v>-0.75654038598999285</v>
      </c>
      <c r="G66" s="60">
        <v>-0.77374599786552822</v>
      </c>
      <c r="H66" s="60">
        <v>-0.65766992695307669</v>
      </c>
      <c r="I66" s="60">
        <v>-0.54241281809613573</v>
      </c>
      <c r="J66" s="60">
        <v>-0.60104586556269757</v>
      </c>
      <c r="K66" s="60">
        <v>-0.61745373647487101</v>
      </c>
      <c r="L66" s="60">
        <v>-0.50450191570881231</v>
      </c>
      <c r="M66" s="60">
        <v>-0.7411340967861102</v>
      </c>
      <c r="N66" s="60">
        <v>-0.69629959875167191</v>
      </c>
      <c r="O66" s="60">
        <v>-0.35248501938667609</v>
      </c>
      <c r="P66" s="60">
        <v>-0.37476555839727194</v>
      </c>
      <c r="Q66" s="60">
        <v>-0.32089306310759597</v>
      </c>
      <c r="R66" s="60">
        <v>-8.0192461908580592E-2</v>
      </c>
      <c r="S66" s="60">
        <v>0.10746685275645497</v>
      </c>
      <c r="T66" s="60">
        <v>0.18911089653123375</v>
      </c>
      <c r="U66" s="60">
        <v>0.19812199842305211</v>
      </c>
      <c r="V66" s="60">
        <v>7.2276891754326431E-2</v>
      </c>
      <c r="W66" s="60">
        <v>5.2480230050323512E-2</v>
      </c>
      <c r="X66" s="60">
        <v>8.3824367990876253E-2</v>
      </c>
      <c r="Y66" s="60">
        <v>1.312950748936695E-2</v>
      </c>
      <c r="Z66" s="60">
        <v>-0.1751075997877484</v>
      </c>
      <c r="AA66" s="60">
        <v>-0.20346197502837685</v>
      </c>
      <c r="AB66" s="60">
        <v>-0.22118093174431203</v>
      </c>
      <c r="AC66" s="60">
        <v>-0.42700861757572633</v>
      </c>
      <c r="AD66" s="60">
        <v>-0.50909547738693472</v>
      </c>
      <c r="AE66" s="60">
        <v>-0.33366050211798737</v>
      </c>
      <c r="AF66" s="60">
        <v>-0.10710886228144884</v>
      </c>
      <c r="AG66" s="60">
        <v>-7.1819989331264253E-2</v>
      </c>
      <c r="AH66" s="60">
        <v>-0.22506344873820811</v>
      </c>
      <c r="AI66" s="60">
        <v>-0.39053952084512356</v>
      </c>
      <c r="AJ66" s="60">
        <v>-0.26382504527092915</v>
      </c>
      <c r="AK66" s="60">
        <v>-1.9805578268374667E-2</v>
      </c>
      <c r="AL66" s="60">
        <v>0.10117394031723272</v>
      </c>
      <c r="AM66" s="60">
        <v>6.1526377798141116E-2</v>
      </c>
      <c r="AN66" s="60">
        <v>7.5401205740001698E-2</v>
      </c>
      <c r="AO66" s="60">
        <v>-0.10459666145876162</v>
      </c>
      <c r="AP66" s="60">
        <v>-0.16641504550748393</v>
      </c>
      <c r="AQ66" s="60">
        <v>-3.556477014473107E-2</v>
      </c>
      <c r="AR66" s="60">
        <v>-3.961738344505536E-2</v>
      </c>
      <c r="AS66" s="281">
        <v>-0.35181576616474758</v>
      </c>
      <c r="AT66" s="281">
        <v>-0.6</v>
      </c>
      <c r="AU66" s="281">
        <v>-0.5</v>
      </c>
      <c r="AV66" s="215"/>
      <c r="AW66" s="215"/>
      <c r="AX66" s="215"/>
      <c r="AY66" s="215"/>
      <c r="AZ66" s="215"/>
      <c r="BA66" s="215"/>
      <c r="BB66" s="215"/>
      <c r="BC66" s="215"/>
      <c r="BD66" s="75"/>
    </row>
    <row r="67" spans="1:56" x14ac:dyDescent="0.2">
      <c r="A67" s="72" t="s">
        <v>6</v>
      </c>
      <c r="B67" s="61">
        <v>0.67054090299508273</v>
      </c>
      <c r="C67" s="61">
        <v>-0.17356845650881714</v>
      </c>
      <c r="D67" s="61">
        <v>-8.0096668392887968E-2</v>
      </c>
      <c r="E67" s="61">
        <v>0.52760927049307826</v>
      </c>
      <c r="F67" s="61">
        <v>0.33566833452466044</v>
      </c>
      <c r="G67" s="61">
        <v>0.11472785485592316</v>
      </c>
      <c r="H67" s="61">
        <v>-0.58833725393091485</v>
      </c>
      <c r="I67" s="61">
        <v>-5.5018850141376065E-2</v>
      </c>
      <c r="J67" s="61">
        <v>-0.10752805316483277</v>
      </c>
      <c r="K67" s="61">
        <v>8.0695722519971688E-2</v>
      </c>
      <c r="L67" s="61">
        <v>-0.11666666666666665</v>
      </c>
      <c r="M67" s="61">
        <v>-0.47635759142962697</v>
      </c>
      <c r="N67" s="61">
        <v>-0.76923762817654939</v>
      </c>
      <c r="O67" s="61">
        <v>-0.98308071906943961</v>
      </c>
      <c r="P67" s="61">
        <v>-0.52369991474850808</v>
      </c>
      <c r="Q67" s="61">
        <v>-0.73076289339265121</v>
      </c>
      <c r="R67" s="61">
        <v>-0.38676824378508423</v>
      </c>
      <c r="S67" s="61">
        <v>-0.23602388152283477</v>
      </c>
      <c r="T67" s="61">
        <v>-1.0770259228997993E-2</v>
      </c>
      <c r="U67" s="61">
        <v>0.42104508637373667</v>
      </c>
      <c r="V67" s="61">
        <v>0.77061418391584668</v>
      </c>
      <c r="W67" s="61">
        <v>0.67165544735638194</v>
      </c>
      <c r="X67" s="61">
        <v>0.19140847747576506</v>
      </c>
      <c r="Y67" s="61">
        <v>-0.28539727547309379</v>
      </c>
      <c r="Z67" s="61">
        <v>-0.67572666705972528</v>
      </c>
      <c r="AA67" s="61">
        <v>-0.52701475595913738</v>
      </c>
      <c r="AB67" s="61">
        <v>5.9750812567713973E-2</v>
      </c>
      <c r="AC67" s="61">
        <v>0.1158470509314206</v>
      </c>
      <c r="AD67" s="61">
        <v>0.601608040201005</v>
      </c>
      <c r="AE67" s="61">
        <v>-0.88531873127389205</v>
      </c>
      <c r="AF67" s="61">
        <v>-1.2919192425229198</v>
      </c>
      <c r="AG67" s="61">
        <v>-0.711168226565152</v>
      </c>
      <c r="AH67" s="61">
        <v>-0.6964995450845185</v>
      </c>
      <c r="AI67" s="61">
        <v>-0.51013959630258443</v>
      </c>
      <c r="AJ67" s="61">
        <v>-0.42396805497515905</v>
      </c>
      <c r="AK67" s="61">
        <v>-0.25715453802125915</v>
      </c>
      <c r="AL67" s="61">
        <v>-0.19647817904830181</v>
      </c>
      <c r="AM67" s="61">
        <v>0.14871056420997514</v>
      </c>
      <c r="AN67" s="60">
        <v>0.39122866604398399</v>
      </c>
      <c r="AO67" s="60">
        <v>0.49695748704876247</v>
      </c>
      <c r="AP67" s="60">
        <v>-2.0835957382564807</v>
      </c>
      <c r="AQ67" s="60">
        <v>-0.78589370439775119</v>
      </c>
      <c r="AR67" s="60">
        <v>0.3104617006853958</v>
      </c>
      <c r="AS67" s="281">
        <v>0.4687333923826395</v>
      </c>
      <c r="AT67" s="281">
        <v>0.1</v>
      </c>
      <c r="AU67" s="281">
        <v>-0.2</v>
      </c>
      <c r="AV67" s="215"/>
      <c r="AW67" s="215"/>
      <c r="AX67" s="215"/>
      <c r="AY67" s="215"/>
      <c r="AZ67" s="215"/>
      <c r="BA67" s="215"/>
      <c r="BB67" s="215"/>
      <c r="BC67" s="215"/>
      <c r="BD67" s="75"/>
    </row>
    <row r="70" spans="1:56" x14ac:dyDescent="0.2">
      <c r="A70" s="28" t="s">
        <v>53</v>
      </c>
    </row>
    <row r="71" spans="1:56" s="28" customFormat="1" x14ac:dyDescent="0.2">
      <c r="A71" s="28" t="s">
        <v>82</v>
      </c>
      <c r="B71" s="28">
        <v>447.4</v>
      </c>
      <c r="C71" s="28">
        <v>504.7</v>
      </c>
      <c r="D71" s="28">
        <v>579.29999999999995</v>
      </c>
      <c r="E71" s="28">
        <v>642.9</v>
      </c>
      <c r="F71" s="28">
        <v>699.5</v>
      </c>
      <c r="G71" s="28">
        <v>749.6</v>
      </c>
      <c r="H71" s="28">
        <v>807.7</v>
      </c>
      <c r="I71" s="28">
        <v>848.8</v>
      </c>
      <c r="J71" s="28">
        <v>917.9</v>
      </c>
      <c r="K71" s="28">
        <v>988.9</v>
      </c>
      <c r="L71" s="28">
        <v>1044</v>
      </c>
      <c r="M71" s="28">
        <v>1082.8</v>
      </c>
      <c r="N71" s="28">
        <v>1121.5</v>
      </c>
      <c r="O71" s="28">
        <v>1134.8</v>
      </c>
      <c r="P71" s="28">
        <v>1173</v>
      </c>
      <c r="Q71" s="28">
        <v>1213.8</v>
      </c>
      <c r="R71" s="28">
        <v>1247</v>
      </c>
      <c r="S71" s="28">
        <v>1289.7</v>
      </c>
      <c r="T71" s="28">
        <v>1346.3</v>
      </c>
      <c r="U71" s="28">
        <v>1395.1</v>
      </c>
      <c r="V71" s="28">
        <v>1473.5</v>
      </c>
      <c r="W71" s="28">
        <v>1530.1</v>
      </c>
      <c r="X71" s="28">
        <v>1578.3</v>
      </c>
      <c r="Y71" s="28">
        <v>1622.3</v>
      </c>
      <c r="Z71" s="28">
        <v>1696.1</v>
      </c>
      <c r="AA71" s="28">
        <v>1762</v>
      </c>
      <c r="AB71" s="28">
        <v>1846</v>
      </c>
      <c r="AC71" s="28">
        <v>1937.9</v>
      </c>
      <c r="AD71" s="28">
        <v>1990</v>
      </c>
      <c r="AE71" s="28">
        <v>1935.8</v>
      </c>
      <c r="AF71" s="28">
        <v>1996.1</v>
      </c>
      <c r="AG71" s="28">
        <v>2062.1</v>
      </c>
      <c r="AH71" s="28">
        <v>2088.3000000000002</v>
      </c>
      <c r="AI71" s="28">
        <v>2120.4</v>
      </c>
      <c r="AJ71" s="28">
        <v>2153.6999999999998</v>
      </c>
      <c r="AK71" s="28">
        <v>2201.4</v>
      </c>
      <c r="AL71" s="28">
        <v>2231.8000000000002</v>
      </c>
      <c r="AM71" s="28">
        <v>2291.6999999999998</v>
      </c>
      <c r="AN71" s="28">
        <v>2355.4</v>
      </c>
      <c r="AO71" s="28">
        <v>2432.1999999999998</v>
      </c>
      <c r="AP71" s="28">
        <v>2318.3000000000002</v>
      </c>
      <c r="AQ71" s="28">
        <v>2508.1</v>
      </c>
      <c r="AR71" s="28">
        <v>2655.4</v>
      </c>
      <c r="AS71" s="28">
        <v>2822.5</v>
      </c>
      <c r="AU71" s="28">
        <f>(AS71/AR71-1)*100</f>
        <v>6.2928372373276975</v>
      </c>
    </row>
    <row r="72" spans="1:56" s="28" customFormat="1" x14ac:dyDescent="0.2">
      <c r="A72" s="28" t="s">
        <v>30</v>
      </c>
      <c r="B72" s="92">
        <v>-0.43272239606616003</v>
      </c>
      <c r="C72" s="92">
        <v>-2.4323360412126016</v>
      </c>
      <c r="D72" s="92">
        <v>-2.8693250474710861</v>
      </c>
      <c r="E72" s="92">
        <v>-2.5710063773526208</v>
      </c>
      <c r="F72" s="92">
        <v>-2.7654038598999287</v>
      </c>
      <c r="G72" s="92">
        <v>-3.0044023479188899</v>
      </c>
      <c r="H72" s="92">
        <v>-3.2245883372539308</v>
      </c>
      <c r="I72" s="92">
        <v>-2.0315739868049012</v>
      </c>
      <c r="J72" s="92">
        <v>-2.5848131604749973</v>
      </c>
      <c r="K72" s="92">
        <v>-1.7968449792698955</v>
      </c>
      <c r="L72" s="92">
        <v>-2.4564176245210727</v>
      </c>
      <c r="M72" s="92">
        <v>-2.8864056150720354</v>
      </c>
      <c r="N72" s="92">
        <v>-4.6401248328131963</v>
      </c>
      <c r="O72" s="92">
        <v>-6.3996298907296456</v>
      </c>
      <c r="P72" s="92">
        <v>-5.4548167092924125</v>
      </c>
      <c r="Q72" s="92">
        <v>-5.1111385730762899</v>
      </c>
      <c r="R72" s="92">
        <v>-3.8960705693664797</v>
      </c>
      <c r="S72" s="92">
        <v>-3.7113282158641541</v>
      </c>
      <c r="T72" s="92">
        <v>-2.3913689370868307</v>
      </c>
      <c r="U72" s="92">
        <v>-1.5442620600673787</v>
      </c>
      <c r="V72" s="92">
        <v>-1.3126569392602645</v>
      </c>
      <c r="W72" s="92">
        <v>-1.4173583425919876</v>
      </c>
      <c r="X72" s="92">
        <v>-3.1756320091237411</v>
      </c>
      <c r="Y72" s="92">
        <v>-4.0878382543302711</v>
      </c>
      <c r="Z72" s="92">
        <v>-3.5552149047815575</v>
      </c>
      <c r="AA72" s="92">
        <v>-3.5074347332576616</v>
      </c>
      <c r="AB72" s="92">
        <v>-2.6578006500541713</v>
      </c>
      <c r="AC72" s="92">
        <v>-2.9896279477785228</v>
      </c>
      <c r="AD72" s="92">
        <v>-3.5020100502512563</v>
      </c>
      <c r="AE72" s="92">
        <v>-7.3785515032544682</v>
      </c>
      <c r="AF72" s="92">
        <v>-7.151996392966284</v>
      </c>
      <c r="AG72" s="92">
        <v>-5.3045924057999123</v>
      </c>
      <c r="AH72" s="92">
        <v>-5.1710482210410369</v>
      </c>
      <c r="AI72" s="92">
        <v>-4.9383135257498587</v>
      </c>
      <c r="AJ72" s="92">
        <v>-4.5737103589172126</v>
      </c>
      <c r="AK72" s="92">
        <v>-3.8921141092032339</v>
      </c>
      <c r="AL72" s="92">
        <v>-3.7648982883770952</v>
      </c>
      <c r="AM72" s="92">
        <v>-3.362482000261815</v>
      </c>
      <c r="AN72" s="92">
        <v>-2.3187568990405025</v>
      </c>
      <c r="AO72" s="92">
        <v>-2.3939643121453829</v>
      </c>
      <c r="AP72" s="92">
        <v>-8.9325799076909789</v>
      </c>
      <c r="AQ72" s="92">
        <v>-6.5846258123679284</v>
      </c>
      <c r="AR72" s="92">
        <v>-4.7365368682684341</v>
      </c>
      <c r="AS72" s="92">
        <v>-5.4538529672276352</v>
      </c>
      <c r="AT72" s="92"/>
    </row>
    <row r="73" spans="1:56" s="28" customFormat="1" x14ac:dyDescent="0.2">
      <c r="A73" s="28" t="s">
        <v>12</v>
      </c>
      <c r="B73" s="92">
        <v>-0.2521233795261511</v>
      </c>
      <c r="C73" s="92">
        <v>-1.1254210422032891</v>
      </c>
      <c r="D73" s="92">
        <v>-1.572242361470741</v>
      </c>
      <c r="E73" s="92">
        <v>-2.0219318712085861</v>
      </c>
      <c r="F73" s="92">
        <v>-2.249749821300929</v>
      </c>
      <c r="G73" s="92">
        <v>-2.5090715048025616</v>
      </c>
      <c r="H73" s="92">
        <v>-1.8215921753126159</v>
      </c>
      <c r="I73" s="92">
        <v>-1.4439208294062207</v>
      </c>
      <c r="J73" s="92">
        <v>-1.9769038021570979</v>
      </c>
      <c r="K73" s="92">
        <v>-1.5107695419152594</v>
      </c>
      <c r="L73" s="92">
        <v>-2.0522030651340994</v>
      </c>
      <c r="M73" s="92">
        <v>-1.8771702992242334</v>
      </c>
      <c r="N73" s="92">
        <v>-3.3881408827463217</v>
      </c>
      <c r="O73" s="92">
        <v>-5.2310539302079659</v>
      </c>
      <c r="P73" s="92">
        <v>-4.7165387894288155</v>
      </c>
      <c r="Q73" s="92">
        <v>-3.6495304003954523</v>
      </c>
      <c r="R73" s="92">
        <v>-3.3974338412189256</v>
      </c>
      <c r="S73" s="92">
        <v>-3.6738001085523759</v>
      </c>
      <c r="T73" s="92">
        <v>-2.5941469211914132</v>
      </c>
      <c r="U73" s="92">
        <v>-2.3252096623897929</v>
      </c>
      <c r="V73" s="92">
        <v>-2.1628775025449611</v>
      </c>
      <c r="W73" s="92">
        <v>-2.1126070191490753</v>
      </c>
      <c r="X73" s="92">
        <v>-3.5906354938858263</v>
      </c>
      <c r="Y73" s="92">
        <v>-3.7906675707329107</v>
      </c>
      <c r="Z73" s="92">
        <v>-3.1384352337715935</v>
      </c>
      <c r="AA73" s="92">
        <v>-3.0467650397275823</v>
      </c>
      <c r="AB73" s="92">
        <v>-2.9081256771397617</v>
      </c>
      <c r="AC73" s="92">
        <v>-2.3614221580060888</v>
      </c>
      <c r="AD73" s="92">
        <v>-3.4886934673366836</v>
      </c>
      <c r="AE73" s="92">
        <v>-6.1480524847608224</v>
      </c>
      <c r="AF73" s="92">
        <v>-6.3626070838134376</v>
      </c>
      <c r="AG73" s="92">
        <v>-4.4896949711459193</v>
      </c>
      <c r="AH73" s="92">
        <v>-4.1042953598620882</v>
      </c>
      <c r="AI73" s="92">
        <v>-3.9807111865685716</v>
      </c>
      <c r="AJ73" s="92">
        <v>-3.8902354088313142</v>
      </c>
      <c r="AK73" s="92">
        <v>-3.396565821749796</v>
      </c>
      <c r="AL73" s="92">
        <v>-3.4572542342503807</v>
      </c>
      <c r="AM73" s="92">
        <v>-3.4142339747785488</v>
      </c>
      <c r="AN73" s="92">
        <v>-2.6666383629107582</v>
      </c>
      <c r="AO73" s="92">
        <v>-2.707918756681194</v>
      </c>
      <c r="AP73" s="92">
        <v>-7.6349048872018281</v>
      </c>
      <c r="AQ73" s="92">
        <v>-5.7437901200111643</v>
      </c>
      <c r="AR73" s="92">
        <v>-5.5893650674098057</v>
      </c>
      <c r="AS73" s="92">
        <v>-5.516634189548272</v>
      </c>
      <c r="AT73" s="92"/>
    </row>
    <row r="74" spans="1:56" s="28" customFormat="1" x14ac:dyDescent="0.2">
      <c r="A74" s="28" t="s">
        <v>31</v>
      </c>
      <c r="B74" s="92">
        <v>0.26218149307107735</v>
      </c>
      <c r="C74" s="92">
        <v>0.12502476718842878</v>
      </c>
      <c r="D74" s="92">
        <v>0.13153806317969965</v>
      </c>
      <c r="E74" s="92">
        <v>0.11510343754860787</v>
      </c>
      <c r="F74" s="92">
        <v>-9.4924946390278764E-2</v>
      </c>
      <c r="G74" s="92">
        <v>0.16382070437566701</v>
      </c>
      <c r="H74" s="92">
        <v>-0.15698898105732326</v>
      </c>
      <c r="I74" s="92">
        <v>9.8963242224316683E-3</v>
      </c>
      <c r="J74" s="92">
        <v>0.10066456040963069</v>
      </c>
      <c r="K74" s="92">
        <v>0.25068257660026294</v>
      </c>
      <c r="L74" s="92">
        <v>0.21704980842911875</v>
      </c>
      <c r="M74" s="92">
        <v>0.20825637236793498</v>
      </c>
      <c r="N74" s="92">
        <v>0.2135532768613464</v>
      </c>
      <c r="O74" s="92">
        <v>0.16698977793443778</v>
      </c>
      <c r="P74" s="92">
        <v>0.16027280477408354</v>
      </c>
      <c r="Q74" s="92">
        <v>-0.40995221618058991</v>
      </c>
      <c r="R74" s="92">
        <v>-3.1676022453889334E-2</v>
      </c>
      <c r="S74" s="92">
        <v>9.1028921454601827E-2</v>
      </c>
      <c r="T74" s="92">
        <v>2.4363069152492017E-2</v>
      </c>
      <c r="U74" s="92">
        <v>0.16170883807612357</v>
      </c>
      <c r="V74" s="92">
        <v>7.261621988462843E-3</v>
      </c>
      <c r="W74" s="92">
        <v>-2.8887000849617674E-2</v>
      </c>
      <c r="X74" s="92">
        <v>0.13977063929544448</v>
      </c>
      <c r="Y74" s="92">
        <v>-2.4902915613634967E-2</v>
      </c>
      <c r="Z74" s="92">
        <v>0.4340545958375096</v>
      </c>
      <c r="AA74" s="92">
        <v>0.26975028376844495</v>
      </c>
      <c r="AB74" s="92">
        <v>0.41180931744312027</v>
      </c>
      <c r="AC74" s="92">
        <v>-0.31704422312812841</v>
      </c>
      <c r="AD74" s="92">
        <v>-0.10582914572864321</v>
      </c>
      <c r="AE74" s="92">
        <v>-1.1571443330922616E-2</v>
      </c>
      <c r="AF74" s="92">
        <v>0.60963879565152057</v>
      </c>
      <c r="AG74" s="92">
        <v>-3.1909218757577226E-2</v>
      </c>
      <c r="AH74" s="92">
        <v>-0.14518986735622275</v>
      </c>
      <c r="AI74" s="92">
        <v>-5.6923222033578566E-2</v>
      </c>
      <c r="AJ74" s="92">
        <v>4.3181501601894422E-3</v>
      </c>
      <c r="AK74" s="92">
        <v>-0.21858817116380486</v>
      </c>
      <c r="AL74" s="92">
        <v>-0.21233981539564473</v>
      </c>
      <c r="AM74" s="92">
        <v>-0.15848496749138197</v>
      </c>
      <c r="AN74" s="92">
        <v>-0.11874840791373015</v>
      </c>
      <c r="AO74" s="92">
        <v>-7.8365266014308044E-2</v>
      </c>
      <c r="AP74" s="92">
        <v>0.95229262821895344</v>
      </c>
      <c r="AQ74" s="92">
        <v>-1.9417088632829631E-2</v>
      </c>
      <c r="AR74" s="92">
        <v>0.5819838819010319</v>
      </c>
      <c r="AS74" s="92">
        <v>-5.4136403897254215E-2</v>
      </c>
      <c r="AT74" s="92"/>
    </row>
    <row r="75" spans="1:56" s="28" customFormat="1" x14ac:dyDescent="0.2">
      <c r="A75" s="28" t="s">
        <v>32</v>
      </c>
      <c r="B75" s="92">
        <v>-1.1135449262405008</v>
      </c>
      <c r="C75" s="92">
        <v>-1.2585694471963544</v>
      </c>
      <c r="D75" s="92">
        <v>-1.348524080787157</v>
      </c>
      <c r="E75" s="92">
        <v>-1.1916316689998443</v>
      </c>
      <c r="F75" s="92">
        <v>-0.75654038598999285</v>
      </c>
      <c r="G75" s="92">
        <v>-0.77374599786552822</v>
      </c>
      <c r="H75" s="92">
        <v>-0.65766992695307669</v>
      </c>
      <c r="I75" s="92">
        <v>-0.54241281809613573</v>
      </c>
      <c r="J75" s="92">
        <v>-0.60104586556269757</v>
      </c>
      <c r="K75" s="92">
        <v>-0.61745373647487101</v>
      </c>
      <c r="L75" s="92">
        <v>-0.50450191570881231</v>
      </c>
      <c r="M75" s="92">
        <v>-0.7411340967861102</v>
      </c>
      <c r="N75" s="92">
        <v>-0.69629959875167191</v>
      </c>
      <c r="O75" s="92">
        <v>-0.35248501938667609</v>
      </c>
      <c r="P75" s="92">
        <v>-0.37476555839727194</v>
      </c>
      <c r="Q75" s="92">
        <v>-0.32089306310759597</v>
      </c>
      <c r="R75" s="92">
        <v>-8.0192461908580592E-2</v>
      </c>
      <c r="S75" s="92">
        <v>0.10746685275645497</v>
      </c>
      <c r="T75" s="92">
        <v>0.18911089653123375</v>
      </c>
      <c r="U75" s="92">
        <v>0.19812199842305211</v>
      </c>
      <c r="V75" s="92">
        <v>7.2276891754326431E-2</v>
      </c>
      <c r="W75" s="92">
        <v>5.2480230050323512E-2</v>
      </c>
      <c r="X75" s="92">
        <v>8.3824367990876253E-2</v>
      </c>
      <c r="Y75" s="92">
        <v>1.312950748936695E-2</v>
      </c>
      <c r="Z75" s="92">
        <v>-0.1751075997877484</v>
      </c>
      <c r="AA75" s="92">
        <v>-0.20346197502837685</v>
      </c>
      <c r="AB75" s="92">
        <v>-0.22118093174431203</v>
      </c>
      <c r="AC75" s="92">
        <v>-0.42700861757572633</v>
      </c>
      <c r="AD75" s="92">
        <v>-0.50909547738693472</v>
      </c>
      <c r="AE75" s="92">
        <v>-0.33366050211798737</v>
      </c>
      <c r="AF75" s="92">
        <v>-0.10710886228144884</v>
      </c>
      <c r="AG75" s="92">
        <v>-7.1819989331264253E-2</v>
      </c>
      <c r="AH75" s="92">
        <v>-0.22506344873820811</v>
      </c>
      <c r="AI75" s="92">
        <v>-0.39053952084512356</v>
      </c>
      <c r="AJ75" s="92">
        <v>-0.26382504527092915</v>
      </c>
      <c r="AK75" s="92">
        <v>-1.9805578268374667E-2</v>
      </c>
      <c r="AL75" s="92">
        <v>0.10117394031723272</v>
      </c>
      <c r="AM75" s="92">
        <v>6.1526377798141116E-2</v>
      </c>
      <c r="AN75" s="92">
        <v>7.5401205740001698E-2</v>
      </c>
      <c r="AO75" s="92">
        <v>-0.10459666145876162</v>
      </c>
      <c r="AP75" s="92">
        <v>-0.16641504550748393</v>
      </c>
      <c r="AQ75" s="92">
        <v>-3.556477014473107E-2</v>
      </c>
      <c r="AR75" s="92">
        <v>-3.961738344505536E-2</v>
      </c>
      <c r="AS75" s="92">
        <v>-0.35181576616474758</v>
      </c>
      <c r="AT75" s="92"/>
    </row>
    <row r="76" spans="1:56" s="28" customFormat="1" x14ac:dyDescent="0.2">
      <c r="A76" s="28" t="s">
        <v>33</v>
      </c>
      <c r="B76" s="92">
        <v>0.67054090299508273</v>
      </c>
      <c r="C76" s="92">
        <v>-0.17356845650881714</v>
      </c>
      <c r="D76" s="92">
        <v>-8.0096668392887968E-2</v>
      </c>
      <c r="E76" s="92">
        <v>0.52760927049307826</v>
      </c>
      <c r="F76" s="92">
        <v>0.33566833452466044</v>
      </c>
      <c r="G76" s="92">
        <v>0.11472785485592316</v>
      </c>
      <c r="H76" s="92">
        <v>-0.58833725393091485</v>
      </c>
      <c r="I76" s="92">
        <v>-5.5018850141376065E-2</v>
      </c>
      <c r="J76" s="92">
        <v>-0.10752805316483277</v>
      </c>
      <c r="K76" s="92">
        <v>8.0695722519971688E-2</v>
      </c>
      <c r="L76" s="92">
        <v>-0.11666666666666665</v>
      </c>
      <c r="M76" s="92">
        <v>-0.47635759142962697</v>
      </c>
      <c r="N76" s="92">
        <v>-0.76923762817654939</v>
      </c>
      <c r="O76" s="92">
        <v>-0.98308071906943961</v>
      </c>
      <c r="P76" s="92">
        <v>-0.52369991474850808</v>
      </c>
      <c r="Q76" s="92">
        <v>-0.73076289339265121</v>
      </c>
      <c r="R76" s="92">
        <v>-0.38676824378508423</v>
      </c>
      <c r="S76" s="92">
        <v>-0.23602388152283477</v>
      </c>
      <c r="T76" s="92">
        <v>-1.0770259228997993E-2</v>
      </c>
      <c r="U76" s="92">
        <v>0.42104508637373667</v>
      </c>
      <c r="V76" s="92">
        <v>0.77061418391584668</v>
      </c>
      <c r="W76" s="92">
        <v>0.67165544735638194</v>
      </c>
      <c r="X76" s="92">
        <v>0.19140847747576506</v>
      </c>
      <c r="Y76" s="92">
        <v>-0.28539727547309379</v>
      </c>
      <c r="Z76" s="92">
        <v>-0.67572666705972528</v>
      </c>
      <c r="AA76" s="92">
        <v>-0.52701475595913738</v>
      </c>
      <c r="AB76" s="92">
        <v>5.9750812567713973E-2</v>
      </c>
      <c r="AC76" s="92">
        <v>0.1158470509314206</v>
      </c>
      <c r="AD76" s="92">
        <v>0.601608040201005</v>
      </c>
      <c r="AE76" s="92">
        <v>-0.88531873127389205</v>
      </c>
      <c r="AF76" s="92">
        <v>-1.2919192425229198</v>
      </c>
      <c r="AG76" s="92">
        <v>-0.711168226565152</v>
      </c>
      <c r="AH76" s="92">
        <v>-0.6964995450845185</v>
      </c>
      <c r="AI76" s="92">
        <v>-0.51013959630258443</v>
      </c>
      <c r="AJ76" s="92">
        <v>-0.42396805497515905</v>
      </c>
      <c r="AK76" s="92">
        <v>-0.25715453802125915</v>
      </c>
      <c r="AL76" s="92">
        <v>-0.19647817904830181</v>
      </c>
      <c r="AM76" s="92">
        <v>0.14871056420997514</v>
      </c>
      <c r="AN76" s="92">
        <v>0.39122866604398399</v>
      </c>
      <c r="AO76" s="92">
        <v>0.49695748704876247</v>
      </c>
      <c r="AP76" s="92">
        <v>-2.0835957382564807</v>
      </c>
      <c r="AQ76" s="92">
        <v>-0.78589370439775119</v>
      </c>
      <c r="AR76" s="92">
        <v>0.3104617006853958</v>
      </c>
      <c r="AS76" s="92">
        <v>0.4687333923826395</v>
      </c>
      <c r="AT76" s="92"/>
    </row>
    <row r="77" spans="1:56" x14ac:dyDescent="0.2">
      <c r="B77"/>
      <c r="C77"/>
      <c r="D77"/>
      <c r="E77"/>
      <c r="F77"/>
      <c r="G77"/>
      <c r="H77"/>
    </row>
    <row r="78" spans="1:56" x14ac:dyDescent="0.2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152"/>
      <c r="AI78" s="39"/>
      <c r="AJ78" s="39"/>
      <c r="AK78" s="39"/>
    </row>
    <row r="79" spans="1:56" x14ac:dyDescent="0.2">
      <c r="B79" s="39"/>
      <c r="C79" s="39"/>
      <c r="D79" s="39"/>
      <c r="E79" s="39"/>
      <c r="F79"/>
      <c r="G79"/>
      <c r="H79"/>
    </row>
    <row r="80" spans="1:56" x14ac:dyDescent="0.2">
      <c r="B80" s="39"/>
      <c r="C80" s="39"/>
      <c r="D80" s="39"/>
      <c r="E80" s="39"/>
      <c r="F80"/>
      <c r="G80"/>
      <c r="H80"/>
    </row>
    <row r="81" spans="2:8" x14ac:dyDescent="0.2">
      <c r="B81" s="39"/>
      <c r="C81" s="39"/>
      <c r="D81" s="39"/>
      <c r="E81" s="39"/>
      <c r="F81"/>
      <c r="G81"/>
      <c r="H81"/>
    </row>
    <row r="82" spans="2:8" x14ac:dyDescent="0.2">
      <c r="B82" s="39"/>
      <c r="C82" s="39"/>
      <c r="D82" s="39"/>
      <c r="E82" s="39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</sheetData>
  <mergeCells count="12">
    <mergeCell ref="AN20:AO20"/>
    <mergeCell ref="AN21:AO21"/>
    <mergeCell ref="AG27:AH27"/>
    <mergeCell ref="AG31:AH31"/>
    <mergeCell ref="AG32:AH32"/>
    <mergeCell ref="AG33:AH33"/>
    <mergeCell ref="AG34:AH34"/>
    <mergeCell ref="A28:C28"/>
    <mergeCell ref="A29:C29"/>
    <mergeCell ref="AG28:AH28"/>
    <mergeCell ref="AG29:AH29"/>
    <mergeCell ref="AG30:AH30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3</vt:lpstr>
      <vt:lpstr>3.1</vt:lpstr>
      <vt:lpstr>3.2</vt:lpstr>
      <vt:lpstr>3.3</vt:lpstr>
      <vt:lpstr>3.4</vt:lpstr>
      <vt:lpstr>3.5</vt:lpstr>
      <vt:lpstr>annexe données pour les graph</vt:lpstr>
      <vt:lpstr>_A1000000</vt:lpstr>
      <vt:lpstr>'3'!Zone_d_impression</vt:lpstr>
      <vt:lpstr>'3.1'!Zone_d_impression</vt:lpstr>
      <vt:lpstr>'3.2'!Zone_d_impression</vt:lpstr>
      <vt:lpstr>'3.3'!Zone_d_impression</vt:lpstr>
      <vt:lpstr>'3.4'!Zone_d_impression</vt:lpstr>
      <vt:lpstr>'3.5'!Zone_d_impression</vt:lpstr>
    </vt:vector>
  </TitlesOfParts>
  <Company>Ministère de l'Intérieur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GITTONFP</dc:creator>
  <cp:lastModifiedBy>LEON Olivier</cp:lastModifiedBy>
  <cp:lastPrinted>2024-06-17T08:05:33Z</cp:lastPrinted>
  <dcterms:created xsi:type="dcterms:W3CDTF">2009-01-09T16:13:17Z</dcterms:created>
  <dcterms:modified xsi:type="dcterms:W3CDTF">2026-06-23T07:17:48Z</dcterms:modified>
</cp:coreProperties>
</file>